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X:\2020\01 Reporting\09 SB\01 SB session\Q4\09 Financial statistics\"/>
    </mc:Choice>
  </mc:AlternateContent>
  <xr:revisionPtr revIDLastSave="0" documentId="13_ncr:1_{5D308C68-6EBE-441B-A492-DFE068AB2D45}" xr6:coauthVersionLast="45" xr6:coauthVersionMax="45" xr10:uidLastSave="{00000000-0000-0000-0000-000000000000}"/>
  <bookViews>
    <workbookView xWindow="-108" yWindow="-108" windowWidth="23256" windowHeight="12576" tabRatio="840" activeTab="2" xr2:uid="{00000000-000D-0000-FFFF-FFFF00000000}"/>
  </bookViews>
  <sheets>
    <sheet name="HT Group PL " sheetId="20" r:id="rId1"/>
    <sheet name="HT Group BS" sheetId="2" r:id="rId2"/>
    <sheet name="HT Group CF" sheetId="3" r:id="rId3"/>
    <sheet name="HT Group Capex" sheetId="5" r:id="rId4"/>
    <sheet name="HT Group KPIs" sheetId="15" r:id="rId5"/>
    <sheet name="Segment Res Fin FACE" sheetId="6" r:id="rId6"/>
    <sheet name="Segment Bus Fin FACE" sheetId="7" r:id="rId7"/>
    <sheet name="Segment NTSF FACE" sheetId="10" r:id="rId8"/>
    <sheet name="Segment OPTIMA consolidated" sheetId="21" r:id="rId9"/>
    <sheet name="Segment CT consolidated" sheetId="23" r:id="rId10"/>
    <sheet name="Segment P&amp;L Bridge" sheetId="19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</externalReferences>
  <definedNames>
    <definedName name="______eop1" localSheetId="9">#REF!</definedName>
    <definedName name="______eop1">#REF!</definedName>
    <definedName name="______eop2" localSheetId="9">#REF!</definedName>
    <definedName name="______eop2">#REF!</definedName>
    <definedName name="______eop3" localSheetId="9">#REF!</definedName>
    <definedName name="______eop3">#REF!</definedName>
    <definedName name="______eop4" localSheetId="9">#REF!</definedName>
    <definedName name="______eop4">#REF!</definedName>
    <definedName name="______eop5" localSheetId="9">#REF!</definedName>
    <definedName name="______eop5">#REF!</definedName>
    <definedName name="______eva1">'[1]Parameter '!$K$129</definedName>
    <definedName name="______eva10">'[1]Parameter '!$T$129</definedName>
    <definedName name="______eva11">'[1]Parameter '!$U$129</definedName>
    <definedName name="______eva2">'[1]Parameter '!$L$129</definedName>
    <definedName name="______eva3">'[1]Parameter '!$M$129</definedName>
    <definedName name="______eva4">'[1]Parameter '!$N$129</definedName>
    <definedName name="______eva5">'[1]Parameter '!$O$129</definedName>
    <definedName name="______eva6">'[1]Parameter '!$P$129</definedName>
    <definedName name="______eva7">'[1]Parameter '!$Q$129</definedName>
    <definedName name="______eva8">'[1]Parameter '!$R$129</definedName>
    <definedName name="______eva9">'[1]Parameter '!$S$129</definedName>
    <definedName name="_____DAT1" localSheetId="9">#REF!</definedName>
    <definedName name="_____DAT1">#REF!</definedName>
    <definedName name="_____DAT2" localSheetId="9">#REF!</definedName>
    <definedName name="_____DAT2">#REF!</definedName>
    <definedName name="_____DAT3" localSheetId="9">#REF!</definedName>
    <definedName name="_____DAT3">#REF!</definedName>
    <definedName name="_____DAT4" localSheetId="9">#REF!</definedName>
    <definedName name="_____DAT4">#REF!</definedName>
    <definedName name="_____DAT5" localSheetId="9">#REF!</definedName>
    <definedName name="_____DAT5">#REF!</definedName>
    <definedName name="_____DAT6" localSheetId="9">#REF!</definedName>
    <definedName name="_____DAT6">#REF!</definedName>
    <definedName name="_____DAT7" localSheetId="9">#REF!</definedName>
    <definedName name="_____DAT7">#REF!</definedName>
    <definedName name="_____DAT8" localSheetId="9">#REF!</definedName>
    <definedName name="_____DAT8">#REF!</definedName>
    <definedName name="_____DAT9" localSheetId="9">#REF!</definedName>
    <definedName name="_____DAT9">#REF!</definedName>
    <definedName name="_____eva1">'[2]Parameter '!$K$129</definedName>
    <definedName name="_____eva10">'[2]Parameter '!$T$129</definedName>
    <definedName name="_____eva11">'[2]Parameter '!$U$129</definedName>
    <definedName name="_____eva2">'[2]Parameter '!$L$129</definedName>
    <definedName name="_____eva3">'[2]Parameter '!$M$129</definedName>
    <definedName name="_____eva4">'[2]Parameter '!$N$129</definedName>
    <definedName name="_____eva5">'[2]Parameter '!$O$129</definedName>
    <definedName name="_____eva6">'[2]Parameter '!$P$129</definedName>
    <definedName name="_____eva7">'[2]Parameter '!$Q$129</definedName>
    <definedName name="_____eva8">'[2]Parameter '!$R$129</definedName>
    <definedName name="_____eva9">'[2]Parameter '!$S$129</definedName>
    <definedName name="____eop1" localSheetId="9">#REF!</definedName>
    <definedName name="____eop1">#REF!</definedName>
    <definedName name="____eop2" localSheetId="9">#REF!</definedName>
    <definedName name="____eop2">#REF!</definedName>
    <definedName name="____eop3" localSheetId="9">#REF!</definedName>
    <definedName name="____eop3">#REF!</definedName>
    <definedName name="____eop4" localSheetId="9">#REF!</definedName>
    <definedName name="____eop4">#REF!</definedName>
    <definedName name="____eop5" localSheetId="9">#REF!</definedName>
    <definedName name="____eop5">#REF!</definedName>
    <definedName name="___and5" localSheetId="9">#REF!</definedName>
    <definedName name="___and5">#REF!</definedName>
    <definedName name="___DAT1" localSheetId="9">#REF!</definedName>
    <definedName name="___DAT1">#REF!</definedName>
    <definedName name="___DAT10" localSheetId="9">#REF!</definedName>
    <definedName name="___DAT10">#REF!</definedName>
    <definedName name="___DAT11" localSheetId="9">#REF!</definedName>
    <definedName name="___DAT11">#REF!</definedName>
    <definedName name="___DAT12" localSheetId="9">#REF!</definedName>
    <definedName name="___DAT12">#REF!</definedName>
    <definedName name="___DAT13" localSheetId="9">#REF!</definedName>
    <definedName name="___DAT13">#REF!</definedName>
    <definedName name="___DAT14" localSheetId="9">#REF!</definedName>
    <definedName name="___DAT14">#REF!</definedName>
    <definedName name="___DAT15" localSheetId="9">#REF!</definedName>
    <definedName name="___DAT15">#REF!</definedName>
    <definedName name="___DAT16" localSheetId="9">#REF!</definedName>
    <definedName name="___DAT16">#REF!</definedName>
    <definedName name="___DAT17" localSheetId="9">#REF!</definedName>
    <definedName name="___DAT17">#REF!</definedName>
    <definedName name="___DAT18" localSheetId="9">#REF!</definedName>
    <definedName name="___DAT18">#REF!</definedName>
    <definedName name="___DAT19" localSheetId="9">#REF!</definedName>
    <definedName name="___DAT19">#REF!</definedName>
    <definedName name="___DAT2" localSheetId="9">#REF!</definedName>
    <definedName name="___DAT2">#REF!</definedName>
    <definedName name="___DAT20" localSheetId="9">#REF!</definedName>
    <definedName name="___DAT20">#REF!</definedName>
    <definedName name="___DAT21" localSheetId="9">#REF!</definedName>
    <definedName name="___DAT21">#REF!</definedName>
    <definedName name="___DAT22" localSheetId="9">#REF!</definedName>
    <definedName name="___DAT22">#REF!</definedName>
    <definedName name="___DAT23" localSheetId="9">#REF!</definedName>
    <definedName name="___DAT23">#REF!</definedName>
    <definedName name="___DAT24" localSheetId="9">#REF!</definedName>
    <definedName name="___DAT24">#REF!</definedName>
    <definedName name="___DAT25" localSheetId="9">#REF!</definedName>
    <definedName name="___DAT25">#REF!</definedName>
    <definedName name="___DAT3" localSheetId="9">#REF!</definedName>
    <definedName name="___DAT3">#REF!</definedName>
    <definedName name="___DAT4" localSheetId="9">#REF!</definedName>
    <definedName name="___DAT4">#REF!</definedName>
    <definedName name="___DAT5" localSheetId="9">#REF!</definedName>
    <definedName name="___DAT5">#REF!</definedName>
    <definedName name="___DAT6" localSheetId="9">#REF!</definedName>
    <definedName name="___DAT6">#REF!</definedName>
    <definedName name="___DAT7" localSheetId="9">#REF!</definedName>
    <definedName name="___DAT7">#REF!</definedName>
    <definedName name="___DAT8" localSheetId="9">#REF!</definedName>
    <definedName name="___DAT8">#REF!</definedName>
    <definedName name="___DAT9" localSheetId="9">#REF!</definedName>
    <definedName name="___DAT9">#REF!</definedName>
    <definedName name="___eop2" localSheetId="9">#REF!</definedName>
    <definedName name="___eop2">#REF!</definedName>
    <definedName name="___eop3" localSheetId="9">#REF!</definedName>
    <definedName name="___eop3">#REF!</definedName>
    <definedName name="___eop4" localSheetId="9">#REF!</definedName>
    <definedName name="___eop4">#REF!</definedName>
    <definedName name="___eop5" localSheetId="9">#REF!</definedName>
    <definedName name="___eop5">#REF!</definedName>
    <definedName name="___eva1">'[2]Parameter '!$K$129</definedName>
    <definedName name="___eva10">'[2]Parameter '!$T$129</definedName>
    <definedName name="___eva11">'[2]Parameter '!$U$129</definedName>
    <definedName name="___eva2">'[2]Parameter '!$L$129</definedName>
    <definedName name="___eva3">'[2]Parameter '!$M$129</definedName>
    <definedName name="___eva4">'[2]Parameter '!$N$129</definedName>
    <definedName name="___eva5">'[2]Parameter '!$O$129</definedName>
    <definedName name="___eva6">'[2]Parameter '!$P$129</definedName>
    <definedName name="___eva7">'[2]Parameter '!$Q$129</definedName>
    <definedName name="___eva8">'[2]Parameter '!$R$129</definedName>
    <definedName name="___eva9">'[2]Parameter '!$S$129</definedName>
    <definedName name="__and5" localSheetId="0">#REF!</definedName>
    <definedName name="__and5" localSheetId="9">#REF!</definedName>
    <definedName name="__and5" localSheetId="8">#REF!</definedName>
    <definedName name="__and5">#REF!</definedName>
    <definedName name="__DAT1" localSheetId="0">#REF!</definedName>
    <definedName name="__DAT1" localSheetId="9">#REF!</definedName>
    <definedName name="__DAT1" localSheetId="8">#REF!</definedName>
    <definedName name="__DAT1">#REF!</definedName>
    <definedName name="__DAT10" localSheetId="0">#REF!</definedName>
    <definedName name="__DAT10" localSheetId="9">#REF!</definedName>
    <definedName name="__DAT10" localSheetId="8">#REF!</definedName>
    <definedName name="__DAT10">#REF!</definedName>
    <definedName name="__DAT11" localSheetId="0">#REF!</definedName>
    <definedName name="__DAT11" localSheetId="9">#REF!</definedName>
    <definedName name="__DAT11" localSheetId="8">#REF!</definedName>
    <definedName name="__DAT11">#REF!</definedName>
    <definedName name="__DAT12" localSheetId="0">#REF!</definedName>
    <definedName name="__DAT12" localSheetId="9">#REF!</definedName>
    <definedName name="__DAT12" localSheetId="8">#REF!</definedName>
    <definedName name="__DAT12">#REF!</definedName>
    <definedName name="__DAT13" localSheetId="0">#REF!</definedName>
    <definedName name="__DAT13" localSheetId="9">#REF!</definedName>
    <definedName name="__DAT13" localSheetId="8">#REF!</definedName>
    <definedName name="__DAT13">#REF!</definedName>
    <definedName name="__DAT14" localSheetId="0">#REF!</definedName>
    <definedName name="__DAT14" localSheetId="9">#REF!</definedName>
    <definedName name="__DAT14" localSheetId="8">#REF!</definedName>
    <definedName name="__DAT14">#REF!</definedName>
    <definedName name="__DAT15" localSheetId="0">#REF!</definedName>
    <definedName name="__DAT15" localSheetId="9">#REF!</definedName>
    <definedName name="__DAT15" localSheetId="8">#REF!</definedName>
    <definedName name="__DAT15">#REF!</definedName>
    <definedName name="__DAT16" localSheetId="0">#REF!</definedName>
    <definedName name="__DAT16" localSheetId="9">#REF!</definedName>
    <definedName name="__DAT16" localSheetId="8">#REF!</definedName>
    <definedName name="__DAT16">#REF!</definedName>
    <definedName name="__DAT17" localSheetId="0">#REF!</definedName>
    <definedName name="__DAT17" localSheetId="9">#REF!</definedName>
    <definedName name="__DAT17" localSheetId="8">#REF!</definedName>
    <definedName name="__DAT17">#REF!</definedName>
    <definedName name="__DAT18" localSheetId="0">#REF!</definedName>
    <definedName name="__DAT18" localSheetId="9">#REF!</definedName>
    <definedName name="__DAT18" localSheetId="8">#REF!</definedName>
    <definedName name="__DAT18">#REF!</definedName>
    <definedName name="__DAT19" localSheetId="0">#REF!</definedName>
    <definedName name="__DAT19" localSheetId="9">#REF!</definedName>
    <definedName name="__DAT19" localSheetId="8">#REF!</definedName>
    <definedName name="__DAT19">#REF!</definedName>
    <definedName name="__DAT2" localSheetId="0">#REF!</definedName>
    <definedName name="__DAT2" localSheetId="9">#REF!</definedName>
    <definedName name="__DAT2" localSheetId="8">#REF!</definedName>
    <definedName name="__DAT2">#REF!</definedName>
    <definedName name="__DAT20" localSheetId="0">#REF!</definedName>
    <definedName name="__DAT20" localSheetId="9">#REF!</definedName>
    <definedName name="__DAT20" localSheetId="8">#REF!</definedName>
    <definedName name="__DAT20">#REF!</definedName>
    <definedName name="__DAT21" localSheetId="0">#REF!</definedName>
    <definedName name="__DAT21" localSheetId="9">#REF!</definedName>
    <definedName name="__DAT21" localSheetId="8">#REF!</definedName>
    <definedName name="__DAT21">#REF!</definedName>
    <definedName name="__DAT22" localSheetId="0">#REF!</definedName>
    <definedName name="__DAT22" localSheetId="9">#REF!</definedName>
    <definedName name="__DAT22" localSheetId="8">#REF!</definedName>
    <definedName name="__DAT22">#REF!</definedName>
    <definedName name="__DAT23" localSheetId="0">#REF!</definedName>
    <definedName name="__DAT23" localSheetId="9">#REF!</definedName>
    <definedName name="__DAT23" localSheetId="8">#REF!</definedName>
    <definedName name="__DAT23">#REF!</definedName>
    <definedName name="__DAT24" localSheetId="0">#REF!</definedName>
    <definedName name="__DAT24" localSheetId="9">#REF!</definedName>
    <definedName name="__DAT24" localSheetId="8">#REF!</definedName>
    <definedName name="__DAT24">#REF!</definedName>
    <definedName name="__DAT25" localSheetId="0">#REF!</definedName>
    <definedName name="__DAT25" localSheetId="9">#REF!</definedName>
    <definedName name="__DAT25" localSheetId="8">#REF!</definedName>
    <definedName name="__DAT25">#REF!</definedName>
    <definedName name="__DAT3" localSheetId="0">#REF!</definedName>
    <definedName name="__DAT3" localSheetId="9">#REF!</definedName>
    <definedName name="__DAT3" localSheetId="8">#REF!</definedName>
    <definedName name="__DAT3">#REF!</definedName>
    <definedName name="__DAT4" localSheetId="0">#REF!</definedName>
    <definedName name="__DAT4" localSheetId="9">#REF!</definedName>
    <definedName name="__DAT4" localSheetId="8">#REF!</definedName>
    <definedName name="__DAT4">#REF!</definedName>
    <definedName name="__DAT5" localSheetId="0">#REF!</definedName>
    <definedName name="__DAT5" localSheetId="9">#REF!</definedName>
    <definedName name="__DAT5" localSheetId="8">#REF!</definedName>
    <definedName name="__DAT5">#REF!</definedName>
    <definedName name="__DAT6" localSheetId="0">#REF!</definedName>
    <definedName name="__DAT6" localSheetId="9">#REF!</definedName>
    <definedName name="__DAT6" localSheetId="8">#REF!</definedName>
    <definedName name="__DAT6">#REF!</definedName>
    <definedName name="__DAT7" localSheetId="0">#REF!</definedName>
    <definedName name="__DAT7" localSheetId="9">#REF!</definedName>
    <definedName name="__DAT7" localSheetId="8">#REF!</definedName>
    <definedName name="__DAT7">#REF!</definedName>
    <definedName name="__DAT8" localSheetId="0">#REF!</definedName>
    <definedName name="__DAT8" localSheetId="9">#REF!</definedName>
    <definedName name="__DAT8" localSheetId="8">#REF!</definedName>
    <definedName name="__DAT8">#REF!</definedName>
    <definedName name="__DAT9" localSheetId="0">#REF!</definedName>
    <definedName name="__DAT9" localSheetId="9">#REF!</definedName>
    <definedName name="__DAT9" localSheetId="8">#REF!</definedName>
    <definedName name="__DAT9">#REF!</definedName>
    <definedName name="__eop1" localSheetId="0">#REF!</definedName>
    <definedName name="__eop1" localSheetId="9">#REF!</definedName>
    <definedName name="__eop1" localSheetId="8">#REF!</definedName>
    <definedName name="__eop1">#REF!</definedName>
    <definedName name="__eop2" localSheetId="0">#REF!</definedName>
    <definedName name="__eop2" localSheetId="9">#REF!</definedName>
    <definedName name="__eop2" localSheetId="8">#REF!</definedName>
    <definedName name="__eop2">#REF!</definedName>
    <definedName name="__eop3" localSheetId="0">#REF!</definedName>
    <definedName name="__eop3" localSheetId="9">#REF!</definedName>
    <definedName name="__eop3" localSheetId="8">#REF!</definedName>
    <definedName name="__eop3">#REF!</definedName>
    <definedName name="__eop4" localSheetId="0">#REF!</definedName>
    <definedName name="__eop4" localSheetId="9">#REF!</definedName>
    <definedName name="__eop4" localSheetId="8">#REF!</definedName>
    <definedName name="__eop4">#REF!</definedName>
    <definedName name="__eop5" localSheetId="0">#REF!</definedName>
    <definedName name="__eop5" localSheetId="9">#REF!</definedName>
    <definedName name="__eop5" localSheetId="8">#REF!</definedName>
    <definedName name="__eop5">#REF!</definedName>
    <definedName name="__eva1" localSheetId="9">'[2]Parameter '!$K$129</definedName>
    <definedName name="__eva1">'[2]Parameter '!$K$129</definedName>
    <definedName name="__eva10" localSheetId="9">'[2]Parameter '!$T$129</definedName>
    <definedName name="__eva10">'[2]Parameter '!$T$129</definedName>
    <definedName name="__eva11" localSheetId="9">'[2]Parameter '!$U$129</definedName>
    <definedName name="__eva11">'[2]Parameter '!$U$129</definedName>
    <definedName name="__eva2" localSheetId="9">'[2]Parameter '!$L$129</definedName>
    <definedName name="__eva2">'[2]Parameter '!$L$129</definedName>
    <definedName name="__eva3" localSheetId="9">'[2]Parameter '!$M$129</definedName>
    <definedName name="__eva3">'[2]Parameter '!$M$129</definedName>
    <definedName name="__eva4" localSheetId="9">'[2]Parameter '!$N$129</definedName>
    <definedName name="__eva4">'[2]Parameter '!$N$129</definedName>
    <definedName name="__eva5" localSheetId="9">'[2]Parameter '!$O$129</definedName>
    <definedName name="__eva5">'[2]Parameter '!$O$129</definedName>
    <definedName name="__eva6" localSheetId="9">'[2]Parameter '!$P$129</definedName>
    <definedName name="__eva6">'[2]Parameter '!$P$129</definedName>
    <definedName name="__eva7" localSheetId="9">'[2]Parameter '!$Q$129</definedName>
    <definedName name="__eva7">'[2]Parameter '!$Q$129</definedName>
    <definedName name="__eva8" localSheetId="9">'[2]Parameter '!$R$129</definedName>
    <definedName name="__eva8">'[2]Parameter '!$R$129</definedName>
    <definedName name="__eva9" localSheetId="9">'[2]Parameter '!$S$129</definedName>
    <definedName name="__eva9">'[2]Parameter '!$S$129</definedName>
    <definedName name="__neu1" localSheetId="9" hidden="1">[3]EurotoolsXRates!$A$15</definedName>
    <definedName name="__neu1" hidden="1">[3]EurotoolsXRates!$A$15</definedName>
    <definedName name="__neu2" localSheetId="9" hidden="1">[3]EurotoolsXRates!$B$9</definedName>
    <definedName name="__neu2" hidden="1">[3]EurotoolsXRates!$B$9</definedName>
    <definedName name="__neu3" localSheetId="9" hidden="1">[3]EurotoolsXRates!$B$10</definedName>
    <definedName name="__neu3" hidden="1">[3]EurotoolsXRates!$B$10</definedName>
    <definedName name="__neu4" localSheetId="9" hidden="1">[3]EurotoolsXRates!$B$11</definedName>
    <definedName name="__neu4" hidden="1">[3]EurotoolsXRates!$B$11</definedName>
    <definedName name="__neu5" localSheetId="9" hidden="1">[3]EurotoolsXRates!$B$12</definedName>
    <definedName name="__neu5" hidden="1">[3]EurotoolsXRates!$B$12</definedName>
    <definedName name="__neu6" localSheetId="9" hidden="1">[3]EurotoolsXRates!$B$13</definedName>
    <definedName name="__neu6" hidden="1">[3]EurotoolsXRates!$B$13</definedName>
    <definedName name="__xlfn.BAHTTEXT" hidden="1">#NAME?</definedName>
    <definedName name="_and5" localSheetId="9">#REF!</definedName>
    <definedName name="_and5">#REF!</definedName>
    <definedName name="_APR03" localSheetId="9">#REF!</definedName>
    <definedName name="_APR03">#REF!</definedName>
    <definedName name="_AUG02" localSheetId="9">#REF!</definedName>
    <definedName name="_AUG02">#REF!</definedName>
    <definedName name="_AUG03" localSheetId="9">#REF!</definedName>
    <definedName name="_AUG03">#REF!</definedName>
    <definedName name="_dat" localSheetId="9">#REF!</definedName>
    <definedName name="_dat">#REF!</definedName>
    <definedName name="_DAT1" localSheetId="9">#REF!</definedName>
    <definedName name="_DAT1">#REF!</definedName>
    <definedName name="_DAT10" localSheetId="9">#REF!</definedName>
    <definedName name="_DAT10">#REF!</definedName>
    <definedName name="_DAT11" localSheetId="9">#REF!</definedName>
    <definedName name="_DAT11">#REF!</definedName>
    <definedName name="_DAT12" localSheetId="9">#REF!</definedName>
    <definedName name="_DAT12">#REF!</definedName>
    <definedName name="_DAT13" localSheetId="9">#REF!</definedName>
    <definedName name="_DAT13">#REF!</definedName>
    <definedName name="_DAT14" localSheetId="9">#REF!</definedName>
    <definedName name="_DAT14">#REF!</definedName>
    <definedName name="_DAT15" localSheetId="9">#REF!</definedName>
    <definedName name="_DAT15">#REF!</definedName>
    <definedName name="_DAT16" localSheetId="9">#REF!</definedName>
    <definedName name="_DAT16">#REF!</definedName>
    <definedName name="_DAT17" localSheetId="9">#REF!</definedName>
    <definedName name="_DAT17">#REF!</definedName>
    <definedName name="_DAT18" localSheetId="9">#REF!</definedName>
    <definedName name="_DAT18">#REF!</definedName>
    <definedName name="_DAT19" localSheetId="9">#REF!</definedName>
    <definedName name="_DAT19">#REF!</definedName>
    <definedName name="_DAT2" localSheetId="9">#REF!</definedName>
    <definedName name="_DAT2">#REF!</definedName>
    <definedName name="_DAT20" localSheetId="9">#REF!</definedName>
    <definedName name="_DAT20">#REF!</definedName>
    <definedName name="_DAT21" localSheetId="9">#REF!</definedName>
    <definedName name="_DAT21">#REF!</definedName>
    <definedName name="_DAT22" localSheetId="9">#REF!</definedName>
    <definedName name="_DAT22">#REF!</definedName>
    <definedName name="_DAT23" localSheetId="9">#REF!</definedName>
    <definedName name="_DAT23">#REF!</definedName>
    <definedName name="_DAT24" localSheetId="9">#REF!</definedName>
    <definedName name="_DAT24">#REF!</definedName>
    <definedName name="_DAT25" localSheetId="9">#REF!</definedName>
    <definedName name="_DAT25">#REF!</definedName>
    <definedName name="_DAT26" localSheetId="9">[4]USLUGA!#REF!</definedName>
    <definedName name="_DAT26">[4]USLUGA!#REF!</definedName>
    <definedName name="_DAT27" localSheetId="9">[4]USLUGA!#REF!</definedName>
    <definedName name="_DAT27">[4]USLUGA!#REF!</definedName>
    <definedName name="_DAT3" localSheetId="9">#REF!</definedName>
    <definedName name="_DAT3">#REF!</definedName>
    <definedName name="_DAT33" localSheetId="9">[5]MATERIJAL!#REF!</definedName>
    <definedName name="_DAT33">[5]MATERIJAL!#REF!</definedName>
    <definedName name="_DAT34" localSheetId="9">[4]USLUGA!#REF!</definedName>
    <definedName name="_DAT34">[4]USLUGA!#REF!</definedName>
    <definedName name="_DAT37" localSheetId="9">[4]USLUGA!#REF!</definedName>
    <definedName name="_DAT37">[4]USLUGA!#REF!</definedName>
    <definedName name="_DAT38" localSheetId="9">[4]USLUGA!#REF!</definedName>
    <definedName name="_DAT38">[4]USLUGA!#REF!</definedName>
    <definedName name="_DAT4" localSheetId="9">#REF!</definedName>
    <definedName name="_DAT4">#REF!</definedName>
    <definedName name="_DAT5" localSheetId="9">#REF!</definedName>
    <definedName name="_DAT5">#REF!</definedName>
    <definedName name="_DAT6" localSheetId="9">#REF!</definedName>
    <definedName name="_DAT6">#REF!</definedName>
    <definedName name="_DAT7" localSheetId="9">#REF!</definedName>
    <definedName name="_DAT7">#REF!</definedName>
    <definedName name="_DAT8" localSheetId="9">#REF!</definedName>
    <definedName name="_DAT8">#REF!</definedName>
    <definedName name="_DAT9" localSheetId="9">#REF!</definedName>
    <definedName name="_DAT9">#REF!</definedName>
    <definedName name="_DEC02" localSheetId="9">#REF!</definedName>
    <definedName name="_DEC02">#REF!</definedName>
    <definedName name="_eop1" localSheetId="9">#REF!</definedName>
    <definedName name="_eop1">#REF!</definedName>
    <definedName name="_eop2" localSheetId="9">#REF!</definedName>
    <definedName name="_eop2">#REF!</definedName>
    <definedName name="_eop3" localSheetId="9">#REF!</definedName>
    <definedName name="_eop3">#REF!</definedName>
    <definedName name="_eop4" localSheetId="9">#REF!</definedName>
    <definedName name="_eop4">#REF!</definedName>
    <definedName name="_eop5" localSheetId="9">#REF!</definedName>
    <definedName name="_eop5">#REF!</definedName>
    <definedName name="_eva1">'[2]Parameter '!$K$129</definedName>
    <definedName name="_eva10">'[2]Parameter '!$T$129</definedName>
    <definedName name="_eva11">'[2]Parameter '!$U$129</definedName>
    <definedName name="_eva2">'[2]Parameter '!$L$129</definedName>
    <definedName name="_eva3">'[2]Parameter '!$M$129</definedName>
    <definedName name="_eva4">'[2]Parameter '!$N$129</definedName>
    <definedName name="_eva5">'[2]Parameter '!$O$129</definedName>
    <definedName name="_eva6">'[2]Parameter '!$P$129</definedName>
    <definedName name="_eva7">'[2]Parameter '!$Q$129</definedName>
    <definedName name="_eva8">'[2]Parameter '!$R$129</definedName>
    <definedName name="_eva9">'[2]Parameter '!$S$129</definedName>
    <definedName name="_FEB03" localSheetId="9">#REF!</definedName>
    <definedName name="_FEB03">#REF!</definedName>
    <definedName name="_JAN03" localSheetId="9">#REF!</definedName>
    <definedName name="_JAN03">#REF!</definedName>
    <definedName name="_JUL02" localSheetId="9">#REF!</definedName>
    <definedName name="_JUL02">#REF!</definedName>
    <definedName name="_JUL03" localSheetId="9">#REF!</definedName>
    <definedName name="_JUL03">#REF!</definedName>
    <definedName name="_JUN03" localSheetId="9">#REF!</definedName>
    <definedName name="_JUN03">#REF!</definedName>
    <definedName name="_Kn300">300</definedName>
    <definedName name="_MAR03" localSheetId="9">#REF!</definedName>
    <definedName name="_MAR03">#REF!</definedName>
    <definedName name="_MAY03" localSheetId="9">#REF!</definedName>
    <definedName name="_MAY03">#REF!</definedName>
    <definedName name="_neu1" hidden="1">[3]EurotoolsXRates!$A$15</definedName>
    <definedName name="_neu2" hidden="1">[3]EurotoolsXRates!$B$9</definedName>
    <definedName name="_neu3" hidden="1">[3]EurotoolsXRates!$B$10</definedName>
    <definedName name="_neu4" hidden="1">[3]EurotoolsXRates!$B$11</definedName>
    <definedName name="_neu5" hidden="1">[3]EurotoolsXRates!$B$12</definedName>
    <definedName name="_neu6" hidden="1">[3]EurotoolsXRates!$B$13</definedName>
    <definedName name="_NOV02" localSheetId="9">#REF!</definedName>
    <definedName name="_NOV02">#REF!</definedName>
    <definedName name="_OCT02" localSheetId="9">#REF!</definedName>
    <definedName name="_OCT02">#REF!</definedName>
    <definedName name="_PGK1">[6]costs!$C$228:$C$239</definedName>
    <definedName name="_PGP1">[6]costs!$C$240:$C$248</definedName>
    <definedName name="_PGP2">[6]costs!$C$249:$C$264</definedName>
    <definedName name="_PNK1">[6]costs!$C$389:$C$391</definedName>
    <definedName name="_PNP1">[6]costs!$C$392</definedName>
    <definedName name="_PNP2">[6]costs!$C$393:$C$396</definedName>
    <definedName name="_SEP02" localSheetId="9">#REF!</definedName>
    <definedName name="_SEP02">#REF!</definedName>
    <definedName name="_SEP03" localSheetId="9">#REF!</definedName>
    <definedName name="_SEP03">#REF!</definedName>
    <definedName name="a" localSheetId="0">#REF!</definedName>
    <definedName name="a" localSheetId="9">#REF!</definedName>
    <definedName name="a" localSheetId="8">#REF!</definedName>
    <definedName name="a">#REF!</definedName>
    <definedName name="aaaaaa" localSheetId="0">#REF!</definedName>
    <definedName name="aaaaaa" localSheetId="9">#REF!</definedName>
    <definedName name="aaaaaa" localSheetId="8">#REF!</definedName>
    <definedName name="aaaaaa">#REF!</definedName>
    <definedName name="aasdfsafds" localSheetId="9">#REF!</definedName>
    <definedName name="aasdfsafds">#REF!</definedName>
    <definedName name="abs_Abweichung" localSheetId="9">[7]Tabelle1!#REF!</definedName>
    <definedName name="abs_Abweichung">[7]Tabelle1!#REF!</definedName>
    <definedName name="AC" localSheetId="0">#REF!</definedName>
    <definedName name="AC" localSheetId="9">#REF!</definedName>
    <definedName name="AC" localSheetId="8">#REF!</definedName>
    <definedName name="AC">#REF!</definedName>
    <definedName name="ACat" localSheetId="9">[8]Conf!$O$1</definedName>
    <definedName name="ACat">[9]Conf!$O$1</definedName>
    <definedName name="Acc">[10]Steuerung!$R$9:$R$10</definedName>
    <definedName name="ACCCAL">[11]Monthly!A$22</definedName>
    <definedName name="accrual" localSheetId="9">#REF!</definedName>
    <definedName name="accrual">#REF!</definedName>
    <definedName name="actcur">[12]Settings!$B$11</definedName>
    <definedName name="actentname2" localSheetId="9">[13]Settings!#REF!</definedName>
    <definedName name="actentname2">[13]Settings!#REF!</definedName>
    <definedName name="active_pdp" localSheetId="0">#REF!</definedName>
    <definedName name="active_pdp" localSheetId="9">#REF!</definedName>
    <definedName name="active_pdp" localSheetId="8">#REF!</definedName>
    <definedName name="active_pdp">#REF!</definedName>
    <definedName name="active_pdp_factor" localSheetId="0">#REF!</definedName>
    <definedName name="active_pdp_factor" localSheetId="9">#REF!</definedName>
    <definedName name="active_pdp_factor" localSheetId="8">#REF!</definedName>
    <definedName name="active_pdp_factor">#REF!</definedName>
    <definedName name="active_pdp_factor1" localSheetId="0">#REF!</definedName>
    <definedName name="active_pdp_factor1" localSheetId="9">#REF!</definedName>
    <definedName name="active_pdp_factor1" localSheetId="8">#REF!</definedName>
    <definedName name="active_pdp_factor1">#REF!</definedName>
    <definedName name="active_pdp1" localSheetId="0">#REF!</definedName>
    <definedName name="active_pdp1" localSheetId="9">#REF!</definedName>
    <definedName name="active_pdp1" localSheetId="8">#REF!</definedName>
    <definedName name="active_pdp1">#REF!</definedName>
    <definedName name="actmonth">[12]Settings!$B$6</definedName>
    <definedName name="actnatco">[12]Settings!$B$26</definedName>
    <definedName name="actyear">[12]Settings!$B$7</definedName>
    <definedName name="add" localSheetId="9">#REF!</definedName>
    <definedName name="add">#REF!</definedName>
    <definedName name="adjustment" localSheetId="9">[14]Datapool!$A$4:$AC$1078</definedName>
    <definedName name="adjustment">[14]Datapool!$A$4:$AC$1078</definedName>
    <definedName name="AEnt" localSheetId="9">[8]Conf!$D$1</definedName>
    <definedName name="AEnt">[9]Conf!$D$1</definedName>
    <definedName name="AfA" localSheetId="9">#REF!</definedName>
    <definedName name="AfA">#REF!</definedName>
    <definedName name="AfA_Equip" localSheetId="9">#REF!</definedName>
    <definedName name="AfA_Equip">#REF!</definedName>
    <definedName name="AfA_IM" localSheetId="9">#REF!</definedName>
    <definedName name="AfA_IM">#REF!</definedName>
    <definedName name="AfA_Ingang" localSheetId="9">#REF!</definedName>
    <definedName name="AfA_Ingang">#REF!</definedName>
    <definedName name="AfA_Land" localSheetId="9">#REF!</definedName>
    <definedName name="AfA_Land">#REF!</definedName>
    <definedName name="Afa_other" localSheetId="9">#REF!</definedName>
    <definedName name="Afa_other">#REF!</definedName>
    <definedName name="AFAF">[6]costs!$C$12:$C$14</definedName>
    <definedName name="AFAR">[6]costs!$C$15:$C$24</definedName>
    <definedName name="AFAV">[6]costs!$C$25:$C$27</definedName>
    <definedName name="AFreq" localSheetId="9">[8]Conf!$AE$1</definedName>
    <definedName name="AFreq">[9]Conf!$AE$1</definedName>
    <definedName name="age" localSheetId="9">#REF!</definedName>
    <definedName name="age">#REF!</definedName>
    <definedName name="Aktien" localSheetId="9">#REF!</definedName>
    <definedName name="Aktien">#REF!</definedName>
    <definedName name="Aktienkurs" localSheetId="9">#REF!</definedName>
    <definedName name="Aktienkurs">#REF!</definedName>
    <definedName name="aktuelle_Tarifgruppe" localSheetId="0">#REF!</definedName>
    <definedName name="aktuelle_Tarifgruppe" localSheetId="9">#REF!</definedName>
    <definedName name="aktuelle_Tarifgruppe" localSheetId="8">#REF!</definedName>
    <definedName name="aktuelle_Tarifgruppe">#REF!</definedName>
    <definedName name="AnalysisOptionsADJUSTCOLSIZE">0</definedName>
    <definedName name="AnalysisOptionsDISCONNECTAR">1</definedName>
    <definedName name="AnalysisOptionsINDENT">0</definedName>
    <definedName name="AnalysisOptionsMBRALIASES">0</definedName>
    <definedName name="AnalysisOptionsRETAINOR">1</definedName>
    <definedName name="AnalysisOptionsRETRIEVEIMMEDIATE">1</definedName>
    <definedName name="and" localSheetId="0">#REF!</definedName>
    <definedName name="and" localSheetId="9">#REF!</definedName>
    <definedName name="and" localSheetId="8">#REF!</definedName>
    <definedName name="and">#REF!</definedName>
    <definedName name="ANLASS" localSheetId="9">[15]Home!#REF!</definedName>
    <definedName name="ANLASS">[15]Home!#REF!</definedName>
    <definedName name="anscount" hidden="1">1</definedName>
    <definedName name="Anteile" localSheetId="9">#REF!</definedName>
    <definedName name="Anteile">#REF!</definedName>
    <definedName name="Anz_Vorjahre" localSheetId="9">[15]Home!#REF!</definedName>
    <definedName name="Anz_Vorjahre">[15]Home!#REF!</definedName>
    <definedName name="AnzahlAPs" localSheetId="9">#REF!</definedName>
    <definedName name="AnzahlAPs">#REF!</definedName>
    <definedName name="App">[10]Steuerung!$B$9:$B$10</definedName>
    <definedName name="Application">[7]Tabelle1!$H$2</definedName>
    <definedName name="APrüfGuVMon" localSheetId="0">#REF!</definedName>
    <definedName name="APrüfGuVMon" localSheetId="9">#REF!</definedName>
    <definedName name="APrüfGuVMon" localSheetId="8">#REF!</definedName>
    <definedName name="APrüfGuVMon">#REF!</definedName>
    <definedName name="ARPU_Liste_Tarifgruppen" localSheetId="0">#REF!</definedName>
    <definedName name="ARPU_Liste_Tarifgruppen" localSheetId="9">#REF!</definedName>
    <definedName name="ARPU_Liste_Tarifgruppen" localSheetId="8">#REF!</definedName>
    <definedName name="ARPU_Liste_Tarifgruppen">#REF!</definedName>
    <definedName name="assumptions" localSheetId="0">#REF!</definedName>
    <definedName name="assumptions" localSheetId="9">#REF!</definedName>
    <definedName name="assumptions" localSheetId="8">#REF!</definedName>
    <definedName name="assumptions">#REF!</definedName>
    <definedName name="attached_users" localSheetId="0">#REF!</definedName>
    <definedName name="attached_users" localSheetId="9">#REF!</definedName>
    <definedName name="attached_users" localSheetId="8">#REF!</definedName>
    <definedName name="attached_users">#REF!</definedName>
    <definedName name="attached_users_factor" localSheetId="0">#REF!</definedName>
    <definedName name="attached_users_factor" localSheetId="9">#REF!</definedName>
    <definedName name="attached_users_factor" localSheetId="8">#REF!</definedName>
    <definedName name="attached_users_factor">#REF!</definedName>
    <definedName name="attached_users_factor1" localSheetId="0">#REF!</definedName>
    <definedName name="attached_users_factor1" localSheetId="9">#REF!</definedName>
    <definedName name="attached_users_factor1" localSheetId="8">#REF!</definedName>
    <definedName name="attached_users_factor1">#REF!</definedName>
    <definedName name="attached_users1" localSheetId="0">#REF!</definedName>
    <definedName name="attached_users1" localSheetId="9">#REF!</definedName>
    <definedName name="attached_users1" localSheetId="8">#REF!</definedName>
    <definedName name="attached_users1">#REF!</definedName>
    <definedName name="AUAN">[6]costs!$C$28:$C$31</definedName>
    <definedName name="Ausblenden">[16]!Ausblenden</definedName>
    <definedName name="auslastung">[17]auslastung!$A$1:$J$2086</definedName>
    <definedName name="Auswahl" localSheetId="9">[18]Configuration!$B$3</definedName>
    <definedName name="Auswahl">[19]Configuration!$B$3</definedName>
    <definedName name="avg_pdp" localSheetId="0">#REF!</definedName>
    <definedName name="avg_pdp" localSheetId="9">#REF!</definedName>
    <definedName name="avg_pdp" localSheetId="8">#REF!</definedName>
    <definedName name="avg_pdp">#REF!</definedName>
    <definedName name="avg_pdp_number" localSheetId="0">#REF!</definedName>
    <definedName name="avg_pdp_number" localSheetId="9">#REF!</definedName>
    <definedName name="avg_pdp_number" localSheetId="8">#REF!</definedName>
    <definedName name="avg_pdp_number">#REF!</definedName>
    <definedName name="avg_pdp_number1" localSheetId="0">#REF!</definedName>
    <definedName name="avg_pdp_number1" localSheetId="9">#REF!</definedName>
    <definedName name="avg_pdp_number1" localSheetId="8">#REF!</definedName>
    <definedName name="avg_pdp_number1">#REF!</definedName>
    <definedName name="avg_pdp1" localSheetId="0">#REF!</definedName>
    <definedName name="avg_pdp1" localSheetId="9">#REF!</definedName>
    <definedName name="avg_pdp1" localSheetId="8">#REF!</definedName>
    <definedName name="avg_pdp1">#REF!</definedName>
    <definedName name="BalanceSheet" localSheetId="0">#REF!</definedName>
    <definedName name="BalanceSheet" localSheetId="9">#REF!</definedName>
    <definedName name="BalanceSheet" localSheetId="8">#REF!</definedName>
    <definedName name="BalanceSheet">#REF!</definedName>
    <definedName name="Basisblatt" localSheetId="0">#REF!</definedName>
    <definedName name="Basisblatt" localSheetId="9">#REF!</definedName>
    <definedName name="Basisblatt" localSheetId="8">#REF!</definedName>
    <definedName name="Basisblatt">#REF!</definedName>
    <definedName name="bbb" localSheetId="9">#REF!</definedName>
    <definedName name="bbb">#REF!</definedName>
    <definedName name="BERA">[6]costs!$C$32</definedName>
    <definedName name="BEWART" localSheetId="9">[15]Home!#REF!</definedName>
    <definedName name="BEWART">[15]Home!#REF!</definedName>
    <definedName name="bh_factor" localSheetId="0">#REF!</definedName>
    <definedName name="bh_factor" localSheetId="9">#REF!</definedName>
    <definedName name="bh_factor" localSheetId="8">#REF!</definedName>
    <definedName name="bh_factor">#REF!</definedName>
    <definedName name="bh_factor1" localSheetId="0">#REF!</definedName>
    <definedName name="bh_factor1" localSheetId="9">#REF!</definedName>
    <definedName name="bh_factor1" localSheetId="8">#REF!</definedName>
    <definedName name="bh_factor1">#REF!</definedName>
    <definedName name="BS">[20]Control!$AG$4</definedName>
    <definedName name="Business_Travellers_2002" localSheetId="9">#REF!</definedName>
    <definedName name="Business_Travellers_2002">#REF!</definedName>
    <definedName name="Business_Travellers_2003" localSheetId="9">#REF!</definedName>
    <definedName name="Business_Travellers_2003">#REF!</definedName>
    <definedName name="Business_Travellers_2004" localSheetId="9">#REF!</definedName>
    <definedName name="Business_Travellers_2004">#REF!</definedName>
    <definedName name="Business_Travellers_2005" localSheetId="9">#REF!</definedName>
    <definedName name="Business_Travellers_2005">#REF!</definedName>
    <definedName name="Cash" localSheetId="9">#REF!</definedName>
    <definedName name="Cash">#REF!</definedName>
    <definedName name="Cash_Flow" localSheetId="0">#REF!</definedName>
    <definedName name="Cash_Flow" localSheetId="9">#REF!</definedName>
    <definedName name="Cash_Flow" localSheetId="8">#REF!</definedName>
    <definedName name="Cash_Flow">#REF!</definedName>
    <definedName name="Cat">[10]Steuerung!$C$9:$C$44</definedName>
    <definedName name="Category" localSheetId="9">[18]Configuration!$B$7</definedName>
    <definedName name="Category">[19]Configuration!$B$7</definedName>
    <definedName name="category_sel">[21]Control!$I$4</definedName>
    <definedName name="category_sel1">[21]Control!$J$4</definedName>
    <definedName name="category_sel2">[21]Control!$K$4</definedName>
    <definedName name="cattype">[22]Control!$T$4</definedName>
    <definedName name="CC_Acceptance_2002" localSheetId="9">#REF!</definedName>
    <definedName name="CC_Acceptance_2002">#REF!</definedName>
    <definedName name="CC_Acceptance_2003" localSheetId="9">#REF!</definedName>
    <definedName name="CC_Acceptance_2003">#REF!</definedName>
    <definedName name="CC_Acceptance_2004" localSheetId="9">#REF!</definedName>
    <definedName name="CC_Acceptance_2004">#REF!</definedName>
    <definedName name="CC_Acceptance_2005" localSheetId="9">#REF!</definedName>
    <definedName name="CC_Acceptance_2005">#REF!</definedName>
    <definedName name="cmlccat" localSheetId="0">#REF!</definedName>
    <definedName name="cmlccat" localSheetId="9">#REF!</definedName>
    <definedName name="cmlccat" localSheetId="8">#REF!</definedName>
    <definedName name="cmlccat">#REF!</definedName>
    <definedName name="cmldata_1b" localSheetId="0">#REF!</definedName>
    <definedName name="cmldata_1b" localSheetId="9">#REF!</definedName>
    <definedName name="cmldata_1b" localSheetId="8">#REF!</definedName>
    <definedName name="cmldata_1b">#REF!</definedName>
    <definedName name="cn_margin" localSheetId="0">#REF!</definedName>
    <definedName name="cn_margin" localSheetId="9">#REF!</definedName>
    <definedName name="cn_margin" localSheetId="8">#REF!</definedName>
    <definedName name="cn_margin">#REF!</definedName>
    <definedName name="cn_margin1" localSheetId="0">#REF!</definedName>
    <definedName name="cn_margin1" localSheetId="9">#REF!</definedName>
    <definedName name="cn_margin1" localSheetId="8">#REF!</definedName>
    <definedName name="cn_margin1">#REF!</definedName>
    <definedName name="company">[23]Setting!$B$3</definedName>
    <definedName name="competitor">[24]Control!$U$13:$V$72</definedName>
    <definedName name="CON">[25]Scenario!$B$3</definedName>
    <definedName name="Connection_fee">240</definedName>
    <definedName name="COS">[20]Control!$AF$4</definedName>
    <definedName name="cos_download" localSheetId="9">[26]CoS!#REF!</definedName>
    <definedName name="cos_download">[26]CoS!#REF!</definedName>
    <definedName name="cos_partner_download" localSheetId="9">'[26]CoS-Partner'!#REF!</definedName>
    <definedName name="cos_partner_download">'[26]CoS-Partner'!#REF!</definedName>
    <definedName name="Cost_of_CC_Margin" localSheetId="9">#REF!</definedName>
    <definedName name="Cost_of_CC_Margin">#REF!</definedName>
    <definedName name="Cost_of_CC_Transaction" localSheetId="9">#REF!</definedName>
    <definedName name="Cost_of_CC_Transaction">#REF!</definedName>
    <definedName name="CountIC">[20]Control!$B$31:$B$61</definedName>
    <definedName name="_xlnm.Criteria" localSheetId="0">#REF!</definedName>
    <definedName name="_xlnm.Criteria" localSheetId="9">#REF!</definedName>
    <definedName name="_xlnm.Criteria" localSheetId="8">#REF!</definedName>
    <definedName name="_xlnm.Criteria">#REF!</definedName>
    <definedName name="Cronet" localSheetId="9">#REF!</definedName>
    <definedName name="Cronet">#REF!</definedName>
    <definedName name="cs" localSheetId="9">#REF!</definedName>
    <definedName name="cs">#REF!</definedName>
    <definedName name="Cube2" localSheetId="9">#REF!</definedName>
    <definedName name="Cube2">#REF!</definedName>
    <definedName name="Cumulated_Hot_Spots_Hotels" localSheetId="9">#REF!</definedName>
    <definedName name="Cumulated_Hot_Spots_Hotels">#REF!</definedName>
    <definedName name="Cumulated_HotSpots_Hotels" localSheetId="9">#REF!</definedName>
    <definedName name="Cumulated_HotSpots_Hotels">#REF!</definedName>
    <definedName name="CUR">'[27]-Template-'!$N$1</definedName>
    <definedName name="Currency" localSheetId="0">'[28]Konzern-ratios'!#REF!</definedName>
    <definedName name="Currency" localSheetId="9">'[28]Konzern-ratios'!#REF!</definedName>
    <definedName name="Currency" localSheetId="8">'[28]Konzern-ratios'!#REF!</definedName>
    <definedName name="Currency">'[28]Konzern-ratios'!#REF!</definedName>
    <definedName name="currency_1">[21]Control!$L$42</definedName>
    <definedName name="currentyear" localSheetId="9">#REF!</definedName>
    <definedName name="currentyear">#REF!</definedName>
    <definedName name="Customer_frequency_per_day_per_congress_center" localSheetId="9">#REF!</definedName>
    <definedName name="Customer_frequency_per_day_per_congress_center">#REF!</definedName>
    <definedName name="Customer_frequency_per_day_per_hotel" localSheetId="9">#REF!</definedName>
    <definedName name="Customer_frequency_per_day_per_hotel">#REF!</definedName>
    <definedName name="Customers_with_German_mobile_operator" localSheetId="9">#REF!</definedName>
    <definedName name="Customers_with_German_mobile_operator">#REF!</definedName>
    <definedName name="Customers_with_German_mobile_operator_hotels" localSheetId="9">#REF!</definedName>
    <definedName name="Customers_with_German_mobile_operator_hotels">#REF!</definedName>
    <definedName name="customers_with_german_mobileoperator_airport" localSheetId="9">#REF!</definedName>
    <definedName name="customers_with_german_mobileoperator_airport">#REF!</definedName>
    <definedName name="customers_with_german_mobileoperator_congress" localSheetId="9">#REF!</definedName>
    <definedName name="customers_with_german_mobileoperator_congress">#REF!</definedName>
    <definedName name="Customers_with_Non_German_mobile_operator" localSheetId="9">#REF!</definedName>
    <definedName name="Customers_with_Non_German_mobile_operator">#REF!</definedName>
    <definedName name="d" localSheetId="0">#REF!</definedName>
    <definedName name="d" localSheetId="9">#REF!</definedName>
    <definedName name="d" localSheetId="8">#REF!</definedName>
    <definedName name="d">#REF!</definedName>
    <definedName name="daf" localSheetId="9">#REF!</definedName>
    <definedName name="daf">#REF!</definedName>
    <definedName name="DANIJELA" localSheetId="9">#REF!</definedName>
    <definedName name="DANIJELA">#REF!</definedName>
    <definedName name="data" localSheetId="9">#REF!</definedName>
    <definedName name="data">#REF!</definedName>
    <definedName name="data_days" localSheetId="0">#REF!</definedName>
    <definedName name="data_days" localSheetId="9">#REF!</definedName>
    <definedName name="data_days" localSheetId="8">#REF!</definedName>
    <definedName name="data_days">#REF!</definedName>
    <definedName name="data_days_per_month" localSheetId="0">#REF!</definedName>
    <definedName name="data_days_per_month" localSheetId="9">#REF!</definedName>
    <definedName name="data_days_per_month" localSheetId="8">#REF!</definedName>
    <definedName name="data_days_per_month">#REF!</definedName>
    <definedName name="data_days_per_month1" localSheetId="0">#REF!</definedName>
    <definedName name="data_days_per_month1" localSheetId="9">#REF!</definedName>
    <definedName name="data_days_per_month1" localSheetId="8">#REF!</definedName>
    <definedName name="data_days_per_month1">#REF!</definedName>
    <definedName name="data_days1" localSheetId="0">#REF!</definedName>
    <definedName name="data_days1" localSheetId="9">#REF!</definedName>
    <definedName name="data_days1" localSheetId="8">#REF!</definedName>
    <definedName name="data_days1">#REF!</definedName>
    <definedName name="DATA1" localSheetId="9">#REF!</definedName>
    <definedName name="DATA1">#REF!</definedName>
    <definedName name="DATA2" localSheetId="9">#REF!</definedName>
    <definedName name="DATA2">#REF!</definedName>
    <definedName name="DATA3" localSheetId="9">#REF!</definedName>
    <definedName name="DATA3">#REF!</definedName>
    <definedName name="DATA4" localSheetId="9">#REF!</definedName>
    <definedName name="DATA4">#REF!</definedName>
    <definedName name="DATA5" localSheetId="9">#REF!</definedName>
    <definedName name="DATA5">#REF!</definedName>
    <definedName name="DATA6" localSheetId="9">#REF!</definedName>
    <definedName name="DATA6">#REF!</definedName>
    <definedName name="DATA7" localSheetId="9">#REF!</definedName>
    <definedName name="DATA7">#REF!</definedName>
    <definedName name="DATA8" localSheetId="9">#REF!</definedName>
    <definedName name="DATA8">#REF!</definedName>
    <definedName name="_xlnm.Database" localSheetId="0">#REF!</definedName>
    <definedName name="_xlnm.Database" localSheetId="9">#REF!</definedName>
    <definedName name="_xlnm.Database" localSheetId="8">#REF!</definedName>
    <definedName name="_xlnm.Database">#REF!</definedName>
    <definedName name="DataPool">[29]Datapool!$A$4:$Q$1086</definedName>
    <definedName name="Dateiname">[16]!Dateiname</definedName>
    <definedName name="Datenart" localSheetId="9">[30]Tabelle2!$A$2:$B$5</definedName>
    <definedName name="Datenart">[30]Tabelle2!$A$2:$B$5</definedName>
    <definedName name="Dauer">[31]Projektdaten!$D$16</definedName>
    <definedName name="ddd" localSheetId="0">#REF!</definedName>
    <definedName name="ddd" localSheetId="9">#REF!</definedName>
    <definedName name="ddd" localSheetId="8">#REF!</definedName>
    <definedName name="ddd">#REF!</definedName>
    <definedName name="dddd" localSheetId="9">#REF!</definedName>
    <definedName name="dddd">#REF!</definedName>
    <definedName name="DEM" localSheetId="0">#REF!</definedName>
    <definedName name="DEM" localSheetId="9">#REF!</definedName>
    <definedName name="DEM" localSheetId="8">#REF!</definedName>
    <definedName name="DEM">#REF!</definedName>
    <definedName name="DEPARTMENT" localSheetId="9">[32]opex!#REF!</definedName>
    <definedName name="DEPARTMENT">[32]opex!#REF!</definedName>
    <definedName name="DetailedFC">[10]Steuerung!$P$6</definedName>
    <definedName name="DetailedFC1_">[10]Steuerung!$Q$6</definedName>
    <definedName name="DFC">[10]Steuerung!$V$8:$W$13</definedName>
    <definedName name="dim_account_cos" localSheetId="0">'[33]ikos p_l'!#REF!</definedName>
    <definedName name="dim_account_cos" localSheetId="9">'[33]ikos p_l'!#REF!</definedName>
    <definedName name="dim_account_cos" localSheetId="8">'[33]ikos p_l'!#REF!</definedName>
    <definedName name="dim_account_cos">'[33]ikos p_l'!#REF!</definedName>
    <definedName name="Dimension" localSheetId="0">'[28]Konzern-ratios'!#REF!</definedName>
    <definedName name="Dimension" localSheetId="9">'[28]Konzern-ratios'!#REF!</definedName>
    <definedName name="Dimension" localSheetId="8">'[28]Konzern-ratios'!#REF!</definedName>
    <definedName name="Dimension">'[28]Konzern-ratios'!#REF!</definedName>
    <definedName name="Discount_per_PG" localSheetId="0">#REF!</definedName>
    <definedName name="Discount_per_PG" localSheetId="9">#REF!</definedName>
    <definedName name="Discount_per_PG" localSheetId="8">#REF!</definedName>
    <definedName name="Discount_per_PG">#REF!</definedName>
    <definedName name="Discount_Roaming" localSheetId="9">#REF!</definedName>
    <definedName name="Discount_Roaming">#REF!</definedName>
    <definedName name="Discount_SP" localSheetId="9">#REF!</definedName>
    <definedName name="Discount_SP">#REF!</definedName>
    <definedName name="DISCOUNT1">150</definedName>
    <definedName name="dsa" localSheetId="0">#REF!</definedName>
    <definedName name="dsa" localSheetId="9">#REF!</definedName>
    <definedName name="dsa" localSheetId="8">#REF!</definedName>
    <definedName name="dsa">#REF!</definedName>
    <definedName name="dTNMEMP" localSheetId="0">#REF!</definedName>
    <definedName name="dTNMEMP" localSheetId="9">#REF!</definedName>
    <definedName name="dTNMEMP" localSheetId="8">#REF!</definedName>
    <definedName name="dTNMEMP">#REF!</definedName>
    <definedName name="DUEN" localSheetId="9">[30]Tabelle2!$A$11:$E$273</definedName>
    <definedName name="DUEN">[30]Tabelle2!$A$11:$E$273</definedName>
    <definedName name="e" localSheetId="9">#REF!</definedName>
    <definedName name="e">#REF!</definedName>
    <definedName name="Ebene" localSheetId="0">#REF!</definedName>
    <definedName name="Ebene" localSheetId="9">#REF!</definedName>
    <definedName name="Ebene" localSheetId="8">#REF!</definedName>
    <definedName name="Ebene">#REF!</definedName>
    <definedName name="EBITDA" localSheetId="9">#REF!</definedName>
    <definedName name="EBITDA">#REF!</definedName>
    <definedName name="EBITDA_multiple_EV" localSheetId="9">'[34]DCF-Calculation'!$G$59</definedName>
    <definedName name="EBITDA_multiple_EV">'[34]DCF-Calculation'!$G$59</definedName>
    <definedName name="EDUC">[6]costs!$C$33:$C$42</definedName>
    <definedName name="Endmonth" localSheetId="9">'[34]DCF-Input'!$K$15</definedName>
    <definedName name="Endmonth">'[34]DCF-Input'!$K$15</definedName>
    <definedName name="Endyear" localSheetId="9">'[34]DCF-Input'!$L$15</definedName>
    <definedName name="Endyear">'[34]DCF-Input'!$L$15</definedName>
    <definedName name="Ent">[10]Steuerung!$L$9:$L$12</definedName>
    <definedName name="Ent_Cur">[10]Steuerung!$Q$4</definedName>
    <definedName name="Ent_Desc">[10]Steuerung!$M$9:$M$12</definedName>
    <definedName name="Ent_Desc_Short">[10]Steuerung!$N$9:$N$12</definedName>
    <definedName name="Ent_Desc_Short_Sel">[10]Steuerung!$N$4</definedName>
    <definedName name="Ent_EUR">[10]Steuerung!$P$4</definedName>
    <definedName name="Ent_EUR_IKOS">[10]Steuerung!$P$5</definedName>
    <definedName name="Ent_Mob_Core">[10]Steuerung!$O$4</definedName>
    <definedName name="Ent_No">[10]Steuerung!$O$9:$O$12</definedName>
    <definedName name="Ent_Report_Ent_Sel">[10]Steuerung!$L$4</definedName>
    <definedName name="Ent_Residual">[10]Steuerung!$R$4</definedName>
    <definedName name="Ent_World">[10]Steuerung!$Q$5</definedName>
    <definedName name="entities">[35]Control!$B$4:$C$12</definedName>
    <definedName name="entity">[35]Control!$B$2</definedName>
    <definedName name="entity_name">[36]Control!$A$4</definedName>
    <definedName name="entity_sel">[21]Control!$C$4</definedName>
    <definedName name="Entity_Zusatz">[7]Tabelle1!$K$2</definedName>
    <definedName name="EntVLOOKUPTable">[10]Steuerung!$L$9:$Q$12</definedName>
    <definedName name="ENWA">[6]costs!$C$43:$C$53</definedName>
    <definedName name="ererer" localSheetId="0">#REF!</definedName>
    <definedName name="ererer" localSheetId="9">#REF!</definedName>
    <definedName name="ererer" localSheetId="8">#REF!</definedName>
    <definedName name="ererer">#REF!</definedName>
    <definedName name="ertr" localSheetId="9">#REF!</definedName>
    <definedName name="ertr">#REF!</definedName>
    <definedName name="EUR" localSheetId="0">#REF!</definedName>
    <definedName name="EUR" localSheetId="9">#REF!</definedName>
    <definedName name="EUR" localSheetId="8">#REF!</definedName>
    <definedName name="EUR">#REF!</definedName>
    <definedName name="EURO">[37]Medium!$E$3</definedName>
    <definedName name="eva_wacc" localSheetId="9">'[2]Parameter '!$J$129</definedName>
    <definedName name="eva_wacc">'[2]Parameter '!$J$129</definedName>
    <definedName name="Exch_Rate_PtaEuro" localSheetId="0">#REF!</definedName>
    <definedName name="Exch_Rate_PtaEuro" localSheetId="9">#REF!</definedName>
    <definedName name="Exch_Rate_PtaEuro" localSheetId="8">#REF!</definedName>
    <definedName name="Exch_Rate_PtaEuro">#REF!</definedName>
    <definedName name="EXLO">[6]costs!$C$54:$C$58</definedName>
    <definedName name="Faktor_CC">'[38]GF-K-01'!$B$45</definedName>
    <definedName name="Faktor_IVM">'[38]GF-K-01'!$B$44</definedName>
    <definedName name="Favorite" localSheetId="9">#REF!</definedName>
    <definedName name="Favorite">#REF!</definedName>
    <definedName name="FC_NEW" localSheetId="0">#REF!</definedName>
    <definedName name="FC_NEW" localSheetId="9">#REF!</definedName>
    <definedName name="FC_NEW" localSheetId="8">#REF!</definedName>
    <definedName name="FC_NEW">#REF!</definedName>
    <definedName name="FCF_NPV" localSheetId="9">'[34]DCF-Calculation'!$G$31</definedName>
    <definedName name="FCF_NPV">'[34]DCF-Calculation'!$G$31</definedName>
    <definedName name="FCF_PF" localSheetId="9">'[34]DCF-Calculation'!$G$41</definedName>
    <definedName name="FCF_PF">'[34]DCF-Calculation'!$G$41</definedName>
    <definedName name="Final_Year">'[39]99 General Parameter'!$E$12</definedName>
    <definedName name="Firmenwert" localSheetId="9">#REF!</definedName>
    <definedName name="Firmenwert">#REF!</definedName>
    <definedName name="firstplanningyear" localSheetId="9">#REF!</definedName>
    <definedName name="firstplanningyear">#REF!</definedName>
    <definedName name="fix" localSheetId="9">#REF!</definedName>
    <definedName name="fix">#REF!</definedName>
    <definedName name="FK_ENTITY">[24]Control!$C$10</definedName>
    <definedName name="FK_SCENARIO_NAME">[40]Control!$C$4</definedName>
    <definedName name="FK_TIME_PERIOD" localSheetId="9">[24]Control!#REF!</definedName>
    <definedName name="FK_TIME_PERIOD">[24]Control!#REF!</definedName>
    <definedName name="FK_YEAR">[40]Control!$C$6</definedName>
    <definedName name="FK_ZINS" localSheetId="9">#REF!</definedName>
    <definedName name="FK_ZINS">#REF!</definedName>
    <definedName name="FLASH">[20]Control!$AK$4</definedName>
    <definedName name="Fre_M.CTD">[10]Steuerung!$S$9</definedName>
    <definedName name="Fre_M.PER">[10]Steuerung!$S$13</definedName>
    <definedName name="Fre_Y.CTD">[10]Steuerung!$S$11</definedName>
    <definedName name="Fre_Y.PER">[10]Steuerung!$S$15</definedName>
    <definedName name="frequence_sel">[21]Control!$O$4</definedName>
    <definedName name="frequence_sel1">[21]Control!$P$4</definedName>
    <definedName name="frequence_sel2">[21]Control!$S$4</definedName>
    <definedName name="frequencies">[20]Control!$X$5:$Z$6</definedName>
    <definedName name="Frequency" localSheetId="9">[18]Configuration!$B$8</definedName>
    <definedName name="Frequency">[19]Configuration!$B$8</definedName>
    <definedName name="frontsheet" localSheetId="0">[41]Manreport!#REF!</definedName>
    <definedName name="frontsheet" localSheetId="9">[41]Manreport!#REF!</definedName>
    <definedName name="frontsheet" localSheetId="8">[41]Manreport!#REF!</definedName>
    <definedName name="frontsheet">[41]Manreport!#REF!</definedName>
    <definedName name="GLNews">#N/A</definedName>
    <definedName name="GLNOS" localSheetId="0">#REF!</definedName>
    <definedName name="GLNOS" localSheetId="9">#REF!</definedName>
    <definedName name="GLNOS" localSheetId="8">#REF!</definedName>
    <definedName name="GLNOS">#REF!</definedName>
    <definedName name="Godina">[42]Projektdaten!$G$18</definedName>
    <definedName name="goodwill_afa" localSheetId="9">#REF!</definedName>
    <definedName name="goodwill_afa">#REF!</definedName>
    <definedName name="GV" localSheetId="0">#REF!</definedName>
    <definedName name="GV" localSheetId="9">#REF!</definedName>
    <definedName name="GV" localSheetId="8">#REF!</definedName>
    <definedName name="GV">#REF!</definedName>
    <definedName name="h" localSheetId="9">#REF!</definedName>
    <definedName name="h">#REF!</definedName>
    <definedName name="HAWA">[6]costs!$C$60:$C$65</definedName>
    <definedName name="hyplink_01">[11]Monthly!$D$17:$P$390</definedName>
    <definedName name="hyplink_3599990000">'[10]A-2-2'!$D$84:$W$96</definedName>
    <definedName name="hyplink_3600000000">'[10]A-2-2'!$D$54:$W$66</definedName>
    <definedName name="hyplink_3600000000_02">'[10]A-1_backup'!$D$121:$W$133</definedName>
    <definedName name="hyplink_3600000000_03">'[10]A-1_backup'!$D$151:$W$170</definedName>
    <definedName name="hyplink_3699990000">'[10]A-2-2'!$AR$114:$BK$126</definedName>
    <definedName name="hyplink_3700000000">'[10]A-2-2'!$X$114:$AQ$126</definedName>
    <definedName name="hyplink_5810000000">'[10]A-2-8'!$D$84:$W$96</definedName>
    <definedName name="hyplink_assets" localSheetId="9">#REF!</definedName>
    <definedName name="hyplink_assets">#REF!</definedName>
    <definedName name="Hyplink_BS" localSheetId="9">#REF!</definedName>
    <definedName name="Hyplink_BS">#REF!</definedName>
    <definedName name="hyplink_BS_01">'[10]A-4_BS'!$E$8:$R$50</definedName>
    <definedName name="hyplink_BS_02">'[10]A-4_BS'!$V$8:$AI$50</definedName>
    <definedName name="Hyplink_BS00" localSheetId="9">#REF!</definedName>
    <definedName name="Hyplink_BS00">#REF!</definedName>
    <definedName name="Hyplink_BS2" localSheetId="9">#REF!</definedName>
    <definedName name="Hyplink_BS2">#REF!</definedName>
    <definedName name="hyplink_Check_BS" localSheetId="9">#REF!</definedName>
    <definedName name="hyplink_Check_BS">#REF!</definedName>
    <definedName name="Hyplink_EF2" localSheetId="9">#REF!</definedName>
    <definedName name="Hyplink_EF2">#REF!</definedName>
    <definedName name="hyplink_EVA">'[10]A-2-4'!$D$147:$W$159</definedName>
    <definedName name="hyplink_IncomeStmt">'[10]A-3_IncomeStmt'!$D$10:$W$232</definedName>
    <definedName name="hyplink_KI_1000">'[10]A-2-1'!$D$54:$W$66</definedName>
    <definedName name="hyplink_KI_1000_02">'[10]A-1_backup'!$D$54:$W$66</definedName>
    <definedName name="hyplink_KI_1150">'[10]A-2-1'!$D$84:$W$96</definedName>
    <definedName name="hyplink_KI_1200_02">'[10]A-1_backup'!$D$84:$W$103</definedName>
    <definedName name="hyplink_KI_1200_incl.">'[10]A-2-1'!$D$144:$W$156</definedName>
    <definedName name="hyplink_KI_1200_without">'[10]A-2-1'!$D$114:$W$126</definedName>
    <definedName name="hyplink_KI_1230">'[10]A-2-2'!$D$144:$W$156</definedName>
    <definedName name="hyplink_KI_1252">'[10]A-2-4'!$D$117:$W$129</definedName>
    <definedName name="hyplink_KI_1252_2">'[10]A-2-4'!$D$147:$W$159</definedName>
    <definedName name="hyplink_KI_1950">'[10]A-2-8'!$D$54:$W$66</definedName>
    <definedName name="hyplink_KI_2000">'[10]A-2-5'!$D$54:$W$66</definedName>
    <definedName name="hyplink_KI_2020">'[10]A-2-5'!$D$144:$W$156</definedName>
    <definedName name="hyplink_KI_2030">'[10]A-2-5'!$D$114:$W$126</definedName>
    <definedName name="hyplink_KI_2060">'[10]A-2-5'!$D$84:$W$96</definedName>
    <definedName name="hyplink_KI_3050">'[10]A-2-3'!$D$54:$X$66</definedName>
    <definedName name="hyplink_KI_3200">'[10]A-2-3'!$D$144:$W$156</definedName>
    <definedName name="hyplink_KI_3250">'[10]A-2-3'!$D$84:$W$96</definedName>
    <definedName name="hyplink_KI_3410">'[10]A-2-3'!$D$114:$W$126</definedName>
    <definedName name="hyplink_KI_4100">'[10]A-2-6'!$D$114:$W$126</definedName>
    <definedName name="hyplink_KI_4127">'[10]A-2-6'!$D$144:$W$156</definedName>
    <definedName name="hyplink_KI_5100" localSheetId="9">#REF!</definedName>
    <definedName name="hyplink_KI_5100">#REF!</definedName>
    <definedName name="hyplink_KI_5104" localSheetId="9">#REF!</definedName>
    <definedName name="hyplink_KI_5104">#REF!</definedName>
    <definedName name="hyplink_KI_5115" localSheetId="9">#REF!</definedName>
    <definedName name="hyplink_KI_5115">#REF!</definedName>
    <definedName name="hyplink_KI_5125" localSheetId="9">#REF!</definedName>
    <definedName name="hyplink_KI_5125">#REF!</definedName>
    <definedName name="hyplink_KI_6277">'[10]A-2-6'!$D$54:$W$66</definedName>
    <definedName name="hyplink_KI_9410">'[10]A-2-6'!$D$84:$W$96</definedName>
    <definedName name="hyplink_KI1440">'[10]A-2-4'!$X$87:$AQ$99</definedName>
    <definedName name="hyplink_KI1780">'[10]A-2-4'!$AR$87:$BK$99</definedName>
    <definedName name="hyplink_kpi" localSheetId="9">#REF!</definedName>
    <definedName name="hyplink_kpi">#REF!</definedName>
    <definedName name="hyplink_liab" localSheetId="9">#REF!</definedName>
    <definedName name="hyplink_liab">#REF!</definedName>
    <definedName name="hyplink_OWC">'[10]A-5_OWC'!$E$8:$Q$60</definedName>
    <definedName name="hyplink_PI_1000">'[10]A-2-4'!$D$56:$X$69</definedName>
    <definedName name="Hyplink_PLCOS" localSheetId="9">#REF!</definedName>
    <definedName name="Hyplink_PLCOS">#REF!</definedName>
    <definedName name="hyplink_tmuk" localSheetId="9">#REF!</definedName>
    <definedName name="hyplink_tmuk">#REF!</definedName>
    <definedName name="hyplink_virgin" localSheetId="9">#REF!</definedName>
    <definedName name="hyplink_virgin">#REF!</definedName>
    <definedName name="IC">[20]Control!$AO$2:$AP$74</definedName>
    <definedName name="IKOS" localSheetId="9">[14]Datapool!$A$4:$AC$1078</definedName>
    <definedName name="IKOS">[14]Datapool!$A$4:$AC$1078</definedName>
    <definedName name="Impact_of_roaming_coverage_on_Usage" localSheetId="9">#REF!</definedName>
    <definedName name="Impact_of_roaming_coverage_on_Usage">#REF!</definedName>
    <definedName name="Impact_of_Service_Provider_involvement_on_Usage" localSheetId="9">#REF!</definedName>
    <definedName name="Impact_of_Service_Provider_involvement_on_Usage">#REF!</definedName>
    <definedName name="Info_1">[11]Monthly!$Q$3</definedName>
    <definedName name="inputs" localSheetId="9">#REF!</definedName>
    <definedName name="inputs">#REF!</definedName>
    <definedName name="INST">[6]costs!$C$66:$C$83</definedName>
    <definedName name="interkonekcije_sa_dom.operaterima" localSheetId="0">#REF!</definedName>
    <definedName name="interkonekcije_sa_dom.operaterima" localSheetId="9">#REF!</definedName>
    <definedName name="interkonekcije_sa_dom.operaterima" localSheetId="8">#REF!</definedName>
    <definedName name="interkonekcije_sa_dom.operaterima">#REF!</definedName>
    <definedName name="IPPRP">1.52</definedName>
    <definedName name="IRR_excl_TV" localSheetId="9">'[34]DCF-Calculation'!$G$57</definedName>
    <definedName name="IRR_excl_TV">'[34]DCF-Calculation'!$G$57</definedName>
    <definedName name="IRR_incl_TV" localSheetId="9">'[34]DCF-Calculation'!$G$58</definedName>
    <definedName name="IRR_incl_TV">'[34]DCF-Calculation'!$G$58</definedName>
    <definedName name="Ispostave">[43]Uredi!$C$1:$C$65536</definedName>
    <definedName name="ist_einz" localSheetId="9">[7]Tabelle1!#REF!</definedName>
    <definedName name="ist_einz">[7]Tabelle1!#REF!</definedName>
    <definedName name="ist_kum" localSheetId="9">[7]Tabelle1!#REF!</definedName>
    <definedName name="ist_kum">[7]Tabelle1!#REF!</definedName>
    <definedName name="J_A" localSheetId="9">#REF!</definedName>
    <definedName name="J_A">#REF!</definedName>
    <definedName name="Jahr" localSheetId="9">'[2]Parameter '!$G$36</definedName>
    <definedName name="Jahr">'[2]Parameter '!$G$36</definedName>
    <definedName name="Jän.2000" localSheetId="0">#REF!</definedName>
    <definedName name="Jän.2000" localSheetId="9">#REF!</definedName>
    <definedName name="Jän.2000" localSheetId="8">#REF!</definedName>
    <definedName name="Jän.2000">#REF!</definedName>
    <definedName name="Jänner_1999" localSheetId="0">#REF!</definedName>
    <definedName name="Jänner_1999" localSheetId="9">#REF!</definedName>
    <definedName name="Jänner_1999" localSheetId="8">#REF!</definedName>
    <definedName name="Jänner_1999">#REF!</definedName>
    <definedName name="jjj" localSheetId="9">[44]Datapool!$A$4:$AC$1078</definedName>
    <definedName name="jjj">[44]Datapool!$A$4:$AC$1078</definedName>
    <definedName name="julian" localSheetId="0">'[45]ETB_P&amp;L'!#REF!</definedName>
    <definedName name="julian" localSheetId="9">'[45]ETB_P&amp;L'!#REF!</definedName>
    <definedName name="julian" localSheetId="8">'[45]ETB_P&amp;L'!#REF!</definedName>
    <definedName name="julian">'[45]ETB_P&amp;L'!#REF!</definedName>
    <definedName name="June">[46]Settings!$J$23</definedName>
    <definedName name="Kaufjahr" localSheetId="9">#REF!</definedName>
    <definedName name="Kaufjahr">#REF!</definedName>
    <definedName name="Kaufpreis" localSheetId="9">#REF!</definedName>
    <definedName name="Kaufpreis">#REF!</definedName>
    <definedName name="kjk" localSheetId="9">#REF!</definedName>
    <definedName name="kjk">#REF!</definedName>
    <definedName name="koko" localSheetId="0">#REF!</definedName>
    <definedName name="koko" localSheetId="9">#REF!</definedName>
    <definedName name="koko" localSheetId="8">#REF!</definedName>
    <definedName name="koko">#REF!</definedName>
    <definedName name="konsolidierung" localSheetId="9">#REF!</definedName>
    <definedName name="konsolidierung">#REF!</definedName>
    <definedName name="konzernminderheiten" localSheetId="9">#REF!</definedName>
    <definedName name="konzernminderheiten">#REF!</definedName>
    <definedName name="Konzernwährung" localSheetId="9">#REF!</definedName>
    <definedName name="Konzernwährung">#REF!</definedName>
    <definedName name="KPI">[20]Control!$AJ$4</definedName>
    <definedName name="lastplanningyear">[47]summary_PoG!$I$8</definedName>
    <definedName name="lastyear">[47]summary_PoG!$D$8</definedName>
    <definedName name="Lebensalter" localSheetId="9">#REF!</definedName>
    <definedName name="Lebensalter">#REF!</definedName>
    <definedName name="LEID">[6]costs!$C$85:$C$139</definedName>
    <definedName name="level">[21]Control!$E$5:$F$10</definedName>
    <definedName name="level_descr">[36]Control!$F$4</definedName>
    <definedName name="level_sel">[35]Control!$D$2</definedName>
    <definedName name="level_sel_desc">[48]Control!$D$4</definedName>
    <definedName name="LevelRef_1" localSheetId="9">#REF!</definedName>
    <definedName name="LevelRef_1">#REF!</definedName>
    <definedName name="levels">[20]Control!$F$5:$H$10</definedName>
    <definedName name="Levelselection">[36]Control!$E$4</definedName>
    <definedName name="List_BS_JVS" localSheetId="9">[20]Accounts!#REF!</definedName>
    <definedName name="List_BS_JVS">[20]Accounts!#REF!</definedName>
    <definedName name="List_BS_JVS_Flat" localSheetId="9">[20]Accounts!#REF!</definedName>
    <definedName name="List_BS_JVS_Flat">[20]Accounts!#REF!</definedName>
    <definedName name="List_BS_JVS_IC" localSheetId="9">[20]Accounts!#REF!</definedName>
    <definedName name="List_BS_JVS_IC">[20]Accounts!#REF!</definedName>
    <definedName name="List_BS_JVS_Text" localSheetId="9">[20]Accounts!#REF!</definedName>
    <definedName name="List_BS_JVS_Text">[20]Accounts!#REF!</definedName>
    <definedName name="LIZK">[6]costs!$C$140:$C$147</definedName>
    <definedName name="ll" localSheetId="0">#REF!</definedName>
    <definedName name="ll" localSheetId="9">#REF!</definedName>
    <definedName name="ll" localSheetId="8">#REF!</definedName>
    <definedName name="ll">#REF!</definedName>
    <definedName name="m" localSheetId="9">#REF!</definedName>
    <definedName name="m">#REF!</definedName>
    <definedName name="M_1">[16]!M_1</definedName>
    <definedName name="M_10">[16]!M_10</definedName>
    <definedName name="M_11">[16]!M_11</definedName>
    <definedName name="M_12">[16]!M_12</definedName>
    <definedName name="M_2">[16]!M_2</definedName>
    <definedName name="M_3">[16]!M_3</definedName>
    <definedName name="M_4">[16]!M_4</definedName>
    <definedName name="M_5">[16]!M_5</definedName>
    <definedName name="M_6">[16]!M_6</definedName>
    <definedName name="M_7">[16]!M_7</definedName>
    <definedName name="M_8">[16]!M_8</definedName>
    <definedName name="M_9">[16]!M_9</definedName>
    <definedName name="Man">[16]!Man</definedName>
    <definedName name="mar" localSheetId="9">#REF!</definedName>
    <definedName name="mar">#REF!</definedName>
    <definedName name="MARKET">[24]Control!$N$8</definedName>
    <definedName name="Market_cap" localSheetId="9">#REF!</definedName>
    <definedName name="Market_cap">#REF!</definedName>
    <definedName name="market_channels_ipc" localSheetId="9">#REF!</definedName>
    <definedName name="market_channels_ipc">#REF!</definedName>
    <definedName name="marketshare_ht_ipc" localSheetId="9">#REF!</definedName>
    <definedName name="marketshare_ht_ipc">#REF!</definedName>
    <definedName name="MAT">[6]costs!$C$148:$C$195</definedName>
    <definedName name="Midyearfaktor" localSheetId="0">'[28]Konzern-ratios'!#REF!</definedName>
    <definedName name="Midyearfaktor" localSheetId="9">'[28]Konzern-ratios'!#REF!</definedName>
    <definedName name="Midyearfaktor" localSheetId="8">'[28]Konzern-ratios'!#REF!</definedName>
    <definedName name="Midyearfaktor">'[28]Konzern-ratios'!#REF!</definedName>
    <definedName name="MIET">[6]costs!$C$196:$C$204</definedName>
    <definedName name="Minderheitenanteil" localSheetId="9">#REF!</definedName>
    <definedName name="Minderheitenanteil">#REF!</definedName>
    <definedName name="MinderheitenII" localSheetId="9">#REF!</definedName>
    <definedName name="MinderheitenII">#REF!</definedName>
    <definedName name="mio">[49]Control!$G$31</definedName>
    <definedName name="mob" localSheetId="9">#REF!</definedName>
    <definedName name="mob">#REF!</definedName>
    <definedName name="MOBU">[6]costs!$C$205</definedName>
    <definedName name="Monat" localSheetId="9">[18]Configuration!$B$4</definedName>
    <definedName name="Monat">[19]Configuration!$B$4</definedName>
    <definedName name="Monate" localSheetId="0">#REF!</definedName>
    <definedName name="Monate" localSheetId="9">#REF!</definedName>
    <definedName name="Monate" localSheetId="8">#REF!</definedName>
    <definedName name="Monate">#REF!</definedName>
    <definedName name="Monate1" localSheetId="0">#REF!</definedName>
    <definedName name="Monate1" localSheetId="9">#REF!</definedName>
    <definedName name="Monate1" localSheetId="8">#REF!</definedName>
    <definedName name="Monate1">#REF!</definedName>
    <definedName name="Month" localSheetId="9">'[34]DCF-Input'!$C$3:$N$4</definedName>
    <definedName name="Month">'[34]DCF-Input'!$C$3:$N$4</definedName>
    <definedName name="month_sel1">[48]Control!$S$42</definedName>
    <definedName name="month_sel2">[48]Control!$T$42</definedName>
    <definedName name="mseop1" localSheetId="0">#REF!</definedName>
    <definedName name="mseop1" localSheetId="9">#REF!</definedName>
    <definedName name="mseop1" localSheetId="8">#REF!</definedName>
    <definedName name="mseop1">#REF!</definedName>
    <definedName name="mseop2" localSheetId="0">#REF!</definedName>
    <definedName name="mseop2" localSheetId="9">#REF!</definedName>
    <definedName name="mseop2" localSheetId="8">#REF!</definedName>
    <definedName name="mseop2">#REF!</definedName>
    <definedName name="mseop3" localSheetId="0">#REF!</definedName>
    <definedName name="mseop3" localSheetId="9">#REF!</definedName>
    <definedName name="mseop3" localSheetId="8">#REF!</definedName>
    <definedName name="mseop3">#REF!</definedName>
    <definedName name="mseop4" localSheetId="0">#REF!</definedName>
    <definedName name="mseop4" localSheetId="9">#REF!</definedName>
    <definedName name="mseop4" localSheetId="8">#REF!</definedName>
    <definedName name="mseop4">#REF!</definedName>
    <definedName name="mseop5" localSheetId="0">#REF!</definedName>
    <definedName name="mseop5" localSheetId="9">#REF!</definedName>
    <definedName name="mseop5" localSheetId="8">#REF!</definedName>
    <definedName name="mseop5">#REF!</definedName>
    <definedName name="msga1" localSheetId="0">#REF!</definedName>
    <definedName name="msga1" localSheetId="9">#REF!</definedName>
    <definedName name="msga1" localSheetId="8">#REF!</definedName>
    <definedName name="msga1">#REF!</definedName>
    <definedName name="msga2" localSheetId="0">#REF!</definedName>
    <definedName name="msga2" localSheetId="9">#REF!</definedName>
    <definedName name="msga2" localSheetId="8">#REF!</definedName>
    <definedName name="msga2">#REF!</definedName>
    <definedName name="msga3" localSheetId="0">#REF!</definedName>
    <definedName name="msga3" localSheetId="9">#REF!</definedName>
    <definedName name="msga3" localSheetId="8">#REF!</definedName>
    <definedName name="msga3">#REF!</definedName>
    <definedName name="msga4" localSheetId="0">#REF!</definedName>
    <definedName name="msga4" localSheetId="9">#REF!</definedName>
    <definedName name="msga4" localSheetId="8">#REF!</definedName>
    <definedName name="msga4">#REF!</definedName>
    <definedName name="msga5" localSheetId="0">#REF!</definedName>
    <definedName name="msga5" localSheetId="9">#REF!</definedName>
    <definedName name="msga5" localSheetId="8">#REF!</definedName>
    <definedName name="msga5">#REF!</definedName>
    <definedName name="MUVOspeich">[16]!MUVOspeich</definedName>
    <definedName name="n" localSheetId="9">#REF!</definedName>
    <definedName name="n">#REF!</definedName>
    <definedName name="Name" localSheetId="9">'[2]Parameter '!$F$28</definedName>
    <definedName name="Name">'[2]Parameter '!$F$28</definedName>
    <definedName name="nCountIC">[20]Control!$C$31</definedName>
    <definedName name="neu" localSheetId="9" hidden="1">[3]EurotoolsXRates!$A$14</definedName>
    <definedName name="neu" hidden="1">[3]EurotoolsXRates!$A$14</definedName>
    <definedName name="nodes_b" localSheetId="0">#REF!</definedName>
    <definedName name="nodes_b" localSheetId="9">#REF!</definedName>
    <definedName name="nodes_b" localSheetId="8">#REF!</definedName>
    <definedName name="nodes_b">#REF!</definedName>
    <definedName name="NOTES">[20]Control!$AH$4</definedName>
    <definedName name="Null_Ignorieren" localSheetId="9">#REF!</definedName>
    <definedName name="Null_Ignorieren">#REF!</definedName>
    <definedName name="Null_Importieren" localSheetId="9">#REF!</definedName>
    <definedName name="Null_Importieren">#REF!</definedName>
    <definedName name="Null_Löschen" localSheetId="9">#REF!</definedName>
    <definedName name="Null_Löschen">#REF!</definedName>
    <definedName name="Number_of_relevant_airports" localSheetId="9">#REF!</definedName>
    <definedName name="Number_of_relevant_airports">#REF!</definedName>
    <definedName name="Number_of_relevant_congress_centers" localSheetId="9">#REF!</definedName>
    <definedName name="Number_of_relevant_congress_centers">#REF!</definedName>
    <definedName name="Number_of_relevant_hotels" localSheetId="9">#REF!</definedName>
    <definedName name="Number_of_relevant_hotels">#REF!</definedName>
    <definedName name="Offnet" localSheetId="9">#REF!</definedName>
    <definedName name="Offnet">#REF!</definedName>
    <definedName name="Offpeek" localSheetId="9">#REF!</definedName>
    <definedName name="Offpeek">#REF!</definedName>
    <definedName name="onl" localSheetId="9">#REF!</definedName>
    <definedName name="onl">#REF!</definedName>
    <definedName name="Onnet" localSheetId="9">#REF!</definedName>
    <definedName name="Onnet">#REF!</definedName>
    <definedName name="Općina_Grad">'[43]iznosi prireza'!$A$1:$A$65536</definedName>
    <definedName name="Org">[10]Steuerung!$J$9:$J$10</definedName>
    <definedName name="ORGEINH" localSheetId="9">[15]Home!#REF!</definedName>
    <definedName name="ORGEINH">[15]Home!#REF!</definedName>
    <definedName name="Orgeinh2" localSheetId="9">#REF!</definedName>
    <definedName name="Orgeinh2">#REF!</definedName>
    <definedName name="pastyear" localSheetId="9">#REF!</definedName>
    <definedName name="pastyear">#REF!</definedName>
    <definedName name="Peakfunding_incl_PP" localSheetId="9">'[34]DCF-Calculation'!$G$43</definedName>
    <definedName name="Peakfunding_incl_PP">'[34]DCF-Calculation'!$G$43</definedName>
    <definedName name="Peek" localSheetId="9">#REF!</definedName>
    <definedName name="Peek">#REF!</definedName>
    <definedName name="Per">[10]Steuerung!$F$9:$F$20</definedName>
    <definedName name="Per_minute_cluster_all_details" localSheetId="9">#REF!</definedName>
    <definedName name="Per_minute_cluster_all_details">#REF!</definedName>
    <definedName name="period" localSheetId="0">#REF!</definedName>
    <definedName name="period" localSheetId="9">#REF!</definedName>
    <definedName name="period" localSheetId="8">#REF!</definedName>
    <definedName name="period">#REF!</definedName>
    <definedName name="PERIOD_LONG">[40]Control!$C$5</definedName>
    <definedName name="period_sel">[50]Control!$I$4</definedName>
    <definedName name="period_sel1">[21]Control!$G$4</definedName>
    <definedName name="period_sel2">[21]Control!$H$4</definedName>
    <definedName name="period_sel3">[21]Control!$G$18</definedName>
    <definedName name="perioden_anzahl">[36]Control!$P$4</definedName>
    <definedName name="Periodizität">[7]Tabelle1!$J$2</definedName>
    <definedName name="periods">[35]Control!$F$4:$G$15</definedName>
    <definedName name="periods1">[20]Control!$K$5:$L$16</definedName>
    <definedName name="periodselection">[35]Control!$F$2</definedName>
    <definedName name="periodselection_q" localSheetId="9">[51]Control!#REF!</definedName>
    <definedName name="periodselection_q">[51]Control!#REF!</definedName>
    <definedName name="periodselection_qbefore" localSheetId="9">[51]Control!#REF!</definedName>
    <definedName name="periodselection_qbefore">[51]Control!#REF!</definedName>
    <definedName name="periodselectionq" localSheetId="9">[51]Control!#REF!</definedName>
    <definedName name="periodselectionq">[51]Control!#REF!</definedName>
    <definedName name="periodsq" localSheetId="9">[51]Control!#REF!</definedName>
    <definedName name="periodsq">[51]Control!#REF!</definedName>
    <definedName name="Perpetuity" localSheetId="9">'[34]DCF-Calculation'!$G$70</definedName>
    <definedName name="Perpetuity">'[34]DCF-Calculation'!$G$70</definedName>
    <definedName name="PerShort">[10]Steuerung!$G$9:$G$20</definedName>
    <definedName name="PerShortNr">[10]Steuerung!$H$9:$H$20</definedName>
    <definedName name="Pfad" localSheetId="9">#REF!</definedName>
    <definedName name="Pfad">#REF!</definedName>
    <definedName name="PGRA">[6]costs!$C$265:$C$364</definedName>
    <definedName name="PGRK">[6]costs!$C$365:$C$388</definedName>
    <definedName name="plan_einz" localSheetId="9">[7]Tabelle1!#REF!</definedName>
    <definedName name="plan_einz">[7]Tabelle1!#REF!</definedName>
    <definedName name="plan_kum" localSheetId="9">[7]Tabelle1!#REF!</definedName>
    <definedName name="plan_kum">[7]Tabelle1!#REF!</definedName>
    <definedName name="PLN" localSheetId="0">#REF!</definedName>
    <definedName name="PLN" localSheetId="9">#REF!</definedName>
    <definedName name="PLN" localSheetId="8">#REF!</definedName>
    <definedName name="PLN">#REF!</definedName>
    <definedName name="PNRA">[6]costs!$C$397:$C$417</definedName>
    <definedName name="PNRK">[6]costs!$C$418:$C$423</definedName>
    <definedName name="PORT">[6]costs!$C$424</definedName>
    <definedName name="posplan_download" localSheetId="9">'[26]Cost type info extended'!#REF!</definedName>
    <definedName name="posplan_download">'[26]Cost type info extended'!#REF!</definedName>
    <definedName name="PreScaled">[10]Steuerung!$U$9</definedName>
    <definedName name="PRI_Call_counter_all_details" localSheetId="9">#REF!</definedName>
    <definedName name="PRI_Call_counter_all_details">#REF!</definedName>
    <definedName name="PRI_Details_revenues_all_details" localSheetId="9">#REF!</definedName>
    <definedName name="PRI_Details_revenues_all_details">#REF!</definedName>
    <definedName name="PRI_Minutes_per_products_all_details" localSheetId="9">#REF!</definedName>
    <definedName name="PRI_Minutes_per_products_all_details">#REF!</definedName>
    <definedName name="PRI_Revenues_billing_prod_all_details" localSheetId="9">#REF!</definedName>
    <definedName name="PRI_Revenues_billing_prod_all_details">#REF!</definedName>
    <definedName name="_xlnm.Print_Area" localSheetId="1">'HT Group BS'!$A$1:$K$48</definedName>
    <definedName name="_xlnm.Print_Area" localSheetId="3">'HT Group Capex'!$A$1:$W$13</definedName>
    <definedName name="_xlnm.Print_Area" localSheetId="2">'HT Group CF'!$A$1:$Q$35</definedName>
    <definedName name="_xlnm.Print_Area" localSheetId="4">'HT Group KPIs'!$A$1:$U$56</definedName>
    <definedName name="_xlnm.Print_Area" localSheetId="0">'HT Group PL '!$A$1:$W$41</definedName>
    <definedName name="_xlnm.Print_Area" localSheetId="6">'Segment Bus Fin FACE'!$A$1:$X$12</definedName>
    <definedName name="_xlnm.Print_Area" localSheetId="9">'Segment CT consolidated'!$A$1:$X$14</definedName>
    <definedName name="_xlnm.Print_Area" localSheetId="7">'Segment NTSF FACE'!$A$1:$W$11</definedName>
    <definedName name="_xlnm.Print_Area" localSheetId="8">'Segment OPTIMA consolidated'!$A$1:$X$11</definedName>
    <definedName name="_xlnm.Print_Area" localSheetId="10">'Segment P&amp;L Bridge'!$A$1:$U$13</definedName>
    <definedName name="_xlnm.Print_Area" localSheetId="5">'Segment Res Fin FACE'!$A$1:$W$11</definedName>
    <definedName name="Print_Area28" localSheetId="0">[41]Notes17to24!#REF!</definedName>
    <definedName name="Print_Area28" localSheetId="9">[41]Notes17to24!#REF!</definedName>
    <definedName name="Print_Area28" localSheetId="8">[41]Notes17to24!#REF!</definedName>
    <definedName name="Print_Area28">[41]Notes17to24!#REF!</definedName>
    <definedName name="Prirezi">'[43]iznosi prireza'!$A$1:$B$65536</definedName>
    <definedName name="Private_Per_currency_cluster_all_details">[52]Private_Per_currency_cluster_al!$A$1:$AF$101</definedName>
    <definedName name="Private_Per_minute_cluster_all_details">[53]Private_Per_minute_cluster_all_!$A$1:$AF$101</definedName>
    <definedName name="proz_Abweichung" localSheetId="9">[7]Tabelle1!#REF!</definedName>
    <definedName name="proz_Abweichung">[7]Tabelle1!#REF!</definedName>
    <definedName name="ptc">[22]Control!$C$8</definedName>
    <definedName name="Purchaseprice_NPV" localSheetId="9">'[34]DCF-Calculation'!$G$34</definedName>
    <definedName name="Purchaseprice_NPV">'[34]DCF-Calculation'!$G$34</definedName>
    <definedName name="q_sel1">[48]Control!$U$42</definedName>
    <definedName name="q_sel2">[48]Control!$V$42</definedName>
    <definedName name="QMR_TRANSFER" localSheetId="0">#REF!</definedName>
    <definedName name="QMR_TRANSFER" localSheetId="9">#REF!</definedName>
    <definedName name="QMR_TRANSFER" localSheetId="8">#REF!</definedName>
    <definedName name="QMR_TRANSFER">#REF!</definedName>
    <definedName name="QR_CARRIER_SERVICES" localSheetId="0">#REF!</definedName>
    <definedName name="QR_CARRIER_SERVICES" localSheetId="9">#REF!</definedName>
    <definedName name="QR_CARRIER_SERVICES" localSheetId="8">#REF!</definedName>
    <definedName name="QR_CARRIER_SERVICES">#REF!</definedName>
    <definedName name="QR_DATA" localSheetId="0">#REF!</definedName>
    <definedName name="QR_DATA" localSheetId="9">#REF!</definedName>
    <definedName name="QR_DATA" localSheetId="8">#REF!</definedName>
    <definedName name="QR_DATA">#REF!</definedName>
    <definedName name="QR_FN" localSheetId="0">#REF!</definedName>
    <definedName name="QR_FN" localSheetId="9">#REF!</definedName>
    <definedName name="QR_FN" localSheetId="8">#REF!</definedName>
    <definedName name="QR_FN">#REF!</definedName>
    <definedName name="QR_INTERNET" localSheetId="0">#REF!</definedName>
    <definedName name="QR_INTERNET" localSheetId="9">#REF!</definedName>
    <definedName name="QR_INTERNET" localSheetId="8">#REF!</definedName>
    <definedName name="QR_INTERNET">#REF!</definedName>
    <definedName name="QR_MOBILE" localSheetId="0">#REF!</definedName>
    <definedName name="QR_MOBILE" localSheetId="9">#REF!</definedName>
    <definedName name="QR_MOBILE" localSheetId="8">#REF!</definedName>
    <definedName name="QR_MOBILE">#REF!</definedName>
    <definedName name="quarter" localSheetId="9">[51]Control!#REF!</definedName>
    <definedName name="quarter">[51]Control!#REF!</definedName>
    <definedName name="quarter_month" localSheetId="9">[51]Control!#REF!</definedName>
    <definedName name="quarter_month">[51]Control!#REF!</definedName>
    <definedName name="quarter_monthbefore" localSheetId="9">[51]Control!#REF!</definedName>
    <definedName name="quarter_monthbefore">[51]Control!#REF!</definedName>
    <definedName name="REIK">[6]costs!$C$425:$C$441</definedName>
    <definedName name="Relevant_number_of_days_per_year" localSheetId="9">#REF!</definedName>
    <definedName name="Relevant_number_of_days_per_year">#REF!</definedName>
    <definedName name="Relevant_number_of_days_per_year_CC" localSheetId="9">#REF!</definedName>
    <definedName name="Relevant_number_of_days_per_year_CC">#REF!</definedName>
    <definedName name="Report">[16]!Report</definedName>
    <definedName name="Rest_Goodwill" localSheetId="9">#REF!</definedName>
    <definedName name="Rest_Goodwill">#REF!</definedName>
    <definedName name="RET_004" localSheetId="9">#REF!</definedName>
    <definedName name="RET_004">#REF!</definedName>
    <definedName name="RET_005" localSheetId="9">#REF!</definedName>
    <definedName name="RET_005">#REF!</definedName>
    <definedName name="RET_007" localSheetId="9">#REF!</definedName>
    <definedName name="RET_007">#REF!</definedName>
    <definedName name="RET_008" localSheetId="9">#REF!</definedName>
    <definedName name="RET_008">#REF!</definedName>
    <definedName name="RET_009" localSheetId="9">#REF!</definedName>
    <definedName name="RET_009">#REF!</definedName>
    <definedName name="RET_010" localSheetId="9">#REF!</definedName>
    <definedName name="RET_010">#REF!</definedName>
    <definedName name="RET_011" localSheetId="9">#REF!</definedName>
    <definedName name="RET_011">#REF!</definedName>
    <definedName name="RET_012" localSheetId="9">#REF!</definedName>
    <definedName name="RET_012">#REF!</definedName>
    <definedName name="RET_013" localSheetId="9">#REF!</definedName>
    <definedName name="RET_013">#REF!</definedName>
    <definedName name="RET_014" localSheetId="9">#REF!</definedName>
    <definedName name="RET_014">#REF!</definedName>
    <definedName name="RET_015" localSheetId="9">#REF!</definedName>
    <definedName name="RET_015">#REF!</definedName>
    <definedName name="RET_016" localSheetId="9">#REF!</definedName>
    <definedName name="RET_016">#REF!</definedName>
    <definedName name="RET_017" localSheetId="9">#REF!</definedName>
    <definedName name="RET_017">#REF!</definedName>
    <definedName name="RET_018" localSheetId="9">#REF!</definedName>
    <definedName name="RET_018">#REF!</definedName>
    <definedName name="RET_019" localSheetId="9">#REF!</definedName>
    <definedName name="RET_019">#REF!</definedName>
    <definedName name="RET_FI_02_BS_A_Eur" localSheetId="9">#REF!</definedName>
    <definedName name="RET_FI_02_BS_A_Eur">#REF!</definedName>
    <definedName name="RET_FI_02_BS_B_Eur" localSheetId="9">#REF!</definedName>
    <definedName name="RET_FI_02_BS_B_Eur">#REF!</definedName>
    <definedName name="RET_FS_02_001" localSheetId="9">#REF!</definedName>
    <definedName name="RET_FS_02_001">#REF!</definedName>
    <definedName name="RET_FS_02_002" localSheetId="9">#REF!</definedName>
    <definedName name="RET_FS_02_002">#REF!</definedName>
    <definedName name="RET_PL_01_OPEXonAccounts" localSheetId="9">#REF!</definedName>
    <definedName name="RET_PL_01_OPEXonAccounts">#REF!</definedName>
    <definedName name="rev_on_pg_2002_01" localSheetId="0">#REF!</definedName>
    <definedName name="rev_on_pg_2002_01" localSheetId="9">#REF!</definedName>
    <definedName name="rev_on_pg_2002_01" localSheetId="8">#REF!</definedName>
    <definedName name="rev_on_pg_2002_01">#REF!</definedName>
    <definedName name="rm">[22]Control!$C$9</definedName>
    <definedName name="RNC_in_2002" localSheetId="0">#REF!</definedName>
    <definedName name="RNC_in_2002" localSheetId="9">#REF!</definedName>
    <definedName name="RNC_in_2002" localSheetId="8">#REF!</definedName>
    <definedName name="RNC_in_2002">#REF!</definedName>
    <definedName name="RNC_in_2003" localSheetId="0">#REF!</definedName>
    <definedName name="RNC_in_2003" localSheetId="9">#REF!</definedName>
    <definedName name="RNC_in_2003" localSheetId="8">#REF!</definedName>
    <definedName name="RNC_in_2003">#REF!</definedName>
    <definedName name="RNC_in_2004" localSheetId="0">#REF!</definedName>
    <definedName name="RNC_in_2004" localSheetId="9">#REF!</definedName>
    <definedName name="RNC_in_2004" localSheetId="8">#REF!</definedName>
    <definedName name="RNC_in_2004">#REF!</definedName>
    <definedName name="rnc_margin" localSheetId="0">#REF!</definedName>
    <definedName name="rnc_margin" localSheetId="9">#REF!</definedName>
    <definedName name="rnc_margin" localSheetId="8">#REF!</definedName>
    <definedName name="rnc_margin">#REF!</definedName>
    <definedName name="rnc_margin1" localSheetId="0">#REF!</definedName>
    <definedName name="rnc_margin1" localSheetId="9">#REF!</definedName>
    <definedName name="rnc_margin1" localSheetId="8">#REF!</definedName>
    <definedName name="rnc_margin1">#REF!</definedName>
    <definedName name="Roaming_Partner_Effect_Included" localSheetId="9">#REF!</definedName>
    <definedName name="Roaming_Partner_Effect_Included">#REF!</definedName>
    <definedName name="RSCH">[6]costs!$C$442</definedName>
    <definedName name="rttttt" localSheetId="0">#REF!</definedName>
    <definedName name="rttttt" localSheetId="9">#REF!</definedName>
    <definedName name="rttttt" localSheetId="8">#REF!</definedName>
    <definedName name="rttttt">#REF!</definedName>
    <definedName name="SACO">[6]costs!$C$443</definedName>
    <definedName name="SAP_IMP_DTM" localSheetId="9">#REF!</definedName>
    <definedName name="SAP_IMP_DTM">#REF!</definedName>
    <definedName name="SAPFuncF4Help" localSheetId="0">Main.SAPF4Help()</definedName>
    <definedName name="SAPFuncF4Help" localSheetId="9">Main.SAPF4Help()</definedName>
    <definedName name="SAPFuncF4Help" localSheetId="8">Main.SAPF4Help()</definedName>
    <definedName name="SAPFuncF4Help">Main.SAPF4Help()</definedName>
    <definedName name="Säule" localSheetId="9">#REF!</definedName>
    <definedName name="Säule">#REF!</definedName>
    <definedName name="Sca_bn">[10]Steuerung!$T$9</definedName>
    <definedName name="Sca_mio">[10]Steuerung!$T$11</definedName>
    <definedName name="Sca_no">[10]Steuerung!$T$15</definedName>
    <definedName name="Sca_Pct">[10]Steuerung!$T$17</definedName>
    <definedName name="Sca_tsd">[10]Steuerung!$T$13</definedName>
    <definedName name="ScenAct">[54]Control!$B$4</definedName>
    <definedName name="scenario">[55]Setting!$C$4</definedName>
    <definedName name="scenario_actual">[12]Settings!$B$30</definedName>
    <definedName name="scenario_budget">[12]Settings!$B$31</definedName>
    <definedName name="scenario_forecast">[12]Settings!$B$32</definedName>
    <definedName name="scenario_obligo">[12]Settings!$B$34</definedName>
    <definedName name="secondplanningyear" localSheetId="9">#REF!</definedName>
    <definedName name="secondplanningyear">#REF!</definedName>
    <definedName name="SelApp">[10]Steuerung!$B$4</definedName>
    <definedName name="SelCat">[10]Steuerung!$C$4</definedName>
    <definedName name="SelDFC">[10]Steuerung!$V$7</definedName>
    <definedName name="Select_category">[36]Control!$K$4</definedName>
    <definedName name="Select_frequency">[36]Control!$L$4</definedName>
    <definedName name="Select_PreCategory">[36]Control!$M$4</definedName>
    <definedName name="Select_PreFrequency">[36]Control!$N$4</definedName>
    <definedName name="Select_PrePeriod">[36]Control!$O$4</definedName>
    <definedName name="SelEnt">[35]Control!$C$2</definedName>
    <definedName name="SelPer">[10]Steuerung!$F$4</definedName>
    <definedName name="SelPerNr">[10]Steuerung!$H$4</definedName>
    <definedName name="SelPerShort">[10]Steuerung!$G$4</definedName>
    <definedName name="SelPerStr">[10]Steuerung!$H$5</definedName>
    <definedName name="SelQuaNr">[10]Steuerung!$I$4</definedName>
    <definedName name="Selsuff2">[22]Control!$G$4</definedName>
    <definedName name="SelYear">[10]Steuerung!$D$4</definedName>
    <definedName name="Server2" localSheetId="9">#REF!</definedName>
    <definedName name="Server2">#REF!</definedName>
    <definedName name="Service_Provider_Included" localSheetId="9">#REF!</definedName>
    <definedName name="Service_Provider_Included">#REF!</definedName>
    <definedName name="sfsdfd" localSheetId="0">[41]Note13b!#REF!</definedName>
    <definedName name="sfsdfd" localSheetId="9">[41]Note13b!#REF!</definedName>
    <definedName name="sfsdfd" localSheetId="8">[41]Note13b!#REF!</definedName>
    <definedName name="sfsdfd">[41]Note13b!#REF!</definedName>
    <definedName name="Share_of_SP_customers_2002" localSheetId="9">#REF!</definedName>
    <definedName name="Share_of_SP_customers_2002">#REF!</definedName>
    <definedName name="Share_of_SP_customers_2003" localSheetId="9">#REF!</definedName>
    <definedName name="Share_of_SP_customers_2003">#REF!</definedName>
    <definedName name="Share_of_SP_customers_2004" localSheetId="9">#REF!</definedName>
    <definedName name="Share_of_SP_customers_2004">#REF!</definedName>
    <definedName name="Share_of_SP_customers_2005" localSheetId="9">#REF!</definedName>
    <definedName name="Share_of_SP_customers_2005">#REF!</definedName>
    <definedName name="SIMcard">7.5*3</definedName>
    <definedName name="SimpaSIM">3.755*7.5</definedName>
    <definedName name="singlecurrency" localSheetId="9">#REF!</definedName>
    <definedName name="singlecurrency">#REF!</definedName>
    <definedName name="SMS_price_voucher_2002" localSheetId="9">#REF!</definedName>
    <definedName name="SMS_price_voucher_2002">#REF!</definedName>
    <definedName name="SMS_price_voucher_2003" localSheetId="9">#REF!</definedName>
    <definedName name="SMS_price_voucher_2003">#REF!</definedName>
    <definedName name="SMS_price_voucher_2004" localSheetId="9">#REF!</definedName>
    <definedName name="SMS_price_voucher_2004">#REF!</definedName>
    <definedName name="SMS_price_voucher_2005" localSheetId="9">#REF!</definedName>
    <definedName name="SMS_price_voucher_2005">#REF!</definedName>
    <definedName name="SONK">[6]costs!$C$444:$C$499</definedName>
    <definedName name="Sonstige_SteuernMER" localSheetId="9">[7]Tabelle1!#REF!</definedName>
    <definedName name="Sonstige_SteuernMER">[7]Tabelle1!#REF!</definedName>
    <definedName name="Start_Year" localSheetId="0">#REF!</definedName>
    <definedName name="Start_Year" localSheetId="9">#REF!</definedName>
    <definedName name="Start_Year" localSheetId="8">#REF!</definedName>
    <definedName name="Start_Year">#REF!</definedName>
    <definedName name="StartingYear" localSheetId="0">#REF!</definedName>
    <definedName name="StartingYear" localSheetId="9">#REF!</definedName>
    <definedName name="StartingYear" localSheetId="8">#REF!</definedName>
    <definedName name="StartingYear">#REF!</definedName>
    <definedName name="Startmonth" localSheetId="9">'[34]DCF-Input'!$K$14</definedName>
    <definedName name="Startmonth">'[34]DCF-Input'!$K$14</definedName>
    <definedName name="StartReport" localSheetId="9">[15]Home!#REF!</definedName>
    <definedName name="StartReport">[15]Home!#REF!</definedName>
    <definedName name="Startspalte" localSheetId="9">#REF!</definedName>
    <definedName name="Startspalte">#REF!</definedName>
    <definedName name="Startyear" localSheetId="9">'[34]DCF-Input'!$L$14</definedName>
    <definedName name="Startyear">'[34]DCF-Input'!$L$14</definedName>
    <definedName name="Startzeile" localSheetId="9">#REF!</definedName>
    <definedName name="Startzeile">#REF!</definedName>
    <definedName name="Steuern" localSheetId="9">'[2]Parameter '!$G$103</definedName>
    <definedName name="Steuern">'[2]Parameter '!$G$103</definedName>
    <definedName name="SuBAccount" localSheetId="9">[30]Tabelle2!$C$2:$D$5</definedName>
    <definedName name="SuBAccount">[30]Tabelle2!$C$2:$D$5</definedName>
    <definedName name="SubscrFee_2002" localSheetId="9">#REF!</definedName>
    <definedName name="SubscrFee_2002">#REF!</definedName>
    <definedName name="SubscrFee_2003" localSheetId="9">#REF!</definedName>
    <definedName name="SubscrFee_2003">#REF!</definedName>
    <definedName name="SubscrFee_2004" localSheetId="9">#REF!</definedName>
    <definedName name="SubscrFee_2004">#REF!</definedName>
    <definedName name="SubscrFee_2005" localSheetId="9">#REF!</definedName>
    <definedName name="SubscrFee_2005">#REF!</definedName>
    <definedName name="SubscrPrice_2002" localSheetId="9">#REF!</definedName>
    <definedName name="SubscrPrice_2002">#REF!</definedName>
    <definedName name="SubscrPrice_2003" localSheetId="9">#REF!</definedName>
    <definedName name="SubscrPrice_2003">#REF!</definedName>
    <definedName name="SubscrPrice_2004" localSheetId="9">#REF!</definedName>
    <definedName name="SubscrPrice_2004">#REF!</definedName>
    <definedName name="SubscrPrice_2005" localSheetId="9">#REF!</definedName>
    <definedName name="SubscrPrice_2005">#REF!</definedName>
    <definedName name="Szenario_Y" localSheetId="0">#REF!</definedName>
    <definedName name="Szenario_Y" localSheetId="9">#REF!</definedName>
    <definedName name="Szenario_Y" localSheetId="8">#REF!</definedName>
    <definedName name="Szenario_Y">#REF!</definedName>
    <definedName name="T_Mobile_customers_incl._Service_Providers__acc._to_GSM_market_share" localSheetId="9">#REF!</definedName>
    <definedName name="T_Mobile_customers_incl._Service_Providers__acc._to_GSM_market_share">#REF!</definedName>
    <definedName name="tabfin3" localSheetId="9">[56]A2!$P$347:$S$384</definedName>
    <definedName name="tabfin3">[56]A2!$P$347:$S$384</definedName>
    <definedName name="TACC" localSheetId="9">#REF!</definedName>
    <definedName name="TACC">#REF!</definedName>
    <definedName name="Teilkonzern" localSheetId="0">#REF!</definedName>
    <definedName name="Teilkonzern" localSheetId="9">#REF!</definedName>
    <definedName name="Teilkonzern" localSheetId="8">#REF!</definedName>
    <definedName name="Teilkonzern">#REF!</definedName>
    <definedName name="teilnehmer1">[7]Tabelle1!$E$19</definedName>
    <definedName name="teilnehmer2">[7]Tabelle1!$F$19</definedName>
    <definedName name="teilnehmer3">[7]Tabelle1!$G$19</definedName>
    <definedName name="teilnehmer4">[7]Tabelle1!$H$19</definedName>
    <definedName name="teilnehmer5">[7]Tabelle1!$I$19</definedName>
    <definedName name="teilnehmer6">[7]Tabelle1!$J$19</definedName>
    <definedName name="teilnehmer7">[7]Tabelle1!$K$19</definedName>
    <definedName name="teilnehmer8">[7]Tabelle1!$L$19</definedName>
    <definedName name="teilnehmerUMTS1">[7]Tabelle1!$E$20</definedName>
    <definedName name="teilnehmerUMTS2">[7]Tabelle1!$F$20</definedName>
    <definedName name="teilnehmerUMTS3">[7]Tabelle1!$G$20</definedName>
    <definedName name="teilnehmerUMTS4">[7]Tabelle1!$H$20</definedName>
    <definedName name="teilnehmerUMTS5">[7]Tabelle1!$I$20</definedName>
    <definedName name="teilnehmerUMTS6">[7]Tabelle1!$J$20</definedName>
    <definedName name="teilnehmerUMTS7">[7]Tabelle1!$K$20</definedName>
    <definedName name="teilnehmerUMTS8">[7]Tabelle1!$L$20</definedName>
    <definedName name="Teilnehmerzugang_brutto_churn">[57]Basisdaten!$A$61</definedName>
    <definedName name="Teilnehmerzugang_netto">[57]Basisdaten!$A$2</definedName>
    <definedName name="test" localSheetId="9">#REF!</definedName>
    <definedName name="test">#REF!</definedName>
    <definedName name="TEST0" localSheetId="0">#REF!</definedName>
    <definedName name="TEST0" localSheetId="9">#REF!</definedName>
    <definedName name="TEST0" localSheetId="8">#REF!</definedName>
    <definedName name="TEST0">#REF!</definedName>
    <definedName name="TEST1" localSheetId="0">#REF!</definedName>
    <definedName name="TEST1" localSheetId="9">#REF!</definedName>
    <definedName name="TEST1" localSheetId="8">#REF!</definedName>
    <definedName name="TEST1">#REF!</definedName>
    <definedName name="TEST2" localSheetId="9">#REF!</definedName>
    <definedName name="TEST2">#REF!</definedName>
    <definedName name="TEST3" localSheetId="9">#REF!</definedName>
    <definedName name="TEST3">#REF!</definedName>
    <definedName name="TESTHKEY" localSheetId="0">#REF!</definedName>
    <definedName name="TESTHKEY" localSheetId="9">#REF!</definedName>
    <definedName name="TESTHKEY" localSheetId="8">#REF!</definedName>
    <definedName name="TESTHKEY">#REF!</definedName>
    <definedName name="TESTKEYS" localSheetId="0">#REF!</definedName>
    <definedName name="TESTKEYS" localSheetId="9">#REF!</definedName>
    <definedName name="TESTKEYS" localSheetId="8">#REF!</definedName>
    <definedName name="TESTKEYS">#REF!</definedName>
    <definedName name="TESTVKEY" localSheetId="0">#REF!</definedName>
    <definedName name="TESTVKEY" localSheetId="9">#REF!</definedName>
    <definedName name="TESTVKEY" localSheetId="8">#REF!</definedName>
    <definedName name="TESTVKEY">#REF!</definedName>
    <definedName name="thirdplanningyear" localSheetId="9">#REF!</definedName>
    <definedName name="thirdplanningyear">#REF!</definedName>
    <definedName name="TKA">[6]costs!$C$512:$C$533</definedName>
    <definedName name="TKI">[6]costs!$C$534:$C$543</definedName>
    <definedName name="tm">[22]Control!$C$14</definedName>
    <definedName name="TMD_MarketShare_Airports_incl_SP" localSheetId="9">#REF!</definedName>
    <definedName name="TMD_MarketShare_Airports_incl_SP">#REF!</definedName>
    <definedName name="TMD_MarketShare_congress_centers_incl_SP" localSheetId="9">#REF!</definedName>
    <definedName name="TMD_MarketShare_congress_centers_incl_SP">#REF!</definedName>
    <definedName name="TMD_MarketShare_Hotels_incl_SP" localSheetId="9">#REF!</definedName>
    <definedName name="TMD_MarketShare_Hotels_incl_SP">#REF!</definedName>
    <definedName name="TMMIP">"'01101000010"</definedName>
    <definedName name="TMMIP_last_retrieve">41963.4395833333</definedName>
    <definedName name="TMMIP_retrieve_user">"izulj"</definedName>
    <definedName name="TMOGroup">[10]Steuerung!$K$9</definedName>
    <definedName name="toc_balance" localSheetId="9">#REF!</definedName>
    <definedName name="toc_balance">#REF!</definedName>
    <definedName name="toc_comments" localSheetId="9">#REF!</definedName>
    <definedName name="toc_comments">#REF!</definedName>
    <definedName name="toc_income" localSheetId="9">'[58]1_NatCo'!#REF!</definedName>
    <definedName name="toc_income">'[58]1_NatCo'!#REF!</definedName>
    <definedName name="toc_kpis" localSheetId="9">#REF!</definedName>
    <definedName name="toc_kpis">#REF!</definedName>
    <definedName name="toc_margin" localSheetId="9">#REF!</definedName>
    <definedName name="toc_margin">#REF!</definedName>
    <definedName name="total_mas1" localSheetId="0">#REF!</definedName>
    <definedName name="total_mas1" localSheetId="9">#REF!</definedName>
    <definedName name="total_mas1" localSheetId="8">#REF!</definedName>
    <definedName name="total_mas1">#REF!</definedName>
    <definedName name="total_msc" localSheetId="0">#REF!</definedName>
    <definedName name="total_msc" localSheetId="9">#REF!</definedName>
    <definedName name="total_msc" localSheetId="8">#REF!</definedName>
    <definedName name="total_msc">#REF!</definedName>
    <definedName name="traffic_model_margin" localSheetId="0">#REF!</definedName>
    <definedName name="traffic_model_margin" localSheetId="9">#REF!</definedName>
    <definedName name="traffic_model_margin" localSheetId="8">#REF!</definedName>
    <definedName name="traffic_model_margin">#REF!</definedName>
    <definedName name="traffic_model_margin1" localSheetId="0">#REF!</definedName>
    <definedName name="traffic_model_margin1" localSheetId="9">#REF!</definedName>
    <definedName name="traffic_model_margin1" localSheetId="8">#REF!</definedName>
    <definedName name="traffic_model_margin1">#REF!</definedName>
    <definedName name="TrennerSemikolon" localSheetId="9">#REF!</definedName>
    <definedName name="TrennerSemikolon">#REF!</definedName>
    <definedName name="TrennerTAB" localSheetId="9">#REF!</definedName>
    <definedName name="TrennerTAB">#REF!</definedName>
    <definedName name="TV_Mode" localSheetId="9">'[34]DCF-Calculation'!$G$72</definedName>
    <definedName name="TV_Mode">'[34]DCF-Calculation'!$G$72</definedName>
    <definedName name="TV_NPV" localSheetId="9">'[34]DCF-Calculation'!$G$54</definedName>
    <definedName name="TV_NPV">'[34]DCF-Calculation'!$G$54</definedName>
    <definedName name="uk">[22]Control!$C$15</definedName>
    <definedName name="umts_cs_traffic" localSheetId="0">#REF!</definedName>
    <definedName name="umts_cs_traffic" localSheetId="9">#REF!</definedName>
    <definedName name="umts_cs_traffic" localSheetId="8">#REF!</definedName>
    <definedName name="umts_cs_traffic">#REF!</definedName>
    <definedName name="umts_ps_traffic" localSheetId="0">#REF!</definedName>
    <definedName name="umts_ps_traffic" localSheetId="9">#REF!</definedName>
    <definedName name="umts_ps_traffic" localSheetId="8">#REF!</definedName>
    <definedName name="umts_ps_traffic">#REF!</definedName>
    <definedName name="umts_subscribers" localSheetId="0">#REF!</definedName>
    <definedName name="umts_subscribers" localSheetId="9">#REF!</definedName>
    <definedName name="umts_subscribers" localSheetId="8">#REF!</definedName>
    <definedName name="umts_subscribers">#REF!</definedName>
    <definedName name="Untergrenze" localSheetId="9">[7]Tabelle1!#REF!</definedName>
    <definedName name="Untergrenze">[7]Tabelle1!#REF!</definedName>
    <definedName name="Untertitel" localSheetId="0">#REF!</definedName>
    <definedName name="Untertitel" localSheetId="9">#REF!</definedName>
    <definedName name="Untertitel" localSheetId="8">#REF!</definedName>
    <definedName name="Untertitel">#REF!</definedName>
    <definedName name="Untertitel1">'[59]Allgemeine Parameter'!$K$8</definedName>
    <definedName name="Untertitel2" localSheetId="0">#REF!</definedName>
    <definedName name="Untertitel2" localSheetId="9">#REF!</definedName>
    <definedName name="Untertitel2" localSheetId="8">#REF!</definedName>
    <definedName name="Untertitel2">#REF!</definedName>
    <definedName name="Uredi">[43]Uredi!$C$1:$D$65536</definedName>
    <definedName name="Usage_Subscriber_Rate_2002" localSheetId="9">#REF!</definedName>
    <definedName name="Usage_Subscriber_Rate_2002">#REF!</definedName>
    <definedName name="Usage_Subscriber_Rate_2003" localSheetId="9">#REF!</definedName>
    <definedName name="Usage_Subscriber_Rate_2003">#REF!</definedName>
    <definedName name="Usage_Subscriber_Rate_2004" localSheetId="9">#REF!</definedName>
    <definedName name="Usage_Subscriber_Rate_2004">#REF!</definedName>
    <definedName name="Usage_Subscriber_Rate_2005" localSheetId="9">#REF!</definedName>
    <definedName name="Usage_Subscriber_Rate_2005">#REF!</definedName>
    <definedName name="USD" localSheetId="0">#REF!</definedName>
    <definedName name="USD" localSheetId="9">#REF!</definedName>
    <definedName name="USD" localSheetId="8">#REF!</definedName>
    <definedName name="USD">#REF!</definedName>
    <definedName name="vaoice_days_per_month1" localSheetId="0">#REF!</definedName>
    <definedName name="vaoice_days_per_month1" localSheetId="9">#REF!</definedName>
    <definedName name="vaoice_days_per_month1" localSheetId="8">#REF!</definedName>
    <definedName name="vaoice_days_per_month1">#REF!</definedName>
    <definedName name="VAT" localSheetId="9">#REF!</definedName>
    <definedName name="VAT">#REF!</definedName>
    <definedName name="vere" localSheetId="9">#REF!</definedName>
    <definedName name="vere">#REF!</definedName>
    <definedName name="Verlustvortrag" localSheetId="0">#REF!</definedName>
    <definedName name="Verlustvortrag" localSheetId="9">#REF!</definedName>
    <definedName name="Verlustvortrag" localSheetId="8">#REF!</definedName>
    <definedName name="Verlustvortrag">#REF!</definedName>
    <definedName name="Version">[54]Control!$A$4</definedName>
    <definedName name="Versuch">[16]!Versuch</definedName>
    <definedName name="Versuch1">[16]!Versuch1</definedName>
    <definedName name="Verweis.CFO.Op" localSheetId="9">#REF!</definedName>
    <definedName name="Verweis.CFO.Op">#REF!</definedName>
    <definedName name="Verweis.CTO.IS" localSheetId="9">#REF!</definedName>
    <definedName name="Verweis.CTO.IS">#REF!</definedName>
    <definedName name="Verweis.CTO.Op" localSheetId="9">#REF!</definedName>
    <definedName name="Verweis.CTO.Op">#REF!</definedName>
    <definedName name="VIP" localSheetId="9">#REF!</definedName>
    <definedName name="VIP">#REF!</definedName>
    <definedName name="VIPfee">305</definedName>
    <definedName name="vj_einz" localSheetId="9">[7]Tabelle1!#REF!</definedName>
    <definedName name="vj_einz">[7]Tabelle1!#REF!</definedName>
    <definedName name="vj_kum" localSheetId="9">[7]Tabelle1!#REF!</definedName>
    <definedName name="vj_kum">[7]Tabelle1!#REF!</definedName>
    <definedName name="VLookup_periods">[10]Steuerung!$G$23:$H$34</definedName>
    <definedName name="voice_days" localSheetId="0">#REF!</definedName>
    <definedName name="voice_days" localSheetId="9">#REF!</definedName>
    <definedName name="voice_days" localSheetId="8">#REF!</definedName>
    <definedName name="voice_days">#REF!</definedName>
    <definedName name="voice_days_per_month" localSheetId="0">#REF!</definedName>
    <definedName name="voice_days_per_month" localSheetId="9">#REF!</definedName>
    <definedName name="voice_days_per_month" localSheetId="8">#REF!</definedName>
    <definedName name="voice_days_per_month">#REF!</definedName>
    <definedName name="voice_days1" localSheetId="0">#REF!</definedName>
    <definedName name="voice_days1" localSheetId="9">#REF!</definedName>
    <definedName name="voice_days1" localSheetId="8">#REF!</definedName>
    <definedName name="voice_days1">#REF!</definedName>
    <definedName name="vollkonsolidierung" localSheetId="9">#REF!</definedName>
    <definedName name="vollkonsolidierung">#REF!</definedName>
    <definedName name="Voucher">100</definedName>
    <definedName name="Voucher_Price_CC_2002" localSheetId="9">#REF!</definedName>
    <definedName name="Voucher_Price_CC_2002">#REF!</definedName>
    <definedName name="Voucher_Price_CC_2003" localSheetId="9">#REF!</definedName>
    <definedName name="Voucher_Price_CC_2003">#REF!</definedName>
    <definedName name="Voucher_Price_CC_2004" localSheetId="9">#REF!</definedName>
    <definedName name="Voucher_Price_CC_2004">#REF!</definedName>
    <definedName name="Voucher_Price_CC_2005" localSheetId="9">#REF!</definedName>
    <definedName name="Voucher_Price_CC_2005">#REF!</definedName>
    <definedName name="Voucher_Price_Hotels_2002" localSheetId="9">#REF!</definedName>
    <definedName name="Voucher_Price_Hotels_2002">#REF!</definedName>
    <definedName name="Voucher_Price_Hotels_2003" localSheetId="9">#REF!</definedName>
    <definedName name="Voucher_Price_Hotels_2003">#REF!</definedName>
    <definedName name="Voucher_Price_Hotels_2004" localSheetId="9">#REF!</definedName>
    <definedName name="Voucher_Price_Hotels_2004">#REF!</definedName>
    <definedName name="Voucher_Price_Hotels_2005" localSheetId="9">#REF!</definedName>
    <definedName name="Voucher_Price_Hotels_2005">#REF!</definedName>
    <definedName name="VoucherPrice_2002" localSheetId="9">#REF!</definedName>
    <definedName name="VoucherPrice_2002">#REF!</definedName>
    <definedName name="VoucherPrice_2003" localSheetId="9">#REF!</definedName>
    <definedName name="VoucherPrice_2003">#REF!</definedName>
    <definedName name="VoucherPrice_2004" localSheetId="9">#REF!</definedName>
    <definedName name="VoucherPrice_2004">#REF!</definedName>
    <definedName name="VoucherPrice_2005" localSheetId="9">#REF!</definedName>
    <definedName name="VoucherPrice_2005">#REF!</definedName>
    <definedName name="VoucherPrice_Airport_2002" localSheetId="9">#REF!</definedName>
    <definedName name="VoucherPrice_Airport_2002">#REF!</definedName>
    <definedName name="VoucherPrice_Airport_2003" localSheetId="9">#REF!</definedName>
    <definedName name="VoucherPrice_Airport_2003">#REF!</definedName>
    <definedName name="VoucherPrice_Airport_2004" localSheetId="9">#REF!</definedName>
    <definedName name="VoucherPrice_Airport_2004">#REF!</definedName>
    <definedName name="VoucherPrice_Airport_2005" localSheetId="9">#REF!</definedName>
    <definedName name="VoucherPrice_Airport_2005">#REF!</definedName>
    <definedName name="vs">[22]Control!$C$19</definedName>
    <definedName name="WACC" localSheetId="9">'[34]DCF-Calculation'!$G$71</definedName>
    <definedName name="WACC">'[34]DCF-Calculation'!$G$71</definedName>
    <definedName name="WAEHRART" localSheetId="9">[15]Home!#REF!</definedName>
    <definedName name="WAEHRART">[15]Home!#REF!</definedName>
    <definedName name="Waehrung" localSheetId="0">#REF!</definedName>
    <definedName name="Waehrung" localSheetId="9">#REF!</definedName>
    <definedName name="Waehrung" localSheetId="8">#REF!</definedName>
    <definedName name="Waehrung">#REF!</definedName>
    <definedName name="Währung" localSheetId="9">[18]Configuration!$B$9</definedName>
    <definedName name="Währung">[19]Configuration!$B$9</definedName>
    <definedName name="Währungsfaktor" localSheetId="9">#REF!</definedName>
    <definedName name="Währungsfaktor">#REF!</definedName>
    <definedName name="währungsfaktor2" localSheetId="9">#REF!</definedName>
    <definedName name="währungsfaktor2">#REF!</definedName>
    <definedName name="wechselkurs" localSheetId="9">#REF!</definedName>
    <definedName name="wechselkurs">#REF!</definedName>
    <definedName name="wechselkurs_vj" localSheetId="9">#REF!</definedName>
    <definedName name="wechselkurs_vj">#REF!</definedName>
    <definedName name="wechselkurs1" localSheetId="9">#REF!</definedName>
    <definedName name="wechselkurs1">#REF!</definedName>
    <definedName name="wechselkurs10" localSheetId="9">#REF!</definedName>
    <definedName name="wechselkurs10">#REF!</definedName>
    <definedName name="wechselkurs2" localSheetId="9">#REF!</definedName>
    <definedName name="wechselkurs2">#REF!</definedName>
    <definedName name="wechselkurs3" localSheetId="9">#REF!</definedName>
    <definedName name="wechselkurs3">#REF!</definedName>
    <definedName name="wechselkurs4" localSheetId="9">#REF!</definedName>
    <definedName name="wechselkurs4">#REF!</definedName>
    <definedName name="wechselkurs5" localSheetId="9">#REF!</definedName>
    <definedName name="wechselkurs5">#REF!</definedName>
    <definedName name="wechselkurs6" localSheetId="9">#REF!</definedName>
    <definedName name="wechselkurs6">#REF!</definedName>
    <definedName name="wechselkurs7" localSheetId="9">#REF!</definedName>
    <definedName name="wechselkurs7">#REF!</definedName>
    <definedName name="wechselkurs8" localSheetId="9">#REF!</definedName>
    <definedName name="wechselkurs8">#REF!</definedName>
    <definedName name="wechselkurs9" localSheetId="9">#REF!</definedName>
    <definedName name="wechselkurs9">#REF!</definedName>
    <definedName name="Woche">[16]!Woche</definedName>
    <definedName name="workinRange" localSheetId="9">#REF!</definedName>
    <definedName name="workinRange">#REF!</definedName>
    <definedName name="WPHR">[6]costs!$C$544:$C$561</definedName>
    <definedName name="wrede" localSheetId="0">#REF!</definedName>
    <definedName name="wrede" localSheetId="9">#REF!</definedName>
    <definedName name="wrede" localSheetId="8">#REF!</definedName>
    <definedName name="wrede">#REF!</definedName>
    <definedName name="X" localSheetId="9">#REF!</definedName>
    <definedName name="X">#REF!</definedName>
    <definedName name="XPAT">[6]costs!$C$562</definedName>
    <definedName name="xxxxx" localSheetId="9">#REF!</definedName>
    <definedName name="xxxxx">#REF!</definedName>
    <definedName name="xy" localSheetId="9">[51]Control!#REF!</definedName>
    <definedName name="xy">[51]Control!#REF!</definedName>
    <definedName name="y_sel1">[48]Control!$W$42</definedName>
    <definedName name="y_sel2">[48]Control!$X$42</definedName>
    <definedName name="Year">[10]Steuerung!$D$9:$D$12</definedName>
    <definedName name="year_sel">[21]Control!$L$4</definedName>
    <definedName name="year_sel1">[21]Control!$M$4</definedName>
    <definedName name="year_sel2">[21]Control!$N$4</definedName>
    <definedName name="Zeitfaktor" localSheetId="9">#REF!</definedName>
    <definedName name="Zeitfaktor">#REF!</definedName>
    <definedName name="ZinsaufwendungenMER" localSheetId="9">[7]Tabelle1!#REF!</definedName>
    <definedName name="ZinsaufwendungenMER">[7]Tabelle1!#REF!</definedName>
    <definedName name="ZinserträgeMER" localSheetId="9">[7]Tabelle1!#REF!</definedName>
    <definedName name="ZinserträgeMER">[7]Tabelle1!#REF!</definedName>
    <definedName name="Zinssatz">[31]WIRE!$D$51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8" i="15" l="1"/>
  <c r="R17" i="15"/>
  <c r="R16" i="15"/>
  <c r="R15" i="15"/>
  <c r="R14" i="15"/>
  <c r="R13" i="15"/>
  <c r="R12" i="15"/>
  <c r="R11" i="15"/>
  <c r="R10" i="15"/>
  <c r="R9" i="15"/>
  <c r="R8" i="15"/>
  <c r="R7" i="15"/>
  <c r="R6" i="15"/>
  <c r="Q6" i="15"/>
  <c r="N3" i="3" l="1"/>
  <c r="O6" i="10" l="1"/>
  <c r="T8" i="21"/>
  <c r="T6" i="21"/>
  <c r="T5" i="21"/>
  <c r="T6" i="10"/>
  <c r="U6" i="10"/>
  <c r="O9" i="7"/>
  <c r="B9" i="7"/>
  <c r="C9" i="7"/>
  <c r="D9" i="7"/>
  <c r="E9" i="7"/>
  <c r="S9" i="7" s="1"/>
  <c r="F9" i="7"/>
  <c r="H9" i="7"/>
  <c r="I9" i="7"/>
  <c r="Q9" i="7" s="1"/>
  <c r="J9" i="7"/>
  <c r="K9" i="7"/>
  <c r="R9" i="7"/>
  <c r="X9" i="7"/>
  <c r="W10" i="7"/>
  <c r="W12" i="7"/>
  <c r="W15" i="7"/>
  <c r="W18" i="7"/>
  <c r="W20" i="7"/>
  <c r="W25" i="7"/>
  <c r="W29" i="7"/>
  <c r="W33" i="7"/>
  <c r="W39" i="7"/>
  <c r="O7" i="6"/>
  <c r="R56" i="15"/>
  <c r="R52" i="15"/>
  <c r="R50" i="15"/>
  <c r="R48" i="15"/>
  <c r="U9" i="7" l="1"/>
  <c r="U5" i="5" l="1"/>
  <c r="O5" i="5"/>
  <c r="L26" i="3"/>
  <c r="L25" i="3"/>
  <c r="L24" i="3"/>
  <c r="L27" i="3"/>
  <c r="L28" i="3" s="1"/>
  <c r="O28" i="3"/>
  <c r="O27" i="3"/>
  <c r="M28" i="3"/>
  <c r="M27" i="3"/>
  <c r="F28" i="3"/>
  <c r="M24" i="3"/>
  <c r="N24" i="3"/>
  <c r="O24" i="3"/>
  <c r="M25" i="3"/>
  <c r="N25" i="3"/>
  <c r="O25" i="3"/>
  <c r="M26" i="3"/>
  <c r="N26" i="3"/>
  <c r="O26" i="3"/>
  <c r="O32" i="3"/>
  <c r="I31" i="3"/>
  <c r="I30" i="3"/>
  <c r="I29" i="3"/>
  <c r="I24" i="3"/>
  <c r="I25" i="3"/>
  <c r="I26" i="3"/>
  <c r="I23" i="3"/>
  <c r="I18" i="3"/>
  <c r="I19" i="3"/>
  <c r="I17" i="3"/>
  <c r="I12" i="3"/>
  <c r="I13" i="3"/>
  <c r="I14" i="3"/>
  <c r="I15" i="3"/>
  <c r="I11" i="3"/>
  <c r="I6" i="3"/>
  <c r="I7" i="3"/>
  <c r="I8" i="3"/>
  <c r="I9" i="3"/>
  <c r="I5" i="3"/>
  <c r="I3" i="3"/>
  <c r="N5" i="2"/>
  <c r="O5" i="2"/>
  <c r="F40" i="2"/>
  <c r="F41" i="2"/>
  <c r="F42" i="2"/>
  <c r="F43" i="2"/>
  <c r="F39" i="2"/>
  <c r="F34" i="2"/>
  <c r="F35" i="2"/>
  <c r="F36" i="2"/>
  <c r="F37" i="2"/>
  <c r="F33" i="2"/>
  <c r="F31" i="2"/>
  <c r="F30" i="2"/>
  <c r="F29" i="2"/>
  <c r="F28" i="2"/>
  <c r="F27" i="2"/>
  <c r="F26" i="2"/>
  <c r="F25" i="2"/>
  <c r="F15" i="2"/>
  <c r="F16" i="2"/>
  <c r="F17" i="2"/>
  <c r="F18" i="2"/>
  <c r="F19" i="2"/>
  <c r="F20" i="2"/>
  <c r="F21" i="2"/>
  <c r="F14" i="2"/>
  <c r="F6" i="2"/>
  <c r="F7" i="2"/>
  <c r="F8" i="2"/>
  <c r="F9" i="2"/>
  <c r="F10" i="2"/>
  <c r="F11" i="2"/>
  <c r="F12" i="2"/>
  <c r="F5" i="2"/>
  <c r="W20" i="15"/>
  <c r="W25" i="3"/>
  <c r="W25" i="15"/>
  <c r="W29" i="3"/>
  <c r="W33" i="3"/>
  <c r="W39" i="3"/>
  <c r="W39" i="15"/>
  <c r="O18" i="2"/>
  <c r="O18" i="3"/>
  <c r="O18" i="15"/>
  <c r="O18" i="20"/>
  <c r="O17" i="2"/>
  <c r="O17" i="3"/>
  <c r="O17" i="15"/>
  <c r="O17" i="20"/>
  <c r="O39" i="2"/>
  <c r="O39" i="15"/>
  <c r="O39" i="20"/>
  <c r="O36" i="2"/>
  <c r="O36" i="15"/>
  <c r="O36" i="20"/>
  <c r="O33" i="2"/>
  <c r="O33" i="15"/>
  <c r="O33" i="20"/>
  <c r="O31" i="2"/>
  <c r="O31" i="3"/>
  <c r="O31" i="15"/>
  <c r="O31" i="20"/>
  <c r="O29" i="2"/>
  <c r="O29" i="3"/>
  <c r="O29" i="15"/>
  <c r="O29" i="20"/>
  <c r="O27" i="2"/>
  <c r="O27" i="15"/>
  <c r="O27" i="20"/>
  <c r="O26" i="2"/>
  <c r="O26" i="15"/>
  <c r="O26" i="20"/>
  <c r="O24" i="2"/>
  <c r="O24" i="15"/>
  <c r="O24" i="20"/>
  <c r="O20" i="2"/>
  <c r="O21" i="2"/>
  <c r="O22" i="2"/>
  <c r="O20" i="3"/>
  <c r="O21" i="3"/>
  <c r="O20" i="15"/>
  <c r="O21" i="15"/>
  <c r="O22" i="15"/>
  <c r="O20" i="20"/>
  <c r="O21" i="20"/>
  <c r="O22" i="20"/>
  <c r="O19" i="2"/>
  <c r="O19" i="3"/>
  <c r="O19" i="15"/>
  <c r="O19" i="20"/>
  <c r="O16" i="2"/>
  <c r="N16" i="15"/>
  <c r="O13" i="2"/>
  <c r="O13" i="3"/>
  <c r="O13" i="15"/>
  <c r="O13" i="20"/>
  <c r="O11" i="20"/>
  <c r="O10" i="2"/>
  <c r="O10" i="3"/>
  <c r="O10" i="15"/>
  <c r="O10" i="20"/>
  <c r="O9" i="2"/>
  <c r="O9" i="3"/>
  <c r="O9" i="15"/>
  <c r="O9" i="20"/>
  <c r="O8" i="2"/>
  <c r="O8" i="3"/>
  <c r="O8" i="15"/>
  <c r="O8" i="20"/>
  <c r="O7" i="2"/>
  <c r="O7" i="3"/>
  <c r="O7" i="15"/>
  <c r="O7" i="20"/>
  <c r="O6" i="2"/>
  <c r="O6" i="3"/>
  <c r="O6" i="15"/>
  <c r="O6" i="20"/>
  <c r="O5" i="3"/>
  <c r="O5" i="15"/>
  <c r="O5" i="20"/>
  <c r="O16" i="20" l="1"/>
  <c r="K5" i="2"/>
  <c r="K25" i="2"/>
  <c r="K10" i="2"/>
  <c r="K9" i="2"/>
  <c r="K11" i="2"/>
  <c r="K16" i="2"/>
  <c r="K35" i="2"/>
  <c r="S56" i="15"/>
  <c r="S54" i="15"/>
  <c r="S50" i="15"/>
  <c r="S49" i="15"/>
  <c r="S48" i="15"/>
  <c r="R54" i="15"/>
  <c r="R49" i="15"/>
  <c r="Q49" i="15"/>
  <c r="P49" i="15"/>
  <c r="O49" i="15"/>
  <c r="Q48" i="15"/>
  <c r="S34" i="15"/>
  <c r="R34" i="15"/>
  <c r="R33" i="15"/>
  <c r="R35" i="15"/>
  <c r="R38" i="15"/>
  <c r="R36" i="15"/>
  <c r="R32" i="15"/>
  <c r="R30" i="15"/>
  <c r="R29" i="15"/>
  <c r="R28" i="15"/>
  <c r="Q28" i="15"/>
  <c r="P28" i="15"/>
  <c r="T7" i="20" l="1"/>
  <c r="S6" i="20"/>
  <c r="S6" i="10" l="1"/>
  <c r="N31" i="3" l="1"/>
  <c r="N30" i="3"/>
  <c r="N29" i="3"/>
  <c r="N23" i="3"/>
  <c r="N27" i="3" s="1"/>
  <c r="N28" i="3" s="1"/>
  <c r="N19" i="3"/>
  <c r="N18" i="3"/>
  <c r="W18" i="3" s="1"/>
  <c r="N17" i="3"/>
  <c r="N15" i="3"/>
  <c r="W15" i="3" s="1"/>
  <c r="N14" i="3"/>
  <c r="N13" i="3"/>
  <c r="N12" i="3"/>
  <c r="W12" i="3" s="1"/>
  <c r="N11" i="3"/>
  <c r="N9" i="3"/>
  <c r="N8" i="3"/>
  <c r="N7" i="3"/>
  <c r="W7" i="3" s="1"/>
  <c r="N6" i="3"/>
  <c r="N5" i="3"/>
  <c r="M3" i="3"/>
  <c r="K43" i="2"/>
  <c r="K42" i="2"/>
  <c r="K41" i="2"/>
  <c r="K40" i="2"/>
  <c r="K39" i="2"/>
  <c r="K37" i="2"/>
  <c r="K36" i="2"/>
  <c r="K34" i="2"/>
  <c r="K33" i="2"/>
  <c r="K31" i="2"/>
  <c r="K30" i="2"/>
  <c r="K29" i="2"/>
  <c r="K28" i="2"/>
  <c r="K27" i="2"/>
  <c r="K26" i="2"/>
  <c r="K21" i="2"/>
  <c r="K20" i="2"/>
  <c r="K19" i="2"/>
  <c r="K18" i="2"/>
  <c r="K17" i="2"/>
  <c r="K15" i="2"/>
  <c r="K14" i="2"/>
  <c r="K12" i="2"/>
  <c r="K8" i="2"/>
  <c r="K7" i="2"/>
  <c r="K6" i="2"/>
  <c r="I8" i="2" l="1"/>
  <c r="H6" i="2"/>
  <c r="S10" i="23" l="1"/>
  <c r="S8" i="23"/>
  <c r="S7" i="23"/>
  <c r="S6" i="23"/>
  <c r="S5" i="23"/>
  <c r="S8" i="21"/>
  <c r="S6" i="21"/>
  <c r="S5" i="21"/>
  <c r="S8" i="7"/>
  <c r="S7" i="7"/>
  <c r="S6" i="7"/>
  <c r="S5" i="7"/>
  <c r="S7" i="6"/>
  <c r="S6" i="6"/>
  <c r="S5" i="6"/>
  <c r="S4" i="6"/>
  <c r="Q38" i="15" l="1"/>
  <c r="Q36" i="15"/>
  <c r="Q35" i="15"/>
  <c r="Q34" i="15"/>
  <c r="Q33" i="15"/>
  <c r="Q32" i="15"/>
  <c r="Q30" i="15"/>
  <c r="Q29" i="15"/>
  <c r="Q18" i="15"/>
  <c r="Q17" i="15"/>
  <c r="Q16" i="15"/>
  <c r="Q15" i="15"/>
  <c r="Q14" i="15"/>
  <c r="Q13" i="15"/>
  <c r="Q12" i="15"/>
  <c r="Q11" i="15"/>
  <c r="Q10" i="15"/>
  <c r="Q9" i="15"/>
  <c r="Q8" i="15"/>
  <c r="Q7" i="15"/>
  <c r="P6" i="15"/>
  <c r="S5" i="5"/>
  <c r="M32" i="3"/>
  <c r="M31" i="3"/>
  <c r="M30" i="3"/>
  <c r="M29" i="3"/>
  <c r="M23" i="3"/>
  <c r="M21" i="3"/>
  <c r="M20" i="3"/>
  <c r="M19" i="3"/>
  <c r="M18" i="3"/>
  <c r="M17" i="3"/>
  <c r="M16" i="3"/>
  <c r="M15" i="3"/>
  <c r="M14" i="3"/>
  <c r="M13" i="3"/>
  <c r="M12" i="3"/>
  <c r="M11" i="3"/>
  <c r="M10" i="3"/>
  <c r="M9" i="3"/>
  <c r="M8" i="3"/>
  <c r="M7" i="3"/>
  <c r="M6" i="3"/>
  <c r="M5" i="3"/>
  <c r="M4" i="3"/>
  <c r="I5" i="2"/>
  <c r="H5" i="2"/>
  <c r="S6" i="15" l="1"/>
  <c r="L23" i="2" l="1"/>
  <c r="M23" i="2"/>
  <c r="N23" i="2"/>
  <c r="S32" i="15" l="1"/>
  <c r="I16" i="2" l="1"/>
  <c r="I9" i="2"/>
  <c r="Y6" i="23"/>
  <c r="Y7" i="23"/>
  <c r="Y8" i="23"/>
  <c r="Y9" i="23"/>
  <c r="Z9" i="23"/>
  <c r="Y10" i="23"/>
  <c r="Y5" i="23"/>
  <c r="M8" i="7" l="1"/>
  <c r="M7" i="7"/>
  <c r="M6" i="7"/>
  <c r="M5" i="7"/>
  <c r="M10" i="23"/>
  <c r="M7" i="23"/>
  <c r="M6" i="23"/>
  <c r="L7" i="23"/>
  <c r="M5" i="23"/>
  <c r="M8" i="21"/>
  <c r="M5" i="21"/>
  <c r="M6" i="10"/>
  <c r="M5" i="6"/>
  <c r="M6" i="6"/>
  <c r="M4" i="6"/>
  <c r="L56" i="15"/>
  <c r="L54" i="15"/>
  <c r="L52" i="15"/>
  <c r="L50" i="15"/>
  <c r="L49" i="15"/>
  <c r="L48" i="15"/>
  <c r="Q56" i="15"/>
  <c r="Q54" i="15"/>
  <c r="Q52" i="15"/>
  <c r="Q50" i="15"/>
  <c r="S38" i="15"/>
  <c r="P38" i="15"/>
  <c r="M5" i="5"/>
  <c r="H31" i="3"/>
  <c r="H30" i="3"/>
  <c r="H29" i="3"/>
  <c r="H24" i="3"/>
  <c r="H25" i="3"/>
  <c r="H26" i="3"/>
  <c r="H23" i="3"/>
  <c r="H19" i="3"/>
  <c r="H18" i="3"/>
  <c r="H17" i="3"/>
  <c r="H12" i="3"/>
  <c r="H13" i="3"/>
  <c r="H14" i="3"/>
  <c r="H15" i="3"/>
  <c r="H11" i="3"/>
  <c r="H6" i="3"/>
  <c r="H7" i="3"/>
  <c r="H8" i="3"/>
  <c r="H9" i="3"/>
  <c r="H5" i="3"/>
  <c r="H3" i="3"/>
  <c r="L3" i="3"/>
  <c r="E40" i="2"/>
  <c r="E41" i="2"/>
  <c r="E42" i="2"/>
  <c r="E43" i="2"/>
  <c r="E39" i="2"/>
  <c r="E34" i="2"/>
  <c r="E35" i="2"/>
  <c r="E36" i="2"/>
  <c r="E37" i="2"/>
  <c r="E33" i="2"/>
  <c r="E26" i="2"/>
  <c r="E27" i="2"/>
  <c r="E28" i="2"/>
  <c r="E29" i="2"/>
  <c r="E30" i="2"/>
  <c r="E31" i="2"/>
  <c r="E25" i="2"/>
  <c r="E15" i="2"/>
  <c r="E16" i="2"/>
  <c r="E17" i="2"/>
  <c r="E18" i="2"/>
  <c r="E19" i="2"/>
  <c r="E20" i="2"/>
  <c r="E21" i="2"/>
  <c r="E14" i="2"/>
  <c r="E6" i="2"/>
  <c r="E7" i="2"/>
  <c r="E8" i="2"/>
  <c r="E9" i="2"/>
  <c r="E10" i="2"/>
  <c r="E11" i="2"/>
  <c r="E12" i="2"/>
  <c r="E5" i="2"/>
  <c r="M39" i="20"/>
  <c r="E39" i="20"/>
  <c r="M36" i="20"/>
  <c r="M33" i="20"/>
  <c r="M31" i="20"/>
  <c r="M27" i="20"/>
  <c r="M28" i="20"/>
  <c r="M29" i="20"/>
  <c r="M26" i="20"/>
  <c r="M24" i="20"/>
  <c r="M18" i="20"/>
  <c r="M19" i="20"/>
  <c r="M20" i="20"/>
  <c r="M21" i="20"/>
  <c r="M22" i="20"/>
  <c r="M17" i="20"/>
  <c r="M13" i="20"/>
  <c r="M10" i="20"/>
  <c r="M11" i="20"/>
  <c r="M5" i="20"/>
  <c r="L39" i="20" l="1"/>
  <c r="J10" i="2"/>
  <c r="J6" i="2"/>
  <c r="J19" i="2"/>
  <c r="J15" i="2"/>
  <c r="J29" i="2"/>
  <c r="J33" i="2"/>
  <c r="J41" i="2"/>
  <c r="P5" i="3"/>
  <c r="P6" i="3"/>
  <c r="P13" i="3"/>
  <c r="P19" i="3"/>
  <c r="T49" i="15"/>
  <c r="U56" i="15"/>
  <c r="V7" i="23"/>
  <c r="M9" i="7"/>
  <c r="J5" i="2"/>
  <c r="J9" i="2"/>
  <c r="J28" i="2"/>
  <c r="J39" i="2"/>
  <c r="J40" i="2"/>
  <c r="P9" i="3"/>
  <c r="P11" i="3"/>
  <c r="P12" i="3"/>
  <c r="P29" i="3"/>
  <c r="U50" i="15"/>
  <c r="N4" i="6"/>
  <c r="J12" i="2"/>
  <c r="J8" i="2"/>
  <c r="J17" i="2"/>
  <c r="J31" i="2"/>
  <c r="J27" i="2"/>
  <c r="J36" i="2"/>
  <c r="J43" i="2"/>
  <c r="P8" i="3"/>
  <c r="P15" i="3"/>
  <c r="P17" i="3"/>
  <c r="P30" i="3"/>
  <c r="N6" i="6"/>
  <c r="J11" i="2"/>
  <c r="J7" i="2"/>
  <c r="J20" i="2"/>
  <c r="J16" i="2"/>
  <c r="J30" i="2"/>
  <c r="J26" i="2"/>
  <c r="J35" i="2"/>
  <c r="J42" i="2"/>
  <c r="P7" i="3"/>
  <c r="P14" i="3"/>
  <c r="P18" i="3"/>
  <c r="P31" i="3"/>
  <c r="U48" i="15"/>
  <c r="U54" i="15"/>
  <c r="N5" i="6"/>
  <c r="P23" i="3"/>
  <c r="Q23" i="3"/>
  <c r="P26" i="3"/>
  <c r="Q26" i="3"/>
  <c r="P25" i="3"/>
  <c r="Q25" i="3"/>
  <c r="P24" i="3"/>
  <c r="Q24" i="3"/>
  <c r="T50" i="15"/>
  <c r="U52" i="15"/>
  <c r="T52" i="15"/>
  <c r="T48" i="15"/>
  <c r="T54" i="15"/>
  <c r="T56" i="15"/>
  <c r="P3" i="3"/>
  <c r="Q3" i="3"/>
  <c r="J34" i="2"/>
  <c r="J14" i="2"/>
  <c r="J18" i="2"/>
  <c r="J25" i="2"/>
  <c r="J37" i="2"/>
  <c r="J21" i="2"/>
  <c r="L6" i="23"/>
  <c r="E13" i="2"/>
  <c r="L5" i="21"/>
  <c r="L5" i="23"/>
  <c r="M8" i="23"/>
  <c r="M16" i="20"/>
  <c r="L10" i="23"/>
  <c r="J13" i="2" l="1"/>
  <c r="J32" i="2"/>
  <c r="V10" i="23"/>
  <c r="V5" i="21"/>
  <c r="V6" i="23"/>
  <c r="N16" i="20"/>
  <c r="V5" i="23"/>
  <c r="Q27" i="3"/>
  <c r="P27" i="3"/>
  <c r="L8" i="23"/>
  <c r="J38" i="2"/>
  <c r="J22" i="2"/>
  <c r="Z7" i="23"/>
  <c r="J44" i="2"/>
  <c r="L38" i="15"/>
  <c r="L34" i="15"/>
  <c r="L33" i="15"/>
  <c r="L32" i="15"/>
  <c r="L29" i="15"/>
  <c r="L28" i="15"/>
  <c r="L18" i="15"/>
  <c r="L17" i="15"/>
  <c r="L16" i="15"/>
  <c r="L15" i="15"/>
  <c r="L14" i="15"/>
  <c r="L13" i="15"/>
  <c r="L12" i="15"/>
  <c r="L11" i="15"/>
  <c r="L10" i="15"/>
  <c r="L9" i="15"/>
  <c r="L8" i="15"/>
  <c r="L7" i="15"/>
  <c r="L6" i="15"/>
  <c r="W7" i="15" l="1"/>
  <c r="W10" i="15"/>
  <c r="T14" i="15"/>
  <c r="W18" i="15"/>
  <c r="U18" i="15"/>
  <c r="P28" i="3"/>
  <c r="Q28" i="3"/>
  <c r="T8" i="15"/>
  <c r="T11" i="15"/>
  <c r="T28" i="15"/>
  <c r="T16" i="15"/>
  <c r="T38" i="15"/>
  <c r="T32" i="15"/>
  <c r="V8" i="23"/>
  <c r="T12" i="15"/>
  <c r="W12" i="15"/>
  <c r="T29" i="15"/>
  <c r="W29" i="15"/>
  <c r="T33" i="15"/>
  <c r="W33" i="15"/>
  <c r="T15" i="15"/>
  <c r="W15" i="15"/>
  <c r="T18" i="15"/>
  <c r="U34" i="15"/>
  <c r="T34" i="15"/>
  <c r="T17" i="15"/>
  <c r="U17" i="15"/>
  <c r="T7" i="15"/>
  <c r="U7" i="15"/>
  <c r="T9" i="15"/>
  <c r="U9" i="15"/>
  <c r="T13" i="15"/>
  <c r="U13" i="15"/>
  <c r="T6" i="15"/>
  <c r="U6" i="15"/>
  <c r="T10" i="15"/>
  <c r="U10" i="15"/>
  <c r="Z5" i="23"/>
  <c r="Z10" i="23"/>
  <c r="L35" i="15"/>
  <c r="L36" i="15"/>
  <c r="Z8" i="23" l="1"/>
  <c r="T36" i="15"/>
  <c r="T35" i="15"/>
  <c r="L30" i="15"/>
  <c r="T30" i="15" l="1"/>
  <c r="M7" i="20"/>
  <c r="M9" i="20"/>
  <c r="M8" i="20"/>
  <c r="M6" i="20"/>
  <c r="P10" i="15" l="1"/>
  <c r="R25" i="3" l="1"/>
  <c r="K30" i="3"/>
  <c r="L31" i="3"/>
  <c r="K8" i="23"/>
  <c r="P56" i="15" l="1"/>
  <c r="P54" i="15"/>
  <c r="P52" i="15"/>
  <c r="P50" i="15"/>
  <c r="P48" i="15"/>
  <c r="P36" i="15"/>
  <c r="P35" i="15"/>
  <c r="P34" i="15"/>
  <c r="P33" i="15"/>
  <c r="P32" i="15"/>
  <c r="P30" i="15"/>
  <c r="P29" i="15"/>
  <c r="P18" i="15"/>
  <c r="S28" i="15"/>
  <c r="P17" i="15"/>
  <c r="P16" i="15"/>
  <c r="K6" i="15"/>
  <c r="E6" i="15"/>
  <c r="P15" i="15" l="1"/>
  <c r="P14" i="15"/>
  <c r="P13" i="15"/>
  <c r="P12" i="15"/>
  <c r="P11" i="15"/>
  <c r="P9" i="15"/>
  <c r="P8" i="15"/>
  <c r="P7" i="15"/>
  <c r="J8" i="7" l="1"/>
  <c r="U8" i="7" s="1"/>
  <c r="J7" i="7"/>
  <c r="U7" i="7" s="1"/>
  <c r="J6" i="7"/>
  <c r="U6" i="7" s="1"/>
  <c r="J5" i="7"/>
  <c r="U5" i="7" s="1"/>
  <c r="S6" i="3" l="1"/>
  <c r="O12" i="3"/>
  <c r="L19" i="3"/>
  <c r="L7" i="3"/>
  <c r="L30" i="3"/>
  <c r="L29" i="3"/>
  <c r="L23" i="3"/>
  <c r="L18" i="3"/>
  <c r="L17" i="3"/>
  <c r="L15" i="3"/>
  <c r="L14" i="3"/>
  <c r="L13" i="3"/>
  <c r="L12" i="3"/>
  <c r="L11" i="3"/>
  <c r="L9" i="3"/>
  <c r="L8" i="3"/>
  <c r="L6" i="3"/>
  <c r="L5" i="3"/>
  <c r="O3" i="3"/>
  <c r="I41" i="2"/>
  <c r="I35" i="2"/>
  <c r="I43" i="2"/>
  <c r="I40" i="2"/>
  <c r="I37" i="2"/>
  <c r="I36" i="2"/>
  <c r="I31" i="2"/>
  <c r="I30" i="2"/>
  <c r="I29" i="2"/>
  <c r="I28" i="2"/>
  <c r="I27" i="2"/>
  <c r="I26" i="2"/>
  <c r="I25" i="2"/>
  <c r="I20" i="2"/>
  <c r="I18" i="2"/>
  <c r="I17" i="2"/>
  <c r="I15" i="2"/>
  <c r="I14" i="2"/>
  <c r="I12" i="2"/>
  <c r="I11" i="2"/>
  <c r="I10" i="2"/>
  <c r="I7" i="2"/>
  <c r="Q6" i="10" l="1"/>
  <c r="W56" i="15" l="1"/>
  <c r="V56" i="15"/>
  <c r="W54" i="15"/>
  <c r="V54" i="15"/>
  <c r="W52" i="15"/>
  <c r="V52" i="15"/>
  <c r="W50" i="15"/>
  <c r="V50" i="15"/>
  <c r="W49" i="15"/>
  <c r="V49" i="15"/>
  <c r="W48" i="15"/>
  <c r="V48" i="15"/>
  <c r="V30" i="15"/>
  <c r="W30" i="15"/>
  <c r="V32" i="15"/>
  <c r="W32" i="15"/>
  <c r="X32" i="15"/>
  <c r="V33" i="15"/>
  <c r="X33" i="15"/>
  <c r="V34" i="15"/>
  <c r="W34" i="15"/>
  <c r="V35" i="15"/>
  <c r="W35" i="15"/>
  <c r="V36" i="15"/>
  <c r="W36" i="15"/>
  <c r="X36" i="15"/>
  <c r="V37" i="15"/>
  <c r="W37" i="15"/>
  <c r="X37" i="15"/>
  <c r="V38" i="15"/>
  <c r="W38" i="15"/>
  <c r="X28" i="15"/>
  <c r="V29" i="15"/>
  <c r="V28" i="15"/>
  <c r="O56" i="15"/>
  <c r="X56" i="15" s="1"/>
  <c r="O54" i="15"/>
  <c r="X54" i="15" s="1"/>
  <c r="O52" i="15"/>
  <c r="X52" i="15" s="1"/>
  <c r="O50" i="15"/>
  <c r="X50" i="15" s="1"/>
  <c r="X49" i="15"/>
  <c r="O48" i="15"/>
  <c r="X48" i="15" s="1"/>
  <c r="O38" i="15"/>
  <c r="X38" i="15" s="1"/>
  <c r="O35" i="15"/>
  <c r="X35" i="15" s="1"/>
  <c r="O34" i="15"/>
  <c r="X34" i="15" s="1"/>
  <c r="O32" i="15"/>
  <c r="O30" i="15"/>
  <c r="X30" i="15" s="1"/>
  <c r="X29" i="15"/>
  <c r="X6" i="15" l="1"/>
  <c r="W6" i="15"/>
  <c r="V6" i="15"/>
  <c r="O11" i="15"/>
  <c r="X11" i="15" s="1"/>
  <c r="X18" i="15" l="1"/>
  <c r="X17" i="15"/>
  <c r="X16" i="15"/>
  <c r="O15" i="15"/>
  <c r="X15" i="15" s="1"/>
  <c r="O14" i="15"/>
  <c r="X14" i="15" s="1"/>
  <c r="X13" i="15"/>
  <c r="O12" i="15"/>
  <c r="X12" i="15" s="1"/>
  <c r="X10" i="15"/>
  <c r="X9" i="15"/>
  <c r="X8" i="15"/>
  <c r="X7" i="15"/>
  <c r="Z6" i="21"/>
  <c r="Y6" i="21" l="1"/>
  <c r="Y8" i="21"/>
  <c r="Z8" i="21"/>
  <c r="Z5" i="21"/>
  <c r="Y5" i="21"/>
  <c r="Z6" i="10"/>
  <c r="Y6" i="10"/>
  <c r="Y6" i="7"/>
  <c r="Z6" i="7"/>
  <c r="Y7" i="7"/>
  <c r="Z7" i="7"/>
  <c r="Y8" i="7"/>
  <c r="Z8" i="7"/>
  <c r="Z5" i="7"/>
  <c r="Y5" i="7"/>
  <c r="Y5" i="6"/>
  <c r="Z5" i="6"/>
  <c r="Y6" i="6"/>
  <c r="Z6" i="6"/>
  <c r="Z4" i="6"/>
  <c r="Y4" i="6"/>
  <c r="W28" i="15"/>
  <c r="V14" i="15"/>
  <c r="W14" i="15"/>
  <c r="V15" i="15"/>
  <c r="V16" i="15"/>
  <c r="W16" i="15"/>
  <c r="V17" i="15"/>
  <c r="W17" i="15"/>
  <c r="V18" i="15"/>
  <c r="W13" i="15"/>
  <c r="V13" i="15"/>
  <c r="V12" i="15"/>
  <c r="V11" i="15"/>
  <c r="V10" i="15"/>
  <c r="V9" i="15"/>
  <c r="V8" i="15"/>
  <c r="V7" i="15"/>
  <c r="W11" i="15"/>
  <c r="W9" i="15"/>
  <c r="W8" i="15"/>
  <c r="Y6" i="5"/>
  <c r="X6" i="5"/>
  <c r="Y5" i="5"/>
  <c r="X5" i="5"/>
  <c r="T22" i="3"/>
  <c r="R6" i="3"/>
  <c r="R7" i="3"/>
  <c r="S7" i="3"/>
  <c r="R8" i="3"/>
  <c r="S8" i="3"/>
  <c r="R9" i="3"/>
  <c r="S9" i="3"/>
  <c r="R11" i="3"/>
  <c r="S11" i="3"/>
  <c r="R12" i="3"/>
  <c r="S12" i="3"/>
  <c r="R13" i="3"/>
  <c r="S13" i="3"/>
  <c r="R14" i="3"/>
  <c r="S14" i="3"/>
  <c r="R15" i="3"/>
  <c r="S15" i="3"/>
  <c r="R17" i="3"/>
  <c r="S17" i="3"/>
  <c r="R18" i="3"/>
  <c r="S18" i="3"/>
  <c r="R19" i="3"/>
  <c r="S19" i="3"/>
  <c r="R22" i="3"/>
  <c r="S22" i="3"/>
  <c r="R23" i="3"/>
  <c r="S23" i="3"/>
  <c r="R24" i="3"/>
  <c r="S24" i="3"/>
  <c r="S25" i="3"/>
  <c r="R26" i="3"/>
  <c r="S26" i="3"/>
  <c r="R29" i="3"/>
  <c r="S29" i="3"/>
  <c r="R30" i="3"/>
  <c r="S30" i="3"/>
  <c r="R31" i="3"/>
  <c r="S31" i="3"/>
  <c r="S5" i="3"/>
  <c r="R5" i="3"/>
  <c r="S3" i="3"/>
  <c r="R3" i="3"/>
  <c r="B6" i="2"/>
  <c r="I6" i="2" s="1"/>
  <c r="B5" i="2"/>
  <c r="B16" i="2"/>
  <c r="B19" i="2"/>
  <c r="B21" i="2"/>
  <c r="B33" i="2"/>
  <c r="I33" i="2" s="1"/>
  <c r="B42" i="2"/>
  <c r="B39" i="2"/>
  <c r="I39" i="2" s="1"/>
  <c r="N6" i="2"/>
  <c r="M7" i="2"/>
  <c r="N7" i="2"/>
  <c r="W7" i="2" s="1"/>
  <c r="M8" i="2"/>
  <c r="N8" i="2"/>
  <c r="M9" i="2"/>
  <c r="N9" i="2"/>
  <c r="M10" i="2"/>
  <c r="N10" i="2"/>
  <c r="W10" i="2" s="1"/>
  <c r="M11" i="2"/>
  <c r="N11" i="2"/>
  <c r="M12" i="2"/>
  <c r="N12" i="2"/>
  <c r="W12" i="2" s="1"/>
  <c r="M14" i="2"/>
  <c r="N14" i="2"/>
  <c r="M15" i="2"/>
  <c r="N15" i="2"/>
  <c r="W15" i="2" s="1"/>
  <c r="M17" i="2"/>
  <c r="N17" i="2"/>
  <c r="M18" i="2"/>
  <c r="N18" i="2"/>
  <c r="W18" i="2" s="1"/>
  <c r="N19" i="2"/>
  <c r="M20" i="2"/>
  <c r="N20" i="2"/>
  <c r="W20" i="2" s="1"/>
  <c r="N21" i="2"/>
  <c r="M24" i="2"/>
  <c r="N24" i="2"/>
  <c r="M25" i="2"/>
  <c r="N25" i="2"/>
  <c r="W25" i="2" s="1"/>
  <c r="M26" i="2"/>
  <c r="N26" i="2"/>
  <c r="M27" i="2"/>
  <c r="N27" i="2"/>
  <c r="M28" i="2"/>
  <c r="N28" i="2"/>
  <c r="M29" i="2"/>
  <c r="N29" i="2"/>
  <c r="W29" i="2" s="1"/>
  <c r="M30" i="2"/>
  <c r="N30" i="2"/>
  <c r="M31" i="2"/>
  <c r="N31" i="2"/>
  <c r="N33" i="2"/>
  <c r="W33" i="2" s="1"/>
  <c r="N34" i="2"/>
  <c r="M35" i="2"/>
  <c r="N35" i="2"/>
  <c r="M36" i="2"/>
  <c r="N36" i="2"/>
  <c r="M37" i="2"/>
  <c r="N37" i="2"/>
  <c r="M39" i="2"/>
  <c r="N39" i="2"/>
  <c r="W39" i="2" s="1"/>
  <c r="M40" i="2"/>
  <c r="N40" i="2"/>
  <c r="M41" i="2"/>
  <c r="N41" i="2"/>
  <c r="N42" i="2"/>
  <c r="M43" i="2"/>
  <c r="N43" i="2"/>
  <c r="H15" i="2"/>
  <c r="L15" i="2" s="1"/>
  <c r="B34" i="2"/>
  <c r="X38" i="20"/>
  <c r="M34" i="2" l="1"/>
  <c r="I34" i="2"/>
  <c r="M6" i="2"/>
  <c r="M21" i="2"/>
  <c r="I21" i="2"/>
  <c r="M33" i="2"/>
  <c r="M19" i="2"/>
  <c r="I19" i="2"/>
  <c r="I13" i="2"/>
  <c r="M5" i="2"/>
  <c r="M42" i="2"/>
  <c r="I42" i="2"/>
  <c r="M16" i="2"/>
  <c r="N16" i="2" s="1"/>
  <c r="Q5" i="5"/>
  <c r="K31" i="3"/>
  <c r="T31" i="3" s="1"/>
  <c r="Q29" i="20"/>
  <c r="Q21" i="20"/>
  <c r="Q5" i="23"/>
  <c r="AA5" i="23" s="1"/>
  <c r="G10" i="23"/>
  <c r="E10" i="23"/>
  <c r="C10" i="23"/>
  <c r="H8" i="23"/>
  <c r="F8" i="23"/>
  <c r="D8" i="23"/>
  <c r="B8" i="23"/>
  <c r="G7" i="23"/>
  <c r="E7" i="23"/>
  <c r="C7" i="23"/>
  <c r="G6" i="23"/>
  <c r="E6" i="23"/>
  <c r="C6" i="23"/>
  <c r="G5" i="23"/>
  <c r="G8" i="23" s="1"/>
  <c r="E5" i="23"/>
  <c r="C5" i="23"/>
  <c r="G8" i="21"/>
  <c r="E8" i="21"/>
  <c r="C8" i="21"/>
  <c r="R8" i="21" s="1"/>
  <c r="H6" i="21"/>
  <c r="F6" i="21"/>
  <c r="D6" i="21"/>
  <c r="C6" i="21" s="1"/>
  <c r="R6" i="21" s="1"/>
  <c r="G5" i="21"/>
  <c r="G6" i="21" s="1"/>
  <c r="E5" i="21"/>
  <c r="C5" i="21"/>
  <c r="R5" i="21" s="1"/>
  <c r="G6" i="10"/>
  <c r="E6" i="10"/>
  <c r="C6" i="10"/>
  <c r="R6" i="10" s="1"/>
  <c r="Q5" i="7"/>
  <c r="AA5" i="7" s="1"/>
  <c r="Y9" i="7"/>
  <c r="G8" i="7"/>
  <c r="E8" i="7"/>
  <c r="C8" i="7"/>
  <c r="R8" i="7" s="1"/>
  <c r="G7" i="7"/>
  <c r="E7" i="7"/>
  <c r="C7" i="7"/>
  <c r="R7" i="7" s="1"/>
  <c r="G6" i="7"/>
  <c r="E6" i="7"/>
  <c r="C6" i="7"/>
  <c r="R6" i="7" s="1"/>
  <c r="G5" i="7"/>
  <c r="E5" i="7"/>
  <c r="C5" i="7"/>
  <c r="R5" i="7" s="1"/>
  <c r="Q4" i="6"/>
  <c r="AA4" i="6" s="1"/>
  <c r="H7" i="6"/>
  <c r="F7" i="6"/>
  <c r="D7" i="6"/>
  <c r="B7" i="6"/>
  <c r="Y7" i="6" s="1"/>
  <c r="G6" i="6"/>
  <c r="E6" i="6"/>
  <c r="C6" i="6"/>
  <c r="R6" i="6" s="1"/>
  <c r="G5" i="6"/>
  <c r="E5" i="6"/>
  <c r="C5" i="6"/>
  <c r="R5" i="6" s="1"/>
  <c r="G4" i="6"/>
  <c r="E4" i="6"/>
  <c r="C4" i="6"/>
  <c r="R4" i="6" s="1"/>
  <c r="G5" i="5"/>
  <c r="E5" i="5"/>
  <c r="C5" i="5"/>
  <c r="R5" i="5" s="1"/>
  <c r="E32" i="3"/>
  <c r="N32" i="3" s="1"/>
  <c r="D32" i="3"/>
  <c r="C32" i="3"/>
  <c r="E27" i="3"/>
  <c r="E28" i="3" s="1"/>
  <c r="D27" i="3"/>
  <c r="D28" i="3" s="1"/>
  <c r="C27" i="3"/>
  <c r="C28" i="3" s="1"/>
  <c r="E20" i="3"/>
  <c r="N20" i="3" s="1"/>
  <c r="W20" i="3" s="1"/>
  <c r="D20" i="3"/>
  <c r="C20" i="3"/>
  <c r="E16" i="3"/>
  <c r="O16" i="3" s="1"/>
  <c r="N16" i="3" s="1"/>
  <c r="D16" i="3"/>
  <c r="C16" i="3"/>
  <c r="E10" i="3"/>
  <c r="N10" i="3" s="1"/>
  <c r="W10" i="3" s="1"/>
  <c r="D10" i="3"/>
  <c r="C10" i="3"/>
  <c r="G39" i="20"/>
  <c r="C39" i="20"/>
  <c r="G36" i="20"/>
  <c r="E36" i="20"/>
  <c r="C36" i="20"/>
  <c r="G33" i="20"/>
  <c r="E33" i="20"/>
  <c r="C33" i="20"/>
  <c r="G31" i="20"/>
  <c r="E31" i="20"/>
  <c r="C31" i="20"/>
  <c r="G29" i="20"/>
  <c r="E29" i="20"/>
  <c r="C29" i="20"/>
  <c r="G28" i="20"/>
  <c r="E28" i="20"/>
  <c r="C28" i="20"/>
  <c r="G27" i="20"/>
  <c r="E27" i="20"/>
  <c r="C27" i="20"/>
  <c r="G26" i="20"/>
  <c r="E26" i="20"/>
  <c r="C26" i="20"/>
  <c r="G24" i="20"/>
  <c r="E24" i="20"/>
  <c r="C24" i="20"/>
  <c r="G22" i="20"/>
  <c r="E22" i="20"/>
  <c r="C22" i="20"/>
  <c r="G21" i="20"/>
  <c r="E21" i="20"/>
  <c r="C21" i="20"/>
  <c r="G20" i="20"/>
  <c r="E20" i="20"/>
  <c r="C20" i="20"/>
  <c r="G19" i="20"/>
  <c r="E19" i="20"/>
  <c r="C19" i="20"/>
  <c r="G18" i="20"/>
  <c r="E18" i="20"/>
  <c r="C18" i="20"/>
  <c r="G17" i="20"/>
  <c r="E17" i="20"/>
  <c r="C17" i="20"/>
  <c r="H16" i="20"/>
  <c r="F16" i="20"/>
  <c r="D16" i="20"/>
  <c r="G13" i="20"/>
  <c r="E13" i="20"/>
  <c r="C13" i="20"/>
  <c r="H12" i="20"/>
  <c r="F12" i="20"/>
  <c r="D12" i="20"/>
  <c r="G11" i="20"/>
  <c r="E11" i="20"/>
  <c r="C11" i="20"/>
  <c r="G10" i="20"/>
  <c r="E10" i="20"/>
  <c r="C10" i="20"/>
  <c r="G9" i="20"/>
  <c r="E9" i="20"/>
  <c r="C9" i="20"/>
  <c r="G8" i="20"/>
  <c r="E8" i="20"/>
  <c r="C8" i="20"/>
  <c r="G7" i="20"/>
  <c r="E7" i="20"/>
  <c r="C7" i="20"/>
  <c r="G6" i="20"/>
  <c r="E6" i="20"/>
  <c r="C6" i="20"/>
  <c r="G5" i="20"/>
  <c r="E5" i="20"/>
  <c r="C5" i="20"/>
  <c r="Q6" i="5"/>
  <c r="T30" i="3"/>
  <c r="K29" i="3"/>
  <c r="T29" i="3" s="1"/>
  <c r="K26" i="3"/>
  <c r="T26" i="3" s="1"/>
  <c r="K25" i="3"/>
  <c r="T25" i="3" s="1"/>
  <c r="K24" i="3"/>
  <c r="T24" i="3" s="1"/>
  <c r="K23" i="3"/>
  <c r="T23" i="3" s="1"/>
  <c r="K19" i="3"/>
  <c r="T19" i="3" s="1"/>
  <c r="K18" i="3"/>
  <c r="T18" i="3" s="1"/>
  <c r="K17" i="3"/>
  <c r="T17" i="3" s="1"/>
  <c r="K15" i="3"/>
  <c r="T15" i="3" s="1"/>
  <c r="K14" i="3"/>
  <c r="K13" i="3"/>
  <c r="T13" i="3" s="1"/>
  <c r="K12" i="3"/>
  <c r="T12" i="3" s="1"/>
  <c r="K11" i="3"/>
  <c r="T11" i="3" s="1"/>
  <c r="K9" i="3"/>
  <c r="T9" i="3" s="1"/>
  <c r="K8" i="3"/>
  <c r="T8" i="3" s="1"/>
  <c r="K7" i="3"/>
  <c r="T7" i="3" s="1"/>
  <c r="K6" i="3"/>
  <c r="T6" i="3" s="1"/>
  <c r="K5" i="3"/>
  <c r="T5" i="3" s="1"/>
  <c r="K4" i="3"/>
  <c r="K3" i="3"/>
  <c r="T3" i="3" s="1"/>
  <c r="B32" i="3"/>
  <c r="R32" i="3" s="1"/>
  <c r="B27" i="3"/>
  <c r="B20" i="3"/>
  <c r="R20" i="3" s="1"/>
  <c r="B16" i="3"/>
  <c r="B10" i="3"/>
  <c r="H18" i="2"/>
  <c r="L18" i="2" s="1"/>
  <c r="H9" i="2"/>
  <c r="L9" i="2" s="1"/>
  <c r="L5" i="2"/>
  <c r="B44" i="2"/>
  <c r="B38" i="2"/>
  <c r="B32" i="2"/>
  <c r="M32" i="2" s="1"/>
  <c r="B22" i="2"/>
  <c r="B13" i="2"/>
  <c r="Q39" i="20"/>
  <c r="Q20" i="20"/>
  <c r="G9" i="7" l="1"/>
  <c r="T5" i="7"/>
  <c r="S5" i="20"/>
  <c r="T10" i="20"/>
  <c r="S13" i="20"/>
  <c r="T31" i="20"/>
  <c r="T5" i="20"/>
  <c r="S8" i="20"/>
  <c r="T9" i="20"/>
  <c r="T13" i="20"/>
  <c r="T19" i="20"/>
  <c r="S22" i="20"/>
  <c r="T24" i="20"/>
  <c r="T29" i="20"/>
  <c r="S36" i="20"/>
  <c r="T6" i="20"/>
  <c r="S9" i="20"/>
  <c r="S19" i="20"/>
  <c r="S24" i="20"/>
  <c r="T8" i="20"/>
  <c r="T18" i="20"/>
  <c r="S21" i="20"/>
  <c r="T22" i="20"/>
  <c r="S27" i="20"/>
  <c r="T28" i="20"/>
  <c r="S33" i="20"/>
  <c r="T36" i="20"/>
  <c r="T20" i="20"/>
  <c r="T26" i="20"/>
  <c r="S29" i="20"/>
  <c r="T39" i="20"/>
  <c r="S7" i="20"/>
  <c r="S11" i="20"/>
  <c r="R5" i="20"/>
  <c r="S10" i="20"/>
  <c r="T11" i="20"/>
  <c r="T17" i="20"/>
  <c r="S20" i="20"/>
  <c r="T21" i="20"/>
  <c r="S26" i="20"/>
  <c r="T27" i="20"/>
  <c r="S31" i="20"/>
  <c r="T33" i="20"/>
  <c r="S39" i="20"/>
  <c r="S28" i="20"/>
  <c r="S18" i="20"/>
  <c r="S17" i="20"/>
  <c r="R10" i="3"/>
  <c r="B23" i="2"/>
  <c r="E7" i="6"/>
  <c r="L32" i="3"/>
  <c r="R8" i="20"/>
  <c r="D6" i="5"/>
  <c r="F15" i="20"/>
  <c r="R29" i="20"/>
  <c r="R39" i="20"/>
  <c r="R18" i="20"/>
  <c r="R22" i="20"/>
  <c r="R24" i="20"/>
  <c r="R28" i="20"/>
  <c r="R36" i="20"/>
  <c r="X29" i="20"/>
  <c r="X20" i="20"/>
  <c r="R17" i="20"/>
  <c r="R21" i="20"/>
  <c r="R19" i="20"/>
  <c r="X21" i="20"/>
  <c r="R7" i="20"/>
  <c r="R11" i="20"/>
  <c r="R6" i="20"/>
  <c r="R10" i="20"/>
  <c r="H14" i="20"/>
  <c r="H15" i="20"/>
  <c r="R27" i="20"/>
  <c r="R33" i="20"/>
  <c r="X39" i="20"/>
  <c r="R9" i="20"/>
  <c r="R13" i="20"/>
  <c r="D15" i="20"/>
  <c r="R20" i="20"/>
  <c r="R26" i="20"/>
  <c r="R31" i="20"/>
  <c r="L10" i="3"/>
  <c r="L16" i="3"/>
  <c r="L20" i="3"/>
  <c r="E12" i="20"/>
  <c r="D14" i="20"/>
  <c r="G16" i="20"/>
  <c r="H6" i="5"/>
  <c r="R16" i="3"/>
  <c r="C21" i="3"/>
  <c r="T14" i="3"/>
  <c r="B21" i="3"/>
  <c r="C16" i="20"/>
  <c r="D21" i="3"/>
  <c r="C7" i="6"/>
  <c r="E6" i="21"/>
  <c r="B28" i="3"/>
  <c r="R28" i="3" s="1"/>
  <c r="R27" i="3"/>
  <c r="C12" i="20"/>
  <c r="E16" i="20"/>
  <c r="E21" i="3"/>
  <c r="N21" i="3" s="1"/>
  <c r="C8" i="23"/>
  <c r="G12" i="20"/>
  <c r="F6" i="5"/>
  <c r="G7" i="6"/>
  <c r="E8" i="23"/>
  <c r="M13" i="2"/>
  <c r="M22" i="2"/>
  <c r="M38" i="2"/>
  <c r="M44" i="2"/>
  <c r="B45" i="2"/>
  <c r="F14" i="20"/>
  <c r="Q36" i="20"/>
  <c r="Q33" i="20"/>
  <c r="Q31" i="20"/>
  <c r="Q28" i="20"/>
  <c r="Q27" i="20"/>
  <c r="Q26" i="20"/>
  <c r="Q24" i="20"/>
  <c r="Q22" i="20"/>
  <c r="Q19" i="20"/>
  <c r="Q18" i="20"/>
  <c r="Q17" i="20"/>
  <c r="Q13" i="20"/>
  <c r="Q11" i="20"/>
  <c r="Q10" i="20"/>
  <c r="Q9" i="20"/>
  <c r="Q8" i="20"/>
  <c r="Q7" i="20"/>
  <c r="Q6" i="20"/>
  <c r="Q5" i="20"/>
  <c r="B16" i="20"/>
  <c r="T9" i="7" l="1"/>
  <c r="S16" i="20"/>
  <c r="S12" i="20"/>
  <c r="T12" i="20"/>
  <c r="T16" i="20"/>
  <c r="X11" i="20"/>
  <c r="X27" i="20"/>
  <c r="X22" i="20"/>
  <c r="X28" i="20"/>
  <c r="E6" i="5"/>
  <c r="X13" i="20"/>
  <c r="X5" i="20"/>
  <c r="X9" i="20"/>
  <c r="X17" i="20"/>
  <c r="X24" i="20"/>
  <c r="X31" i="20"/>
  <c r="E15" i="20"/>
  <c r="G15" i="20"/>
  <c r="X7" i="20"/>
  <c r="X19" i="20"/>
  <c r="X36" i="20"/>
  <c r="X8" i="20"/>
  <c r="X6" i="20"/>
  <c r="X10" i="20"/>
  <c r="X18" i="20"/>
  <c r="X26" i="20"/>
  <c r="X33" i="20"/>
  <c r="G14" i="20"/>
  <c r="D23" i="20"/>
  <c r="H23" i="20"/>
  <c r="L21" i="3"/>
  <c r="C14" i="20"/>
  <c r="C15" i="20"/>
  <c r="R16" i="20"/>
  <c r="G6" i="5"/>
  <c r="R21" i="3"/>
  <c r="C6" i="5"/>
  <c r="B46" i="2"/>
  <c r="M45" i="2"/>
  <c r="F23" i="20"/>
  <c r="E14" i="20"/>
  <c r="U30" i="15"/>
  <c r="U28" i="15"/>
  <c r="U36" i="15"/>
  <c r="U35" i="15"/>
  <c r="U33" i="15"/>
  <c r="N39" i="20"/>
  <c r="W35" i="20"/>
  <c r="W39" i="20" l="1"/>
  <c r="T14" i="20"/>
  <c r="S15" i="20"/>
  <c r="S14" i="20"/>
  <c r="T15" i="20"/>
  <c r="D37" i="20"/>
  <c r="D25" i="20"/>
  <c r="G23" i="20"/>
  <c r="H25" i="20"/>
  <c r="H37" i="20"/>
  <c r="C23" i="20"/>
  <c r="M46" i="2"/>
  <c r="F37" i="20"/>
  <c r="E23" i="20"/>
  <c r="F25" i="20"/>
  <c r="O8" i="23"/>
  <c r="O6" i="21"/>
  <c r="U38" i="15"/>
  <c r="U32" i="15"/>
  <c r="U11" i="15"/>
  <c r="U12" i="15"/>
  <c r="T23" i="20" l="1"/>
  <c r="S23" i="20"/>
  <c r="E37" i="20"/>
  <c r="H30" i="20"/>
  <c r="D30" i="20"/>
  <c r="G25" i="20"/>
  <c r="G37" i="20"/>
  <c r="C25" i="20"/>
  <c r="C37" i="20"/>
  <c r="E25" i="20"/>
  <c r="F30" i="20"/>
  <c r="N6" i="10"/>
  <c r="U16" i="15"/>
  <c r="U15" i="15"/>
  <c r="U14" i="15"/>
  <c r="Q29" i="3"/>
  <c r="Q15" i="3"/>
  <c r="Q13" i="3"/>
  <c r="Q8" i="3"/>
  <c r="S37" i="20" l="1"/>
  <c r="T25" i="20"/>
  <c r="T37" i="20"/>
  <c r="S25" i="20"/>
  <c r="G30" i="20"/>
  <c r="H32" i="20"/>
  <c r="D32" i="20"/>
  <c r="C30" i="20"/>
  <c r="E30" i="20"/>
  <c r="F32" i="20"/>
  <c r="T30" i="20" l="1"/>
  <c r="S30" i="20"/>
  <c r="H34" i="20"/>
  <c r="D34" i="20"/>
  <c r="G32" i="20"/>
  <c r="C32" i="20"/>
  <c r="E32" i="20"/>
  <c r="F34" i="20"/>
  <c r="T32" i="20" l="1"/>
  <c r="S32" i="20"/>
  <c r="E34" i="20"/>
  <c r="G34" i="20"/>
  <c r="C34" i="20"/>
  <c r="T34" i="20" l="1"/>
  <c r="S34" i="20"/>
  <c r="M6" i="21"/>
  <c r="O15" i="3" l="1"/>
  <c r="L8" i="21" l="1"/>
  <c r="L6" i="21"/>
  <c r="V8" i="21" l="1"/>
  <c r="V6" i="21"/>
  <c r="L6" i="10"/>
  <c r="V6" i="10" l="1"/>
  <c r="W6" i="10"/>
  <c r="S17" i="15"/>
  <c r="S52" i="15" l="1"/>
  <c r="K7" i="6" l="1"/>
  <c r="S13" i="15"/>
  <c r="S11" i="15"/>
  <c r="S9" i="15"/>
  <c r="S30" i="15"/>
  <c r="J8" i="21" l="1"/>
  <c r="U8" i="21" s="1"/>
  <c r="J5" i="21"/>
  <c r="U5" i="21" s="1"/>
  <c r="S29" i="15" l="1"/>
  <c r="S16" i="15"/>
  <c r="S18" i="15"/>
  <c r="S14" i="15"/>
  <c r="J33" i="20"/>
  <c r="J36" i="20"/>
  <c r="U33" i="20" l="1"/>
  <c r="U36" i="20"/>
  <c r="J39" i="20"/>
  <c r="J21" i="20"/>
  <c r="J19" i="20"/>
  <c r="J17" i="20"/>
  <c r="U19" i="20" l="1"/>
  <c r="U21" i="20"/>
  <c r="U39" i="20"/>
  <c r="V39" i="20"/>
  <c r="U17" i="20"/>
  <c r="J7" i="20"/>
  <c r="J5" i="20"/>
  <c r="U7" i="20" l="1"/>
  <c r="U5" i="20"/>
  <c r="K16" i="20"/>
  <c r="B15" i="20" l="1"/>
  <c r="B12" i="20"/>
  <c r="R15" i="20" l="1"/>
  <c r="B14" i="20"/>
  <c r="R12" i="20"/>
  <c r="AA6" i="10"/>
  <c r="R14" i="20" l="1"/>
  <c r="B23" i="20"/>
  <c r="I15" i="19"/>
  <c r="B15" i="19"/>
  <c r="B8" i="19"/>
  <c r="B7" i="19"/>
  <c r="B5" i="19"/>
  <c r="B10" i="19" s="1"/>
  <c r="R23" i="20" l="1"/>
  <c r="B25" i="20"/>
  <c r="B37" i="20"/>
  <c r="B12" i="19"/>
  <c r="C12" i="19" s="1"/>
  <c r="B16" i="19"/>
  <c r="R37" i="20" l="1"/>
  <c r="R25" i="20"/>
  <c r="B30" i="20"/>
  <c r="Q7" i="7"/>
  <c r="AA7" i="7" s="1"/>
  <c r="C44" i="2"/>
  <c r="H41" i="2"/>
  <c r="L41" i="2" s="1"/>
  <c r="C38" i="2"/>
  <c r="H35" i="2"/>
  <c r="L35" i="2" s="1"/>
  <c r="H33" i="2"/>
  <c r="L33" i="2" s="1"/>
  <c r="H29" i="2"/>
  <c r="L29" i="2" s="1"/>
  <c r="H25" i="2"/>
  <c r="L25" i="2" s="1"/>
  <c r="H8" i="2"/>
  <c r="L8" i="2" s="1"/>
  <c r="N38" i="2" l="1"/>
  <c r="H38" i="2"/>
  <c r="N44" i="2"/>
  <c r="H44" i="2"/>
  <c r="R30" i="20"/>
  <c r="B32" i="20"/>
  <c r="I12" i="20"/>
  <c r="B34" i="20" l="1"/>
  <c r="R32" i="20"/>
  <c r="Q12" i="20"/>
  <c r="I14" i="20"/>
  <c r="H42" i="2"/>
  <c r="L42" i="2" s="1"/>
  <c r="H36" i="2"/>
  <c r="L36" i="2" s="1"/>
  <c r="H30" i="2"/>
  <c r="L30" i="2" s="1"/>
  <c r="H27" i="2"/>
  <c r="L27" i="2" s="1"/>
  <c r="H19" i="2"/>
  <c r="L19" i="2" s="1"/>
  <c r="H16" i="2"/>
  <c r="L16" i="2" s="1"/>
  <c r="Q6" i="6"/>
  <c r="AA6" i="6" s="1"/>
  <c r="Q8" i="7"/>
  <c r="AA8" i="7" s="1"/>
  <c r="Q6" i="7"/>
  <c r="AA6" i="7" s="1"/>
  <c r="Q11" i="19"/>
  <c r="I8" i="19"/>
  <c r="Q8" i="19" s="1"/>
  <c r="I7" i="19"/>
  <c r="Q7" i="19" s="1"/>
  <c r="I5" i="19"/>
  <c r="I10" i="19" s="1"/>
  <c r="K9" i="19"/>
  <c r="K8" i="19"/>
  <c r="K7" i="19"/>
  <c r="K6" i="19"/>
  <c r="K5" i="19"/>
  <c r="Q10" i="23"/>
  <c r="AA10" i="23" s="1"/>
  <c r="Q7" i="23"/>
  <c r="AA7" i="23" s="1"/>
  <c r="Q6" i="23"/>
  <c r="AA6" i="23" s="1"/>
  <c r="Q8" i="21"/>
  <c r="AA8" i="21" s="1"/>
  <c r="Q6" i="21"/>
  <c r="AA6" i="21" s="1"/>
  <c r="Q5" i="21"/>
  <c r="AA5" i="21" s="1"/>
  <c r="T6" i="7"/>
  <c r="Q5" i="6"/>
  <c r="AA5" i="6" s="1"/>
  <c r="T4" i="6"/>
  <c r="T5" i="5"/>
  <c r="L6" i="2" l="1"/>
  <c r="R34" i="20"/>
  <c r="X12" i="20"/>
  <c r="Q14" i="20"/>
  <c r="T6" i="6"/>
  <c r="T5" i="6"/>
  <c r="T8" i="7"/>
  <c r="T7" i="7"/>
  <c r="K10" i="19"/>
  <c r="K12" i="19" s="1"/>
  <c r="Q5" i="19"/>
  <c r="X14" i="20" l="1"/>
  <c r="I32" i="3"/>
  <c r="I27" i="3"/>
  <c r="I20" i="3"/>
  <c r="I16" i="3"/>
  <c r="I10" i="3"/>
  <c r="I28" i="3" l="1"/>
  <c r="I21" i="3"/>
  <c r="N10" i="23"/>
  <c r="N7" i="23"/>
  <c r="N8" i="21"/>
  <c r="O23" i="3"/>
  <c r="Q30" i="3"/>
  <c r="Q31" i="3"/>
  <c r="H31" i="2"/>
  <c r="L31" i="2" s="1"/>
  <c r="N11" i="19"/>
  <c r="O9" i="19"/>
  <c r="O8" i="19"/>
  <c r="O7" i="19"/>
  <c r="H9" i="19"/>
  <c r="H7" i="19"/>
  <c r="G11" i="19"/>
  <c r="N6" i="23"/>
  <c r="N5" i="23"/>
  <c r="N5" i="21"/>
  <c r="X6" i="10"/>
  <c r="H8" i="19"/>
  <c r="N8" i="7"/>
  <c r="N7" i="7"/>
  <c r="N6" i="7"/>
  <c r="N5" i="7"/>
  <c r="O5" i="19"/>
  <c r="O6" i="19"/>
  <c r="U49" i="15"/>
  <c r="U8" i="15"/>
  <c r="Q19" i="3"/>
  <c r="Q18" i="3"/>
  <c r="Q14" i="3"/>
  <c r="Q12" i="3"/>
  <c r="Q11" i="3"/>
  <c r="Q9" i="3"/>
  <c r="Q7" i="3"/>
  <c r="Q6" i="3"/>
  <c r="Q5" i="3"/>
  <c r="F44" i="2"/>
  <c r="H7" i="2"/>
  <c r="F22" i="2"/>
  <c r="F13" i="2"/>
  <c r="N13" i="20"/>
  <c r="X5" i="7"/>
  <c r="X8" i="7"/>
  <c r="X7" i="7"/>
  <c r="X6" i="7"/>
  <c r="X10" i="23"/>
  <c r="X7" i="23"/>
  <c r="X6" i="23"/>
  <c r="X5" i="23"/>
  <c r="O11" i="3"/>
  <c r="M9" i="19"/>
  <c r="M8" i="19"/>
  <c r="L8" i="19" s="1"/>
  <c r="M6" i="19"/>
  <c r="L6" i="19" s="1"/>
  <c r="F9" i="19"/>
  <c r="F8" i="19"/>
  <c r="E8" i="19" s="1"/>
  <c r="L11" i="19"/>
  <c r="E11" i="19"/>
  <c r="M7" i="19"/>
  <c r="L7" i="19" s="1"/>
  <c r="F7" i="19"/>
  <c r="L6" i="7"/>
  <c r="L7" i="7"/>
  <c r="L8" i="7"/>
  <c r="L5" i="7"/>
  <c r="M7" i="6"/>
  <c r="L6" i="6"/>
  <c r="L5" i="6"/>
  <c r="L4" i="6"/>
  <c r="H32" i="3"/>
  <c r="L13" i="20"/>
  <c r="E44" i="2"/>
  <c r="E22" i="2"/>
  <c r="X5" i="21"/>
  <c r="W9" i="19"/>
  <c r="J11" i="19"/>
  <c r="J8" i="19"/>
  <c r="T8" i="19" s="1"/>
  <c r="J7" i="19"/>
  <c r="T7" i="19" s="1"/>
  <c r="J5" i="19"/>
  <c r="T5" i="19" s="1"/>
  <c r="C11" i="19"/>
  <c r="C10" i="19"/>
  <c r="C7" i="19"/>
  <c r="C8" i="19"/>
  <c r="C5" i="19"/>
  <c r="J10" i="23"/>
  <c r="U10" i="23" s="1"/>
  <c r="J7" i="23"/>
  <c r="U7" i="23" s="1"/>
  <c r="J6" i="23"/>
  <c r="U6" i="23" s="1"/>
  <c r="J5" i="23"/>
  <c r="U5" i="23" s="1"/>
  <c r="R10" i="23"/>
  <c r="R7" i="23"/>
  <c r="R6" i="23"/>
  <c r="R5" i="23"/>
  <c r="X8" i="21"/>
  <c r="X6" i="21"/>
  <c r="J6" i="21"/>
  <c r="U6" i="21" s="1"/>
  <c r="J6" i="10"/>
  <c r="J6" i="6"/>
  <c r="U6" i="6" s="1"/>
  <c r="J5" i="6"/>
  <c r="U5" i="6" s="1"/>
  <c r="J4" i="6"/>
  <c r="U4" i="6" s="1"/>
  <c r="F5" i="19"/>
  <c r="R7" i="6"/>
  <c r="S35" i="15"/>
  <c r="S12" i="15"/>
  <c r="S10" i="15"/>
  <c r="S8" i="15"/>
  <c r="S7" i="15"/>
  <c r="S36" i="15"/>
  <c r="J5" i="5"/>
  <c r="G32" i="3"/>
  <c r="G27" i="3"/>
  <c r="G28" i="3" s="1"/>
  <c r="H27" i="3"/>
  <c r="J31" i="20"/>
  <c r="J29" i="20"/>
  <c r="J28" i="20"/>
  <c r="J27" i="20"/>
  <c r="J26" i="20"/>
  <c r="J24" i="20"/>
  <c r="H5" i="19"/>
  <c r="D44" i="2"/>
  <c r="I44" i="2" s="1"/>
  <c r="D22" i="2"/>
  <c r="I22" i="2" s="1"/>
  <c r="D13" i="2"/>
  <c r="J22" i="20"/>
  <c r="J20" i="20"/>
  <c r="J18" i="20"/>
  <c r="J13" i="20"/>
  <c r="J6" i="20"/>
  <c r="J8" i="20"/>
  <c r="J9" i="20"/>
  <c r="J10" i="20"/>
  <c r="J11" i="20"/>
  <c r="X8" i="23"/>
  <c r="I8" i="23"/>
  <c r="H40" i="2"/>
  <c r="L40" i="2" s="1"/>
  <c r="D38" i="2"/>
  <c r="I38" i="2" s="1"/>
  <c r="E38" i="2"/>
  <c r="F38" i="2"/>
  <c r="H28" i="2"/>
  <c r="L28" i="2" s="1"/>
  <c r="C32" i="2"/>
  <c r="D32" i="2"/>
  <c r="I32" i="2" s="1"/>
  <c r="E32" i="2"/>
  <c r="F32" i="2"/>
  <c r="H21" i="2"/>
  <c r="L21" i="2" s="1"/>
  <c r="H20" i="2"/>
  <c r="L20" i="2" s="1"/>
  <c r="H17" i="2"/>
  <c r="L17" i="2" s="1"/>
  <c r="H14" i="2"/>
  <c r="L14" i="2" s="1"/>
  <c r="C22" i="2"/>
  <c r="N22" i="2" s="1"/>
  <c r="C13" i="2"/>
  <c r="H10" i="2"/>
  <c r="L10" i="2" s="1"/>
  <c r="H11" i="2"/>
  <c r="L11" i="2" s="1"/>
  <c r="C45" i="2"/>
  <c r="Y11" i="19"/>
  <c r="F32" i="3"/>
  <c r="F27" i="3"/>
  <c r="F20" i="3"/>
  <c r="G20" i="3"/>
  <c r="H20" i="3"/>
  <c r="F16" i="3"/>
  <c r="G16" i="3"/>
  <c r="H16" i="3"/>
  <c r="F10" i="3"/>
  <c r="G10" i="3"/>
  <c r="H10" i="3"/>
  <c r="T7" i="6"/>
  <c r="U29" i="15"/>
  <c r="O12" i="20"/>
  <c r="N11" i="20"/>
  <c r="N10" i="20"/>
  <c r="N9" i="20"/>
  <c r="N8" i="20"/>
  <c r="N7" i="20"/>
  <c r="N6" i="20"/>
  <c r="N5" i="20"/>
  <c r="N36" i="20"/>
  <c r="N33" i="20"/>
  <c r="N31" i="20"/>
  <c r="N29" i="20"/>
  <c r="N28" i="20"/>
  <c r="N27" i="20"/>
  <c r="N26" i="20"/>
  <c r="N24" i="20"/>
  <c r="N22" i="20"/>
  <c r="N21" i="20"/>
  <c r="N20" i="20"/>
  <c r="N19" i="20"/>
  <c r="N18" i="20"/>
  <c r="N17" i="20"/>
  <c r="L5" i="5"/>
  <c r="M12" i="20"/>
  <c r="S11" i="19"/>
  <c r="N5" i="5"/>
  <c r="Q17" i="3"/>
  <c r="Q4" i="3"/>
  <c r="P4" i="3"/>
  <c r="L36" i="20"/>
  <c r="L33" i="20"/>
  <c r="L31" i="20"/>
  <c r="L29" i="20"/>
  <c r="L28" i="20"/>
  <c r="L27" i="20"/>
  <c r="L26" i="20"/>
  <c r="L24" i="20"/>
  <c r="L22" i="20"/>
  <c r="L21" i="20"/>
  <c r="L20" i="20"/>
  <c r="L19" i="20"/>
  <c r="L18" i="20"/>
  <c r="L17" i="20"/>
  <c r="L11" i="20"/>
  <c r="L10" i="20"/>
  <c r="L9" i="20"/>
  <c r="L8" i="20"/>
  <c r="L7" i="20"/>
  <c r="L6" i="20"/>
  <c r="L5" i="20"/>
  <c r="W5" i="19"/>
  <c r="W12" i="19"/>
  <c r="W11" i="19"/>
  <c r="T11" i="19"/>
  <c r="W10" i="19"/>
  <c r="W8" i="19"/>
  <c r="W7" i="19"/>
  <c r="W6" i="19"/>
  <c r="I7" i="6"/>
  <c r="S33" i="15"/>
  <c r="S15" i="15"/>
  <c r="O30" i="3"/>
  <c r="O14" i="3"/>
  <c r="L44" i="2"/>
  <c r="H43" i="2"/>
  <c r="L43" i="2" s="1"/>
  <c r="H39" i="2"/>
  <c r="L39" i="2" s="1"/>
  <c r="H37" i="2"/>
  <c r="L37" i="2" s="1"/>
  <c r="H34" i="2"/>
  <c r="L34" i="2" s="1"/>
  <c r="H26" i="2"/>
  <c r="L26" i="2" s="1"/>
  <c r="H24" i="2"/>
  <c r="L24" i="2" s="1"/>
  <c r="H12" i="2"/>
  <c r="L12" i="2" s="1"/>
  <c r="I16" i="20"/>
  <c r="K12" i="20"/>
  <c r="K15" i="20"/>
  <c r="X8" i="19"/>
  <c r="Y8" i="19"/>
  <c r="X11" i="19"/>
  <c r="Y7" i="19"/>
  <c r="X7" i="19"/>
  <c r="Y5" i="19"/>
  <c r="X5" i="19"/>
  <c r="X10" i="19"/>
  <c r="X12" i="19"/>
  <c r="O6" i="5" l="1"/>
  <c r="K32" i="2"/>
  <c r="K22" i="2"/>
  <c r="K44" i="2"/>
  <c r="K38" i="2"/>
  <c r="K13" i="2"/>
  <c r="V5" i="6"/>
  <c r="N9" i="7"/>
  <c r="P20" i="3"/>
  <c r="V8" i="7"/>
  <c r="W8" i="21"/>
  <c r="W5" i="5"/>
  <c r="V5" i="5"/>
  <c r="P16" i="3"/>
  <c r="V6" i="6"/>
  <c r="V7" i="7"/>
  <c r="P10" i="3"/>
  <c r="P32" i="3"/>
  <c r="V6" i="7"/>
  <c r="W6" i="6"/>
  <c r="W5" i="21"/>
  <c r="V4" i="6"/>
  <c r="W4" i="6"/>
  <c r="V5" i="7"/>
  <c r="L9" i="7"/>
  <c r="W18" i="20"/>
  <c r="W29" i="20"/>
  <c r="W7" i="7"/>
  <c r="W20" i="20"/>
  <c r="W10" i="20"/>
  <c r="W33" i="20"/>
  <c r="W7" i="20"/>
  <c r="Q32" i="3"/>
  <c r="V11" i="20"/>
  <c r="V26" i="20"/>
  <c r="U18" i="20"/>
  <c r="U31" i="20"/>
  <c r="V8" i="20"/>
  <c r="V17" i="20"/>
  <c r="V21" i="20"/>
  <c r="V27" i="20"/>
  <c r="V33" i="20"/>
  <c r="U8" i="20"/>
  <c r="U20" i="20"/>
  <c r="U27" i="20"/>
  <c r="V20" i="20"/>
  <c r="V5" i="20"/>
  <c r="V18" i="20"/>
  <c r="V22" i="20"/>
  <c r="V36" i="20"/>
  <c r="U11" i="20"/>
  <c r="U6" i="20"/>
  <c r="U22" i="20"/>
  <c r="U28" i="20"/>
  <c r="V7" i="20"/>
  <c r="V31" i="20"/>
  <c r="U9" i="20"/>
  <c r="U26" i="20"/>
  <c r="V9" i="20"/>
  <c r="V28" i="20"/>
  <c r="V6" i="20"/>
  <c r="V10" i="20"/>
  <c r="V19" i="20"/>
  <c r="V24" i="20"/>
  <c r="V29" i="20"/>
  <c r="U10" i="20"/>
  <c r="U13" i="20"/>
  <c r="U24" i="20"/>
  <c r="U29" i="20"/>
  <c r="V13" i="20"/>
  <c r="W8" i="7"/>
  <c r="W5" i="7"/>
  <c r="W5" i="20"/>
  <c r="Q20" i="3"/>
  <c r="N45" i="2"/>
  <c r="H45" i="2"/>
  <c r="L7" i="2"/>
  <c r="H13" i="2"/>
  <c r="M6" i="5"/>
  <c r="K6" i="5"/>
  <c r="Q10" i="3"/>
  <c r="L13" i="2"/>
  <c r="N13" i="2"/>
  <c r="Z9" i="7"/>
  <c r="Q7" i="6"/>
  <c r="AA7" i="6" s="1"/>
  <c r="Z7" i="6"/>
  <c r="K20" i="3"/>
  <c r="T20" i="3" s="1"/>
  <c r="S20" i="3"/>
  <c r="N32" i="2"/>
  <c r="K16" i="3"/>
  <c r="S16" i="3"/>
  <c r="K27" i="3"/>
  <c r="T27" i="3" s="1"/>
  <c r="S27" i="3"/>
  <c r="V11" i="19"/>
  <c r="W6" i="23"/>
  <c r="W7" i="23"/>
  <c r="Q16" i="20"/>
  <c r="K10" i="3"/>
  <c r="S10" i="3"/>
  <c r="K32" i="3"/>
  <c r="S32" i="3"/>
  <c r="T32" i="3"/>
  <c r="F45" i="2"/>
  <c r="I9" i="19"/>
  <c r="Y9" i="19" s="1"/>
  <c r="AA8" i="23"/>
  <c r="R11" i="19"/>
  <c r="G7" i="19"/>
  <c r="W5" i="6"/>
  <c r="W10" i="23"/>
  <c r="T5" i="23"/>
  <c r="H32" i="2"/>
  <c r="L32" i="2" s="1"/>
  <c r="W17" i="20"/>
  <c r="W21" i="20"/>
  <c r="T7" i="23"/>
  <c r="G9" i="19"/>
  <c r="W22" i="20"/>
  <c r="W28" i="20"/>
  <c r="W36" i="20"/>
  <c r="T10" i="23"/>
  <c r="W5" i="23"/>
  <c r="T6" i="23"/>
  <c r="N6" i="21"/>
  <c r="E9" i="19"/>
  <c r="N8" i="19"/>
  <c r="V8" i="19" s="1"/>
  <c r="H28" i="3"/>
  <c r="E45" i="2"/>
  <c r="D45" i="2"/>
  <c r="I45" i="2" s="1"/>
  <c r="W26" i="20"/>
  <c r="N6" i="19"/>
  <c r="V6" i="19" s="1"/>
  <c r="N8" i="23"/>
  <c r="J8" i="23"/>
  <c r="U8" i="23" s="1"/>
  <c r="N9" i="19"/>
  <c r="L38" i="2"/>
  <c r="W11" i="20"/>
  <c r="L7" i="6"/>
  <c r="W6" i="20"/>
  <c r="W8" i="20"/>
  <c r="W27" i="20"/>
  <c r="W6" i="7"/>
  <c r="I15" i="20"/>
  <c r="G8" i="19"/>
  <c r="S8" i="19" s="1"/>
  <c r="O10" i="19"/>
  <c r="O12" i="19" s="1"/>
  <c r="J7" i="6"/>
  <c r="U7" i="6" s="1"/>
  <c r="J9" i="19"/>
  <c r="T9" i="19" s="1"/>
  <c r="B9" i="19"/>
  <c r="AA9" i="7"/>
  <c r="Q8" i="23"/>
  <c r="R8" i="23"/>
  <c r="R8" i="19"/>
  <c r="H22" i="2"/>
  <c r="L22" i="2" s="1"/>
  <c r="U11" i="19"/>
  <c r="U8" i="19"/>
  <c r="U7" i="19"/>
  <c r="L9" i="19"/>
  <c r="N7" i="19"/>
  <c r="V7" i="19" s="1"/>
  <c r="E7" i="19"/>
  <c r="R7" i="19" s="1"/>
  <c r="H6" i="19"/>
  <c r="F6" i="19"/>
  <c r="E6" i="19" s="1"/>
  <c r="N7" i="6"/>
  <c r="M5" i="19"/>
  <c r="E5" i="19"/>
  <c r="G5" i="19"/>
  <c r="G21" i="3"/>
  <c r="F21" i="3"/>
  <c r="C46" i="2"/>
  <c r="C23" i="2"/>
  <c r="D23" i="2"/>
  <c r="I23" i="2" s="1"/>
  <c r="E23" i="2"/>
  <c r="W31" i="20"/>
  <c r="M14" i="20"/>
  <c r="W19" i="20"/>
  <c r="W24" i="20"/>
  <c r="L16" i="20"/>
  <c r="W9" i="20"/>
  <c r="W13" i="20"/>
  <c r="Q16" i="3"/>
  <c r="H21" i="3"/>
  <c r="R6" i="5"/>
  <c r="J12" i="20"/>
  <c r="J16" i="20"/>
  <c r="K14" i="20"/>
  <c r="O14" i="20"/>
  <c r="L12" i="20"/>
  <c r="M15" i="20"/>
  <c r="N12" i="20"/>
  <c r="F23" i="2"/>
  <c r="K23" i="2" l="1"/>
  <c r="V9" i="7"/>
  <c r="W12" i="20"/>
  <c r="P21" i="3"/>
  <c r="W7" i="6"/>
  <c r="V7" i="6"/>
  <c r="W6" i="21"/>
  <c r="W9" i="7"/>
  <c r="N6" i="5"/>
  <c r="F46" i="2"/>
  <c r="K45" i="2"/>
  <c r="V12" i="20"/>
  <c r="U16" i="20"/>
  <c r="U12" i="20"/>
  <c r="V16" i="20"/>
  <c r="T10" i="3"/>
  <c r="E46" i="2"/>
  <c r="J45" i="2"/>
  <c r="Z6" i="23"/>
  <c r="J23" i="2"/>
  <c r="J15" i="20"/>
  <c r="L15" i="20"/>
  <c r="K23" i="20"/>
  <c r="X16" i="20"/>
  <c r="T16" i="3"/>
  <c r="D46" i="2"/>
  <c r="I46" i="2" s="1"/>
  <c r="K28" i="3"/>
  <c r="T28" i="3" s="1"/>
  <c r="S28" i="3"/>
  <c r="K21" i="3"/>
  <c r="S21" i="3"/>
  <c r="N46" i="2"/>
  <c r="H46" i="2"/>
  <c r="L46" i="2" s="1"/>
  <c r="Q15" i="20"/>
  <c r="S6" i="5"/>
  <c r="L45" i="2"/>
  <c r="W8" i="23"/>
  <c r="T8" i="23"/>
  <c r="H23" i="2"/>
  <c r="I23" i="20"/>
  <c r="U9" i="19"/>
  <c r="Q9" i="19"/>
  <c r="C9" i="19"/>
  <c r="R9" i="19" s="1"/>
  <c r="X9" i="19"/>
  <c r="I6" i="19"/>
  <c r="B6" i="19"/>
  <c r="V9" i="19"/>
  <c r="S7" i="19"/>
  <c r="F10" i="19"/>
  <c r="F12" i="19" s="1"/>
  <c r="F16" i="19" s="1"/>
  <c r="G6" i="19"/>
  <c r="S6" i="19" s="1"/>
  <c r="H10" i="19"/>
  <c r="H12" i="19" s="1"/>
  <c r="M10" i="19"/>
  <c r="N5" i="19"/>
  <c r="L5" i="19"/>
  <c r="S5" i="19"/>
  <c r="E10" i="19"/>
  <c r="E12" i="19" s="1"/>
  <c r="R5" i="19"/>
  <c r="Q21" i="3"/>
  <c r="T6" i="5"/>
  <c r="L6" i="5"/>
  <c r="L14" i="20"/>
  <c r="N14" i="20"/>
  <c r="M23" i="20"/>
  <c r="J14" i="20"/>
  <c r="J6" i="5"/>
  <c r="K46" i="2" l="1"/>
  <c r="J46" i="2"/>
  <c r="W6" i="5"/>
  <c r="U15" i="20"/>
  <c r="U14" i="20"/>
  <c r="V14" i="20"/>
  <c r="K25" i="20"/>
  <c r="U6" i="5"/>
  <c r="V15" i="20"/>
  <c r="V6" i="5"/>
  <c r="K30" i="20"/>
  <c r="X15" i="20"/>
  <c r="K37" i="20"/>
  <c r="M37" i="20"/>
  <c r="T21" i="3"/>
  <c r="Q23" i="20"/>
  <c r="I37" i="20"/>
  <c r="I25" i="20"/>
  <c r="J6" i="19"/>
  <c r="Y6" i="19"/>
  <c r="Q6" i="19"/>
  <c r="C6" i="19"/>
  <c r="R6" i="19" s="1"/>
  <c r="X6" i="19"/>
  <c r="F15" i="19"/>
  <c r="G10" i="19"/>
  <c r="G12" i="19" s="1"/>
  <c r="N10" i="19"/>
  <c r="V5" i="19"/>
  <c r="M15" i="19"/>
  <c r="M12" i="19"/>
  <c r="M16" i="19" s="1"/>
  <c r="L10" i="19"/>
  <c r="U5" i="19"/>
  <c r="R10" i="19"/>
  <c r="R12" i="19"/>
  <c r="M25" i="20"/>
  <c r="L23" i="20"/>
  <c r="J23" i="20"/>
  <c r="W14" i="20"/>
  <c r="V23" i="20" l="1"/>
  <c r="U23" i="20"/>
  <c r="M30" i="20"/>
  <c r="J37" i="20"/>
  <c r="X23" i="20"/>
  <c r="L37" i="20"/>
  <c r="K32" i="20"/>
  <c r="Q37" i="20"/>
  <c r="Q25" i="20"/>
  <c r="I30" i="20"/>
  <c r="S10" i="19"/>
  <c r="U6" i="19"/>
  <c r="T6" i="19"/>
  <c r="Q10" i="19"/>
  <c r="I12" i="19"/>
  <c r="I16" i="19"/>
  <c r="Y10" i="19"/>
  <c r="J10" i="19"/>
  <c r="T10" i="19" s="1"/>
  <c r="S12" i="19"/>
  <c r="V10" i="19"/>
  <c r="N12" i="19"/>
  <c r="L12" i="19"/>
  <c r="J25" i="20"/>
  <c r="L25" i="20"/>
  <c r="U25" i="20" l="1"/>
  <c r="V37" i="20"/>
  <c r="V25" i="20"/>
  <c r="X37" i="20"/>
  <c r="K34" i="20"/>
  <c r="U37" i="20"/>
  <c r="X25" i="20"/>
  <c r="Q30" i="20"/>
  <c r="I32" i="20"/>
  <c r="Q12" i="19"/>
  <c r="Y12" i="19"/>
  <c r="J12" i="19"/>
  <c r="T12" i="19" s="1"/>
  <c r="U10" i="19"/>
  <c r="V12" i="19"/>
  <c r="J30" i="20"/>
  <c r="M32" i="20"/>
  <c r="L30" i="20"/>
  <c r="X30" i="20" l="1"/>
  <c r="V30" i="20"/>
  <c r="U30" i="20"/>
  <c r="I34" i="20"/>
  <c r="Q32" i="20"/>
  <c r="U12" i="19"/>
  <c r="L32" i="20"/>
  <c r="M34" i="20"/>
  <c r="J32" i="20"/>
  <c r="U32" i="20" l="1"/>
  <c r="V32" i="20"/>
  <c r="L34" i="20"/>
  <c r="X32" i="20"/>
  <c r="Q34" i="20"/>
  <c r="J34" i="20"/>
  <c r="V34" i="20" l="1"/>
  <c r="U34" i="20"/>
  <c r="X34" i="20"/>
  <c r="O15" i="20" l="1"/>
  <c r="W16" i="20"/>
  <c r="O23" i="20" l="1"/>
  <c r="N15" i="20"/>
  <c r="O25" i="20" l="1"/>
  <c r="O37" i="20"/>
  <c r="W15" i="20"/>
  <c r="N23" i="20"/>
  <c r="O30" i="20" l="1"/>
  <c r="N37" i="20"/>
  <c r="W23" i="20"/>
  <c r="N25" i="20"/>
  <c r="O32" i="20" l="1"/>
  <c r="W25" i="20"/>
  <c r="W37" i="20"/>
  <c r="N30" i="20"/>
  <c r="O34" i="20" l="1"/>
  <c r="N32" i="20"/>
  <c r="W30" i="20"/>
  <c r="W32" i="20" l="1"/>
  <c r="N34" i="20"/>
  <c r="W34" i="20" l="1"/>
</calcChain>
</file>

<file path=xl/sharedStrings.xml><?xml version="1.0" encoding="utf-8"?>
<sst xmlns="http://schemas.openxmlformats.org/spreadsheetml/2006/main" count="463" uniqueCount="246">
  <si>
    <t>in HRK million</t>
  </si>
  <si>
    <t>Total operating revenue</t>
  </si>
  <si>
    <t>Operating expenses</t>
  </si>
  <si>
    <t>Write down of assets</t>
  </si>
  <si>
    <t>EBITDA</t>
  </si>
  <si>
    <t xml:space="preserve">EBIT  </t>
  </si>
  <si>
    <t>Financial income</t>
  </si>
  <si>
    <t>Income/loss from investment in joint ventures</t>
  </si>
  <si>
    <t>Profit before taxes</t>
  </si>
  <si>
    <t>Taxation</t>
  </si>
  <si>
    <t>Net profit</t>
  </si>
  <si>
    <t>Total non-current assets</t>
  </si>
  <si>
    <t>Total current assets</t>
  </si>
  <si>
    <t>TOTAL ASSETS</t>
  </si>
  <si>
    <t>Total issued capital and reserves</t>
  </si>
  <si>
    <t>Total non-current liabilities</t>
  </si>
  <si>
    <t>Total current liabilities</t>
  </si>
  <si>
    <t>Total liabilities</t>
  </si>
  <si>
    <t>TOTAL EQUITY AND LIABILITIES</t>
  </si>
  <si>
    <t>Profit before tax</t>
  </si>
  <si>
    <t>Net cash inflow/outflow from operating activities</t>
  </si>
  <si>
    <t>Proceeds from sale of non-current assets</t>
  </si>
  <si>
    <t>Proceeds from sale of non-current financial assets</t>
  </si>
  <si>
    <t>Interest received</t>
  </si>
  <si>
    <t>Other cash inflows from investing activities</t>
  </si>
  <si>
    <t>Total increase of cash flow from investing activities</t>
  </si>
  <si>
    <t>Purchase of non-current financial assets</t>
  </si>
  <si>
    <t>Other cash outflows from investing activities</t>
  </si>
  <si>
    <t>Total decrease of cash flow from investing activities</t>
  </si>
  <si>
    <t>Net cash inflow/outflow from investing activities</t>
  </si>
  <si>
    <t>Total increase of cash flow from financing activities</t>
  </si>
  <si>
    <t>Repayment of loans and bonds</t>
  </si>
  <si>
    <t>Dividends paid</t>
  </si>
  <si>
    <t>Repayment of finance lease</t>
  </si>
  <si>
    <t>Other cash outflows from financing activities</t>
  </si>
  <si>
    <t>Total decrease in cash flow from financing activities</t>
  </si>
  <si>
    <t>Net cash inflow/outflow from financing activities</t>
  </si>
  <si>
    <t>Cash and cash equivalents at the beginning of period</t>
  </si>
  <si>
    <t>Net cash (outflow) / inflow</t>
  </si>
  <si>
    <t>Cash and cash equivalents at the end of period</t>
  </si>
  <si>
    <t>RESIDENTIAL SEGMENT</t>
  </si>
  <si>
    <t>BUSINESS SEGMENT</t>
  </si>
  <si>
    <t>NETWORK &amp; SUPPORT FUNCTIONS</t>
  </si>
  <si>
    <t>Key operational data</t>
  </si>
  <si>
    <t>Work performed by the Group and capitalised</t>
  </si>
  <si>
    <t>Network and Support Functions</t>
  </si>
  <si>
    <t>Segment Result (Contribution to EBITDA)</t>
  </si>
  <si>
    <t>Residential Segment</t>
  </si>
  <si>
    <t>Business Segment</t>
  </si>
  <si>
    <t>Total EBITDA</t>
  </si>
  <si>
    <t>SAC per gross add in HRK</t>
  </si>
  <si>
    <t>Fixed mainlines in 000</t>
  </si>
  <si>
    <t>IP mainlines/customers in 000</t>
  </si>
  <si>
    <t>Wholesale customers in 000</t>
  </si>
  <si>
    <t>Mobile customers in 000</t>
  </si>
  <si>
    <t>ULL (Unbundled Local Loop)</t>
  </si>
  <si>
    <t>Income from investment in associates</t>
  </si>
  <si>
    <t xml:space="preserve">    Merchandise, material and energy expenses</t>
  </si>
  <si>
    <t xml:space="preserve">    Services expenses</t>
  </si>
  <si>
    <t xml:space="preserve">TV customers </t>
  </si>
  <si>
    <t>Exchange gains/losses on cash and cash equivalents</t>
  </si>
  <si>
    <t>Increase / decrease of current receivables</t>
  </si>
  <si>
    <t>Increase / decrease of inventories</t>
  </si>
  <si>
    <t xml:space="preserve">Churn rate (%) </t>
  </si>
  <si>
    <t>Employee benefits expenses</t>
  </si>
  <si>
    <t xml:space="preserve">Number of customers </t>
  </si>
  <si>
    <t>Minutes of use (MOU) per average customer</t>
  </si>
  <si>
    <t xml:space="preserve">Material expenses </t>
  </si>
  <si>
    <t>TV ARPU 
(monthly average for the period in HRK)</t>
  </si>
  <si>
    <t>Purchase of non-current assets</t>
  </si>
  <si>
    <t>Other cash flow increases / decreases</t>
  </si>
  <si>
    <t>Depreciation and amortization</t>
  </si>
  <si>
    <t>Increase / decrease of current liabilities</t>
  </si>
  <si>
    <t xml:space="preserve">Intangible assets </t>
  </si>
  <si>
    <t>Property, plant and equipment</t>
  </si>
  <si>
    <t>Non-current financial assets</t>
  </si>
  <si>
    <t>Receivables</t>
  </si>
  <si>
    <t xml:space="preserve">Deferred tax asset </t>
  </si>
  <si>
    <t>Inventories</t>
  </si>
  <si>
    <t>Current financial assets</t>
  </si>
  <si>
    <t xml:space="preserve">Cash and cash equivalents </t>
  </si>
  <si>
    <t>Prepayments and accrued income</t>
  </si>
  <si>
    <t>Subscribed share capital</t>
  </si>
  <si>
    <t>Reserves</t>
  </si>
  <si>
    <t>Revaluation reserves</t>
  </si>
  <si>
    <t xml:space="preserve">Retained earnings </t>
  </si>
  <si>
    <t xml:space="preserve">Net profit for the period </t>
  </si>
  <si>
    <t>Provisions</t>
  </si>
  <si>
    <t xml:space="preserve">Non-current liabilities </t>
  </si>
  <si>
    <t>Deferred tax liability</t>
  </si>
  <si>
    <t xml:space="preserve">Current liabilities </t>
  </si>
  <si>
    <t>Deferred income</t>
  </si>
  <si>
    <t>Provisions for redundancy</t>
  </si>
  <si>
    <t xml:space="preserve">Miscellaneous </t>
  </si>
  <si>
    <t xml:space="preserve">Revenue </t>
  </si>
  <si>
    <t>Non controlling interests</t>
  </si>
  <si>
    <t>Net profit after non controlling interests</t>
  </si>
  <si>
    <t>Note: Optima Telekom's non financial KPIs not integrated into Group results due to limited access to Optima Telekom's information as a result of "Chinese wall” introduced by regulator</t>
  </si>
  <si>
    <t>SEGMENT OPTIMA CONSOLIDATED</t>
  </si>
  <si>
    <t>Segment Optima consolidated</t>
  </si>
  <si>
    <t xml:space="preserve">Other operating income </t>
  </si>
  <si>
    <t>Mobile</t>
  </si>
  <si>
    <t>Exceptional items</t>
  </si>
  <si>
    <t>System solutions</t>
  </si>
  <si>
    <t>Fixed voice</t>
  </si>
  <si>
    <t>Broadband &amp; TV</t>
  </si>
  <si>
    <t>Fixed wholesale</t>
  </si>
  <si>
    <t>Other fixed</t>
  </si>
  <si>
    <t>Miscellaneous</t>
  </si>
  <si>
    <t>Profit/Loss attributable to NCI</t>
  </si>
  <si>
    <t>Dividend received</t>
  </si>
  <si>
    <t xml:space="preserve"> - Prepaid</t>
  </si>
  <si>
    <t xml:space="preserve"> - Postpaid</t>
  </si>
  <si>
    <t>Mobile revenue</t>
  </si>
  <si>
    <t>Fixed revenue</t>
  </si>
  <si>
    <t xml:space="preserve">H1 </t>
  </si>
  <si>
    <t>Q2</t>
  </si>
  <si>
    <t>Broadband retail ARPU 
(monthly average for the period in HRK)</t>
  </si>
  <si>
    <t>Q3</t>
  </si>
  <si>
    <t>3Q</t>
  </si>
  <si>
    <t>Q4</t>
  </si>
  <si>
    <t>4Q</t>
  </si>
  <si>
    <r>
      <t xml:space="preserve">Exceptional items </t>
    </r>
    <r>
      <rPr>
        <vertAlign val="superscript"/>
        <sz val="13"/>
        <color theme="1"/>
        <rFont val="Tele-GroteskEEHal"/>
        <charset val="238"/>
      </rPr>
      <t>1)</t>
    </r>
  </si>
  <si>
    <r>
      <t xml:space="preserve">Penetration (%) </t>
    </r>
    <r>
      <rPr>
        <vertAlign val="superscript"/>
        <sz val="12"/>
        <color theme="1"/>
        <rFont val="Tele-GroteskEEHal"/>
        <charset val="238"/>
      </rPr>
      <t>1)</t>
    </r>
  </si>
  <si>
    <r>
      <t xml:space="preserve">Market share of customers (%) </t>
    </r>
    <r>
      <rPr>
        <b/>
        <vertAlign val="superscript"/>
        <sz val="12"/>
        <color theme="1"/>
        <rFont val="Tele-GroteskEEHal"/>
        <charset val="238"/>
      </rPr>
      <t xml:space="preserve"> </t>
    </r>
    <r>
      <rPr>
        <vertAlign val="superscript"/>
        <sz val="12"/>
        <color theme="1"/>
        <rFont val="Tele-GroteskEEHal"/>
        <charset val="238"/>
      </rPr>
      <t>1)</t>
    </r>
  </si>
  <si>
    <r>
      <t xml:space="preserve">Smartphone customers (%) </t>
    </r>
    <r>
      <rPr>
        <vertAlign val="superscript"/>
        <sz val="12"/>
        <color theme="1"/>
        <rFont val="Tele-GroteskEEHal"/>
        <charset val="238"/>
      </rPr>
      <t>2)</t>
    </r>
  </si>
  <si>
    <r>
      <t xml:space="preserve">Smartphones sold (%) </t>
    </r>
    <r>
      <rPr>
        <vertAlign val="superscript"/>
        <sz val="12"/>
        <color theme="1"/>
        <rFont val="Tele-GroteskEEHal"/>
        <charset val="238"/>
      </rPr>
      <t>3)</t>
    </r>
  </si>
  <si>
    <r>
      <t xml:space="preserve">Fixed mainlines - retail </t>
    </r>
    <r>
      <rPr>
        <vertAlign val="superscript"/>
        <sz val="12"/>
        <color theme="1"/>
        <rFont val="Tele-GroteskEEHal"/>
        <charset val="238"/>
      </rPr>
      <t>1)</t>
    </r>
  </si>
  <si>
    <r>
      <t>Fixed mainlines - wholesale</t>
    </r>
    <r>
      <rPr>
        <sz val="12"/>
        <color theme="1"/>
        <rFont val="Tele-GroteskEEHal"/>
        <charset val="238"/>
      </rPr>
      <t xml:space="preserve"> (WLR - wholesale line rental)</t>
    </r>
  </si>
  <si>
    <r>
      <t>ARPU voice per user</t>
    </r>
    <r>
      <rPr>
        <b/>
        <vertAlign val="superscript"/>
        <sz val="12"/>
        <color theme="1"/>
        <rFont val="Tele-GroteskEEHal"/>
        <charset val="238"/>
      </rPr>
      <t xml:space="preserve"> </t>
    </r>
    <r>
      <rPr>
        <b/>
        <sz val="12"/>
        <color theme="1"/>
        <rFont val="Tele-GroteskEEHal"/>
        <charset val="238"/>
      </rPr>
      <t xml:space="preserve">
(monthly average for the period in HRK) </t>
    </r>
    <r>
      <rPr>
        <vertAlign val="superscript"/>
        <sz val="12"/>
        <color theme="1"/>
        <rFont val="Tele-GroteskEEHal"/>
        <charset val="238"/>
      </rPr>
      <t>2)</t>
    </r>
  </si>
  <si>
    <r>
      <t xml:space="preserve">Broadband access lines - retail </t>
    </r>
    <r>
      <rPr>
        <vertAlign val="superscript"/>
        <sz val="12"/>
        <color theme="1"/>
        <rFont val="Tele-GroteskEEHal"/>
        <charset val="238"/>
      </rPr>
      <t>3)</t>
    </r>
  </si>
  <si>
    <r>
      <t xml:space="preserve">Broadband access lines - wholesale </t>
    </r>
    <r>
      <rPr>
        <vertAlign val="superscript"/>
        <sz val="12"/>
        <color theme="1"/>
        <rFont val="Tele-GroteskEEHal"/>
        <charset val="238"/>
      </rPr>
      <t>4)</t>
    </r>
  </si>
  <si>
    <r>
      <t>Revenue</t>
    </r>
    <r>
      <rPr>
        <sz val="13"/>
        <color theme="1"/>
        <rFont val="Tele-GroteskEEHal"/>
        <charset val="238"/>
      </rPr>
      <t xml:space="preserve"> </t>
    </r>
  </si>
  <si>
    <t>SEGMENT CRNOGORSKI TELEKOM CONSOLIDATED</t>
  </si>
  <si>
    <t>Revenue</t>
  </si>
  <si>
    <t>Segment Crnogorski telekom consolidated</t>
  </si>
  <si>
    <t>HT Group wo CT</t>
  </si>
  <si>
    <t>CRNOGORSKI TELEKOM</t>
  </si>
  <si>
    <t>Fixed mainlines - retail in 000</t>
  </si>
  <si>
    <t>Broadband access lines - retail in 000</t>
  </si>
  <si>
    <t>TV customers in 000</t>
  </si>
  <si>
    <t>Other expenses</t>
  </si>
  <si>
    <t>Financial expenses</t>
  </si>
  <si>
    <t>Q2
2018</t>
  </si>
  <si>
    <t>Q3
2018</t>
  </si>
  <si>
    <t>Q4
2018</t>
  </si>
  <si>
    <t>Contract assets (IFRS 15)</t>
  </si>
  <si>
    <t>Contract costs (IFRS 15)</t>
  </si>
  <si>
    <t>Contract liabilities (IFRS 15)</t>
  </si>
  <si>
    <t>Treasury shares</t>
  </si>
  <si>
    <t>Q1
2018</t>
  </si>
  <si>
    <t>4Q
2018</t>
  </si>
  <si>
    <t>Nett adds (Actual Q - Previous Q)</t>
  </si>
  <si>
    <t>3Q
2018</t>
  </si>
  <si>
    <t>H1
2018</t>
  </si>
  <si>
    <t>H1
2018-2017</t>
  </si>
  <si>
    <t>Q1</t>
  </si>
  <si>
    <t>H1</t>
  </si>
  <si>
    <t>Q2
2019</t>
  </si>
  <si>
    <t>Q3
2019</t>
  </si>
  <si>
    <t>Q4
2019</t>
  </si>
  <si>
    <t>Q1
2019-2018</t>
  </si>
  <si>
    <t>At 31 Dec
2019</t>
  </si>
  <si>
    <t xml:space="preserve">Q1 2019
</t>
  </si>
  <si>
    <t xml:space="preserve">H1 2019
</t>
  </si>
  <si>
    <t xml:space="preserve">3Q 2019
</t>
  </si>
  <si>
    <t>Q1 2019</t>
  </si>
  <si>
    <t>H1 2019</t>
  </si>
  <si>
    <t>3Q 2019</t>
  </si>
  <si>
    <r>
      <rPr>
        <vertAlign val="superscript"/>
        <sz val="10"/>
        <color theme="1"/>
        <rFont val="Tele-GroteskEEHal"/>
        <charset val="238"/>
      </rPr>
      <t xml:space="preserve">1) </t>
    </r>
    <r>
      <rPr>
        <sz val="10"/>
        <color theme="1"/>
        <rFont val="Tele-GroteskEEHal"/>
        <charset val="238"/>
      </rPr>
      <t>Includes</t>
    </r>
    <r>
      <rPr>
        <vertAlign val="superscript"/>
        <sz val="10"/>
        <color theme="1"/>
        <rFont val="Tele-GroteskEEHal"/>
        <charset val="238"/>
      </rPr>
      <t xml:space="preserve"> </t>
    </r>
    <r>
      <rPr>
        <sz val="10"/>
        <color theme="1"/>
        <rFont val="Tele-GroteskEEHal"/>
        <charset val="238"/>
      </rPr>
      <t>PSTN, FGSM and old PSTN Voice customers migrated to IP platform; payphones excluded</t>
    </r>
  </si>
  <si>
    <r>
      <t xml:space="preserve">2) </t>
    </r>
    <r>
      <rPr>
        <sz val="10"/>
        <color theme="1"/>
        <rFont val="Tele-GroteskEEHal"/>
        <charset val="238"/>
      </rPr>
      <t>Payphones excluded,</t>
    </r>
  </si>
  <si>
    <r>
      <t xml:space="preserve">3) </t>
    </r>
    <r>
      <rPr>
        <sz val="10"/>
        <color theme="1"/>
        <rFont val="Tele-GroteskEEHal"/>
        <charset val="238"/>
      </rPr>
      <t>Includes ADSL,VDSL, FTTH and Naked DSL</t>
    </r>
  </si>
  <si>
    <r>
      <t xml:space="preserve">4) </t>
    </r>
    <r>
      <rPr>
        <sz val="10"/>
        <color theme="1"/>
        <rFont val="Tele-GroteskEEHal"/>
        <charset val="238"/>
      </rPr>
      <t>Includes Naked Bitstream + Bitstream</t>
    </r>
  </si>
  <si>
    <t>Q1
2019</t>
  </si>
  <si>
    <t>H1
2019</t>
  </si>
  <si>
    <t>3Q
2019</t>
  </si>
  <si>
    <t>4Q
2019</t>
  </si>
  <si>
    <t>H1
2019-2018</t>
  </si>
  <si>
    <t>4Q 2019</t>
  </si>
  <si>
    <t>Lessee use rights to leased assets (IFRS 16)</t>
  </si>
  <si>
    <t>Lessee lease liabilities to third partie due &gt; 1 year</t>
  </si>
  <si>
    <t>Lessee lease liabilities due &lt;= 1 year (IFRS 16)</t>
  </si>
  <si>
    <r>
      <t xml:space="preserve">3) </t>
    </r>
    <r>
      <rPr>
        <sz val="10"/>
        <color theme="1"/>
        <rFont val="Tele-GroteskEEHal"/>
        <charset val="238"/>
      </rPr>
      <t>Number of  smartphones sold in total number of handsets sold (postpaid only)</t>
    </r>
  </si>
  <si>
    <r>
      <t>4)</t>
    </r>
    <r>
      <rPr>
        <sz val="8"/>
        <color theme="1"/>
        <rFont val="Tele-GroteskEEHal"/>
        <charset val="238"/>
      </rPr>
      <t xml:space="preserve"> </t>
    </r>
    <r>
      <rPr>
        <sz val="10"/>
        <color theme="1"/>
        <rFont val="Tele-GroteskEEHal"/>
        <charset val="238"/>
      </rPr>
      <t>ARPU includes IFRS 15 effects</t>
    </r>
  </si>
  <si>
    <t>Note: ARPU includes IFRS 15 effects</t>
  </si>
  <si>
    <t>EBITDA before exceptional items after leases</t>
  </si>
  <si>
    <t>Total Contribution to EBITDA before exceptional items incl.IFRS16 of the Segments</t>
  </si>
  <si>
    <t>CAPEX after leases</t>
  </si>
  <si>
    <t>CAPEX after leases/ Revenue ratio</t>
  </si>
  <si>
    <t>INCOME STATEMENT</t>
  </si>
  <si>
    <t>BALANCE SHEET</t>
  </si>
  <si>
    <t>CASH FLOW</t>
  </si>
  <si>
    <r>
      <rPr>
        <vertAlign val="superscript"/>
        <sz val="11"/>
        <color theme="1"/>
        <rFont val="Tele-GroteskEEHal"/>
        <charset val="238"/>
      </rPr>
      <t>1)</t>
    </r>
    <r>
      <rPr>
        <sz val="11"/>
        <color theme="1"/>
        <rFont val="Tele-GroteskEEHal"/>
        <charset val="238"/>
      </rPr>
      <t xml:space="preserve"> Mainly related to restructuring redundancy costs and legal cases</t>
    </r>
  </si>
  <si>
    <r>
      <t xml:space="preserve">Blended ARPU </t>
    </r>
    <r>
      <rPr>
        <vertAlign val="superscript"/>
        <sz val="9.6"/>
        <color theme="1"/>
        <rFont val="Tele-GroteskEEHal"/>
        <charset val="238"/>
      </rPr>
      <t>4)</t>
    </r>
    <r>
      <rPr>
        <b/>
        <sz val="12"/>
        <color theme="1"/>
        <rFont val="Tele-GroteskEEHal"/>
        <charset val="238"/>
      </rPr>
      <t xml:space="preserve">
</t>
    </r>
    <r>
      <rPr>
        <b/>
        <sz val="11"/>
        <color theme="1"/>
        <rFont val="Tele-GroteskEEHal"/>
        <charset val="238"/>
      </rPr>
      <t>(monthly average for the period in HRK)</t>
    </r>
  </si>
  <si>
    <t>EBITDA before exceptional items</t>
  </si>
  <si>
    <t>Assets held for sale</t>
  </si>
  <si>
    <t xml:space="preserve">Q1 </t>
  </si>
  <si>
    <t>2020-2019</t>
  </si>
  <si>
    <t>At 31 Mar
2020</t>
  </si>
  <si>
    <t>31 Mar 2020-</t>
  </si>
  <si>
    <t>31 Dec 2019</t>
  </si>
  <si>
    <t>31 Dec 2020-</t>
  </si>
  <si>
    <t xml:space="preserve">Q1 2020
</t>
  </si>
  <si>
    <t xml:space="preserve">H1 2020
</t>
  </si>
  <si>
    <t xml:space="preserve">3Q 2020
</t>
  </si>
  <si>
    <t>Q1
2020-2019</t>
  </si>
  <si>
    <t>Q1 2020</t>
  </si>
  <si>
    <t>H1 2020</t>
  </si>
  <si>
    <t>3Q 2020</t>
  </si>
  <si>
    <t>4Q  2020</t>
  </si>
  <si>
    <t>At 30 Jun
2020</t>
  </si>
  <si>
    <t>At 30 Sep
2020</t>
  </si>
  <si>
    <t>At 31 Dec
2020</t>
  </si>
  <si>
    <t>Q1
2020</t>
  </si>
  <si>
    <t>Q2
2020</t>
  </si>
  <si>
    <t>H1
2020</t>
  </si>
  <si>
    <t>Q3
2020</t>
  </si>
  <si>
    <t>3Q
2020</t>
  </si>
  <si>
    <t>Q4
2020</t>
  </si>
  <si>
    <t>4Q
2020</t>
  </si>
  <si>
    <r>
      <t xml:space="preserve">2) </t>
    </r>
    <r>
      <rPr>
        <sz val="9"/>
        <color theme="1"/>
        <rFont val="Tele-GroteskEEHal"/>
        <charset val="238"/>
      </rPr>
      <t>Number of customers using a smartphone handsets in total number of mobile customers</t>
    </r>
  </si>
  <si>
    <t>Note: According to DT Group definition of M2M (machine to machine), starting from 2020, all M2M customers, respective revenues and KPIs will be reported in prepaid. For the purpose of like-for-like comparison, 2019 data is restated accordingly</t>
  </si>
  <si>
    <t>Q1
2020-2019 adj.</t>
  </si>
  <si>
    <t>Q1 2019
reported</t>
  </si>
  <si>
    <t xml:space="preserve">Q1
2020-2019 </t>
  </si>
  <si>
    <t>Q1 2019
adjusted</t>
  </si>
  <si>
    <t>Q2 2019</t>
  </si>
  <si>
    <t>30 Jun 2020-</t>
  </si>
  <si>
    <t>Q2 2020</t>
  </si>
  <si>
    <t>H1 2019
reported</t>
  </si>
  <si>
    <t>H1 2019
adjusted</t>
  </si>
  <si>
    <t>Q2
2019 adj.</t>
  </si>
  <si>
    <t>Q3 2019</t>
  </si>
  <si>
    <t>Q3 2020</t>
  </si>
  <si>
    <t>30 Sep 2020-</t>
  </si>
  <si>
    <t>Q3
2019 adj.</t>
  </si>
  <si>
    <t>3Q 2019
reported</t>
  </si>
  <si>
    <t>3Q 2019
adjusted</t>
  </si>
  <si>
    <t>Q4 2019</t>
  </si>
  <si>
    <t>Q4 2020</t>
  </si>
  <si>
    <t xml:space="preserve">4Q 2019
</t>
  </si>
  <si>
    <t xml:space="preserve">4Q 2020
</t>
  </si>
  <si>
    <t>4Q 2019
reported</t>
  </si>
  <si>
    <t>4Q 2019
adjusted</t>
  </si>
  <si>
    <t>Q4
2019 adj.</t>
  </si>
  <si>
    <r>
      <t xml:space="preserve">1) </t>
    </r>
    <r>
      <rPr>
        <sz val="10"/>
        <color theme="1"/>
        <rFont val="Tele-GroteskEEHal"/>
        <charset val="238"/>
      </rPr>
      <t>Source:competitors' official reports for 4Q 2020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</si>
</sst>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2">
    <numFmt numFmtId="41" formatCode="_-* #,##0_-;\-* #,##0_-;_-* &quot;-&quot;_-;_-@_-"/>
    <numFmt numFmtId="44" formatCode="_-* #,##0.00\ &quot;kn&quot;_-;\-* #,##0.00\ &quot;kn&quot;_-;_-* &quot;-&quot;??\ &quot;kn&quot;_-;_-@_-"/>
    <numFmt numFmtId="43" formatCode="_-* #,##0.00_-;\-* #,##0.00_-;_-* &quot;-&quot;??_-;_-@_-"/>
    <numFmt numFmtId="164" formatCode="_-* #,##0.00\ _k_n_-;\-* #,##0.00\ _k_n_-;_-* &quot;-&quot;??\ _k_n_-;_-@_-"/>
    <numFmt numFmtId="165" formatCode="0.0%"/>
    <numFmt numFmtId="166" formatCode="#,##0.000"/>
    <numFmt numFmtId="167" formatCode="#,##0.00_ ;[Red]\-#,##0.00;\-"/>
    <numFmt numFmtId="168" formatCode="#,##0.0_)\x;\(#,##0.0\)\x"/>
    <numFmt numFmtId="169" formatCode="&quot;$&quot;#,##0.00_);[Red]\(&quot;$&quot;#,##0.00\)"/>
    <numFmt numFmtId="170" formatCode="_-* #,##0.00\ &quot;zł&quot;_-;\-* #,##0.00\ &quot;zł&quot;_-;_-* &quot;-&quot;??\ &quot;zł&quot;_-;_-@_-"/>
    <numFmt numFmtId="171" formatCode="_(* #,##0.00_);_(* \(#,##0.00\);_(* &quot;-&quot;??_);_(@_)"/>
    <numFmt numFmtId="172" formatCode="#,##0;[Red]\(#,##0\)"/>
    <numFmt numFmtId="173" formatCode="_-* #,##0.00\ [$€-1]_-;\-* #,##0.00\ [$€-1]_-;_-* &quot;-&quot;??\ [$€-1]_-"/>
    <numFmt numFmtId="174" formatCode="0000000000000"/>
    <numFmt numFmtId="175" formatCode="_-* #,##0\ _D_M_-;\-* #,##0\ _D_M_-;_-* &quot;-&quot;\ _D_M_-;_-@_-"/>
    <numFmt numFmtId="176" formatCode="_-* #,##0.00\ _D_M_-;\-* #,##0.00\ _D_M_-;_-* &quot;-&quot;??\ _D_M_-;_-@_-"/>
    <numFmt numFmtId="177" formatCode="&quot;Ł&quot;#,##0.00_);\(&quot;Ł&quot;#,##0.00\)"/>
    <numFmt numFmtId="178" formatCode="_-&quot;öS&quot;\ * #,##0_-;\-&quot;öS&quot;\ * #,##0_-;_-&quot;öS&quot;\ * &quot;-&quot;_-;_-@_-"/>
    <numFmt numFmtId="179" formatCode="_-&quot;öS&quot;\ * #,##0.00_-;\-&quot;öS&quot;\ * #,##0.00_-;_-&quot;öS&quot;\ * &quot;-&quot;??_-;_-@_-"/>
    <numFmt numFmtId="180" formatCode="#,##0.0"/>
    <numFmt numFmtId="181" formatCode="0.0\ \p\.\p\."/>
    <numFmt numFmtId="182" formatCode="#,##0.000000"/>
    <numFmt numFmtId="183" formatCode="#,##0.0000000"/>
    <numFmt numFmtId="184" formatCode="#,##0.00000000"/>
    <numFmt numFmtId="185" formatCode="0.00000000"/>
    <numFmt numFmtId="186" formatCode="0_ ;\-0\ "/>
    <numFmt numFmtId="187" formatCode="#,##0.00000"/>
    <numFmt numFmtId="188" formatCode="#,##0.0000"/>
    <numFmt numFmtId="189" formatCode="0.000"/>
    <numFmt numFmtId="190" formatCode="[$-1010409]#,##0.#%"/>
    <numFmt numFmtId="191" formatCode="&quot;\&quot;#,##0;[Red]&quot;\&quot;\-#,##0"/>
    <numFmt numFmtId="192" formatCode="&quot;\&quot;#,##0.00;[Red]&quot;\&quot;\-#,##0.00"/>
    <numFmt numFmtId="193" formatCode="_ * #,##0.00_ ;_ * \-#,##0.00_ ;_ * &quot;-&quot;??_ ;_ @_ "/>
    <numFmt numFmtId="194" formatCode="_ * #,##0_ ;_ * \-#,##0_ ;_ * &quot;-&quot;_ ;_ @_ "/>
    <numFmt numFmtId="195" formatCode="0.0_)\%;\(0.0\)\%;0.0_)\%;@_)_%"/>
    <numFmt numFmtId="196" formatCode="0.0_)%;\(0.0&quot;)%&quot;;0.0_)%;@_)_%"/>
    <numFmt numFmtId="197" formatCode="#,##0.0_)_%;\(#,##0.0\)_%;0.0_)_%;@_)_%"/>
    <numFmt numFmtId="198" formatCode="#,##0.00\ ;\(#,##0.00\)\ ;\ "/>
    <numFmt numFmtId="199" formatCode="#,##0.0_);\(#,##0.0\);#,##0.0_);@_)"/>
    <numFmt numFmtId="200" formatCode="#,##0.0_);\(#,##0.0\)"/>
    <numFmt numFmtId="201" formatCode="\£_(#,##0.00_);&quot;£(&quot;#,##0.00\);\£_(0.00_);@_)"/>
    <numFmt numFmtId="202" formatCode="&quot;£&quot;_(#,##0.00_);&quot;£&quot;\(#,##0.00\);&quot;£&quot;_(0.00_);@_)"/>
    <numFmt numFmtId="203" formatCode="0.0_)"/>
    <numFmt numFmtId="204" formatCode="&quot;$&quot;_(#,##0.00_);&quot;$&quot;\(#,##0.00\);&quot;$&quot;_(0.00_);@_)"/>
    <numFmt numFmtId="205" formatCode="#,##0.0;\-#,##0.0"/>
    <numFmt numFmtId="206" formatCode="###0;\-###0"/>
    <numFmt numFmtId="207" formatCode="0.000%"/>
    <numFmt numFmtId="208" formatCode="#,##0.00_);\(#,##0.00\);0.00_);@_)"/>
    <numFmt numFmtId="209" formatCode="[&gt;=0]&quot;OK ...     &quot;;[Red]General;&quot;???&quot;;[Red]General"/>
    <numFmt numFmtId="210" formatCode="#,##0.00_ ;[Red]\-#,##0.00\ "/>
    <numFmt numFmtId="211" formatCode="#,##0_ ;[Red]\-#,##0;\-"/>
    <numFmt numFmtId="212" formatCode="\€_(#,##0.00_);\€\(#,##0.00\);\€_(0.00_);@_)"/>
    <numFmt numFmtId="213" formatCode="\€_(#,##0.00_);&quot;€(&quot;#,##0.00\);\€_(0.00_);@_)"/>
    <numFmt numFmtId="214" formatCode="#,##0_)\x;\(#,##0\)\x;0_)\x;@_)_x"/>
    <numFmt numFmtId="215" formatCode="#,##0_)\x;\(#,##0&quot;)x&quot;;0_)\x;@_)_x"/>
    <numFmt numFmtId="216" formatCode="#,##0\ ;\(#,##0\)\ ;\ "/>
    <numFmt numFmtId="217" formatCode="dd\-mm\-yy"/>
    <numFmt numFmtId="218" formatCode="0&quot;%&quot;"/>
    <numFmt numFmtId="219" formatCode="#,##0.0_)\x;\(#,##0.0&quot;)x&quot;"/>
    <numFmt numFmtId="220" formatCode="0.00_)"/>
    <numFmt numFmtId="221" formatCode="#,##0_)_x;\(#,##0\)_x;0_)_x;@_)_x"/>
    <numFmt numFmtId="222" formatCode="#,##0.0\x"/>
    <numFmt numFmtId="223" formatCode="#,##0\ ;\(#,##0\)"/>
    <numFmt numFmtId="224" formatCode="#,##0.0,;\(#,##0.0,\)"/>
    <numFmt numFmtId="225" formatCode="0.0%;\(#.#%\)"/>
    <numFmt numFmtId="226" formatCode="mm/dd/yy"/>
    <numFmt numFmtId="227" formatCode="#,##0,;\(#,##0\)\,"/>
    <numFmt numFmtId="228" formatCode="#,##0.0_);[Red]\(#,##0.0\)"/>
    <numFmt numFmtId="229" formatCode="&quot;$&quot;#,##0.0_);[Red]\(&quot;$&quot;#,##0.0\)"/>
    <numFmt numFmtId="230" formatCode="#\ ##0.00"/>
    <numFmt numFmtId="231" formatCode="0.0%;\(0.0\)%"/>
    <numFmt numFmtId="232" formatCode="#,##0.000_);\(#,##0.000\)"/>
    <numFmt numFmtId="233" formatCode="[$-1010409]#,##0;\-#,##0"/>
    <numFmt numFmtId="234" formatCode="0.00;[Red]0.00"/>
    <numFmt numFmtId="235" formatCode="00000000"/>
    <numFmt numFmtId="236" formatCode="#,##0.0;\(#,##0.0\)"/>
    <numFmt numFmtId="237" formatCode="#,##0,;\-#,##0,"/>
    <numFmt numFmtId="238" formatCode="#,##0.0,,,&quot;bn&quot;"/>
    <numFmt numFmtId="239" formatCode="###0"/>
    <numFmt numFmtId="240" formatCode="#,##0.00_);[Red]\-#,##0.00_);0.00_);@_)"/>
    <numFmt numFmtId="241" formatCode="_-* #,##0\ _P_t_s_-;\-* #,##0\ _P_t_s_-;_-* &quot;-&quot;\ _P_t_s_-;_-@_-"/>
    <numFmt numFmtId="242" formatCode="_-* #,##0.00\ _€_-;\-* #,##0.00\ _€_-;_-* &quot;-&quot;??\ _€_-;_-@_-"/>
    <numFmt numFmtId="243" formatCode="* _(#,##0.00_);[Red]* \(#,##0.00\);* _(&quot;-&quot;?_);@_)"/>
    <numFmt numFmtId="244" formatCode="\$\ * _(#,##0_);[Red]\$\ * \(#,##0\);\$\ * _(&quot;-&quot;?_);@_)"/>
    <numFmt numFmtId="245" formatCode="\$\ * _(#,##0.00_);[Red]\$\ * \(#,##0.00\);\$\ * _(&quot;-&quot;?_);@_)"/>
    <numFmt numFmtId="246" formatCode="[$EUR]\ * _(#,##0_);[Red][$EUR]\ * \(#,##0\);[$EUR]\ * _(&quot;-&quot;?_);@_)"/>
    <numFmt numFmtId="247" formatCode="[$EUR]\ * _(#,##0.00_);[Red][$EUR]\ * \(#,##0.00\);[$EUR]\ * _(&quot;-&quot;?_);@_)"/>
    <numFmt numFmtId="248" formatCode="\€\ * _(#,##0_);[Red]\€\ * \(#,##0\);\€\ * _(&quot;-&quot;?_);@_)"/>
    <numFmt numFmtId="249" formatCode="\€\ * _(#,##0.00_);[Red]\€\ * \(#,##0.00\);\€\ * _(&quot;-&quot;?_);@_)"/>
    <numFmt numFmtId="250" formatCode="[$GBP]\ * _(#,##0_);[Red][$GBP]\ * \(#,##0\);[$GBP]\ * _(&quot;-&quot;?_);@_)"/>
    <numFmt numFmtId="251" formatCode="[$GBP]\ * _(#,##0.00_);[Red][$GBP]\ * \(#,##0.00\);[$GBP]\ * _(&quot;-&quot;?_);@_)"/>
    <numFmt numFmtId="252" formatCode="\£\ * _(#,##0_);[Red]\£\ * \(#,##0\);\£\ * _(&quot;-&quot;?_);@_)"/>
    <numFmt numFmtId="253" formatCode="\£\ * _(#,##0.00_);[Red]\£\ * \(#,##0.00\);\£\ * _(&quot;-&quot;?_);@_)"/>
    <numFmt numFmtId="254" formatCode="[$USD]\ * _(#,##0_);[Red][$USD]\ * \(#,##0\);[$USD]\ * _(&quot;-&quot;?_);@_)"/>
    <numFmt numFmtId="255" formatCode="[$USD]\ * _(#,##0.00_);[Red][$USD]\ * \(#,##0.00\);[$USD]\ * _(&quot;-&quot;?_);@_)"/>
    <numFmt numFmtId="256" formatCode="dd\ mmm\ yy_)"/>
    <numFmt numFmtId="257" formatCode="mmm\ yy_)"/>
    <numFmt numFmtId="258" formatCode="yyyy_)"/>
    <numFmt numFmtId="259" formatCode="_(* #,###.00_);_(* \(#,###.00\);_(* &quot;-&quot;??_);_(@_)"/>
    <numFmt numFmtId="260" formatCode="_-* #,##0.00\ &quot;€&quot;_-;\-* #,##0.00\ &quot;€&quot;_-;_-* &quot;-&quot;??\ &quot;€&quot;_-;_-@_-"/>
    <numFmt numFmtId="261" formatCode="\€#,##0.0,,,&quot;bn&quot;"/>
    <numFmt numFmtId="262" formatCode="\€#,##0.0,,&quot;m&quot;"/>
    <numFmt numFmtId="263" formatCode="\€#,##0.0,&quot;k&quot;"/>
    <numFmt numFmtId="264" formatCode="\£#,##0.00"/>
    <numFmt numFmtId="265" formatCode="\£#,##0.0,,,&quot;bn&quot;"/>
    <numFmt numFmtId="266" formatCode="\£#,##0.0,,&quot;m&quot;"/>
    <numFmt numFmtId="267" formatCode="\£#,##0.0,&quot;k&quot;"/>
    <numFmt numFmtId="268" formatCode="#,##0_);[Red]\-#,##0_);0_);@_)"/>
    <numFmt numFmtId="269" formatCode="[=0]#;#,##0.0"/>
    <numFmt numFmtId="270" formatCode="_(* #,##0_);_(* \(#,##0\);_(* &quot;-&quot;_);_(@_)"/>
    <numFmt numFmtId="271" formatCode="#,##0.0,,&quot;m&quot;"/>
    <numFmt numFmtId="272" formatCode="_ &quot;SFr.&quot;\ * #,##0_ ;_ &quot;SFr.&quot;\ * \-#,##0_ ;_ &quot;SFr.&quot;\ * &quot;-&quot;_ ;_ @_ "/>
    <numFmt numFmtId="273" formatCode="_ &quot;SFr.&quot;\ * #,##0.00_ ;_ &quot;SFr.&quot;\ * \-#,##0.00_ ;_ &quot;SFr.&quot;\ * &quot;-&quot;??_ ;_ @_ "/>
    <numFmt numFmtId="274" formatCode="#,##0.0\ \P;[Red]\-#,##0.0\ \P"/>
    <numFmt numFmtId="275" formatCode="#,##0_);\(#,##0\);0_._0_)"/>
    <numFmt numFmtId="276" formatCode="0.0"/>
    <numFmt numFmtId="277" formatCode="#,##0%;[Red]\-#,##0%;0%;@_)"/>
    <numFmt numFmtId="278" formatCode="#,##0.00%;[Red]\-#,##0.00%;0.00%;@_)"/>
    <numFmt numFmtId="279" formatCode="#,##0\ "/>
    <numFmt numFmtId="280" formatCode="#,##0.0\ "/>
    <numFmt numFmtId="281" formatCode="#,##0.00\ "/>
    <numFmt numFmtId="282" formatCode="#,###,##0,&quot;k&quot;"/>
    <numFmt numFmtId="283" formatCode="[$$-409]#,##0.00"/>
    <numFmt numFmtId="284" formatCode="\$#,##0.0,,,&quot;bn&quot;"/>
    <numFmt numFmtId="285" formatCode="\$#,##0.0,,&quot;m&quot;"/>
    <numFmt numFmtId="286" formatCode="\$#,##0.0,&quot;k&quot;"/>
    <numFmt numFmtId="287" formatCode="&quot;Lit.&quot;\ #,##0;[Red]\-&quot;Lit.&quot;\ #,##0"/>
    <numFmt numFmtId="288" formatCode="_(&quot;$&quot;* #,##0_);_(&quot;$&quot;* \(#,##0\);_(&quot;$&quot;* &quot;-&quot;_);_(@_)"/>
    <numFmt numFmtId="289" formatCode="_(&quot;$&quot;* #,##0.00_);_(&quot;$&quot;* \(#,##0.00\);_(&quot;$&quot;* &quot;-&quot;??_);_(@_)"/>
    <numFmt numFmtId="290" formatCode="#,##0_ ;\-#,##0\ "/>
    <numFmt numFmtId="291" formatCode="#,##0.00_ ;\-#,##0.00\ "/>
    <numFmt numFmtId="292" formatCode="#,##0.00000_ ;\-#,##0.00000\ "/>
  </numFmts>
  <fonts count="283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color indexed="8"/>
      <name val="Tele-GroteskEEHal"/>
      <charset val="238"/>
    </font>
    <font>
      <sz val="11"/>
      <name val="Tele-GroteskEEHal"/>
      <charset val="238"/>
    </font>
    <font>
      <b/>
      <sz val="13"/>
      <color indexed="9"/>
      <name val="Tele-GroteskEEHal"/>
      <charset val="238"/>
    </font>
    <font>
      <sz val="13"/>
      <name val="Tele-GroteskEEHal"/>
      <charset val="238"/>
    </font>
    <font>
      <sz val="13"/>
      <color indexed="8"/>
      <name val="Tele-GroteskEEHal"/>
      <charset val="238"/>
    </font>
    <font>
      <b/>
      <sz val="13"/>
      <name val="Tele-GroteskEEHal"/>
      <charset val="238"/>
    </font>
    <font>
      <vertAlign val="superscript"/>
      <sz val="12"/>
      <name val="Tele-GroteskEEHal"/>
      <charset val="238"/>
    </font>
    <font>
      <sz val="12"/>
      <name val="Tele-GroteskEEHal"/>
      <charset val="238"/>
    </font>
    <font>
      <sz val="9"/>
      <name val="Arial"/>
      <family val="2"/>
    </font>
    <font>
      <sz val="10"/>
      <name val="Helv"/>
      <charset val="238"/>
    </font>
    <font>
      <sz val="10"/>
      <name val="Arial CE"/>
      <charset val="238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  <charset val="238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Helv"/>
    </font>
    <font>
      <b/>
      <i/>
      <sz val="14"/>
      <name val="Arial"/>
      <family val="2"/>
    </font>
    <font>
      <sz val="13"/>
      <name val="Arial"/>
      <family val="2"/>
    </font>
    <font>
      <sz val="10"/>
      <color indexed="52"/>
      <name val="Arial"/>
      <family val="2"/>
    </font>
    <font>
      <sz val="10"/>
      <color indexed="12"/>
      <name val="Arial"/>
      <family val="2"/>
    </font>
    <font>
      <sz val="10"/>
      <name val="HRHelvetica"/>
      <charset val="238"/>
    </font>
    <font>
      <u/>
      <sz val="7.5"/>
      <color indexed="36"/>
      <name val="Arial"/>
      <family val="2"/>
      <charset val="238"/>
    </font>
    <font>
      <sz val="8"/>
      <name val="Times New Roman"/>
      <family val="1"/>
    </font>
    <font>
      <sz val="10"/>
      <name val="MS Sans Serif"/>
      <family val="2"/>
      <charset val="238"/>
    </font>
    <font>
      <sz val="9"/>
      <name val="Arial CE"/>
      <family val="2"/>
      <charset val="238"/>
    </font>
    <font>
      <u/>
      <sz val="10"/>
      <color indexed="12"/>
      <name val="Arial"/>
      <family val="2"/>
      <charset val="238"/>
    </font>
    <font>
      <b/>
      <sz val="10"/>
      <name val="CachetBook"/>
      <family val="2"/>
    </font>
    <font>
      <sz val="8"/>
      <name val="Helv"/>
      <charset val="238"/>
    </font>
    <font>
      <sz val="10"/>
      <name val="Arial CE"/>
    </font>
    <font>
      <b/>
      <sz val="11"/>
      <name val="Arial"/>
      <family val="2"/>
    </font>
    <font>
      <i/>
      <sz val="10"/>
      <name val="MS Sans Serif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39"/>
      <name val="Arial"/>
      <family val="2"/>
    </font>
    <font>
      <b/>
      <sz val="16"/>
      <color indexed="23"/>
      <name val="Arial"/>
      <family val="2"/>
      <charset val="238"/>
    </font>
    <font>
      <sz val="10"/>
      <color indexed="10"/>
      <name val="Arial"/>
      <family val="2"/>
    </font>
    <font>
      <b/>
      <sz val="10"/>
      <color indexed="9"/>
      <name val="Arial"/>
      <family val="2"/>
    </font>
    <font>
      <sz val="10"/>
      <color indexed="22"/>
      <name val="Arial"/>
      <family val="2"/>
    </font>
    <font>
      <sz val="10"/>
      <name val="Times New Roman"/>
      <family val="1"/>
      <charset val="238"/>
    </font>
    <font>
      <sz val="7"/>
      <name val="Times New Roman"/>
      <family val="1"/>
    </font>
    <font>
      <b/>
      <sz val="14"/>
      <name val="Arial"/>
      <family val="2"/>
    </font>
    <font>
      <sz val="8"/>
      <color indexed="10"/>
      <name val="Arial Narrow"/>
      <family val="2"/>
      <charset val="238"/>
    </font>
    <font>
      <b/>
      <sz val="12"/>
      <name val="Tele-GroteskEEHal"/>
      <charset val="238"/>
    </font>
    <font>
      <b/>
      <sz val="10"/>
      <name val="Tele-GroteskEEHal"/>
      <charset val="238"/>
    </font>
    <font>
      <sz val="13"/>
      <color indexed="9"/>
      <name val="Tele-GroteskEEHal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theme="1"/>
      <name val="Tele-GroteskEEH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theme="0"/>
      <name val="Tele-GroteskEEHal"/>
      <charset val="238"/>
    </font>
    <font>
      <sz val="13"/>
      <color rgb="FFFF0000"/>
      <name val="Tele-GroteskEEHal"/>
      <charset val="238"/>
    </font>
    <font>
      <sz val="12"/>
      <color theme="1"/>
      <name val="Tele-GroteskEEHal"/>
      <charset val="238"/>
    </font>
    <font>
      <sz val="11"/>
      <color rgb="FFFF0000"/>
      <name val="Tele-GroteskEEHal"/>
      <charset val="238"/>
    </font>
    <font>
      <sz val="10"/>
      <color rgb="FFFF0000"/>
      <name val="Tele-GroteskEEHal"/>
      <charset val="238"/>
    </font>
    <font>
      <sz val="13"/>
      <color theme="0"/>
      <name val="Tele-GroteskEEHal"/>
      <charset val="238"/>
    </font>
    <font>
      <sz val="12"/>
      <color rgb="FFFF0000"/>
      <name val="Tele-GroteskEEHal"/>
      <charset val="238"/>
    </font>
    <font>
      <b/>
      <sz val="13"/>
      <color rgb="FFFF0000"/>
      <name val="Tele-GroteskEEHal"/>
      <charset val="238"/>
    </font>
    <font>
      <vertAlign val="superscript"/>
      <sz val="11"/>
      <color rgb="FFFF0000"/>
      <name val="Tele-GroteskEEHal"/>
      <charset val="238"/>
    </font>
    <font>
      <b/>
      <sz val="13"/>
      <color theme="1"/>
      <name val="Tele-GroteskEEHal"/>
      <charset val="238"/>
    </font>
    <font>
      <b/>
      <sz val="12"/>
      <color theme="1"/>
      <name val="Tele-GroteskEEHal"/>
      <charset val="238"/>
    </font>
    <font>
      <sz val="10"/>
      <color theme="1"/>
      <name val="Tele-GroteskEEHal"/>
      <charset val="238"/>
    </font>
    <font>
      <sz val="11"/>
      <name val="Calibri"/>
      <family val="2"/>
      <charset val="238"/>
      <scheme val="minor"/>
    </font>
    <font>
      <sz val="11"/>
      <color theme="1"/>
      <name val="Tele-GroteskEEHal"/>
      <charset val="238"/>
    </font>
    <font>
      <b/>
      <sz val="12"/>
      <color rgb="FFFF0000"/>
      <name val="Tele-GroteskEEHal"/>
      <charset val="238"/>
    </font>
    <font>
      <sz val="13"/>
      <color theme="1"/>
      <name val="Tele-GroteskEEHal"/>
      <charset val="238"/>
    </font>
    <font>
      <sz val="9"/>
      <color rgb="FFFF0000"/>
      <name val="Tele-GroteskEEHal"/>
      <charset val="238"/>
    </font>
    <font>
      <vertAlign val="superscript"/>
      <sz val="12"/>
      <color rgb="FFFF0000"/>
      <name val="Tele-GroteskEEHal"/>
      <charset val="238"/>
    </font>
    <font>
      <b/>
      <sz val="10"/>
      <color rgb="FFFF0000"/>
      <name val="Tele-GroteskEEHal"/>
      <charset val="238"/>
    </font>
    <font>
      <sz val="10"/>
      <name val="Tele-GroteskEEHal"/>
      <charset val="238"/>
    </font>
    <font>
      <sz val="14"/>
      <color theme="0"/>
      <name val="Tele-GroteskEEHal"/>
      <charset val="238"/>
    </font>
    <font>
      <sz val="8"/>
      <color theme="0"/>
      <name val="Calibri"/>
      <family val="2"/>
      <charset val="238"/>
      <scheme val="minor"/>
    </font>
    <font>
      <sz val="8"/>
      <color rgb="FFFF0000"/>
      <name val="Tele-GroteskEEHal"/>
      <charset val="238"/>
    </font>
    <font>
      <b/>
      <sz val="10"/>
      <color theme="1"/>
      <name val="Tele-GroteskEEHal"/>
      <charset val="238"/>
    </font>
    <font>
      <vertAlign val="superscript"/>
      <sz val="11"/>
      <color theme="1"/>
      <name val="Tele-GroteskEEHal"/>
      <charset val="238"/>
    </font>
    <font>
      <sz val="11"/>
      <color rgb="FF3F3F76"/>
      <name val="Calibri"/>
      <family val="2"/>
      <charset val="238"/>
      <scheme val="minor"/>
    </font>
    <font>
      <b/>
      <i/>
      <sz val="13"/>
      <color rgb="FFFF0000"/>
      <name val="Tele-GroteskEEHal"/>
      <charset val="238"/>
    </font>
    <font>
      <vertAlign val="superscript"/>
      <sz val="13"/>
      <color theme="1"/>
      <name val="Tele-GroteskEEHal"/>
      <charset val="238"/>
    </font>
    <font>
      <vertAlign val="superscript"/>
      <sz val="12"/>
      <color theme="1"/>
      <name val="Tele-GroteskEEHal"/>
      <charset val="238"/>
    </font>
    <font>
      <b/>
      <i/>
      <sz val="12"/>
      <color rgb="FFFF0000"/>
      <name val="Tele-GroteskEEHal"/>
      <charset val="238"/>
    </font>
    <font>
      <b/>
      <vertAlign val="superscript"/>
      <sz val="12"/>
      <color theme="1"/>
      <name val="Tele-GroteskEEHal"/>
      <charset val="238"/>
    </font>
    <font>
      <b/>
      <i/>
      <sz val="12"/>
      <color theme="1"/>
      <name val="Tele-GroteskEEHal"/>
      <charset val="238"/>
    </font>
    <font>
      <sz val="10.5"/>
      <color theme="1"/>
      <name val="Tele-GroteskEEHal"/>
      <charset val="238"/>
    </font>
    <font>
      <b/>
      <sz val="11"/>
      <color theme="1"/>
      <name val="Tele-GroteskEEHal"/>
      <charset val="238"/>
    </font>
    <font>
      <sz val="10"/>
      <color theme="3"/>
      <name val="Tele-GroteskEEHal"/>
      <charset val="238"/>
    </font>
    <font>
      <i/>
      <sz val="11"/>
      <color theme="0" tint="-0.499984740745262"/>
      <name val="Calibri"/>
      <family val="2"/>
      <charset val="238"/>
      <scheme val="minor"/>
    </font>
    <font>
      <sz val="1"/>
      <name val="Calibri"/>
      <family val="2"/>
      <charset val="238"/>
    </font>
    <font>
      <i/>
      <sz val="18"/>
      <color rgb="FFFF0000"/>
      <name val="Tele-AntiquaEE"/>
      <charset val="238"/>
    </font>
    <font>
      <b/>
      <vertAlign val="superscript"/>
      <sz val="12"/>
      <color indexed="9"/>
      <name val="Tele-GroteskEEHal"/>
      <charset val="238"/>
    </font>
    <font>
      <sz val="11"/>
      <name val="??"/>
      <family val="1"/>
      <charset val="128"/>
    </font>
    <font>
      <sz val="10"/>
      <name val="Arial MT"/>
    </font>
    <font>
      <sz val="12"/>
      <name val="DTMLetterRegular"/>
    </font>
    <font>
      <sz val="16"/>
      <color rgb="FFFF0000"/>
      <name val="Tele-GroteskEEHal"/>
      <charset val="238"/>
    </font>
    <font>
      <sz val="10"/>
      <color indexed="8"/>
      <name val="MS Sans Serif"/>
      <family val="2"/>
      <charset val="238"/>
    </font>
    <font>
      <sz val="12"/>
      <name val="Times New Roman"/>
      <family val="1"/>
    </font>
    <font>
      <b/>
      <sz val="15"/>
      <color indexed="62"/>
      <name val="Calibri"/>
      <family val="2"/>
      <charset val="238"/>
    </font>
    <font>
      <sz val="10"/>
      <name val="Tahoma"/>
      <family val="2"/>
    </font>
    <font>
      <sz val="9"/>
      <color indexed="8"/>
      <name val="Tahoma"/>
      <family val="2"/>
    </font>
    <font>
      <b/>
      <sz val="10"/>
      <name val="Tahoma"/>
      <family val="2"/>
    </font>
    <font>
      <i/>
      <sz val="10"/>
      <name val="Tahoma"/>
      <family val="2"/>
    </font>
    <font>
      <b/>
      <i/>
      <sz val="10"/>
      <name val="Tahoma"/>
      <family val="2"/>
    </font>
    <font>
      <sz val="10"/>
      <color theme="1"/>
      <name val="Calibri"/>
      <family val="2"/>
      <charset val="238"/>
      <scheme val="minor"/>
    </font>
    <font>
      <b/>
      <i/>
      <sz val="10"/>
      <name val="Arial"/>
      <family val="2"/>
    </font>
    <font>
      <b/>
      <i/>
      <sz val="9"/>
      <name val="Tahoma"/>
      <family val="2"/>
    </font>
    <font>
      <i/>
      <sz val="18"/>
      <name val="Tele-AntiquaEE"/>
      <charset val="238"/>
    </font>
    <font>
      <b/>
      <sz val="9"/>
      <name val="Tahoma"/>
      <family val="2"/>
    </font>
    <font>
      <sz val="8"/>
      <name val="Tahoma"/>
      <family val="2"/>
    </font>
    <font>
      <sz val="8"/>
      <name val="Arial"/>
      <family val="2"/>
      <charset val="238"/>
    </font>
    <font>
      <sz val="9"/>
      <name val="Tahoma"/>
      <family val="2"/>
    </font>
    <font>
      <b/>
      <sz val="10"/>
      <name val="MS Sans"/>
    </font>
    <font>
      <i/>
      <sz val="9"/>
      <name val="Tahoma"/>
      <family val="2"/>
    </font>
    <font>
      <b/>
      <sz val="22"/>
      <color indexed="18"/>
      <name val="Arial"/>
      <family val="2"/>
    </font>
    <font>
      <sz val="10"/>
      <color indexed="63"/>
      <name val="Calibri"/>
      <family val="2"/>
      <charset val="238"/>
    </font>
    <font>
      <i/>
      <sz val="18"/>
      <color indexed="10"/>
      <name val="Tele-AntiquaEE"/>
      <charset val="238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Times New Roman CE"/>
      <charset val="238"/>
    </font>
    <font>
      <sz val="9"/>
      <name val="Helv"/>
    </font>
    <font>
      <sz val="8"/>
      <name val="Antique Olive"/>
      <family val="2"/>
    </font>
    <font>
      <sz val="8"/>
      <name val="Geneva"/>
    </font>
    <font>
      <sz val="11"/>
      <name val="Arial"/>
      <family val="2"/>
    </font>
    <font>
      <sz val="10"/>
      <color indexed="10"/>
      <name val="Tele-GroteskEEHal"/>
      <charset val="238"/>
    </font>
    <font>
      <sz val="16"/>
      <name val="Tele-GroteskEEHal"/>
      <charset val="238"/>
    </font>
    <font>
      <sz val="11"/>
      <color indexed="8"/>
      <name val="Calibri"/>
      <family val="2"/>
    </font>
    <font>
      <b/>
      <sz val="15"/>
      <color indexed="56"/>
      <name val="Calibri"/>
      <family val="2"/>
      <charset val="238"/>
    </font>
    <font>
      <sz val="11"/>
      <color indexed="63"/>
      <name val="Calibri"/>
      <family val="2"/>
      <charset val="238"/>
    </font>
    <font>
      <b/>
      <sz val="14"/>
      <color rgb="FFE20074"/>
      <name val="Tele-GroteskEEHal"/>
      <charset val="238"/>
    </font>
    <font>
      <i/>
      <sz val="11"/>
      <name val="Arial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38"/>
    </font>
    <font>
      <sz val="10"/>
      <color indexed="9"/>
      <name val="Arial"/>
      <family val="2"/>
      <charset val="238"/>
    </font>
    <font>
      <sz val="8"/>
      <name val="Times New Roman"/>
      <family val="1"/>
      <charset val="238"/>
    </font>
    <font>
      <sz val="9"/>
      <name val="Helvetica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  <charset val="238"/>
    </font>
    <font>
      <sz val="11"/>
      <color indexed="14"/>
      <name val="Calibri"/>
      <family val="2"/>
      <charset val="238"/>
    </font>
    <font>
      <sz val="10"/>
      <color indexed="20"/>
      <name val="Arial"/>
      <family val="2"/>
      <charset val="238"/>
    </font>
    <font>
      <b/>
      <sz val="11"/>
      <color indexed="52"/>
      <name val="Calibri"/>
      <family val="2"/>
    </font>
    <font>
      <sz val="10"/>
      <color indexed="9"/>
      <name val="Arial"/>
      <family val="2"/>
    </font>
    <font>
      <b/>
      <sz val="8"/>
      <name val="Arial"/>
      <family val="2"/>
    </font>
    <font>
      <vertAlign val="superscript"/>
      <sz val="14"/>
      <name val="Tele-GroteskEEHal"/>
      <charset val="238"/>
    </font>
    <font>
      <b/>
      <sz val="11"/>
      <color indexed="52"/>
      <name val="Calibri"/>
      <family val="2"/>
      <charset val="238"/>
    </font>
    <font>
      <b/>
      <sz val="10"/>
      <name val="Helv"/>
    </font>
    <font>
      <b/>
      <sz val="11"/>
      <color indexed="9"/>
      <name val="Calibri"/>
      <family val="2"/>
      <charset val="238"/>
    </font>
    <font>
      <b/>
      <sz val="10"/>
      <color indexed="9"/>
      <name val="Arial"/>
      <family val="2"/>
      <charset val="238"/>
    </font>
    <font>
      <b/>
      <sz val="16"/>
      <name val="Tele-GroteskEEHal"/>
      <charset val="238"/>
    </font>
    <font>
      <i/>
      <sz val="9"/>
      <color indexed="55"/>
      <name val="Arial"/>
      <family val="2"/>
    </font>
    <font>
      <sz val="8"/>
      <color indexed="12"/>
      <name val="Helv"/>
    </font>
    <font>
      <sz val="11"/>
      <color theme="1"/>
      <name val="Calibri"/>
      <family val="2"/>
      <scheme val="minor"/>
    </font>
    <font>
      <sz val="10"/>
      <name val="MS Serif"/>
      <family val="1"/>
      <charset val="238"/>
    </font>
    <font>
      <sz val="11"/>
      <color indexed="12"/>
      <name val="Book Antiqua"/>
      <family val="1"/>
    </font>
    <font>
      <sz val="10"/>
      <name val="MS Sans Serif"/>
      <family val="2"/>
    </font>
    <font>
      <b/>
      <sz val="9"/>
      <name val="Tele-GroteskEEHal"/>
      <charset val="238"/>
    </font>
    <font>
      <b/>
      <vertAlign val="superscript"/>
      <sz val="14"/>
      <name val="Tele-GroteskEEHal"/>
      <charset val="238"/>
    </font>
    <font>
      <sz val="11"/>
      <color indexed="17"/>
      <name val="Calibri"/>
      <family val="2"/>
      <charset val="238"/>
    </font>
    <font>
      <sz val="10"/>
      <color indexed="17"/>
      <name val="Arial"/>
      <family val="2"/>
      <charset val="238"/>
    </font>
    <font>
      <sz val="11"/>
      <color indexed="62"/>
      <name val="Calibri"/>
      <family val="2"/>
    </font>
    <font>
      <sz val="10"/>
      <color indexed="16"/>
      <name val="MS Serif"/>
      <family val="1"/>
      <charset val="238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Tele-GroteskNor"/>
      <charset val="238"/>
    </font>
    <font>
      <i/>
      <sz val="11"/>
      <color indexed="23"/>
      <name val="Calibri"/>
      <family val="2"/>
      <charset val="238"/>
    </font>
    <font>
      <i/>
      <sz val="10"/>
      <color indexed="23"/>
      <name val="Arial"/>
      <family val="2"/>
      <charset val="238"/>
    </font>
    <font>
      <sz val="10"/>
      <color indexed="14"/>
      <name val="Arial"/>
      <family val="2"/>
      <charset val="238"/>
    </font>
    <font>
      <b/>
      <sz val="8"/>
      <name val="Helvetica"/>
      <family val="2"/>
    </font>
    <font>
      <i/>
      <sz val="6"/>
      <name val="Times New Roman"/>
      <family val="1"/>
    </font>
    <font>
      <sz val="6"/>
      <name val="Arial"/>
      <family val="2"/>
    </font>
    <font>
      <sz val="11"/>
      <color indexed="58"/>
      <name val="Calibri"/>
      <family val="2"/>
      <charset val="238"/>
    </font>
    <font>
      <sz val="11"/>
      <color indexed="17"/>
      <name val="Calibri"/>
      <family val="2"/>
    </font>
    <font>
      <b/>
      <sz val="22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6"/>
      <color indexed="10"/>
      <name val="FrankfurtGothicHeavy"/>
    </font>
    <font>
      <b/>
      <sz val="15"/>
      <color indexed="56"/>
      <name val="Arial"/>
      <family val="2"/>
      <charset val="238"/>
    </font>
    <font>
      <sz val="13"/>
      <name val="Arial"/>
      <family val="2"/>
      <charset val="238"/>
    </font>
    <font>
      <b/>
      <sz val="13"/>
      <color indexed="56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3"/>
      <color indexed="56"/>
      <name val="Arial"/>
      <family val="2"/>
      <charset val="238"/>
    </font>
    <font>
      <b/>
      <sz val="13"/>
      <color indexed="10"/>
      <name val="Tele-GroteskEEHal"/>
      <charset val="238"/>
    </font>
    <font>
      <b/>
      <sz val="11"/>
      <color indexed="56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1"/>
      <color indexed="56"/>
      <name val="Arial"/>
      <family val="2"/>
      <charset val="238"/>
    </font>
    <font>
      <b/>
      <sz val="14"/>
      <name val="Wingdings"/>
      <charset val="2"/>
    </font>
    <font>
      <u/>
      <sz val="8"/>
      <color indexed="12"/>
      <name val="Helv"/>
      <charset val="238"/>
    </font>
    <font>
      <sz val="10"/>
      <color indexed="12"/>
      <name val="Times New Roman"/>
      <family val="1"/>
      <charset val="238"/>
    </font>
    <font>
      <sz val="10"/>
      <color indexed="12"/>
      <name val="Times New Roman"/>
      <family val="1"/>
    </font>
    <font>
      <sz val="13"/>
      <color indexed="10"/>
      <name val="Tele-GroteskEEHal"/>
      <charset val="238"/>
    </font>
    <font>
      <sz val="11"/>
      <color indexed="62"/>
      <name val="Calibri"/>
      <family val="2"/>
      <charset val="238"/>
    </font>
    <font>
      <sz val="12"/>
      <name val="Helv"/>
    </font>
    <font>
      <sz val="10"/>
      <color indexed="10"/>
      <name val="Helv"/>
    </font>
    <font>
      <b/>
      <sz val="11"/>
      <color indexed="63"/>
      <name val="Calibri"/>
      <family val="2"/>
      <charset val="238"/>
    </font>
    <font>
      <b/>
      <sz val="10"/>
      <color indexed="63"/>
      <name val="Arial"/>
      <family val="2"/>
      <charset val="238"/>
    </font>
    <font>
      <b/>
      <sz val="10"/>
      <color indexed="52"/>
      <name val="Arial"/>
      <family val="2"/>
      <charset val="238"/>
    </font>
    <font>
      <sz val="11"/>
      <color indexed="10"/>
      <name val="Tele-GroteskEEHal"/>
      <charset val="238"/>
    </font>
    <font>
      <sz val="10"/>
      <name val="Tms Rmn"/>
    </font>
    <font>
      <sz val="11"/>
      <color indexed="52"/>
      <name val="Calibri"/>
      <family val="2"/>
      <charset val="238"/>
    </font>
    <font>
      <sz val="10"/>
      <color indexed="52"/>
      <name val="Arial"/>
      <family val="2"/>
      <charset val="238"/>
    </font>
    <font>
      <b/>
      <sz val="14"/>
      <color indexed="10"/>
      <name val="Tele-GroteskEEHal"/>
      <charset val="238"/>
    </font>
    <font>
      <i/>
      <sz val="9"/>
      <color indexed="16"/>
      <name val="Arial"/>
      <family val="2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0"/>
      <color indexed="60"/>
      <name val="Arial"/>
      <family val="2"/>
      <charset val="238"/>
    </font>
    <font>
      <sz val="7"/>
      <name val="Small Fonts"/>
      <family val="2"/>
      <charset val="238"/>
    </font>
    <font>
      <sz val="8.5"/>
      <name val="Microsoft Sans Serif"/>
      <family val="2"/>
      <charset val="238"/>
    </font>
    <font>
      <sz val="8"/>
      <color indexed="8"/>
      <name val="Arial"/>
      <family val="2"/>
      <charset val="238"/>
    </font>
    <font>
      <sz val="10"/>
      <color theme="1"/>
      <name val="Tele-GroteskEEHal"/>
      <family val="2"/>
      <charset val="238"/>
    </font>
    <font>
      <sz val="10"/>
      <name val="Arial "/>
    </font>
    <font>
      <b/>
      <sz val="14"/>
      <color indexed="14"/>
      <name val="Tele-GroteskEEHal"/>
      <charset val="238"/>
    </font>
    <font>
      <sz val="10"/>
      <name val="Geneva"/>
    </font>
    <font>
      <b/>
      <sz val="10"/>
      <name val="MS Sans Serif"/>
      <family val="2"/>
      <charset val="238"/>
    </font>
    <font>
      <b/>
      <sz val="10"/>
      <name val="MS Sans Serif"/>
      <family val="2"/>
    </font>
    <font>
      <sz val="8"/>
      <name val="Helv"/>
    </font>
    <font>
      <b/>
      <i/>
      <sz val="12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i/>
      <sz val="12"/>
      <color indexed="8"/>
      <name val="Arial"/>
      <family val="2"/>
      <charset val="238"/>
    </font>
    <font>
      <sz val="19"/>
      <color indexed="48"/>
      <name val="Arial"/>
      <family val="2"/>
      <charset val="238"/>
    </font>
    <font>
      <sz val="12"/>
      <color indexed="14"/>
      <name val="Arial"/>
      <family val="2"/>
      <charset val="238"/>
    </font>
    <font>
      <sz val="11"/>
      <color indexed="14"/>
      <name val="Calibri"/>
      <family val="2"/>
    </font>
    <font>
      <sz val="10"/>
      <name val="KPN Arial"/>
    </font>
    <font>
      <b/>
      <sz val="9"/>
      <name val="Helv"/>
    </font>
    <font>
      <b/>
      <sz val="8"/>
      <color indexed="8"/>
      <name val="Helv"/>
    </font>
    <font>
      <b/>
      <sz val="10"/>
      <color indexed="10"/>
      <name val="Arial"/>
      <family val="2"/>
    </font>
    <font>
      <sz val="8"/>
      <color indexed="10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sz val="9"/>
      <color indexed="15"/>
      <name val="Arial"/>
      <family val="2"/>
    </font>
    <font>
      <sz val="8.5"/>
      <name val="Arial Narrow"/>
      <family val="2"/>
    </font>
    <font>
      <sz val="11"/>
      <color indexed="10"/>
      <name val="Calibri"/>
      <family val="2"/>
      <charset val="238"/>
    </font>
    <font>
      <sz val="10"/>
      <color indexed="10"/>
      <name val="Arial"/>
      <family val="2"/>
      <charset val="238"/>
    </font>
    <font>
      <b/>
      <sz val="11"/>
      <name val="Helv"/>
    </font>
    <font>
      <b/>
      <sz val="18"/>
      <color indexed="62"/>
      <name val="Cambria"/>
      <family val="2"/>
      <charset val="238"/>
    </font>
    <font>
      <b/>
      <sz val="16"/>
      <color indexed="62"/>
      <name val="Arial"/>
      <family val="2"/>
    </font>
    <font>
      <b/>
      <sz val="9"/>
      <color indexed="8"/>
      <name val="Helv"/>
    </font>
    <font>
      <b/>
      <sz val="11"/>
      <color indexed="8"/>
      <name val="Calibri"/>
      <family val="2"/>
      <charset val="238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0"/>
      <color indexed="8"/>
      <name val="Arial"/>
      <family val="2"/>
      <charset val="238"/>
    </font>
    <font>
      <sz val="10"/>
      <color indexed="62"/>
      <name val="Arial"/>
      <family val="2"/>
      <charset val="238"/>
    </font>
    <font>
      <sz val="12"/>
      <name val="Arial Black"/>
      <family val="2"/>
    </font>
    <font>
      <sz val="10"/>
      <name val="Courier"/>
      <family val="1"/>
      <charset val="238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8"/>
      <color indexed="10"/>
      <name val="FrankfurtGothicHeavy"/>
    </font>
    <font>
      <b/>
      <sz val="11"/>
      <color indexed="9"/>
      <name val="Calibri"/>
      <family val="2"/>
    </font>
    <font>
      <sz val="10"/>
      <name val="ＭＳ 明朝"/>
      <family val="3"/>
      <charset val="128"/>
    </font>
    <font>
      <b/>
      <i/>
      <sz val="13"/>
      <color theme="1"/>
      <name val="Tele-GroteskEEHal"/>
      <charset val="238"/>
    </font>
    <font>
      <sz val="10"/>
      <color theme="0" tint="-0.34998626667073579"/>
      <name val="Tele-GroteskEEHal"/>
      <charset val="238"/>
    </font>
    <font>
      <sz val="8"/>
      <color theme="0" tint="-0.34998626667073579"/>
      <name val="Tele-GroteskEEHal"/>
      <charset val="238"/>
    </font>
    <font>
      <sz val="12"/>
      <color theme="0" tint="-0.34998626667073579"/>
      <name val="Tele-GroteskEEHal"/>
      <charset val="238"/>
    </font>
    <font>
      <sz val="13"/>
      <color theme="0" tint="-0.34998626667073579"/>
      <name val="Tele-GroteskEEHal"/>
      <charset val="238"/>
    </font>
    <font>
      <sz val="14"/>
      <color theme="0" tint="-0.34998626667073579"/>
      <name val="Tele-GroteskEEHal"/>
      <charset val="238"/>
    </font>
    <font>
      <vertAlign val="superscript"/>
      <sz val="11"/>
      <color theme="0" tint="-0.34998626667073579"/>
      <name val="Tele-GroteskEEHal"/>
      <charset val="238"/>
    </font>
    <font>
      <sz val="11"/>
      <color theme="0" tint="-0.34998626667073579"/>
      <name val="Tele-GroteskEEHal"/>
      <charset val="238"/>
    </font>
    <font>
      <sz val="9"/>
      <color theme="0" tint="-0.34998626667073579"/>
      <name val="Tele-GroteskEEHal"/>
      <charset val="238"/>
    </font>
    <font>
      <sz val="8"/>
      <color theme="0" tint="-0.34998626667073579"/>
      <name val="Calibri"/>
      <family val="2"/>
      <charset val="238"/>
      <scheme val="minor"/>
    </font>
    <font>
      <sz val="9"/>
      <color theme="1"/>
      <name val="Tele-GroteskEEHal"/>
      <charset val="238"/>
    </font>
    <font>
      <b/>
      <sz val="13"/>
      <color theme="0"/>
      <name val="Tele-GroteskEEHal"/>
      <charset val="238"/>
    </font>
    <font>
      <vertAlign val="superscript"/>
      <sz val="9.6"/>
      <color theme="1"/>
      <name val="Tele-GroteskEEHal"/>
      <charset val="238"/>
    </font>
    <font>
      <sz val="11"/>
      <color indexed="8"/>
      <name val="Tele-GroteskEEHal"/>
      <charset val="238"/>
    </font>
    <font>
      <b/>
      <sz val="13"/>
      <color theme="0" tint="-0.34998626667073579"/>
      <name val="Tele-GroteskEEHal"/>
      <charset val="238"/>
    </font>
    <font>
      <vertAlign val="superscript"/>
      <sz val="10"/>
      <color theme="1"/>
      <name val="Tele-GroteskEEHal"/>
      <charset val="238"/>
    </font>
    <font>
      <sz val="8"/>
      <color theme="1"/>
      <name val="Tele-GroteskEEHal"/>
      <charset val="238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Tele-GroteskEEHal"/>
      <charset val="238"/>
    </font>
    <font>
      <i/>
      <sz val="11"/>
      <color theme="1"/>
      <name val="Calibri"/>
      <family val="2"/>
      <charset val="238"/>
      <scheme val="minor"/>
    </font>
    <font>
      <vertAlign val="superscript"/>
      <sz val="9"/>
      <color theme="1"/>
      <name val="Tele-GroteskEEHal"/>
      <charset val="238"/>
    </font>
    <font>
      <sz val="8"/>
      <color theme="0"/>
      <name val="Tele-GroteskEEHal"/>
      <charset val="238"/>
    </font>
    <font>
      <b/>
      <sz val="10"/>
      <color theme="0"/>
      <name val="Tele-GroteskEEHal"/>
      <charset val="238"/>
    </font>
    <font>
      <b/>
      <sz val="10"/>
      <color theme="0" tint="-0.34998626667073579"/>
      <name val="Tele-GroteskEEHal"/>
      <charset val="238"/>
    </font>
    <font>
      <sz val="11"/>
      <color theme="0"/>
      <name val="Tele-GroteskEEHal"/>
      <charset val="238"/>
    </font>
  </fonts>
  <fills count="9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45"/>
      </patternFill>
    </fill>
    <fill>
      <patternFill patternType="solid">
        <fgColor indexed="43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</patternFill>
    </fill>
    <fill>
      <patternFill patternType="solid">
        <fgColor indexed="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18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5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2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6"/>
      </patternFill>
    </fill>
    <fill>
      <patternFill patternType="solid">
        <fgColor indexed="30"/>
      </patternFill>
    </fill>
    <fill>
      <patternFill patternType="solid">
        <fgColor indexed="13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61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13"/>
        <bgColor indexed="64"/>
      </patternFill>
    </fill>
    <fill>
      <patternFill patternType="solid">
        <fgColor indexed="15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</patternFill>
    </fill>
    <fill>
      <patternFill patternType="solid">
        <fgColor indexed="41"/>
        <bgColor indexed="15"/>
      </patternFill>
    </fill>
    <fill>
      <patternFill patternType="gray125">
        <fgColor indexed="13"/>
      </patternFill>
    </fill>
    <fill>
      <patternFill patternType="solid">
        <fgColor indexed="41"/>
        <bgColor indexed="27"/>
      </patternFill>
    </fill>
    <fill>
      <patternFill patternType="solid">
        <fgColor indexed="51"/>
        <bgColor indexed="64"/>
      </patternFill>
    </fill>
    <fill>
      <patternFill patternType="mediumGray">
        <fgColor indexed="22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31"/>
        <bgColor indexed="64"/>
      </patternFill>
    </fill>
    <fill>
      <patternFill patternType="solid">
        <fgColor indexed="12"/>
        <bgColor indexed="64"/>
      </patternFill>
    </fill>
    <fill>
      <patternFill patternType="gray0625"/>
    </fill>
  </fills>
  <borders count="73">
    <border>
      <left/>
      <right/>
      <top/>
      <bottom/>
      <diagonal/>
    </border>
    <border>
      <left/>
      <right/>
      <top/>
      <bottom style="hair">
        <color indexed="2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rgb="FFE20074"/>
      </top>
      <bottom/>
      <diagonal/>
    </border>
    <border>
      <left/>
      <right/>
      <top/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/>
      <diagonal/>
    </border>
    <border>
      <left/>
      <right/>
      <top style="thin">
        <color rgb="FFE20074"/>
      </top>
      <bottom style="thin">
        <color indexed="64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34998626667073579"/>
      </top>
      <bottom style="thin">
        <color indexed="64"/>
      </bottom>
      <diagonal/>
    </border>
    <border>
      <left/>
      <right/>
      <top style="thin">
        <color rgb="FFE20074"/>
      </top>
      <bottom style="thin">
        <color theme="1" tint="0.34998626667073579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20"/>
      </top>
      <bottom style="thin">
        <color indexed="2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0"/>
      </top>
      <bottom style="thin">
        <color indexed="20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36"/>
      </top>
      <bottom style="double">
        <color indexed="3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0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41"/>
      </top>
      <bottom style="medium">
        <color indexed="4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41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36"/>
      </bottom>
      <diagonal/>
    </border>
    <border>
      <left/>
      <right/>
      <top/>
      <bottom style="thick">
        <color indexed="35"/>
      </bottom>
      <diagonal/>
    </border>
    <border>
      <left/>
      <right/>
      <top/>
      <bottom style="medium">
        <color indexed="35"/>
      </bottom>
      <diagonal/>
    </border>
    <border>
      <left/>
      <right/>
      <top/>
      <bottom style="thin">
        <color theme="0" tint="-0.499984740745262"/>
      </bottom>
      <diagonal/>
    </border>
  </borders>
  <cellStyleXfs count="39329">
    <xf numFmtId="0" fontId="0" fillId="0" borderId="0"/>
    <xf numFmtId="0" fontId="2" fillId="0" borderId="0"/>
    <xf numFmtId="0" fontId="11" fillId="0" borderId="0">
      <alignment vertical="top"/>
    </xf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2" fillId="2" borderId="0"/>
    <xf numFmtId="0" fontId="14" fillId="2" borderId="0"/>
    <xf numFmtId="0" fontId="15" fillId="2" borderId="0"/>
    <xf numFmtId="0" fontId="16" fillId="2" borderId="0"/>
    <xf numFmtId="0" fontId="17" fillId="2" borderId="0"/>
    <xf numFmtId="0" fontId="18" fillId="2" borderId="0"/>
    <xf numFmtId="0" fontId="19" fillId="2" borderId="0"/>
    <xf numFmtId="0" fontId="12" fillId="0" borderId="0"/>
    <xf numFmtId="167" fontId="20" fillId="3" borderId="1"/>
    <xf numFmtId="0" fontId="12" fillId="0" borderId="0"/>
    <xf numFmtId="0" fontId="15" fillId="3" borderId="0"/>
    <xf numFmtId="0" fontId="2" fillId="0" borderId="0"/>
    <xf numFmtId="0" fontId="21" fillId="0" borderId="0"/>
    <xf numFmtId="0" fontId="21" fillId="0" borderId="0"/>
    <xf numFmtId="0" fontId="2" fillId="0" borderId="0"/>
    <xf numFmtId="168" fontId="2" fillId="0" borderId="0" applyFont="0" applyFill="0" applyBorder="0" applyAlignment="0" applyProtection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2" borderId="0"/>
    <xf numFmtId="0" fontId="14" fillId="2" borderId="0"/>
    <xf numFmtId="0" fontId="15" fillId="2" borderId="0"/>
    <xf numFmtId="0" fontId="20" fillId="2" borderId="0"/>
    <xf numFmtId="0" fontId="17" fillId="2" borderId="0"/>
    <xf numFmtId="0" fontId="18" fillId="2" borderId="0"/>
    <xf numFmtId="0" fontId="19" fillId="2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2" fillId="0" borderId="0"/>
    <xf numFmtId="0" fontId="2" fillId="0" borderId="0"/>
    <xf numFmtId="0" fontId="22" fillId="0" borderId="0"/>
    <xf numFmtId="0" fontId="23" fillId="0" borderId="0"/>
    <xf numFmtId="0" fontId="14" fillId="0" borderId="2"/>
    <xf numFmtId="3" fontId="14" fillId="0" borderId="3"/>
    <xf numFmtId="3" fontId="24" fillId="0" borderId="0"/>
    <xf numFmtId="10" fontId="24" fillId="0" borderId="0"/>
    <xf numFmtId="4" fontId="24" fillId="0" borderId="0"/>
    <xf numFmtId="166" fontId="24" fillId="0" borderId="0"/>
    <xf numFmtId="3" fontId="25" fillId="0" borderId="0"/>
    <xf numFmtId="10" fontId="25" fillId="0" borderId="0"/>
    <xf numFmtId="4" fontId="25" fillId="0" borderId="0"/>
    <xf numFmtId="166" fontId="25" fillId="0" borderId="0"/>
    <xf numFmtId="3" fontId="20" fillId="0" borderId="4"/>
    <xf numFmtId="3" fontId="20" fillId="0" borderId="5"/>
    <xf numFmtId="3" fontId="15" fillId="0" borderId="4"/>
    <xf numFmtId="0" fontId="2" fillId="0" borderId="0"/>
    <xf numFmtId="169" fontId="26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6" applyNumberFormat="0" applyFont="0" applyFill="0" applyAlignment="0" applyProtection="0"/>
    <xf numFmtId="0" fontId="28" fillId="0" borderId="7" applyNumberFormat="0" applyFont="0" applyFill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4" fontId="29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2" fontId="30" fillId="0" borderId="0">
      <alignment horizontal="right"/>
    </xf>
    <xf numFmtId="173" fontId="2" fillId="0" borderId="0" applyFont="0" applyFill="0" applyBorder="0" applyAlignment="0" applyProtection="0"/>
    <xf numFmtId="0" fontId="2" fillId="2" borderId="0"/>
    <xf numFmtId="0" fontId="31" fillId="0" borderId="0" applyNumberFormat="0" applyFill="0" applyBorder="0" applyAlignment="0" applyProtection="0">
      <alignment vertical="top"/>
      <protection locked="0"/>
    </xf>
    <xf numFmtId="174" fontId="32" fillId="0" borderId="0" applyFill="0" applyProtection="0">
      <alignment horizontal="right" vertical="center" textRotation="90" wrapText="1"/>
      <protection locked="0"/>
    </xf>
    <xf numFmtId="2" fontId="33" fillId="0" borderId="8" applyFont="0" applyFill="0" applyBorder="0" applyAlignment="0"/>
    <xf numFmtId="0" fontId="22" fillId="0" borderId="0"/>
    <xf numFmtId="177" fontId="2" fillId="0" borderId="0"/>
    <xf numFmtId="0" fontId="2" fillId="0" borderId="0"/>
    <xf numFmtId="0" fontId="56" fillId="0" borderId="0"/>
    <xf numFmtId="0" fontId="54" fillId="0" borderId="0"/>
    <xf numFmtId="0" fontId="2" fillId="0" borderId="0"/>
    <xf numFmtId="0" fontId="34" fillId="0" borderId="0">
      <alignment vertical="center"/>
    </xf>
    <xf numFmtId="0" fontId="2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5" fillId="8" borderId="0"/>
    <xf numFmtId="165" fontId="36" fillId="0" borderId="0" applyFill="0" applyBorder="0" applyAlignment="0" applyProtection="0"/>
    <xf numFmtId="4" fontId="37" fillId="7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7" fillId="9" borderId="10" applyNumberFormat="0" applyProtection="0">
      <alignment horizontal="left" vertical="center" indent="1"/>
    </xf>
    <xf numFmtId="0" fontId="37" fillId="9" borderId="10" applyNumberFormat="0" applyProtection="0">
      <alignment horizontal="left" vertical="top" indent="1"/>
    </xf>
    <xf numFmtId="4" fontId="37" fillId="10" borderId="0" applyNumberFormat="0" applyProtection="0">
      <alignment horizontal="left" vertical="center" indent="1"/>
    </xf>
    <xf numFmtId="4" fontId="39" fillId="6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7" fillId="17" borderId="9" applyNumberFormat="0" applyProtection="0">
      <alignment horizontal="left" vertical="center" indent="1"/>
    </xf>
    <xf numFmtId="4" fontId="39" fillId="18" borderId="11" applyNumberFormat="0" applyProtection="0">
      <alignment horizontal="left" vertical="center" indent="1"/>
    </xf>
    <xf numFmtId="4" fontId="40" fillId="19" borderId="0" applyNumberFormat="0" applyProtection="0">
      <alignment horizontal="left" vertical="center" indent="1"/>
    </xf>
    <xf numFmtId="4" fontId="39" fillId="20" borderId="10" applyNumberFormat="0" applyProtection="0">
      <alignment horizontal="right" vertical="center"/>
    </xf>
    <xf numFmtId="4" fontId="41" fillId="18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19" borderId="10" applyNumberFormat="0" applyProtection="0">
      <alignment horizontal="left" vertical="top" indent="1"/>
    </xf>
    <xf numFmtId="0" fontId="2" fillId="22" borderId="9" applyNumberFormat="0" applyProtection="0">
      <alignment horizontal="left" vertical="center" indent="1"/>
    </xf>
    <xf numFmtId="0" fontId="2" fillId="10" borderId="10" applyNumberFormat="0" applyProtection="0">
      <alignment horizontal="left" vertical="top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top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top" indent="1"/>
    </xf>
    <xf numFmtId="4" fontId="39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39" fillId="3" borderId="10" applyNumberFormat="0" applyProtection="0">
      <alignment horizontal="left" vertical="center" indent="1"/>
    </xf>
    <xf numFmtId="0" fontId="39" fillId="3" borderId="10" applyNumberFormat="0" applyProtection="0">
      <alignment horizontal="left" vertical="top" indent="1"/>
    </xf>
    <xf numFmtId="4" fontId="39" fillId="25" borderId="10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39" fillId="20" borderId="10" applyNumberFormat="0" applyProtection="0">
      <alignment horizontal="left" vertical="center" indent="1"/>
    </xf>
    <xf numFmtId="0" fontId="39" fillId="10" borderId="10" applyNumberFormat="0" applyProtection="0">
      <alignment horizontal="left" vertical="top" indent="1"/>
    </xf>
    <xf numFmtId="0" fontId="43" fillId="0" borderId="0"/>
    <xf numFmtId="4" fontId="44" fillId="18" borderId="9" applyNumberFormat="0" applyProtection="0">
      <alignment horizontal="right" vertical="center"/>
    </xf>
    <xf numFmtId="0" fontId="45" fillId="26" borderId="0"/>
    <xf numFmtId="0" fontId="46" fillId="27" borderId="0"/>
    <xf numFmtId="0" fontId="35" fillId="0" borderId="0">
      <alignment horizontal="center"/>
    </xf>
    <xf numFmtId="4" fontId="2" fillId="0" borderId="0"/>
    <xf numFmtId="166" fontId="2" fillId="0" borderId="0"/>
    <xf numFmtId="0" fontId="47" fillId="0" borderId="0"/>
    <xf numFmtId="0" fontId="2" fillId="0" borderId="0"/>
    <xf numFmtId="0" fontId="11" fillId="0" borderId="0">
      <alignment vertical="top"/>
    </xf>
    <xf numFmtId="0" fontId="18" fillId="0" borderId="0" applyFill="0" applyBorder="0" applyProtection="0">
      <alignment horizontal="center" vertical="center"/>
    </xf>
    <xf numFmtId="0" fontId="18" fillId="0" borderId="0" applyFill="0" applyBorder="0" applyProtection="0"/>
    <xf numFmtId="0" fontId="48" fillId="0" borderId="0" applyFill="0" applyBorder="0" applyProtection="0">
      <alignment horizontal="left" vertical="top"/>
    </xf>
    <xf numFmtId="0" fontId="49" fillId="0" borderId="0" applyNumberFormat="0" applyFont="0" applyBorder="0" applyAlignment="0"/>
    <xf numFmtId="20" fontId="29" fillId="0" borderId="0"/>
    <xf numFmtId="0" fontId="50" fillId="0" borderId="0">
      <alignment vertical="top"/>
    </xf>
    <xf numFmtId="178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0" fontId="2" fillId="0" borderId="0" applyFont="0"/>
    <xf numFmtId="3" fontId="2" fillId="0" borderId="0"/>
    <xf numFmtId="10" fontId="2" fillId="0" borderId="0"/>
    <xf numFmtId="4" fontId="2" fillId="0" borderId="0"/>
    <xf numFmtId="0" fontId="2" fillId="0" borderId="0"/>
    <xf numFmtId="0" fontId="2" fillId="0" borderId="0"/>
    <xf numFmtId="173" fontId="54" fillId="0" borderId="0"/>
    <xf numFmtId="173" fontId="2" fillId="0" borderId="0"/>
    <xf numFmtId="9" fontId="54" fillId="0" borderId="0" applyFont="0" applyFill="0" applyBorder="0" applyAlignment="0" applyProtection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4" fillId="0" borderId="0"/>
    <xf numFmtId="0" fontId="94" fillId="0" borderId="0"/>
    <xf numFmtId="0" fontId="20" fillId="0" borderId="0"/>
    <xf numFmtId="0" fontId="20" fillId="0" borderId="0"/>
    <xf numFmtId="0" fontId="2" fillId="0" borderId="0"/>
    <xf numFmtId="173" fontId="20" fillId="0" borderId="0"/>
    <xf numFmtId="173" fontId="20" fillId="0" borderId="0"/>
    <xf numFmtId="173" fontId="20" fillId="0" borderId="0"/>
    <xf numFmtId="0" fontId="20" fillId="0" borderId="0"/>
    <xf numFmtId="173" fontId="20" fillId="0" borderId="0"/>
    <xf numFmtId="173" fontId="95" fillId="0" borderId="0"/>
    <xf numFmtId="173" fontId="95" fillId="0" borderId="0"/>
    <xf numFmtId="0" fontId="20" fillId="0" borderId="0"/>
    <xf numFmtId="173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0" fontId="11" fillId="0" borderId="0" applyNumberFormat="0" applyFill="0" applyBorder="0" applyAlignment="0" applyProtection="0"/>
    <xf numFmtId="0" fontId="2" fillId="0" borderId="0"/>
    <xf numFmtId="0" fontId="2" fillId="0" borderId="0"/>
    <xf numFmtId="173" fontId="20" fillId="0" borderId="0"/>
    <xf numFmtId="173" fontId="20" fillId="0" borderId="0"/>
    <xf numFmtId="173" fontId="20" fillId="0" borderId="0"/>
    <xf numFmtId="173" fontId="95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173" fontId="20" fillId="0" borderId="0"/>
    <xf numFmtId="173" fontId="20" fillId="0" borderId="0"/>
    <xf numFmtId="173" fontId="20" fillId="0" borderId="0"/>
    <xf numFmtId="173" fontId="95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" fillId="0" borderId="0"/>
    <xf numFmtId="173" fontId="20" fillId="0" borderId="0"/>
    <xf numFmtId="173" fontId="20" fillId="0" borderId="0"/>
    <xf numFmtId="173" fontId="95" fillId="0" borderId="0"/>
    <xf numFmtId="0" fontId="20" fillId="0" borderId="0"/>
    <xf numFmtId="0" fontId="20" fillId="0" borderId="0"/>
    <xf numFmtId="0" fontId="95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94" fillId="0" borderId="0"/>
    <xf numFmtId="0" fontId="2" fillId="0" borderId="0"/>
    <xf numFmtId="173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11" fillId="0" borderId="0">
      <alignment vertical="top"/>
    </xf>
    <xf numFmtId="0" fontId="11" fillId="0" borderId="0">
      <alignment vertical="top"/>
    </xf>
    <xf numFmtId="0" fontId="96" fillId="0" borderId="0">
      <alignment vertical="top"/>
    </xf>
    <xf numFmtId="191" fontId="97" fillId="0" borderId="0" applyFont="0" applyFill="0" applyBorder="0" applyAlignment="0" applyProtection="0"/>
    <xf numFmtId="192" fontId="97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38" fontId="97" fillId="0" borderId="0"/>
    <xf numFmtId="0" fontId="11" fillId="0" borderId="0">
      <alignment vertical="top"/>
    </xf>
    <xf numFmtId="38" fontId="29" fillId="0" borderId="0" applyFont="0" applyFill="0" applyBorder="0" applyAlignment="0" applyProtection="0"/>
    <xf numFmtId="195" fontId="2" fillId="0" borderId="0" applyFont="0" applyFill="0" applyBorder="0" applyAlignment="0" applyProtection="0"/>
    <xf numFmtId="196" fontId="98" fillId="0" borderId="0" applyFont="0" applyFill="0" applyAlignment="0" applyProtection="0"/>
    <xf numFmtId="195" fontId="2" fillId="0" borderId="0" applyFont="0" applyFill="0" applyBorder="0" applyAlignment="0" applyProtection="0"/>
    <xf numFmtId="196" fontId="98" fillId="0" borderId="0" applyFont="0" applyFill="0" applyAlignment="0" applyProtection="0"/>
    <xf numFmtId="196" fontId="98" fillId="0" borderId="0" applyFont="0" applyFill="0" applyAlignment="0" applyProtection="0"/>
    <xf numFmtId="196" fontId="98" fillId="0" borderId="0" applyFont="0" applyFill="0" applyAlignment="0" applyProtection="0"/>
    <xf numFmtId="195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98" fillId="0" borderId="0" applyFont="0" applyFill="0" applyAlignment="0" applyProtection="0"/>
    <xf numFmtId="197" fontId="2" fillId="0" borderId="0" applyFont="0" applyFill="0" applyBorder="0" applyAlignment="0" applyProtection="0"/>
    <xf numFmtId="197" fontId="98" fillId="0" borderId="0" applyFont="0" applyFill="0" applyAlignment="0" applyProtection="0"/>
    <xf numFmtId="197" fontId="98" fillId="0" borderId="0" applyFont="0" applyFill="0" applyAlignment="0" applyProtection="0"/>
    <xf numFmtId="197" fontId="98" fillId="0" borderId="0" applyFont="0" applyFill="0" applyAlignment="0" applyProtection="0"/>
    <xf numFmtId="197" fontId="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73" fontId="99" fillId="0" borderId="0"/>
    <xf numFmtId="173" fontId="21" fillId="0" borderId="0"/>
    <xf numFmtId="173" fontId="13" fillId="0" borderId="0"/>
    <xf numFmtId="0" fontId="12" fillId="0" borderId="0"/>
    <xf numFmtId="0" fontId="12" fillId="0" borderId="0"/>
    <xf numFmtId="0" fontId="100" fillId="0" borderId="0"/>
    <xf numFmtId="0" fontId="12" fillId="0" borderId="0"/>
    <xf numFmtId="0" fontId="12" fillId="0" borderId="0"/>
    <xf numFmtId="0" fontId="100" fillId="0" borderId="0"/>
    <xf numFmtId="0" fontId="101" fillId="0" borderId="0" applyNumberFormat="0" applyFont="0" applyFill="0" applyBorder="0" applyAlignment="0" applyProtection="0"/>
    <xf numFmtId="3" fontId="11" fillId="0" borderId="0"/>
    <xf numFmtId="173" fontId="99" fillId="0" borderId="0"/>
    <xf numFmtId="0" fontId="2" fillId="0" borderId="0"/>
    <xf numFmtId="0" fontId="2" fillId="0" borderId="0"/>
    <xf numFmtId="0" fontId="2" fillId="0" borderId="0"/>
    <xf numFmtId="0" fontId="102" fillId="0" borderId="0"/>
    <xf numFmtId="0" fontId="2" fillId="0" borderId="0"/>
    <xf numFmtId="0" fontId="2" fillId="0" borderId="0"/>
    <xf numFmtId="0" fontId="12" fillId="0" borderId="0"/>
    <xf numFmtId="173" fontId="13" fillId="0" borderId="0"/>
    <xf numFmtId="173" fontId="12" fillId="0" borderId="0"/>
    <xf numFmtId="0" fontId="12" fillId="0" borderId="0"/>
    <xf numFmtId="0" fontId="12" fillId="0" borderId="0"/>
    <xf numFmtId="0" fontId="100" fillId="0" borderId="0"/>
    <xf numFmtId="173" fontId="1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173" fontId="13" fillId="0" borderId="0"/>
    <xf numFmtId="173" fontId="13" fillId="0" borderId="0"/>
    <xf numFmtId="0" fontId="21" fillId="0" borderId="0"/>
    <xf numFmtId="0" fontId="21" fillId="0" borderId="0"/>
    <xf numFmtId="0" fontId="13" fillId="0" borderId="0"/>
    <xf numFmtId="0" fontId="2" fillId="0" borderId="0"/>
    <xf numFmtId="0" fontId="2" fillId="0" borderId="0"/>
    <xf numFmtId="0" fontId="21" fillId="0" borderId="0"/>
    <xf numFmtId="0" fontId="13" fillId="0" borderId="0"/>
    <xf numFmtId="173" fontId="99" fillId="0" borderId="0"/>
    <xf numFmtId="0" fontId="13" fillId="0" borderId="0"/>
    <xf numFmtId="0" fontId="13" fillId="0" borderId="0"/>
    <xf numFmtId="0" fontId="10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1" fillId="0" borderId="0"/>
    <xf numFmtId="0" fontId="21" fillId="0" borderId="0"/>
    <xf numFmtId="0" fontId="13" fillId="0" borderId="0"/>
    <xf numFmtId="0" fontId="21" fillId="0" borderId="0"/>
    <xf numFmtId="0" fontId="12" fillId="0" borderId="0"/>
    <xf numFmtId="0" fontId="21" fillId="0" borderId="0"/>
    <xf numFmtId="0" fontId="12" fillId="0" borderId="0"/>
    <xf numFmtId="0" fontId="21" fillId="0" borderId="0"/>
    <xf numFmtId="0" fontId="10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/>
    <xf numFmtId="0" fontId="12" fillId="0" borderId="0"/>
    <xf numFmtId="0" fontId="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3" fillId="0" borderId="0"/>
    <xf numFmtId="0" fontId="13" fillId="0" borderId="0"/>
    <xf numFmtId="0" fontId="13" fillId="0" borderId="0"/>
    <xf numFmtId="0" fontId="13" fillId="0" borderId="0"/>
    <xf numFmtId="0" fontId="103" fillId="0" borderId="0"/>
    <xf numFmtId="0" fontId="13" fillId="0" borderId="0"/>
    <xf numFmtId="173" fontId="21" fillId="0" borderId="0"/>
    <xf numFmtId="0" fontId="12" fillId="0" borderId="0"/>
    <xf numFmtId="0" fontId="12" fillId="0" borderId="0"/>
    <xf numFmtId="0" fontId="100" fillId="0" borderId="0"/>
    <xf numFmtId="0" fontId="102" fillId="0" borderId="0"/>
    <xf numFmtId="0" fontId="102" fillId="0" borderId="0"/>
    <xf numFmtId="0" fontId="13" fillId="0" borderId="0"/>
    <xf numFmtId="0" fontId="13" fillId="0" borderId="0"/>
    <xf numFmtId="0" fontId="13" fillId="0" borderId="0"/>
    <xf numFmtId="0" fontId="103" fillId="0" borderId="0"/>
    <xf numFmtId="0" fontId="21" fillId="0" borderId="0"/>
    <xf numFmtId="0" fontId="12" fillId="0" borderId="0"/>
    <xf numFmtId="0" fontId="12" fillId="0" borderId="0"/>
    <xf numFmtId="0" fontId="100" fillId="0" borderId="0"/>
    <xf numFmtId="0" fontId="12" fillId="0" borderId="0"/>
    <xf numFmtId="0" fontId="12" fillId="0" borderId="0"/>
    <xf numFmtId="0" fontId="100" fillId="0" borderId="0"/>
    <xf numFmtId="173" fontId="12" fillId="0" borderId="0"/>
    <xf numFmtId="0" fontId="2" fillId="0" borderId="0"/>
    <xf numFmtId="0" fontId="2" fillId="0" borderId="0"/>
    <xf numFmtId="0" fontId="2" fillId="0" borderId="0"/>
    <xf numFmtId="0" fontId="104" fillId="23" borderId="0">
      <alignment vertical="center" wrapText="1"/>
    </xf>
    <xf numFmtId="0" fontId="104" fillId="23" borderId="0">
      <alignment vertical="center" wrapText="1"/>
    </xf>
    <xf numFmtId="0" fontId="104" fillId="23" borderId="0">
      <alignment vertical="center" wrapText="1"/>
    </xf>
    <xf numFmtId="0" fontId="2" fillId="2" borderId="0"/>
    <xf numFmtId="0" fontId="2" fillId="2" borderId="0"/>
    <xf numFmtId="0" fontId="104" fillId="23" borderId="0">
      <alignment vertical="center" wrapText="1"/>
    </xf>
    <xf numFmtId="0" fontId="2" fillId="2" borderId="0"/>
    <xf numFmtId="0" fontId="2" fillId="2" borderId="0"/>
    <xf numFmtId="0" fontId="104" fillId="23" borderId="0">
      <alignment vertical="center" wrapText="1"/>
    </xf>
    <xf numFmtId="0" fontId="94" fillId="2" borderId="0"/>
    <xf numFmtId="0" fontId="104" fillId="23" borderId="0">
      <alignment vertical="center" wrapText="1"/>
    </xf>
    <xf numFmtId="0" fontId="2" fillId="2" borderId="0"/>
    <xf numFmtId="0" fontId="104" fillId="23" borderId="0">
      <alignment vertical="center" wrapText="1"/>
    </xf>
    <xf numFmtId="0" fontId="104" fillId="23" borderId="0">
      <alignment vertical="center" wrapText="1"/>
    </xf>
    <xf numFmtId="0" fontId="104" fillId="23" borderId="0">
      <alignment vertical="center" wrapText="1"/>
    </xf>
    <xf numFmtId="0" fontId="104" fillId="23" borderId="0">
      <alignment vertical="center" wrapText="1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105" fillId="45" borderId="24">
      <alignment vertical="center"/>
    </xf>
    <xf numFmtId="0" fontId="105" fillId="45" borderId="24">
      <alignment vertical="center"/>
    </xf>
    <xf numFmtId="0" fontId="105" fillId="45" borderId="24">
      <alignment vertical="center"/>
    </xf>
    <xf numFmtId="0" fontId="105" fillId="45" borderId="24">
      <alignment vertical="center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105" fillId="45" borderId="24">
      <alignment vertical="center"/>
    </xf>
    <xf numFmtId="0" fontId="105" fillId="45" borderId="24">
      <alignment vertical="center"/>
    </xf>
    <xf numFmtId="0" fontId="2" fillId="2" borderId="0"/>
    <xf numFmtId="0" fontId="2" fillId="2" borderId="0"/>
    <xf numFmtId="0" fontId="2" fillId="2" borderId="0"/>
    <xf numFmtId="0" fontId="106" fillId="23" borderId="0">
      <alignment vertical="center" wrapText="1"/>
    </xf>
    <xf numFmtId="0" fontId="106" fillId="23" borderId="0">
      <alignment vertical="center" wrapText="1"/>
    </xf>
    <xf numFmtId="0" fontId="106" fillId="23" borderId="0">
      <alignment vertical="center" wrapText="1"/>
    </xf>
    <xf numFmtId="0" fontId="14" fillId="2" borderId="0"/>
    <xf numFmtId="0" fontId="106" fillId="23" borderId="0">
      <alignment vertical="center" wrapText="1"/>
    </xf>
    <xf numFmtId="0" fontId="14" fillId="2" borderId="0"/>
    <xf numFmtId="0" fontId="106" fillId="23" borderId="0">
      <alignment vertical="center" wrapText="1"/>
    </xf>
    <xf numFmtId="0" fontId="78" fillId="2" borderId="0"/>
    <xf numFmtId="0" fontId="106" fillId="23" borderId="0">
      <alignment vertical="center" wrapText="1"/>
    </xf>
    <xf numFmtId="0" fontId="106" fillId="23" borderId="0">
      <alignment vertical="center" wrapText="1"/>
    </xf>
    <xf numFmtId="0" fontId="106" fillId="23" borderId="0">
      <alignment vertical="center" wrapText="1"/>
    </xf>
    <xf numFmtId="0" fontId="106" fillId="23" borderId="0">
      <alignment vertical="center" wrapText="1"/>
    </xf>
    <xf numFmtId="0" fontId="106" fillId="23" borderId="0">
      <alignment vertical="center" wrapText="1"/>
    </xf>
    <xf numFmtId="0" fontId="14" fillId="2" borderId="0"/>
    <xf numFmtId="0" fontId="14" fillId="2" borderId="0"/>
    <xf numFmtId="0" fontId="14" fillId="2" borderId="0"/>
    <xf numFmtId="0" fontId="105" fillId="45" borderId="24">
      <alignment vertical="center"/>
    </xf>
    <xf numFmtId="0" fontId="105" fillId="45" borderId="24">
      <alignment vertical="center"/>
    </xf>
    <xf numFmtId="0" fontId="105" fillId="45" borderId="24">
      <alignment vertical="center"/>
    </xf>
    <xf numFmtId="0" fontId="105" fillId="45" borderId="24">
      <alignment vertical="center"/>
    </xf>
    <xf numFmtId="0" fontId="14" fillId="2" borderId="0"/>
    <xf numFmtId="0" fontId="105" fillId="45" borderId="24">
      <alignment vertical="center"/>
    </xf>
    <xf numFmtId="0" fontId="105" fillId="45" borderId="24">
      <alignment vertical="center"/>
    </xf>
    <xf numFmtId="0" fontId="14" fillId="2" borderId="0"/>
    <xf numFmtId="0" fontId="107" fillId="23" borderId="0">
      <alignment vertical="center" wrapText="1"/>
    </xf>
    <xf numFmtId="0" fontId="107" fillId="23" borderId="0">
      <alignment vertical="center" wrapText="1"/>
    </xf>
    <xf numFmtId="0" fontId="107" fillId="23" borderId="0">
      <alignment vertical="center" wrapText="1"/>
    </xf>
    <xf numFmtId="0" fontId="15" fillId="2" borderId="0"/>
    <xf numFmtId="0" fontId="107" fillId="23" borderId="0">
      <alignment vertical="center" wrapText="1"/>
    </xf>
    <xf numFmtId="0" fontId="15" fillId="2" borderId="0"/>
    <xf numFmtId="0" fontId="107" fillId="23" borderId="0">
      <alignment vertical="center" wrapText="1"/>
    </xf>
    <xf numFmtId="0" fontId="12" fillId="2" borderId="0"/>
    <xf numFmtId="0" fontId="107" fillId="23" borderId="0">
      <alignment vertical="center" wrapText="1"/>
    </xf>
    <xf numFmtId="0" fontId="107" fillId="23" borderId="0">
      <alignment vertical="center" wrapText="1"/>
    </xf>
    <xf numFmtId="0" fontId="107" fillId="23" borderId="0">
      <alignment vertical="center" wrapText="1"/>
    </xf>
    <xf numFmtId="0" fontId="107" fillId="23" borderId="0">
      <alignment vertical="center" wrapText="1"/>
    </xf>
    <xf numFmtId="0" fontId="107" fillId="23" borderId="0">
      <alignment vertical="center" wrapText="1"/>
    </xf>
    <xf numFmtId="0" fontId="15" fillId="2" borderId="0"/>
    <xf numFmtId="0" fontId="15" fillId="2" borderId="0"/>
    <xf numFmtId="0" fontId="15" fillId="2" borderId="0"/>
    <xf numFmtId="0" fontId="105" fillId="45" borderId="24">
      <alignment vertical="center"/>
    </xf>
    <xf numFmtId="0" fontId="105" fillId="45" borderId="24">
      <alignment vertical="center"/>
    </xf>
    <xf numFmtId="0" fontId="105" fillId="45" borderId="24">
      <alignment vertical="center"/>
    </xf>
    <xf numFmtId="0" fontId="105" fillId="45" borderId="24">
      <alignment vertical="center"/>
    </xf>
    <xf numFmtId="0" fontId="15" fillId="2" borderId="0"/>
    <xf numFmtId="0" fontId="105" fillId="45" borderId="24">
      <alignment vertical="center"/>
    </xf>
    <xf numFmtId="0" fontId="105" fillId="45" borderId="24">
      <alignment vertical="center"/>
    </xf>
    <xf numFmtId="0" fontId="15" fillId="2" borderId="0"/>
    <xf numFmtId="0" fontId="108" fillId="23" borderId="0">
      <alignment vertical="center" wrapText="1"/>
    </xf>
    <xf numFmtId="0" fontId="108" fillId="23" borderId="0">
      <alignment vertical="center" wrapText="1"/>
    </xf>
    <xf numFmtId="0" fontId="16" fillId="2" borderId="0"/>
    <xf numFmtId="0" fontId="108" fillId="23" borderId="0">
      <alignment vertical="center" wrapText="1"/>
    </xf>
    <xf numFmtId="0" fontId="16" fillId="2" borderId="0"/>
    <xf numFmtId="0" fontId="108" fillId="23" borderId="0">
      <alignment vertical="center" wrapText="1"/>
    </xf>
    <xf numFmtId="0" fontId="16" fillId="2" borderId="0"/>
    <xf numFmtId="0" fontId="108" fillId="23" borderId="0">
      <alignment vertical="center" wrapText="1"/>
    </xf>
    <xf numFmtId="0" fontId="109" fillId="2" borderId="0"/>
    <xf numFmtId="0" fontId="108" fillId="23" borderId="0">
      <alignment vertical="center" wrapText="1"/>
    </xf>
    <xf numFmtId="0" fontId="108" fillId="23" borderId="0">
      <alignment vertical="center" wrapText="1"/>
    </xf>
    <xf numFmtId="0" fontId="108" fillId="23" borderId="0">
      <alignment vertical="center" wrapText="1"/>
    </xf>
    <xf numFmtId="0" fontId="108" fillId="23" borderId="0">
      <alignment vertical="center" wrapText="1"/>
    </xf>
    <xf numFmtId="0" fontId="108" fillId="23" borderId="0">
      <alignment vertical="center" wrapText="1"/>
    </xf>
    <xf numFmtId="0" fontId="16" fillId="2" borderId="0"/>
    <xf numFmtId="0" fontId="16" fillId="2" borderId="0"/>
    <xf numFmtId="0" fontId="110" fillId="2" borderId="0"/>
    <xf numFmtId="0" fontId="16" fillId="2" borderId="0"/>
    <xf numFmtId="0" fontId="16" fillId="2" borderId="0"/>
    <xf numFmtId="0" fontId="16" fillId="2" borderId="0"/>
    <xf numFmtId="0" fontId="105" fillId="45" borderId="24">
      <alignment vertical="center"/>
    </xf>
    <xf numFmtId="0" fontId="105" fillId="45" borderId="24">
      <alignment vertical="center"/>
    </xf>
    <xf numFmtId="0" fontId="105" fillId="45" borderId="24">
      <alignment vertical="center"/>
    </xf>
    <xf numFmtId="0" fontId="105" fillId="45" borderId="24">
      <alignment vertical="center"/>
    </xf>
    <xf numFmtId="0" fontId="16" fillId="2" borderId="0"/>
    <xf numFmtId="0" fontId="16" fillId="2" borderId="0"/>
    <xf numFmtId="0" fontId="16" fillId="2" borderId="0"/>
    <xf numFmtId="0" fontId="16" fillId="2" borderId="0"/>
    <xf numFmtId="0" fontId="16" fillId="2" borderId="0"/>
    <xf numFmtId="0" fontId="16" fillId="2" borderId="0"/>
    <xf numFmtId="0" fontId="105" fillId="45" borderId="24">
      <alignment vertical="center"/>
    </xf>
    <xf numFmtId="0" fontId="105" fillId="45" borderId="24">
      <alignment vertical="center"/>
    </xf>
    <xf numFmtId="0" fontId="16" fillId="2" borderId="0"/>
    <xf numFmtId="0" fontId="16" fillId="2" borderId="0"/>
    <xf numFmtId="0" fontId="16" fillId="2" borderId="0"/>
    <xf numFmtId="0" fontId="111" fillId="23" borderId="0">
      <alignment vertical="center" wrapText="1"/>
    </xf>
    <xf numFmtId="0" fontId="111" fillId="23" borderId="0">
      <alignment vertical="center" wrapText="1"/>
    </xf>
    <xf numFmtId="0" fontId="111" fillId="23" borderId="0">
      <alignment vertical="center" wrapText="1"/>
    </xf>
    <xf numFmtId="0" fontId="17" fillId="2" borderId="0"/>
    <xf numFmtId="0" fontId="111" fillId="23" borderId="0">
      <alignment vertical="center" wrapText="1"/>
    </xf>
    <xf numFmtId="0" fontId="17" fillId="2" borderId="0"/>
    <xf numFmtId="0" fontId="111" fillId="23" borderId="0">
      <alignment vertical="center" wrapText="1"/>
    </xf>
    <xf numFmtId="0" fontId="112" fillId="2" borderId="0"/>
    <xf numFmtId="0" fontId="111" fillId="23" borderId="0">
      <alignment vertical="center" wrapText="1"/>
    </xf>
    <xf numFmtId="0" fontId="111" fillId="23" borderId="0">
      <alignment vertical="center" wrapText="1"/>
    </xf>
    <xf numFmtId="0" fontId="111" fillId="23" borderId="0">
      <alignment vertical="center" wrapText="1"/>
    </xf>
    <xf numFmtId="0" fontId="111" fillId="23" borderId="0">
      <alignment vertical="center" wrapText="1"/>
    </xf>
    <xf numFmtId="0" fontId="111" fillId="23" borderId="0">
      <alignment vertical="center" wrapText="1"/>
    </xf>
    <xf numFmtId="0" fontId="17" fillId="2" borderId="0"/>
    <xf numFmtId="0" fontId="17" fillId="2" borderId="0"/>
    <xf numFmtId="0" fontId="17" fillId="2" borderId="0"/>
    <xf numFmtId="0" fontId="105" fillId="45" borderId="24">
      <alignment vertical="center"/>
    </xf>
    <xf numFmtId="0" fontId="105" fillId="45" borderId="24">
      <alignment vertical="center"/>
    </xf>
    <xf numFmtId="0" fontId="105" fillId="45" borderId="24">
      <alignment vertical="center"/>
    </xf>
    <xf numFmtId="0" fontId="105" fillId="45" borderId="24">
      <alignment vertical="center"/>
    </xf>
    <xf numFmtId="0" fontId="17" fillId="2" borderId="0"/>
    <xf numFmtId="0" fontId="105" fillId="45" borderId="24">
      <alignment vertical="center"/>
    </xf>
    <xf numFmtId="0" fontId="105" fillId="45" borderId="24">
      <alignment vertical="center"/>
    </xf>
    <xf numFmtId="0" fontId="17" fillId="2" borderId="0"/>
    <xf numFmtId="0" fontId="113" fillId="23" borderId="0">
      <alignment vertical="center" wrapText="1"/>
    </xf>
    <xf numFmtId="0" fontId="113" fillId="23" borderId="0">
      <alignment vertical="center" wrapText="1"/>
    </xf>
    <xf numFmtId="0" fontId="113" fillId="23" borderId="0">
      <alignment vertical="center" wrapText="1"/>
    </xf>
    <xf numFmtId="0" fontId="18" fillId="2" borderId="0"/>
    <xf numFmtId="0" fontId="113" fillId="23" borderId="0">
      <alignment vertical="center" wrapText="1"/>
    </xf>
    <xf numFmtId="0" fontId="18" fillId="2" borderId="0"/>
    <xf numFmtId="0" fontId="113" fillId="23" borderId="0">
      <alignment vertical="center" wrapText="1"/>
    </xf>
    <xf numFmtId="0" fontId="92" fillId="2" borderId="0"/>
    <xf numFmtId="0" fontId="113" fillId="23" borderId="0">
      <alignment vertical="center" wrapText="1"/>
    </xf>
    <xf numFmtId="0" fontId="113" fillId="23" borderId="0">
      <alignment vertical="center" wrapText="1"/>
    </xf>
    <xf numFmtId="0" fontId="113" fillId="23" borderId="0">
      <alignment vertical="center" wrapText="1"/>
    </xf>
    <xf numFmtId="0" fontId="113" fillId="23" borderId="0">
      <alignment vertical="center" wrapText="1"/>
    </xf>
    <xf numFmtId="0" fontId="113" fillId="23" borderId="0">
      <alignment vertical="center" wrapText="1"/>
    </xf>
    <xf numFmtId="0" fontId="18" fillId="2" borderId="0"/>
    <xf numFmtId="0" fontId="18" fillId="2" borderId="0"/>
    <xf numFmtId="0" fontId="18" fillId="2" borderId="0"/>
    <xf numFmtId="0" fontId="105" fillId="45" borderId="24">
      <alignment vertical="center"/>
    </xf>
    <xf numFmtId="0" fontId="105" fillId="45" borderId="24">
      <alignment vertical="center"/>
    </xf>
    <xf numFmtId="0" fontId="105" fillId="45" borderId="24">
      <alignment vertical="center"/>
    </xf>
    <xf numFmtId="0" fontId="105" fillId="45" borderId="24">
      <alignment vertical="center"/>
    </xf>
    <xf numFmtId="0" fontId="18" fillId="2" borderId="0"/>
    <xf numFmtId="0" fontId="105" fillId="45" borderId="24">
      <alignment vertical="center"/>
    </xf>
    <xf numFmtId="0" fontId="105" fillId="45" borderId="24">
      <alignment vertical="center"/>
    </xf>
    <xf numFmtId="0" fontId="18" fillId="2" borderId="0"/>
    <xf numFmtId="0" fontId="114" fillId="23" borderId="0">
      <alignment vertical="center" wrapText="1"/>
    </xf>
    <xf numFmtId="0" fontId="114" fillId="23" borderId="0">
      <alignment vertical="center" wrapText="1"/>
    </xf>
    <xf numFmtId="0" fontId="114" fillId="23" borderId="0">
      <alignment vertical="center" wrapText="1"/>
    </xf>
    <xf numFmtId="0" fontId="19" fillId="2" borderId="0"/>
    <xf numFmtId="0" fontId="114" fillId="23" borderId="0">
      <alignment vertical="center" wrapText="1"/>
    </xf>
    <xf numFmtId="0" fontId="19" fillId="2" borderId="0"/>
    <xf numFmtId="0" fontId="114" fillId="23" borderId="0">
      <alignment vertical="center" wrapText="1"/>
    </xf>
    <xf numFmtId="0" fontId="115" fillId="2" borderId="0"/>
    <xf numFmtId="0" fontId="114" fillId="23" borderId="0">
      <alignment vertical="center" wrapText="1"/>
    </xf>
    <xf numFmtId="0" fontId="114" fillId="23" borderId="0">
      <alignment vertical="center" wrapText="1"/>
    </xf>
    <xf numFmtId="0" fontId="114" fillId="23" borderId="0">
      <alignment vertical="center" wrapText="1"/>
    </xf>
    <xf numFmtId="0" fontId="114" fillId="23" borderId="0">
      <alignment vertical="center" wrapText="1"/>
    </xf>
    <xf numFmtId="0" fontId="114" fillId="23" borderId="0">
      <alignment vertical="center" wrapText="1"/>
    </xf>
    <xf numFmtId="0" fontId="19" fillId="2" borderId="0"/>
    <xf numFmtId="0" fontId="19" fillId="2" borderId="0"/>
    <xf numFmtId="0" fontId="19" fillId="2" borderId="0"/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9" fillId="2" borderId="0"/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05" fillId="45" borderId="25">
      <alignment vertical="center"/>
    </xf>
    <xf numFmtId="0" fontId="19" fillId="2" borderId="0"/>
    <xf numFmtId="19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98" fillId="0" borderId="0" applyFont="0" applyFill="0" applyAlignment="0" applyProtection="0"/>
    <xf numFmtId="199" fontId="2" fillId="0" borderId="0" applyFont="0" applyFill="0" applyBorder="0" applyAlignment="0" applyProtection="0"/>
    <xf numFmtId="199" fontId="98" fillId="0" borderId="0" applyFont="0" applyFill="0" applyAlignment="0" applyProtection="0"/>
    <xf numFmtId="199" fontId="98" fillId="0" borderId="0" applyFont="0" applyFill="0" applyAlignment="0" applyProtection="0"/>
    <xf numFmtId="199" fontId="2" fillId="0" borderId="0" applyFont="0" applyFill="0" applyBorder="0" applyAlignment="0" applyProtection="0"/>
    <xf numFmtId="199" fontId="98" fillId="0" borderId="0" applyFont="0" applyFill="0" applyAlignment="0" applyProtection="0"/>
    <xf numFmtId="19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0" fontId="12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19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98" fillId="0" borderId="0" applyFont="0" applyFill="0" applyAlignment="0" applyProtection="0"/>
    <xf numFmtId="202" fontId="2" fillId="0" borderId="0" applyFont="0" applyFill="0" applyBorder="0" applyAlignment="0" applyProtection="0"/>
    <xf numFmtId="201" fontId="98" fillId="0" borderId="0" applyFont="0" applyFill="0" applyAlignment="0" applyProtection="0"/>
    <xf numFmtId="201" fontId="98" fillId="0" borderId="0" applyFont="0" applyFill="0" applyAlignment="0" applyProtection="0"/>
    <xf numFmtId="203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98" fillId="0" borderId="0" applyFont="0" applyFill="0" applyAlignment="0" applyProtection="0"/>
    <xf numFmtId="19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208" fontId="2" fillId="0" borderId="0" applyFont="0" applyFill="0" applyBorder="0" applyAlignment="0" applyProtection="0"/>
    <xf numFmtId="208" fontId="98" fillId="0" borderId="0" applyFont="0" applyFill="0" applyAlignment="0" applyProtection="0"/>
    <xf numFmtId="208" fontId="2" fillId="0" borderId="0" applyFont="0" applyFill="0" applyBorder="0" applyAlignment="0" applyProtection="0"/>
    <xf numFmtId="208" fontId="98" fillId="0" borderId="0" applyFont="0" applyFill="0" applyAlignment="0" applyProtection="0"/>
    <xf numFmtId="208" fontId="98" fillId="0" borderId="0" applyFont="0" applyFill="0" applyAlignment="0" applyProtection="0"/>
    <xf numFmtId="208" fontId="2" fillId="0" borderId="0" applyFont="0" applyFill="0" applyBorder="0" applyAlignment="0" applyProtection="0"/>
    <xf numFmtId="208" fontId="98" fillId="0" borderId="0" applyFont="0" applyFill="0" applyAlignment="0" applyProtection="0"/>
    <xf numFmtId="208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0" fontId="12" fillId="0" borderId="0"/>
    <xf numFmtId="0" fontId="12" fillId="0" borderId="0"/>
    <xf numFmtId="0" fontId="100" fillId="0" borderId="0"/>
    <xf numFmtId="175" fontId="20" fillId="0" borderId="26"/>
    <xf numFmtId="175" fontId="20" fillId="0" borderId="26"/>
    <xf numFmtId="175" fontId="20" fillId="0" borderId="26"/>
    <xf numFmtId="167" fontId="20" fillId="3" borderId="1"/>
    <xf numFmtId="167" fontId="20" fillId="3" borderId="1"/>
    <xf numFmtId="167" fontId="20" fillId="3" borderId="1"/>
    <xf numFmtId="167" fontId="20" fillId="3" borderId="1"/>
    <xf numFmtId="167" fontId="20" fillId="3" borderId="1"/>
    <xf numFmtId="167" fontId="20" fillId="3" borderId="1"/>
    <xf numFmtId="167" fontId="20" fillId="3" borderId="1"/>
    <xf numFmtId="167" fontId="20" fillId="3" borderId="1"/>
    <xf numFmtId="167" fontId="20" fillId="3" borderId="1"/>
    <xf numFmtId="167" fontId="20" fillId="3" borderId="1"/>
    <xf numFmtId="167" fontId="20" fillId="3" borderId="1"/>
    <xf numFmtId="167" fontId="20" fillId="3" borderId="1"/>
    <xf numFmtId="167" fontId="95" fillId="3" borderId="1"/>
    <xf numFmtId="167" fontId="95" fillId="3" borderId="1"/>
    <xf numFmtId="167" fontId="20" fillId="3" borderId="1"/>
    <xf numFmtId="175" fontId="20" fillId="0" borderId="26"/>
    <xf numFmtId="167" fontId="20" fillId="3" borderId="1"/>
    <xf numFmtId="167" fontId="20" fillId="3" borderId="1"/>
    <xf numFmtId="167" fontId="20" fillId="3" borderId="1"/>
    <xf numFmtId="167" fontId="20" fillId="3" borderId="1"/>
    <xf numFmtId="167" fontId="20" fillId="3" borderId="1"/>
    <xf numFmtId="167" fontId="20" fillId="3" borderId="1"/>
    <xf numFmtId="175" fontId="20" fillId="0" borderId="26"/>
    <xf numFmtId="167" fontId="20" fillId="3" borderId="1"/>
    <xf numFmtId="167" fontId="20" fillId="3" borderId="1"/>
    <xf numFmtId="175" fontId="20" fillId="0" borderId="26"/>
    <xf numFmtId="167" fontId="95" fillId="3" borderId="1"/>
    <xf numFmtId="167" fontId="95" fillId="3" borderId="1"/>
    <xf numFmtId="175" fontId="20" fillId="0" borderId="26"/>
    <xf numFmtId="167" fontId="20" fillId="3" borderId="1"/>
    <xf numFmtId="175" fontId="20" fillId="0" borderId="26"/>
    <xf numFmtId="175" fontId="20" fillId="0" borderId="26"/>
    <xf numFmtId="175" fontId="20" fillId="0" borderId="26"/>
    <xf numFmtId="167" fontId="20" fillId="3" borderId="1"/>
    <xf numFmtId="167" fontId="20" fillId="3" borderId="1"/>
    <xf numFmtId="167" fontId="20" fillId="3" borderId="1"/>
    <xf numFmtId="167" fontId="20" fillId="3" borderId="1"/>
    <xf numFmtId="209" fontId="2" fillId="3" borderId="1"/>
    <xf numFmtId="209" fontId="2" fillId="3" borderId="1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167" fontId="20" fillId="3" borderId="1"/>
    <xf numFmtId="167" fontId="20" fillId="3" borderId="1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0" fontId="116" fillId="46" borderId="27"/>
    <xf numFmtId="211" fontId="104" fillId="0" borderId="1">
      <alignment vertical="center" wrapText="1"/>
    </xf>
    <xf numFmtId="211" fontId="104" fillId="0" borderId="1">
      <alignment vertical="center" wrapText="1"/>
    </xf>
    <xf numFmtId="167" fontId="20" fillId="3" borderId="1"/>
    <xf numFmtId="167" fontId="20" fillId="3" borderId="1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1" fillId="0" borderId="0"/>
    <xf numFmtId="212" fontId="2" fillId="0" borderId="0" applyFont="0" applyFill="0" applyBorder="0" applyAlignment="0" applyProtection="0"/>
    <xf numFmtId="213" fontId="98" fillId="0" borderId="0" applyFont="0" applyFill="0" applyAlignment="0" applyProtection="0"/>
    <xf numFmtId="212" fontId="2" fillId="0" borderId="0" applyFont="0" applyFill="0" applyBorder="0" applyAlignment="0" applyProtection="0"/>
    <xf numFmtId="213" fontId="98" fillId="0" borderId="0" applyFont="0" applyFill="0" applyAlignment="0" applyProtection="0"/>
    <xf numFmtId="213" fontId="98" fillId="0" borderId="0" applyFont="0" applyFill="0" applyAlignment="0" applyProtection="0"/>
    <xf numFmtId="213" fontId="98" fillId="0" borderId="0" applyFont="0" applyFill="0" applyAlignment="0" applyProtection="0"/>
    <xf numFmtId="212" fontId="2" fillId="0" borderId="0" applyFont="0" applyFill="0" applyBorder="0" applyAlignment="0" applyProtection="0"/>
    <xf numFmtId="173" fontId="99" fillId="0" borderId="0"/>
    <xf numFmtId="173" fontId="21" fillId="0" borderId="0"/>
    <xf numFmtId="173" fontId="99" fillId="0" borderId="0"/>
    <xf numFmtId="173" fontId="13" fillId="0" borderId="0"/>
    <xf numFmtId="0" fontId="2" fillId="0" borderId="0"/>
    <xf numFmtId="0" fontId="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0" fillId="0" borderId="0"/>
    <xf numFmtId="0" fontId="21" fillId="0" borderId="0"/>
    <xf numFmtId="173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4" fillId="0" borderId="0"/>
    <xf numFmtId="0" fontId="2" fillId="0" borderId="0"/>
    <xf numFmtId="0" fontId="21" fillId="0" borderId="0"/>
    <xf numFmtId="0" fontId="21" fillId="0" borderId="0"/>
    <xf numFmtId="173" fontId="13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2" fillId="0" borderId="0"/>
    <xf numFmtId="0" fontId="21" fillId="0" borderId="0"/>
    <xf numFmtId="0" fontId="118" fillId="0" borderId="0">
      <alignment vertical="center" wrapText="1"/>
    </xf>
    <xf numFmtId="0" fontId="118" fillId="0" borderId="0">
      <alignment vertical="center" wrapText="1"/>
    </xf>
    <xf numFmtId="0" fontId="118" fillId="0" borderId="0">
      <alignment vertical="center" wrapText="1"/>
    </xf>
    <xf numFmtId="0" fontId="15" fillId="3" borderId="0"/>
    <xf numFmtId="0" fontId="118" fillId="0" borderId="0">
      <alignment vertical="center" wrapText="1"/>
    </xf>
    <xf numFmtId="0" fontId="15" fillId="3" borderId="0"/>
    <xf numFmtId="0" fontId="118" fillId="0" borderId="0">
      <alignment vertical="center" wrapText="1"/>
    </xf>
    <xf numFmtId="0" fontId="12" fillId="3" borderId="0"/>
    <xf numFmtId="0" fontId="118" fillId="0" borderId="0">
      <alignment vertical="center" wrapText="1"/>
    </xf>
    <xf numFmtId="0" fontId="118" fillId="0" borderId="0">
      <alignment vertical="center" wrapText="1"/>
    </xf>
    <xf numFmtId="0" fontId="118" fillId="0" borderId="0">
      <alignment vertical="center" wrapText="1"/>
    </xf>
    <xf numFmtId="0" fontId="118" fillId="0" borderId="0">
      <alignment vertical="center" wrapText="1"/>
    </xf>
    <xf numFmtId="0" fontId="118" fillId="0" borderId="0">
      <alignment vertical="center" wrapText="1"/>
    </xf>
    <xf numFmtId="0" fontId="15" fillId="3" borderId="0"/>
    <xf numFmtId="0" fontId="15" fillId="3" borderId="0"/>
    <xf numFmtId="0" fontId="15" fillId="3" borderId="0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5" fillId="3" borderId="0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16" fillId="0" borderId="28"/>
    <xf numFmtId="0" fontId="15" fillId="3" borderId="0"/>
    <xf numFmtId="0" fontId="2" fillId="0" borderId="0" applyNumberFormat="0" applyFill="0" applyBorder="0" applyAlignment="0" applyProtection="0"/>
    <xf numFmtId="203" fontId="119" fillId="0" borderId="0" applyFill="0" applyAlignment="0" applyProtection="0"/>
    <xf numFmtId="0" fontId="119" fillId="0" borderId="0" applyNumberFormat="0" applyFill="0" applyBorder="0" applyAlignment="0" applyProtection="0"/>
    <xf numFmtId="203" fontId="119" fillId="0" borderId="0" applyFill="0" applyAlignment="0" applyProtection="0"/>
    <xf numFmtId="203" fontId="119" fillId="0" borderId="0" applyFill="0" applyAlignment="0" applyProtection="0"/>
    <xf numFmtId="0" fontId="11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3" fontId="119" fillId="0" borderId="0" applyFill="0" applyAlignment="0" applyProtection="0"/>
    <xf numFmtId="0" fontId="11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7" borderId="0" applyNumberFormat="0" applyFont="0" applyAlignment="0" applyProtection="0"/>
    <xf numFmtId="203" fontId="98" fillId="47" borderId="0" applyFont="0" applyAlignment="0" applyProtection="0"/>
    <xf numFmtId="0" fontId="2" fillId="7" borderId="0" applyNumberFormat="0" applyFont="0" applyAlignment="0" applyProtection="0"/>
    <xf numFmtId="203" fontId="98" fillId="47" borderId="0" applyFont="0" applyAlignment="0" applyProtection="0"/>
    <xf numFmtId="203" fontId="98" fillId="47" borderId="0" applyFont="0" applyAlignment="0" applyProtection="0"/>
    <xf numFmtId="203" fontId="98" fillId="47" borderId="0" applyFont="0" applyAlignment="0" applyProtection="0"/>
    <xf numFmtId="0" fontId="2" fillId="7" borderId="0" applyNumberFormat="0" applyFont="0" applyAlignment="0" applyProtection="0"/>
    <xf numFmtId="0" fontId="21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0" fillId="0" borderId="0"/>
    <xf numFmtId="0" fontId="21" fillId="0" borderId="0"/>
    <xf numFmtId="0" fontId="21" fillId="0" borderId="0"/>
    <xf numFmtId="0" fontId="21" fillId="0" borderId="0"/>
    <xf numFmtId="0" fontId="120" fillId="0" borderId="0"/>
    <xf numFmtId="0" fontId="2" fillId="0" borderId="0"/>
    <xf numFmtId="0" fontId="2" fillId="0" borderId="0"/>
    <xf numFmtId="0" fontId="13" fillId="0" borderId="0"/>
    <xf numFmtId="173" fontId="12" fillId="0" borderId="0"/>
    <xf numFmtId="0" fontId="12" fillId="0" borderId="0"/>
    <xf numFmtId="0" fontId="12" fillId="0" borderId="0"/>
    <xf numFmtId="0" fontId="100" fillId="0" borderId="0"/>
    <xf numFmtId="173" fontId="12" fillId="0" borderId="0"/>
    <xf numFmtId="0" fontId="12" fillId="0" borderId="0"/>
    <xf numFmtId="0" fontId="12" fillId="0" borderId="0"/>
    <xf numFmtId="0" fontId="100" fillId="0" borderId="0"/>
    <xf numFmtId="173" fontId="21" fillId="0" borderId="0"/>
    <xf numFmtId="0" fontId="13" fillId="0" borderId="0"/>
    <xf numFmtId="0" fontId="101" fillId="0" borderId="0" applyNumberFormat="0" applyFill="0" applyBorder="0" applyAlignment="0" applyProtection="0"/>
    <xf numFmtId="173" fontId="12" fillId="0" borderId="0"/>
    <xf numFmtId="0" fontId="12" fillId="0" borderId="0"/>
    <xf numFmtId="0" fontId="12" fillId="0" borderId="0"/>
    <xf numFmtId="0" fontId="100" fillId="0" borderId="0"/>
    <xf numFmtId="173" fontId="12" fillId="0" borderId="0"/>
    <xf numFmtId="0" fontId="12" fillId="0" borderId="0"/>
    <xf numFmtId="0" fontId="12" fillId="0" borderId="0"/>
    <xf numFmtId="0" fontId="100" fillId="0" borderId="0"/>
    <xf numFmtId="0" fontId="2" fillId="0" borderId="0"/>
    <xf numFmtId="0" fontId="1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13" fillId="0" borderId="0"/>
    <xf numFmtId="0" fontId="2" fillId="0" borderId="0"/>
    <xf numFmtId="0" fontId="12" fillId="0" borderId="0"/>
    <xf numFmtId="0" fontId="2" fillId="0" borderId="0"/>
    <xf numFmtId="0" fontId="21" fillId="0" borderId="0"/>
    <xf numFmtId="0" fontId="21" fillId="0" borderId="0"/>
    <xf numFmtId="0" fontId="120" fillId="0" borderId="0"/>
    <xf numFmtId="0" fontId="21" fillId="0" borderId="0"/>
    <xf numFmtId="0" fontId="21" fillId="0" borderId="0"/>
    <xf numFmtId="0" fontId="1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4" fillId="0" borderId="0"/>
    <xf numFmtId="0" fontId="2" fillId="0" borderId="0"/>
    <xf numFmtId="0" fontId="2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12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2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12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2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121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12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94" fillId="0" borderId="0" applyFont="0" applyFill="0" applyBorder="0" applyAlignment="0" applyProtection="0"/>
    <xf numFmtId="168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5" fontId="98" fillId="0" borderId="0" applyFont="0" applyFill="0" applyAlignment="0" applyProtection="0"/>
    <xf numFmtId="214" fontId="2" fillId="0" borderId="0" applyFont="0" applyFill="0" applyBorder="0" applyAlignment="0" applyProtection="0"/>
    <xf numFmtId="215" fontId="98" fillId="0" borderId="0" applyFont="0" applyFill="0" applyAlignment="0" applyProtection="0"/>
    <xf numFmtId="215" fontId="98" fillId="0" borderId="0" applyFont="0" applyFill="0" applyAlignment="0" applyProtection="0"/>
    <xf numFmtId="214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1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1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1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1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5" fontId="98" fillId="0" borderId="0" applyFont="0" applyFill="0" applyAlignment="0" applyProtection="0"/>
    <xf numFmtId="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1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1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98" fillId="0" borderId="0" applyFont="0" applyFill="0" applyProtection="0">
      <alignment horizontal="right"/>
    </xf>
    <xf numFmtId="221" fontId="2" fillId="0" borderId="0" applyFont="0" applyFill="0" applyBorder="0" applyProtection="0">
      <alignment horizontal="right"/>
    </xf>
    <xf numFmtId="221" fontId="98" fillId="0" borderId="0" applyFont="0" applyFill="0" applyProtection="0">
      <alignment horizontal="right"/>
    </xf>
    <xf numFmtId="221" fontId="98" fillId="0" borderId="0" applyFont="0" applyFill="0" applyProtection="0">
      <alignment horizontal="right"/>
    </xf>
    <xf numFmtId="221" fontId="2" fillId="0" borderId="0" applyFont="0" applyFill="0" applyBorder="0" applyProtection="0">
      <alignment horizontal="right"/>
    </xf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19" fillId="0" borderId="0" applyFont="0" applyFill="0" applyBorder="0" applyAlignment="0" applyProtection="0"/>
    <xf numFmtId="22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2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19" fillId="0" borderId="0" applyFont="0" applyFill="0" applyBorder="0" applyAlignment="0" applyProtection="0"/>
    <xf numFmtId="22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2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19" fillId="0" borderId="0" applyFont="0" applyFill="0" applyBorder="0" applyAlignment="0" applyProtection="0"/>
    <xf numFmtId="22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2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19" fillId="0" borderId="0" applyFont="0" applyFill="0" applyBorder="0" applyAlignment="0" applyProtection="0"/>
    <xf numFmtId="22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2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1" fontId="98" fillId="0" borderId="0" applyFont="0" applyFill="0" applyProtection="0">
      <alignment horizontal="right"/>
    </xf>
    <xf numFmtId="0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19" fillId="0" borderId="0" applyFont="0" applyFill="0" applyBorder="0" applyAlignment="0" applyProtection="0"/>
    <xf numFmtId="22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2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19" fillId="0" borderId="0" applyFont="0" applyFill="0" applyBorder="0" applyAlignment="0" applyProtection="0"/>
    <xf numFmtId="22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2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21" fontId="2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4" fillId="0" borderId="0"/>
    <xf numFmtId="0" fontId="94" fillId="0" borderId="0"/>
    <xf numFmtId="0" fontId="20" fillId="0" borderId="0"/>
    <xf numFmtId="0" fontId="20" fillId="0" borderId="0"/>
    <xf numFmtId="0" fontId="2" fillId="0" borderId="0"/>
    <xf numFmtId="173" fontId="2" fillId="0" borderId="0"/>
    <xf numFmtId="173" fontId="20" fillId="0" borderId="0"/>
    <xf numFmtId="173" fontId="20" fillId="0" borderId="0"/>
    <xf numFmtId="0" fontId="20" fillId="0" borderId="0"/>
    <xf numFmtId="173" fontId="20" fillId="0" borderId="0"/>
    <xf numFmtId="173" fontId="95" fillId="0" borderId="0"/>
    <xf numFmtId="173" fontId="95" fillId="0" borderId="0"/>
    <xf numFmtId="0" fontId="20" fillId="0" borderId="0"/>
    <xf numFmtId="173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4" fillId="0" borderId="0"/>
    <xf numFmtId="0" fontId="94" fillId="0" borderId="0"/>
    <xf numFmtId="0" fontId="20" fillId="0" borderId="0"/>
    <xf numFmtId="0" fontId="20" fillId="0" borderId="0"/>
    <xf numFmtId="0" fontId="2" fillId="0" borderId="0"/>
    <xf numFmtId="173" fontId="20" fillId="0" borderId="0"/>
    <xf numFmtId="173" fontId="20" fillId="0" borderId="0"/>
    <xf numFmtId="173" fontId="20" fillId="0" borderId="0"/>
    <xf numFmtId="0" fontId="20" fillId="0" borderId="0"/>
    <xf numFmtId="173" fontId="20" fillId="0" borderId="0"/>
    <xf numFmtId="173" fontId="95" fillId="0" borderId="0"/>
    <xf numFmtId="173" fontId="95" fillId="0" borderId="0"/>
    <xf numFmtId="0" fontId="20" fillId="0" borderId="0"/>
    <xf numFmtId="173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4" fillId="0" borderId="0"/>
    <xf numFmtId="0" fontId="94" fillId="0" borderId="0"/>
    <xf numFmtId="0" fontId="20" fillId="0" borderId="0"/>
    <xf numFmtId="0" fontId="20" fillId="0" borderId="0"/>
    <xf numFmtId="0" fontId="2" fillId="0" borderId="0"/>
    <xf numFmtId="173" fontId="20" fillId="0" borderId="0"/>
    <xf numFmtId="173" fontId="20" fillId="0" borderId="0"/>
    <xf numFmtId="173" fontId="20" fillId="0" borderId="0"/>
    <xf numFmtId="0" fontId="20" fillId="0" borderId="0"/>
    <xf numFmtId="173" fontId="20" fillId="0" borderId="0"/>
    <xf numFmtId="173" fontId="95" fillId="0" borderId="0"/>
    <xf numFmtId="173" fontId="95" fillId="0" borderId="0"/>
    <xf numFmtId="0" fontId="20" fillId="0" borderId="0"/>
    <xf numFmtId="173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4" fillId="0" borderId="0"/>
    <xf numFmtId="0" fontId="94" fillId="0" borderId="0"/>
    <xf numFmtId="0" fontId="20" fillId="0" borderId="0"/>
    <xf numFmtId="0" fontId="20" fillId="0" borderId="0"/>
    <xf numFmtId="0" fontId="2" fillId="0" borderId="0"/>
    <xf numFmtId="173" fontId="20" fillId="0" borderId="0"/>
    <xf numFmtId="173" fontId="20" fillId="0" borderId="0"/>
    <xf numFmtId="173" fontId="20" fillId="0" borderId="0"/>
    <xf numFmtId="0" fontId="20" fillId="0" borderId="0"/>
    <xf numFmtId="173" fontId="20" fillId="0" borderId="0"/>
    <xf numFmtId="173" fontId="95" fillId="0" borderId="0"/>
    <xf numFmtId="173" fontId="95" fillId="0" borderId="0"/>
    <xf numFmtId="0" fontId="20" fillId="0" borderId="0"/>
    <xf numFmtId="173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4" fillId="0" borderId="0"/>
    <xf numFmtId="0" fontId="2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00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00" fillId="0" borderId="0"/>
    <xf numFmtId="173" fontId="12" fillId="0" borderId="0"/>
    <xf numFmtId="0" fontId="12" fillId="0" borderId="0"/>
    <xf numFmtId="0" fontId="12" fillId="0" borderId="0"/>
    <xf numFmtId="0" fontId="100" fillId="0" borderId="0"/>
    <xf numFmtId="0" fontId="13" fillId="0" borderId="0"/>
    <xf numFmtId="0" fontId="13" fillId="0" borderId="0"/>
    <xf numFmtId="0" fontId="103" fillId="0" borderId="0"/>
    <xf numFmtId="0" fontId="13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17" fontId="2" fillId="0" borderId="0" applyFont="0" applyFill="0" applyBorder="0" applyAlignment="0" applyProtection="0"/>
    <xf numFmtId="231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17" fontId="2" fillId="0" borderId="0" applyFont="0" applyFill="0" applyBorder="0" applyAlignment="0" applyProtection="0"/>
    <xf numFmtId="231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17" fontId="2" fillId="0" borderId="0" applyFont="0" applyFill="0" applyBorder="0" applyAlignment="0" applyProtection="0"/>
    <xf numFmtId="231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17" fontId="2" fillId="0" borderId="0" applyFont="0" applyFill="0" applyBorder="0" applyAlignment="0" applyProtection="0"/>
    <xf numFmtId="231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17" fontId="2" fillId="0" borderId="0" applyFont="0" applyFill="0" applyBorder="0" applyAlignment="0" applyProtection="0"/>
    <xf numFmtId="231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17" fontId="2" fillId="0" borderId="0" applyFont="0" applyFill="0" applyBorder="0" applyAlignment="0" applyProtection="0"/>
    <xf numFmtId="231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17" fontId="2" fillId="0" borderId="0" applyFont="0" applyFill="0" applyBorder="0" applyAlignment="0" applyProtection="0"/>
    <xf numFmtId="231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32" fontId="2" fillId="0" borderId="0" applyFont="0" applyFill="0" applyBorder="0" applyAlignment="0" applyProtection="0"/>
    <xf numFmtId="0" fontId="12" fillId="0" borderId="0"/>
    <xf numFmtId="173" fontId="12" fillId="0" borderId="0"/>
    <xf numFmtId="0" fontId="12" fillId="0" borderId="0"/>
    <xf numFmtId="0" fontId="12" fillId="0" borderId="0"/>
    <xf numFmtId="0" fontId="100" fillId="0" borderId="0"/>
    <xf numFmtId="0" fontId="13" fillId="0" borderId="0"/>
    <xf numFmtId="0" fontId="13" fillId="0" borderId="0"/>
    <xf numFmtId="0" fontId="10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103" fillId="0" borderId="0"/>
    <xf numFmtId="0" fontId="13" fillId="0" borderId="0"/>
    <xf numFmtId="173" fontId="13" fillId="0" borderId="0"/>
    <xf numFmtId="0" fontId="21" fillId="0" borderId="0"/>
    <xf numFmtId="0" fontId="13" fillId="0" borderId="0"/>
    <xf numFmtId="0" fontId="13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0" fillId="0" borderId="0"/>
    <xf numFmtId="173" fontId="20" fillId="0" borderId="0"/>
    <xf numFmtId="173" fontId="20" fillId="0" borderId="0"/>
    <xf numFmtId="173" fontId="95" fillId="0" borderId="0"/>
    <xf numFmtId="0" fontId="20" fillId="0" borderId="0"/>
    <xf numFmtId="0" fontId="20" fillId="0" borderId="0"/>
    <xf numFmtId="0" fontId="95" fillId="0" borderId="0"/>
    <xf numFmtId="0" fontId="2" fillId="0" borderId="0"/>
    <xf numFmtId="173" fontId="2" fillId="0" borderId="0"/>
    <xf numFmtId="173" fontId="20" fillId="0" borderId="0"/>
    <xf numFmtId="173" fontId="20" fillId="0" borderId="0"/>
    <xf numFmtId="173" fontId="20" fillId="0" borderId="0"/>
    <xf numFmtId="173" fontId="95" fillId="0" borderId="0"/>
    <xf numFmtId="0" fontId="20" fillId="0" borderId="0"/>
    <xf numFmtId="0" fontId="20" fillId="0" borderId="0"/>
    <xf numFmtId="0" fontId="95" fillId="0" borderId="0"/>
    <xf numFmtId="0" fontId="20" fillId="0" borderId="0"/>
    <xf numFmtId="173" fontId="20" fillId="0" borderId="0"/>
    <xf numFmtId="173" fontId="20" fillId="0" borderId="0"/>
    <xf numFmtId="173" fontId="20" fillId="0" borderId="0"/>
    <xf numFmtId="173" fontId="95" fillId="0" borderId="0"/>
    <xf numFmtId="0" fontId="20" fillId="0" borderId="0"/>
    <xf numFmtId="0" fontId="20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4" fillId="0" borderId="0"/>
    <xf numFmtId="0" fontId="94" fillId="0" borderId="0"/>
    <xf numFmtId="0" fontId="20" fillId="0" borderId="0"/>
    <xf numFmtId="0" fontId="20" fillId="0" borderId="0"/>
    <xf numFmtId="0" fontId="2" fillId="0" borderId="0"/>
    <xf numFmtId="173" fontId="20" fillId="0" borderId="0"/>
    <xf numFmtId="173" fontId="20" fillId="0" borderId="0"/>
    <xf numFmtId="173" fontId="20" fillId="0" borderId="0"/>
    <xf numFmtId="0" fontId="20" fillId="0" borderId="0"/>
    <xf numFmtId="173" fontId="20" fillId="0" borderId="0"/>
    <xf numFmtId="173" fontId="95" fillId="0" borderId="0"/>
    <xf numFmtId="173" fontId="95" fillId="0" borderId="0"/>
    <xf numFmtId="0" fontId="20" fillId="0" borderId="0"/>
    <xf numFmtId="173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4" fillId="0" borderId="0"/>
    <xf numFmtId="0" fontId="94" fillId="0" borderId="0"/>
    <xf numFmtId="0" fontId="20" fillId="0" borderId="0"/>
    <xf numFmtId="0" fontId="20" fillId="0" borderId="0"/>
    <xf numFmtId="0" fontId="2" fillId="0" borderId="0"/>
    <xf numFmtId="173" fontId="20" fillId="0" borderId="0"/>
    <xf numFmtId="173" fontId="20" fillId="0" borderId="0"/>
    <xf numFmtId="173" fontId="20" fillId="0" borderId="0"/>
    <xf numFmtId="0" fontId="20" fillId="0" borderId="0"/>
    <xf numFmtId="173" fontId="20" fillId="0" borderId="0"/>
    <xf numFmtId="173" fontId="95" fillId="0" borderId="0"/>
    <xf numFmtId="173" fontId="95" fillId="0" borderId="0"/>
    <xf numFmtId="0" fontId="20" fillId="0" borderId="0"/>
    <xf numFmtId="173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4" fillId="0" borderId="0"/>
    <xf numFmtId="0" fontId="94" fillId="0" borderId="0"/>
    <xf numFmtId="0" fontId="20" fillId="0" borderId="0"/>
    <xf numFmtId="0" fontId="20" fillId="0" borderId="0"/>
    <xf numFmtId="0" fontId="2" fillId="0" borderId="0"/>
    <xf numFmtId="173" fontId="20" fillId="0" borderId="0"/>
    <xf numFmtId="173" fontId="20" fillId="0" borderId="0"/>
    <xf numFmtId="173" fontId="20" fillId="0" borderId="0"/>
    <xf numFmtId="0" fontId="20" fillId="0" borderId="0"/>
    <xf numFmtId="173" fontId="20" fillId="0" borderId="0"/>
    <xf numFmtId="173" fontId="95" fillId="0" borderId="0"/>
    <xf numFmtId="173" fontId="95" fillId="0" borderId="0"/>
    <xf numFmtId="0" fontId="20" fillId="0" borderId="0"/>
    <xf numFmtId="173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4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2" fillId="0" borderId="0"/>
    <xf numFmtId="0" fontId="12" fillId="0" borderId="0"/>
    <xf numFmtId="173" fontId="13" fillId="0" borderId="0"/>
    <xf numFmtId="0" fontId="104" fillId="48" borderId="0">
      <alignment vertical="center" wrapText="1"/>
    </xf>
    <xf numFmtId="0" fontId="104" fillId="48" borderId="0">
      <alignment vertical="center" wrapText="1"/>
    </xf>
    <xf numFmtId="0" fontId="104" fillId="48" borderId="0">
      <alignment vertical="center" wrapText="1"/>
    </xf>
    <xf numFmtId="0" fontId="2" fillId="2" borderId="0"/>
    <xf numFmtId="0" fontId="2" fillId="2" borderId="0"/>
    <xf numFmtId="0" fontId="104" fillId="48" borderId="0">
      <alignment vertical="center" wrapText="1"/>
    </xf>
    <xf numFmtId="0" fontId="2" fillId="2" borderId="0"/>
    <xf numFmtId="0" fontId="2" fillId="2" borderId="0"/>
    <xf numFmtId="0" fontId="104" fillId="48" borderId="0">
      <alignment vertical="center" wrapText="1"/>
    </xf>
    <xf numFmtId="0" fontId="94" fillId="2" borderId="0"/>
    <xf numFmtId="0" fontId="104" fillId="48" borderId="0">
      <alignment vertical="center" wrapText="1"/>
    </xf>
    <xf numFmtId="0" fontId="2" fillId="2" borderId="0"/>
    <xf numFmtId="0" fontId="104" fillId="48" borderId="0">
      <alignment vertical="center" wrapText="1"/>
    </xf>
    <xf numFmtId="0" fontId="104" fillId="48" borderId="0">
      <alignment vertical="center" wrapText="1"/>
    </xf>
    <xf numFmtId="0" fontId="104" fillId="48" borderId="0">
      <alignment vertical="center" wrapText="1"/>
    </xf>
    <xf numFmtId="0" fontId="104" fillId="48" borderId="0">
      <alignment vertical="center" wrapText="1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2" fillId="2" borderId="0"/>
    <xf numFmtId="0" fontId="2" fillId="2" borderId="0"/>
    <xf numFmtId="0" fontId="2" fillId="2" borderId="0"/>
    <xf numFmtId="0" fontId="104" fillId="48" borderId="0">
      <alignment vertical="center" wrapText="1"/>
    </xf>
    <xf numFmtId="0" fontId="104" fillId="48" borderId="0">
      <alignment vertical="center" wrapText="1"/>
    </xf>
    <xf numFmtId="0" fontId="104" fillId="48" borderId="0">
      <alignment vertical="center" wrapText="1"/>
    </xf>
    <xf numFmtId="0" fontId="14" fillId="2" borderId="0"/>
    <xf numFmtId="0" fontId="104" fillId="48" borderId="0">
      <alignment vertical="center" wrapText="1"/>
    </xf>
    <xf numFmtId="0" fontId="14" fillId="2" borderId="0"/>
    <xf numFmtId="0" fontId="104" fillId="48" borderId="0">
      <alignment vertical="center" wrapText="1"/>
    </xf>
    <xf numFmtId="0" fontId="78" fillId="2" borderId="0"/>
    <xf numFmtId="0" fontId="104" fillId="48" borderId="0">
      <alignment vertical="center" wrapText="1"/>
    </xf>
    <xf numFmtId="0" fontId="104" fillId="48" borderId="0">
      <alignment vertical="center" wrapText="1"/>
    </xf>
    <xf numFmtId="0" fontId="104" fillId="48" borderId="0">
      <alignment vertical="center" wrapText="1"/>
    </xf>
    <xf numFmtId="0" fontId="104" fillId="48" borderId="0">
      <alignment vertical="center" wrapText="1"/>
    </xf>
    <xf numFmtId="0" fontId="104" fillId="48" borderId="0">
      <alignment vertical="center" wrapText="1"/>
    </xf>
    <xf numFmtId="0" fontId="14" fillId="2" borderId="0"/>
    <xf numFmtId="0" fontId="14" fillId="2" borderId="0"/>
    <xf numFmtId="0" fontId="14" fillId="2" borderId="0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4" fillId="2" borderId="0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4" fillId="2" borderId="0"/>
    <xf numFmtId="0" fontId="107" fillId="48" borderId="0">
      <alignment vertical="center" wrapText="1"/>
    </xf>
    <xf numFmtId="0" fontId="107" fillId="48" borderId="0">
      <alignment vertical="center" wrapText="1"/>
    </xf>
    <xf numFmtId="0" fontId="107" fillId="48" borderId="0">
      <alignment vertical="center" wrapText="1"/>
    </xf>
    <xf numFmtId="0" fontId="15" fillId="2" borderId="0"/>
    <xf numFmtId="0" fontId="107" fillId="48" borderId="0">
      <alignment vertical="center" wrapText="1"/>
    </xf>
    <xf numFmtId="0" fontId="15" fillId="2" borderId="0"/>
    <xf numFmtId="0" fontId="107" fillId="48" borderId="0">
      <alignment vertical="center" wrapText="1"/>
    </xf>
    <xf numFmtId="0" fontId="12" fillId="2" borderId="0"/>
    <xf numFmtId="0" fontId="107" fillId="48" borderId="0">
      <alignment vertical="center" wrapText="1"/>
    </xf>
    <xf numFmtId="0" fontId="107" fillId="48" borderId="0">
      <alignment vertical="center" wrapText="1"/>
    </xf>
    <xf numFmtId="0" fontId="107" fillId="48" borderId="0">
      <alignment vertical="center" wrapText="1"/>
    </xf>
    <xf numFmtId="0" fontId="107" fillId="48" borderId="0">
      <alignment vertical="center" wrapText="1"/>
    </xf>
    <xf numFmtId="0" fontId="107" fillId="48" borderId="0">
      <alignment vertical="center" wrapText="1"/>
    </xf>
    <xf numFmtId="0" fontId="15" fillId="2" borderId="0"/>
    <xf numFmtId="0" fontId="15" fillId="2" borderId="0"/>
    <xf numFmtId="0" fontId="15" fillId="2" borderId="0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5" fillId="2" borderId="0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5" fillId="2" borderId="0"/>
    <xf numFmtId="0" fontId="104" fillId="48" borderId="0">
      <alignment vertical="center" wrapText="1"/>
    </xf>
    <xf numFmtId="0" fontId="104" fillId="48" borderId="0">
      <alignment vertical="center" wrapText="1"/>
    </xf>
    <xf numFmtId="0" fontId="104" fillId="48" borderId="0">
      <alignment vertical="center" wrapText="1"/>
    </xf>
    <xf numFmtId="0" fontId="20" fillId="2" borderId="0"/>
    <xf numFmtId="0" fontId="104" fillId="48" borderId="0">
      <alignment vertical="center" wrapText="1"/>
    </xf>
    <xf numFmtId="0" fontId="20" fillId="2" borderId="0"/>
    <xf numFmtId="0" fontId="104" fillId="48" borderId="0">
      <alignment vertical="center" wrapText="1"/>
    </xf>
    <xf numFmtId="0" fontId="95" fillId="2" borderId="0"/>
    <xf numFmtId="0" fontId="104" fillId="48" borderId="0">
      <alignment vertical="center" wrapText="1"/>
    </xf>
    <xf numFmtId="0" fontId="104" fillId="48" borderId="0">
      <alignment vertical="center" wrapText="1"/>
    </xf>
    <xf numFmtId="0" fontId="104" fillId="48" borderId="0">
      <alignment vertical="center" wrapText="1"/>
    </xf>
    <xf numFmtId="0" fontId="104" fillId="48" borderId="0">
      <alignment vertical="center" wrapText="1"/>
    </xf>
    <xf numFmtId="0" fontId="104" fillId="48" borderId="0">
      <alignment vertical="center" wrapText="1"/>
    </xf>
    <xf numFmtId="0" fontId="20" fillId="2" borderId="0"/>
    <xf numFmtId="0" fontId="20" fillId="2" borderId="0"/>
    <xf numFmtId="0" fontId="20" fillId="2" borderId="0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20" fillId="2" borderId="0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20" fillId="2" borderId="0"/>
    <xf numFmtId="0" fontId="111" fillId="48" borderId="0">
      <alignment vertical="center" wrapText="1"/>
    </xf>
    <xf numFmtId="0" fontId="111" fillId="48" borderId="0">
      <alignment vertical="center" wrapText="1"/>
    </xf>
    <xf numFmtId="0" fontId="111" fillId="48" borderId="0">
      <alignment vertical="center" wrapText="1"/>
    </xf>
    <xf numFmtId="0" fontId="17" fillId="2" borderId="0"/>
    <xf numFmtId="0" fontId="111" fillId="48" borderId="0">
      <alignment vertical="center" wrapText="1"/>
    </xf>
    <xf numFmtId="0" fontId="17" fillId="2" borderId="0"/>
    <xf numFmtId="0" fontId="111" fillId="48" borderId="0">
      <alignment vertical="center" wrapText="1"/>
    </xf>
    <xf numFmtId="0" fontId="112" fillId="2" borderId="0"/>
    <xf numFmtId="0" fontId="111" fillId="48" borderId="0">
      <alignment vertical="center" wrapText="1"/>
    </xf>
    <xf numFmtId="0" fontId="111" fillId="48" borderId="0">
      <alignment vertical="center" wrapText="1"/>
    </xf>
    <xf numFmtId="0" fontId="111" fillId="48" borderId="0">
      <alignment vertical="center" wrapText="1"/>
    </xf>
    <xf numFmtId="0" fontId="111" fillId="48" borderId="0">
      <alignment vertical="center" wrapText="1"/>
    </xf>
    <xf numFmtId="0" fontId="111" fillId="48" borderId="0">
      <alignment vertical="center" wrapText="1"/>
    </xf>
    <xf numFmtId="0" fontId="17" fillId="2" borderId="0"/>
    <xf numFmtId="0" fontId="17" fillId="2" borderId="0"/>
    <xf numFmtId="0" fontId="17" fillId="2" borderId="0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7" fillId="2" borderId="0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7" fillId="2" borderId="0"/>
    <xf numFmtId="0" fontId="113" fillId="48" borderId="0">
      <alignment vertical="center" wrapText="1"/>
    </xf>
    <xf numFmtId="0" fontId="113" fillId="48" borderId="0">
      <alignment vertical="center" wrapText="1"/>
    </xf>
    <xf numFmtId="0" fontId="113" fillId="48" borderId="0">
      <alignment vertical="center" wrapText="1"/>
    </xf>
    <xf numFmtId="0" fontId="18" fillId="2" borderId="0"/>
    <xf numFmtId="0" fontId="113" fillId="48" borderId="0">
      <alignment vertical="center" wrapText="1"/>
    </xf>
    <xf numFmtId="0" fontId="18" fillId="2" borderId="0"/>
    <xf numFmtId="0" fontId="113" fillId="48" borderId="0">
      <alignment vertical="center" wrapText="1"/>
    </xf>
    <xf numFmtId="0" fontId="92" fillId="2" borderId="0"/>
    <xf numFmtId="0" fontId="113" fillId="48" borderId="0">
      <alignment vertical="center" wrapText="1"/>
    </xf>
    <xf numFmtId="0" fontId="113" fillId="48" borderId="0">
      <alignment vertical="center" wrapText="1"/>
    </xf>
    <xf numFmtId="0" fontId="113" fillId="48" borderId="0">
      <alignment vertical="center" wrapText="1"/>
    </xf>
    <xf numFmtId="0" fontId="113" fillId="48" borderId="0">
      <alignment vertical="center" wrapText="1"/>
    </xf>
    <xf numFmtId="0" fontId="113" fillId="48" borderId="0">
      <alignment vertical="center" wrapText="1"/>
    </xf>
    <xf numFmtId="0" fontId="18" fillId="2" borderId="0"/>
    <xf numFmtId="0" fontId="18" fillId="2" borderId="0"/>
    <xf numFmtId="0" fontId="18" fillId="2" borderId="0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8" fillId="2" borderId="0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8" fillId="2" borderId="0"/>
    <xf numFmtId="0" fontId="114" fillId="48" borderId="0">
      <alignment vertical="center" wrapText="1"/>
    </xf>
    <xf numFmtId="0" fontId="114" fillId="48" borderId="0">
      <alignment vertical="center" wrapText="1"/>
    </xf>
    <xf numFmtId="0" fontId="114" fillId="48" borderId="0">
      <alignment vertical="center" wrapText="1"/>
    </xf>
    <xf numFmtId="0" fontId="19" fillId="2" borderId="0"/>
    <xf numFmtId="0" fontId="114" fillId="48" borderId="0">
      <alignment vertical="center" wrapText="1"/>
    </xf>
    <xf numFmtId="0" fontId="19" fillId="2" borderId="0"/>
    <xf numFmtId="0" fontId="114" fillId="48" borderId="0">
      <alignment vertical="center" wrapText="1"/>
    </xf>
    <xf numFmtId="0" fontId="115" fillId="2" borderId="0"/>
    <xf numFmtId="0" fontId="114" fillId="48" borderId="0">
      <alignment vertical="center" wrapText="1"/>
    </xf>
    <xf numFmtId="0" fontId="114" fillId="48" borderId="0">
      <alignment vertical="center" wrapText="1"/>
    </xf>
    <xf numFmtId="0" fontId="114" fillId="48" borderId="0">
      <alignment vertical="center" wrapText="1"/>
    </xf>
    <xf numFmtId="0" fontId="114" fillId="48" borderId="0">
      <alignment vertical="center" wrapText="1"/>
    </xf>
    <xf numFmtId="0" fontId="114" fillId="48" borderId="0">
      <alignment vertical="center" wrapText="1"/>
    </xf>
    <xf numFmtId="0" fontId="19" fillId="2" borderId="0"/>
    <xf numFmtId="0" fontId="19" fillId="2" borderId="0"/>
    <xf numFmtId="0" fontId="19" fillId="2" borderId="0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9" fillId="2" borderId="0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16" fillId="49" borderId="29"/>
    <xf numFmtId="0" fontId="19" fillId="2" borderId="0"/>
    <xf numFmtId="0" fontId="21" fillId="0" borderId="0"/>
    <xf numFmtId="0" fontId="21" fillId="0" borderId="0"/>
    <xf numFmtId="0" fontId="21" fillId="0" borderId="0"/>
    <xf numFmtId="0" fontId="120" fillId="0" borderId="0"/>
    <xf numFmtId="173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103" fillId="0" borderId="0"/>
    <xf numFmtId="0" fontId="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0" fillId="0" borderId="0"/>
    <xf numFmtId="0" fontId="13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00" fillId="0" borderId="0"/>
    <xf numFmtId="0" fontId="2" fillId="0" borderId="0" applyNumberFormat="0" applyFill="0" applyBorder="0" applyAlignment="0" applyProtection="0"/>
    <xf numFmtId="203" fontId="122" fillId="0" borderId="0" applyFill="0" applyProtection="0">
      <alignment vertical="top"/>
    </xf>
    <xf numFmtId="0" fontId="122" fillId="0" borderId="0" applyNumberFormat="0" applyFill="0" applyBorder="0" applyProtection="0">
      <alignment vertical="top"/>
    </xf>
    <xf numFmtId="203" fontId="122" fillId="0" borderId="0" applyFill="0" applyProtection="0">
      <alignment vertical="top"/>
    </xf>
    <xf numFmtId="203" fontId="122" fillId="0" borderId="0" applyFill="0" applyProtection="0">
      <alignment vertical="top"/>
    </xf>
    <xf numFmtId="0" fontId="122" fillId="0" borderId="0" applyNumberFormat="0" applyFill="0" applyBorder="0" applyProtection="0">
      <alignment vertical="top"/>
    </xf>
    <xf numFmtId="0" fontId="2" fillId="0" borderId="0" applyNumberFormat="0" applyFill="0" applyBorder="0" applyAlignment="0" applyProtection="0"/>
    <xf numFmtId="203" fontId="122" fillId="0" borderId="0" applyFill="0" applyProtection="0">
      <alignment vertical="top"/>
    </xf>
    <xf numFmtId="0" fontId="122" fillId="0" borderId="0" applyNumberFormat="0" applyFill="0" applyBorder="0" applyProtection="0">
      <alignment vertical="top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73" fontId="12" fillId="0" borderId="0"/>
    <xf numFmtId="0" fontId="21" fillId="0" borderId="0"/>
    <xf numFmtId="0" fontId="13" fillId="0" borderId="0"/>
    <xf numFmtId="0" fontId="13" fillId="0" borderId="0"/>
    <xf numFmtId="0" fontId="13" fillId="0" borderId="0"/>
    <xf numFmtId="0" fontId="103" fillId="0" borderId="0"/>
    <xf numFmtId="0" fontId="2" fillId="0" borderId="0" applyNumberFormat="0" applyFill="0" applyBorder="0" applyAlignment="0" applyProtection="0"/>
    <xf numFmtId="203" fontId="123" fillId="0" borderId="30" applyFill="0" applyAlignment="0" applyProtection="0"/>
    <xf numFmtId="0" fontId="123" fillId="0" borderId="30" applyNumberFormat="0" applyFill="0" applyAlignment="0" applyProtection="0"/>
    <xf numFmtId="203" fontId="123" fillId="0" borderId="30" applyFill="0" applyAlignment="0" applyProtection="0"/>
    <xf numFmtId="203" fontId="123" fillId="0" borderId="30" applyFill="0" applyAlignment="0" applyProtection="0"/>
    <xf numFmtId="0" fontId="123" fillId="0" borderId="30" applyNumberFormat="0" applyFill="0" applyAlignment="0" applyProtection="0"/>
    <xf numFmtId="0" fontId="2" fillId="0" borderId="0" applyNumberFormat="0" applyFill="0" applyBorder="0" applyAlignment="0" applyProtection="0"/>
    <xf numFmtId="203" fontId="123" fillId="0" borderId="30" applyFill="0" applyAlignment="0" applyProtection="0"/>
    <xf numFmtId="0" fontId="123" fillId="0" borderId="30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31" applyNumberFormat="0" applyFill="0" applyProtection="0">
      <alignment horizontal="center"/>
    </xf>
    <xf numFmtId="203" fontId="124" fillId="0" borderId="31" applyFill="0" applyProtection="0">
      <alignment horizontal="center"/>
    </xf>
    <xf numFmtId="0" fontId="124" fillId="0" borderId="31" applyNumberFormat="0" applyFill="0" applyProtection="0">
      <alignment horizontal="center"/>
    </xf>
    <xf numFmtId="203" fontId="124" fillId="0" borderId="31" applyFill="0" applyProtection="0">
      <alignment horizontal="center"/>
    </xf>
    <xf numFmtId="203" fontId="124" fillId="0" borderId="31" applyFill="0" applyProtection="0">
      <alignment horizontal="center"/>
    </xf>
    <xf numFmtId="0" fontId="124" fillId="0" borderId="31" applyNumberFormat="0" applyFill="0" applyProtection="0">
      <alignment horizontal="center"/>
    </xf>
    <xf numFmtId="0" fontId="2" fillId="0" borderId="31" applyNumberFormat="0" applyFill="0" applyProtection="0">
      <alignment horizontal="center"/>
    </xf>
    <xf numFmtId="203" fontId="124" fillId="0" borderId="31" applyFill="0" applyProtection="0">
      <alignment horizontal="center"/>
    </xf>
    <xf numFmtId="0" fontId="124" fillId="0" borderId="31" applyNumberFormat="0" applyFill="0" applyProtection="0">
      <alignment horizontal="center"/>
    </xf>
    <xf numFmtId="0" fontId="2" fillId="0" borderId="31" applyNumberFormat="0" applyFill="0" applyProtection="0">
      <alignment horizontal="center"/>
    </xf>
    <xf numFmtId="0" fontId="2" fillId="0" borderId="31" applyNumberFormat="0" applyFill="0" applyProtection="0">
      <alignment horizontal="center"/>
    </xf>
    <xf numFmtId="0" fontId="2" fillId="0" borderId="31" applyNumberFormat="0" applyFill="0" applyProtection="0">
      <alignment horizontal="center"/>
    </xf>
    <xf numFmtId="0" fontId="2" fillId="0" borderId="32" applyNumberFormat="0" applyFont="0" applyFill="0" applyAlignment="0" applyProtection="0"/>
    <xf numFmtId="0" fontId="2" fillId="0" borderId="0" applyNumberFormat="0" applyFill="0" applyBorder="0" applyProtection="0">
      <alignment horizontal="left"/>
    </xf>
    <xf numFmtId="203" fontId="124" fillId="0" borderId="0" applyFill="0" applyProtection="0">
      <alignment horizontal="left"/>
    </xf>
    <xf numFmtId="0" fontId="124" fillId="0" borderId="0" applyNumberFormat="0" applyFill="0" applyBorder="0" applyProtection="0">
      <alignment horizontal="left"/>
    </xf>
    <xf numFmtId="203" fontId="124" fillId="0" borderId="0" applyFill="0" applyProtection="0">
      <alignment horizontal="left"/>
    </xf>
    <xf numFmtId="203" fontId="124" fillId="0" borderId="0" applyFill="0" applyProtection="0">
      <alignment horizontal="left"/>
    </xf>
    <xf numFmtId="0" fontId="124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203" fontId="124" fillId="0" borderId="0" applyFill="0" applyProtection="0">
      <alignment horizontal="left"/>
    </xf>
    <xf numFmtId="0" fontId="124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centerContinuous"/>
    </xf>
    <xf numFmtId="203" fontId="125" fillId="0" borderId="0" applyFill="0" applyProtection="0">
      <alignment horizontal="center"/>
    </xf>
    <xf numFmtId="0" fontId="126" fillId="0" borderId="0" applyNumberFormat="0" applyFill="0" applyBorder="0" applyProtection="0">
      <alignment horizontal="centerContinuous"/>
    </xf>
    <xf numFmtId="203" fontId="125" fillId="0" borderId="0" applyFill="0" applyProtection="0">
      <alignment horizontal="center"/>
    </xf>
    <xf numFmtId="203" fontId="125" fillId="0" borderId="0" applyFill="0" applyProtection="0">
      <alignment horizontal="center"/>
    </xf>
    <xf numFmtId="0" fontId="126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203" fontId="125" fillId="0" borderId="0" applyFill="0" applyProtection="0">
      <alignment horizontal="center"/>
    </xf>
    <xf numFmtId="0" fontId="126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21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2" fillId="0" borderId="0"/>
    <xf numFmtId="0" fontId="12" fillId="0" borderId="0"/>
    <xf numFmtId="0" fontId="100" fillId="0" borderId="0"/>
    <xf numFmtId="0" fontId="12" fillId="0" borderId="0"/>
    <xf numFmtId="0" fontId="12" fillId="0" borderId="0"/>
    <xf numFmtId="0" fontId="12" fillId="0" borderId="0"/>
    <xf numFmtId="0" fontId="100" fillId="0" borderId="0"/>
    <xf numFmtId="0" fontId="12" fillId="0" borderId="0"/>
    <xf numFmtId="0" fontId="12" fillId="0" borderId="0"/>
    <xf numFmtId="0" fontId="100" fillId="0" borderId="0"/>
    <xf numFmtId="0" fontId="12" fillId="0" borderId="0"/>
    <xf numFmtId="0" fontId="12" fillId="0" borderId="0"/>
    <xf numFmtId="0" fontId="12" fillId="0" borderId="0"/>
    <xf numFmtId="0" fontId="100" fillId="0" borderId="0"/>
    <xf numFmtId="0" fontId="12" fillId="0" borderId="0"/>
    <xf numFmtId="0" fontId="12" fillId="0" borderId="0"/>
    <xf numFmtId="0" fontId="12" fillId="0" borderId="0"/>
    <xf numFmtId="0" fontId="100" fillId="0" borderId="0"/>
    <xf numFmtId="0" fontId="21" fillId="0" borderId="0"/>
    <xf numFmtId="0" fontId="21" fillId="0" borderId="0"/>
    <xf numFmtId="0" fontId="21" fillId="0" borderId="0"/>
    <xf numFmtId="0" fontId="120" fillId="0" borderId="0"/>
    <xf numFmtId="0" fontId="12" fillId="0" borderId="0"/>
    <xf numFmtId="0" fontId="12" fillId="0" borderId="0"/>
    <xf numFmtId="0" fontId="100" fillId="0" borderId="0"/>
    <xf numFmtId="0" fontId="21" fillId="0" borderId="0"/>
    <xf numFmtId="0" fontId="21" fillId="0" borderId="0"/>
    <xf numFmtId="0" fontId="21" fillId="0" borderId="0"/>
    <xf numFmtId="0" fontId="13" fillId="0" borderId="0"/>
    <xf numFmtId="0" fontId="13" fillId="0" borderId="0"/>
    <xf numFmtId="0" fontId="13" fillId="0" borderId="0"/>
    <xf numFmtId="0" fontId="103" fillId="0" borderId="0"/>
    <xf numFmtId="0" fontId="13" fillId="0" borderId="0"/>
    <xf numFmtId="0" fontId="13" fillId="0" borderId="0"/>
    <xf numFmtId="173" fontId="13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120" fillId="0" borderId="0"/>
    <xf numFmtId="173" fontId="21" fillId="0" borderId="0"/>
    <xf numFmtId="173" fontId="21" fillId="0" borderId="0"/>
    <xf numFmtId="0" fontId="21" fillId="0" borderId="0"/>
    <xf numFmtId="0" fontId="21" fillId="0" borderId="0"/>
    <xf numFmtId="0" fontId="120" fillId="0" borderId="0"/>
    <xf numFmtId="203" fontId="102" fillId="0" borderId="0" applyFill="0" applyAlignment="0" applyProtection="0"/>
    <xf numFmtId="0" fontId="2" fillId="0" borderId="0"/>
    <xf numFmtId="0" fontId="2" fillId="0" borderId="0"/>
    <xf numFmtId="0" fontId="94" fillId="0" borderId="0"/>
    <xf numFmtId="0" fontId="2" fillId="0" borderId="0"/>
    <xf numFmtId="23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4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94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4" fillId="0" borderId="0"/>
    <xf numFmtId="0" fontId="2" fillId="0" borderId="0"/>
    <xf numFmtId="0" fontId="2" fillId="0" borderId="0"/>
    <xf numFmtId="0" fontId="2" fillId="0" borderId="0"/>
    <xf numFmtId="173" fontId="1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4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94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4" fillId="0" borderId="0"/>
    <xf numFmtId="0" fontId="2" fillId="0" borderId="0"/>
    <xf numFmtId="173" fontId="127" fillId="0" borderId="0"/>
    <xf numFmtId="173" fontId="20" fillId="0" borderId="0"/>
    <xf numFmtId="173" fontId="20" fillId="0" borderId="0"/>
    <xf numFmtId="173" fontId="20" fillId="0" borderId="0"/>
    <xf numFmtId="173" fontId="95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95" fillId="0" borderId="0"/>
    <xf numFmtId="0" fontId="2" fillId="0" borderId="0"/>
    <xf numFmtId="173" fontId="2" fillId="0" borderId="0"/>
    <xf numFmtId="173" fontId="20" fillId="0" borderId="0"/>
    <xf numFmtId="173" fontId="20" fillId="0" borderId="0"/>
    <xf numFmtId="173" fontId="20" fillId="0" borderId="0"/>
    <xf numFmtId="173" fontId="95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95" fillId="0" borderId="0"/>
    <xf numFmtId="0" fontId="2" fillId="0" borderId="0"/>
    <xf numFmtId="173" fontId="2" fillId="0" borderId="0"/>
    <xf numFmtId="173" fontId="20" fillId="0" borderId="0"/>
    <xf numFmtId="173" fontId="20" fillId="0" borderId="0"/>
    <xf numFmtId="173" fontId="20" fillId="0" borderId="0"/>
    <xf numFmtId="173" fontId="95" fillId="0" borderId="0"/>
    <xf numFmtId="0" fontId="2" fillId="0" borderId="0"/>
    <xf numFmtId="0" fontId="20" fillId="0" borderId="0"/>
    <xf numFmtId="0" fontId="20" fillId="0" borderId="0"/>
    <xf numFmtId="0" fontId="95" fillId="0" borderId="0"/>
    <xf numFmtId="0" fontId="2" fillId="0" borderId="0"/>
    <xf numFmtId="173" fontId="12" fillId="0" borderId="0"/>
    <xf numFmtId="173" fontId="2" fillId="0" borderId="0"/>
    <xf numFmtId="173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94" fillId="0" borderId="0"/>
    <xf numFmtId="173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3" fontId="102" fillId="0" borderId="0" applyFill="0" applyAlignment="0" applyProtection="0"/>
    <xf numFmtId="0" fontId="11" fillId="0" borderId="0">
      <alignment vertical="top"/>
    </xf>
    <xf numFmtId="0" fontId="96" fillId="0" borderId="0">
      <alignment vertical="top"/>
    </xf>
    <xf numFmtId="0" fontId="11" fillId="0" borderId="0">
      <alignment vertical="top"/>
    </xf>
    <xf numFmtId="0" fontId="96" fillId="0" borderId="0">
      <alignment vertical="top"/>
    </xf>
    <xf numFmtId="0" fontId="11" fillId="0" borderId="0">
      <alignment vertical="top"/>
    </xf>
    <xf numFmtId="0" fontId="96" fillId="0" borderId="0">
      <alignment vertical="top"/>
    </xf>
    <xf numFmtId="0" fontId="11" fillId="0" borderId="0">
      <alignment vertical="top"/>
    </xf>
    <xf numFmtId="0" fontId="96" fillId="0" borderId="0">
      <alignment vertical="top"/>
    </xf>
    <xf numFmtId="0" fontId="11" fillId="0" borderId="0">
      <alignment vertical="top"/>
    </xf>
    <xf numFmtId="0" fontId="96" fillId="0" borderId="0">
      <alignment vertical="top"/>
    </xf>
    <xf numFmtId="0" fontId="11" fillId="0" borderId="0">
      <alignment vertical="top"/>
    </xf>
    <xf numFmtId="0" fontId="96" fillId="0" borderId="0">
      <alignment vertical="top"/>
    </xf>
    <xf numFmtId="0" fontId="11" fillId="0" borderId="0">
      <alignment vertical="top"/>
    </xf>
    <xf numFmtId="0" fontId="96" fillId="0" borderId="0">
      <alignment vertical="top"/>
    </xf>
    <xf numFmtId="0" fontId="11" fillId="0" borderId="0">
      <alignment vertical="top"/>
    </xf>
    <xf numFmtId="0" fontId="96" fillId="0" borderId="0">
      <alignment vertical="top"/>
    </xf>
    <xf numFmtId="0" fontId="2" fillId="0" borderId="0"/>
    <xf numFmtId="0" fontId="11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9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4" fillId="0" borderId="0"/>
    <xf numFmtId="0" fontId="2" fillId="0" borderId="0"/>
    <xf numFmtId="0" fontId="2" fillId="0" borderId="0"/>
    <xf numFmtId="173" fontId="2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73" fontId="20" fillId="0" borderId="0"/>
    <xf numFmtId="173" fontId="20" fillId="0" borderId="0"/>
    <xf numFmtId="173" fontId="20" fillId="0" borderId="0"/>
    <xf numFmtId="0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3" fontId="20" fillId="0" borderId="0"/>
    <xf numFmtId="173" fontId="20" fillId="0" borderId="0"/>
    <xf numFmtId="173" fontId="95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0" fontId="11" fillId="0" borderId="0">
      <alignment vertical="top"/>
    </xf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>
      <alignment vertical="top"/>
    </xf>
    <xf numFmtId="0" fontId="20" fillId="0" borderId="0"/>
    <xf numFmtId="0" fontId="11" fillId="0" borderId="0">
      <alignment vertical="top"/>
    </xf>
    <xf numFmtId="0" fontId="95" fillId="0" borderId="0"/>
    <xf numFmtId="0" fontId="11" fillId="0" borderId="0">
      <alignment vertical="top"/>
    </xf>
    <xf numFmtId="0" fontId="2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73" fontId="20" fillId="0" borderId="0"/>
    <xf numFmtId="173" fontId="20" fillId="0" borderId="0"/>
    <xf numFmtId="173" fontId="20" fillId="0" borderId="0"/>
    <xf numFmtId="173" fontId="95" fillId="0" borderId="0"/>
    <xf numFmtId="0" fontId="11" fillId="0" borderId="0">
      <alignment vertical="top"/>
    </xf>
    <xf numFmtId="0" fontId="20" fillId="0" borderId="0"/>
    <xf numFmtId="0" fontId="11" fillId="0" borderId="0">
      <alignment vertical="top"/>
    </xf>
    <xf numFmtId="0" fontId="20" fillId="0" borderId="0"/>
    <xf numFmtId="0" fontId="11" fillId="0" borderId="0">
      <alignment vertical="top"/>
    </xf>
    <xf numFmtId="0" fontId="95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0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73" fontId="20" fillId="0" borderId="0"/>
    <xf numFmtId="173" fontId="20" fillId="0" borderId="0"/>
    <xf numFmtId="173" fontId="20" fillId="0" borderId="0"/>
    <xf numFmtId="173" fontId="95" fillId="0" borderId="0"/>
    <xf numFmtId="0" fontId="11" fillId="0" borderId="0">
      <alignment vertical="top"/>
    </xf>
    <xf numFmtId="0" fontId="20" fillId="0" borderId="0"/>
    <xf numFmtId="0" fontId="11" fillId="0" borderId="0">
      <alignment vertical="top"/>
    </xf>
    <xf numFmtId="0" fontId="20" fillId="0" borderId="0"/>
    <xf numFmtId="0" fontId="11" fillId="0" borderId="0">
      <alignment vertical="top"/>
    </xf>
    <xf numFmtId="0" fontId="95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96" fillId="0" borderId="0">
      <alignment vertical="top"/>
    </xf>
    <xf numFmtId="0" fontId="11" fillId="0" borderId="0">
      <alignment vertical="top"/>
    </xf>
    <xf numFmtId="0" fontId="96" fillId="0" borderId="0">
      <alignment vertical="top"/>
    </xf>
    <xf numFmtId="0" fontId="11" fillId="0" borderId="0">
      <alignment vertical="top"/>
    </xf>
    <xf numFmtId="0" fontId="96" fillId="0" borderId="0">
      <alignment vertical="top"/>
    </xf>
    <xf numFmtId="0" fontId="11" fillId="0" borderId="0">
      <alignment vertical="top"/>
    </xf>
    <xf numFmtId="0" fontId="96" fillId="0" borderId="0">
      <alignment vertical="top"/>
    </xf>
    <xf numFmtId="0" fontId="11" fillId="0" borderId="0">
      <alignment vertical="top"/>
    </xf>
    <xf numFmtId="0" fontId="96" fillId="0" borderId="0">
      <alignment vertical="top"/>
    </xf>
    <xf numFmtId="0" fontId="11" fillId="0" borderId="0">
      <alignment vertical="top"/>
    </xf>
    <xf numFmtId="0" fontId="96" fillId="0" borderId="0">
      <alignment vertical="top"/>
    </xf>
    <xf numFmtId="0" fontId="11" fillId="0" borderId="0">
      <alignment vertical="top"/>
    </xf>
    <xf numFmtId="0" fontId="96" fillId="0" borderId="0">
      <alignment vertical="top"/>
    </xf>
    <xf numFmtId="0" fontId="11" fillId="0" borderId="0">
      <alignment vertical="top"/>
    </xf>
    <xf numFmtId="0" fontId="96" fillId="0" borderId="0">
      <alignment vertical="top"/>
    </xf>
    <xf numFmtId="0" fontId="11" fillId="0" borderId="0">
      <alignment vertical="top"/>
    </xf>
    <xf numFmtId="0" fontId="96" fillId="0" borderId="0">
      <alignment vertical="top"/>
    </xf>
    <xf numFmtId="0" fontId="11" fillId="0" borderId="0">
      <alignment vertical="top"/>
    </xf>
    <xf numFmtId="0" fontId="96" fillId="0" borderId="0">
      <alignment vertical="top"/>
    </xf>
    <xf numFmtId="0" fontId="99" fillId="0" borderId="0"/>
    <xf numFmtId="0" fontId="11" fillId="0" borderId="0">
      <alignment vertical="top"/>
    </xf>
    <xf numFmtId="0" fontId="11" fillId="0" borderId="0">
      <alignment vertical="top"/>
    </xf>
    <xf numFmtId="14" fontId="128" fillId="0" borderId="20">
      <alignment horizontal="centerContinuous"/>
    </xf>
    <xf numFmtId="14" fontId="128" fillId="0" borderId="20">
      <alignment horizontal="center"/>
    </xf>
    <xf numFmtId="0" fontId="102" fillId="0" borderId="0"/>
    <xf numFmtId="234" fontId="129" fillId="0" borderId="0">
      <alignment horizontal="left"/>
    </xf>
    <xf numFmtId="235" fontId="130" fillId="0" borderId="0">
      <alignment horizontal="left"/>
    </xf>
    <xf numFmtId="0" fontId="22" fillId="0" borderId="0"/>
    <xf numFmtId="0" fontId="22" fillId="0" borderId="0"/>
    <xf numFmtId="0" fontId="131" fillId="0" borderId="0"/>
    <xf numFmtId="0" fontId="23" fillId="0" borderId="0"/>
    <xf numFmtId="0" fontId="23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2" fillId="0" borderId="0"/>
    <xf numFmtId="0" fontId="2" fillId="0" borderId="0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3" fontId="14" fillId="0" borderId="3"/>
    <xf numFmtId="3" fontId="14" fillId="0" borderId="3"/>
    <xf numFmtId="3" fontId="78" fillId="0" borderId="3"/>
    <xf numFmtId="3" fontId="14" fillId="0" borderId="3"/>
    <xf numFmtId="3" fontId="24" fillId="0" borderId="0"/>
    <xf numFmtId="3" fontId="24" fillId="0" borderId="0"/>
    <xf numFmtId="3" fontId="132" fillId="0" borderId="0"/>
    <xf numFmtId="10" fontId="24" fillId="0" borderId="0"/>
    <xf numFmtId="10" fontId="24" fillId="0" borderId="0"/>
    <xf numFmtId="10" fontId="132" fillId="0" borderId="0"/>
    <xf numFmtId="4" fontId="24" fillId="0" borderId="0"/>
    <xf numFmtId="4" fontId="24" fillId="0" borderId="0"/>
    <xf numFmtId="4" fontId="132" fillId="0" borderId="0"/>
    <xf numFmtId="166" fontId="24" fillId="0" borderId="0"/>
    <xf numFmtId="166" fontId="24" fillId="0" borderId="0"/>
    <xf numFmtId="166" fontId="132" fillId="0" borderId="0"/>
    <xf numFmtId="3" fontId="25" fillId="0" borderId="0"/>
    <xf numFmtId="3" fontId="25" fillId="0" borderId="0"/>
    <xf numFmtId="3" fontId="133" fillId="0" borderId="0"/>
    <xf numFmtId="236" fontId="21" fillId="0" borderId="0"/>
    <xf numFmtId="173" fontId="49" fillId="0" borderId="6">
      <alignment horizontal="left" vertical="center" wrapText="1"/>
    </xf>
    <xf numFmtId="0" fontId="49" fillId="0" borderId="6">
      <alignment horizontal="left" vertical="center" wrapText="1"/>
    </xf>
    <xf numFmtId="10" fontId="25" fillId="0" borderId="0"/>
    <xf numFmtId="10" fontId="25" fillId="0" borderId="0"/>
    <xf numFmtId="10" fontId="133" fillId="0" borderId="0"/>
    <xf numFmtId="4" fontId="25" fillId="0" borderId="0"/>
    <xf numFmtId="4" fontId="25" fillId="0" borderId="0"/>
    <xf numFmtId="4" fontId="133" fillId="0" borderId="0"/>
    <xf numFmtId="166" fontId="25" fillId="0" borderId="0"/>
    <xf numFmtId="166" fontId="25" fillId="0" borderId="0"/>
    <xf numFmtId="166" fontId="133" fillId="0" borderId="0"/>
    <xf numFmtId="3" fontId="20" fillId="0" borderId="4"/>
    <xf numFmtId="3" fontId="20" fillId="0" borderId="4"/>
    <xf numFmtId="3" fontId="95" fillId="0" borderId="4"/>
    <xf numFmtId="3" fontId="20" fillId="0" borderId="4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95" fillId="0" borderId="5"/>
    <xf numFmtId="3" fontId="95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95" fillId="0" borderId="5"/>
    <xf numFmtId="3" fontId="95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95" fillId="0" borderId="5"/>
    <xf numFmtId="3" fontId="95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95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95" fillId="0" borderId="5"/>
    <xf numFmtId="3" fontId="20" fillId="0" borderId="5"/>
    <xf numFmtId="3" fontId="20" fillId="0" borderId="5"/>
    <xf numFmtId="3" fontId="15" fillId="0" borderId="4"/>
    <xf numFmtId="3" fontId="15" fillId="0" borderId="4"/>
    <xf numFmtId="3" fontId="12" fillId="0" borderId="4"/>
    <xf numFmtId="3" fontId="15" fillId="0" borderId="4"/>
    <xf numFmtId="2" fontId="21" fillId="0" borderId="0"/>
    <xf numFmtId="173" fontId="35" fillId="0" borderId="5">
      <alignment horizontal="left" vertical="center" wrapText="1"/>
    </xf>
    <xf numFmtId="0" fontId="35" fillId="0" borderId="5">
      <alignment horizontal="left" vertical="center" wrapText="1"/>
    </xf>
    <xf numFmtId="0" fontId="35" fillId="0" borderId="5">
      <alignment horizontal="left" vertical="center" wrapText="1"/>
    </xf>
    <xf numFmtId="0" fontId="35" fillId="0" borderId="5">
      <alignment horizontal="left" vertical="center" wrapText="1"/>
    </xf>
    <xf numFmtId="0" fontId="35" fillId="0" borderId="5">
      <alignment horizontal="left" vertical="center" wrapText="1"/>
    </xf>
    <xf numFmtId="0" fontId="35" fillId="0" borderId="5">
      <alignment horizontal="left" vertical="center" wrapText="1"/>
    </xf>
    <xf numFmtId="0" fontId="134" fillId="50" borderId="0" applyNumberFormat="0" applyBorder="0" applyAlignment="0" applyProtection="0"/>
    <xf numFmtId="0" fontId="134" fillId="51" borderId="0" applyNumberFormat="0" applyBorder="0" applyAlignment="0" applyProtection="0"/>
    <xf numFmtId="0" fontId="134" fillId="52" borderId="0" applyNumberFormat="0" applyBorder="0" applyAlignment="0" applyProtection="0"/>
    <xf numFmtId="0" fontId="134" fillId="53" borderId="0" applyNumberFormat="0" applyBorder="0" applyAlignment="0" applyProtection="0"/>
    <xf numFmtId="0" fontId="134" fillId="50" borderId="0" applyNumberFormat="0" applyBorder="0" applyAlignment="0" applyProtection="0"/>
    <xf numFmtId="0" fontId="134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41" fillId="54" borderId="0" applyNumberFormat="0" applyBorder="0" applyAlignment="0" applyProtection="0"/>
    <xf numFmtId="0" fontId="1" fillId="54" borderId="0" applyNumberFormat="0" applyBorder="0" applyAlignment="0" applyProtection="0"/>
    <xf numFmtId="0" fontId="41" fillId="54" borderId="0" applyNumberFormat="0" applyBorder="0" applyAlignment="0" applyProtection="0"/>
    <xf numFmtId="0" fontId="135" fillId="54" borderId="0" applyNumberFormat="0" applyBorder="0" applyAlignment="0" applyProtection="0"/>
    <xf numFmtId="0" fontId="4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36" fillId="53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36" fillId="53" borderId="0" applyNumberFormat="0" applyBorder="0" applyAlignment="0" applyProtection="0"/>
    <xf numFmtId="0" fontId="1" fillId="4" borderId="0" applyNumberFormat="0" applyBorder="0" applyAlignment="0" applyProtection="0"/>
    <xf numFmtId="0" fontId="136" fillId="53" borderId="0" applyNumberFormat="0" applyBorder="0" applyAlignment="0" applyProtection="0"/>
    <xf numFmtId="0" fontId="1" fillId="51" borderId="0" applyNumberFormat="0" applyBorder="0" applyAlignment="0" applyProtection="0"/>
    <xf numFmtId="0" fontId="137" fillId="53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1" fillId="54" borderId="0" applyNumberFormat="0" applyBorder="0" applyAlignment="0" applyProtection="0"/>
    <xf numFmtId="0" fontId="54" fillId="3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5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1" fillId="6" borderId="0" applyNumberFormat="0" applyBorder="0" applyAlignment="0" applyProtection="0"/>
    <xf numFmtId="0" fontId="1" fillId="6" borderId="0" applyNumberFormat="0" applyBorder="0" applyAlignment="0" applyProtection="0"/>
    <xf numFmtId="0" fontId="41" fillId="6" borderId="0" applyNumberFormat="0" applyBorder="0" applyAlignment="0" applyProtection="0"/>
    <xf numFmtId="0" fontId="135" fillId="6" borderId="0" applyNumberFormat="0" applyBorder="0" applyAlignment="0" applyProtection="0"/>
    <xf numFmtId="0" fontId="4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36" fillId="5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36" fillId="51" borderId="0" applyNumberFormat="0" applyBorder="0" applyAlignment="0" applyProtection="0"/>
    <xf numFmtId="0" fontId="1" fillId="55" borderId="0" applyNumberFormat="0" applyBorder="0" applyAlignment="0" applyProtection="0"/>
    <xf numFmtId="0" fontId="136" fillId="51" borderId="0" applyNumberFormat="0" applyBorder="0" applyAlignment="0" applyProtection="0"/>
    <xf numFmtId="0" fontId="1" fillId="4" borderId="0" applyNumberFormat="0" applyBorder="0" applyAlignment="0" applyProtection="0"/>
    <xf numFmtId="0" fontId="137" fillId="5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1" fillId="6" borderId="0" applyNumberFormat="0" applyBorder="0" applyAlignment="0" applyProtection="0"/>
    <xf numFmtId="0" fontId="54" fillId="3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41" fillId="56" borderId="0" applyNumberFormat="0" applyBorder="0" applyAlignment="0" applyProtection="0"/>
    <xf numFmtId="0" fontId="1" fillId="56" borderId="0" applyNumberFormat="0" applyBorder="0" applyAlignment="0" applyProtection="0"/>
    <xf numFmtId="0" fontId="41" fillId="56" borderId="0" applyNumberFormat="0" applyBorder="0" applyAlignment="0" applyProtection="0"/>
    <xf numFmtId="0" fontId="135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36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36" fillId="52" borderId="0" applyNumberFormat="0" applyBorder="0" applyAlignment="0" applyProtection="0"/>
    <xf numFmtId="0" fontId="1" fillId="57" borderId="0" applyNumberFormat="0" applyBorder="0" applyAlignment="0" applyProtection="0"/>
    <xf numFmtId="0" fontId="136" fillId="52" borderId="0" applyNumberFormat="0" applyBorder="0" applyAlignment="0" applyProtection="0"/>
    <xf numFmtId="0" fontId="1" fillId="52" borderId="0" applyNumberFormat="0" applyBorder="0" applyAlignment="0" applyProtection="0"/>
    <xf numFmtId="0" fontId="137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1" fillId="56" borderId="0" applyNumberFormat="0" applyBorder="0" applyAlignment="0" applyProtection="0"/>
    <xf numFmtId="0" fontId="54" fillId="3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8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41" fillId="58" borderId="0" applyNumberFormat="0" applyBorder="0" applyAlignment="0" applyProtection="0"/>
    <xf numFmtId="0" fontId="1" fillId="58" borderId="0" applyNumberFormat="0" applyBorder="0" applyAlignment="0" applyProtection="0"/>
    <xf numFmtId="0" fontId="41" fillId="58" borderId="0" applyNumberFormat="0" applyBorder="0" applyAlignment="0" applyProtection="0"/>
    <xf numFmtId="0" fontId="135" fillId="58" borderId="0" applyNumberFormat="0" applyBorder="0" applyAlignment="0" applyProtection="0"/>
    <xf numFmtId="0" fontId="4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36" fillId="53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36" fillId="53" borderId="0" applyNumberFormat="0" applyBorder="0" applyAlignment="0" applyProtection="0"/>
    <xf numFmtId="0" fontId="1" fillId="59" borderId="0" applyNumberFormat="0" applyBorder="0" applyAlignment="0" applyProtection="0"/>
    <xf numFmtId="0" fontId="136" fillId="53" borderId="0" applyNumberFormat="0" applyBorder="0" applyAlignment="0" applyProtection="0"/>
    <xf numFmtId="0" fontId="1" fillId="51" borderId="0" applyNumberFormat="0" applyBorder="0" applyAlignment="0" applyProtection="0"/>
    <xf numFmtId="0" fontId="137" fillId="53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8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1" fillId="58" borderId="0" applyNumberFormat="0" applyBorder="0" applyAlignment="0" applyProtection="0"/>
    <xf numFmtId="0" fontId="54" fillId="3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1" fillId="57" borderId="0" applyNumberFormat="0" applyBorder="0" applyAlignment="0" applyProtection="0"/>
    <xf numFmtId="0" fontId="1" fillId="57" borderId="0" applyNumberFormat="0" applyBorder="0" applyAlignment="0" applyProtection="0"/>
    <xf numFmtId="0" fontId="41" fillId="57" borderId="0" applyNumberFormat="0" applyBorder="0" applyAlignment="0" applyProtection="0"/>
    <xf numFmtId="0" fontId="135" fillId="57" borderId="0" applyNumberFormat="0" applyBorder="0" applyAlignment="0" applyProtection="0"/>
    <xf numFmtId="0" fontId="4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36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36" fillId="57" borderId="0" applyNumberFormat="0" applyBorder="0" applyAlignment="0" applyProtection="0"/>
    <xf numFmtId="0" fontId="1" fillId="25" borderId="0" applyNumberFormat="0" applyBorder="0" applyAlignment="0" applyProtection="0"/>
    <xf numFmtId="0" fontId="136" fillId="57" borderId="0" applyNumberFormat="0" applyBorder="0" applyAlignment="0" applyProtection="0"/>
    <xf numFmtId="0" fontId="1" fillId="25" borderId="0" applyNumberFormat="0" applyBorder="0" applyAlignment="0" applyProtection="0"/>
    <xf numFmtId="0" fontId="137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1" fillId="57" borderId="0" applyNumberFormat="0" applyBorder="0" applyAlignment="0" applyProtection="0"/>
    <xf numFmtId="0" fontId="54" fillId="41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41" fillId="51" borderId="0" applyNumberFormat="0" applyBorder="0" applyAlignment="0" applyProtection="0"/>
    <xf numFmtId="0" fontId="1" fillId="51" borderId="0" applyNumberFormat="0" applyBorder="0" applyAlignment="0" applyProtection="0"/>
    <xf numFmtId="0" fontId="41" fillId="51" borderId="0" applyNumberFormat="0" applyBorder="0" applyAlignment="0" applyProtection="0"/>
    <xf numFmtId="0" fontId="135" fillId="51" borderId="0" applyNumberFormat="0" applyBorder="0" applyAlignment="0" applyProtection="0"/>
    <xf numFmtId="0" fontId="4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36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36" fillId="51" borderId="0" applyNumberFormat="0" applyBorder="0" applyAlignment="0" applyProtection="0"/>
    <xf numFmtId="0" fontId="1" fillId="7" borderId="0" applyNumberFormat="0" applyBorder="0" applyAlignment="0" applyProtection="0"/>
    <xf numFmtId="0" fontId="136" fillId="51" borderId="0" applyNumberFormat="0" applyBorder="0" applyAlignment="0" applyProtection="0"/>
    <xf numFmtId="0" fontId="1" fillId="52" borderId="0" applyNumberFormat="0" applyBorder="0" applyAlignment="0" applyProtection="0"/>
    <xf numFmtId="0" fontId="137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1" fillId="51" borderId="0" applyNumberFormat="0" applyBorder="0" applyAlignment="0" applyProtection="0"/>
    <xf numFmtId="0" fontId="54" fillId="43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4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4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4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4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173" fontId="131" fillId="0" borderId="5">
      <alignment horizontal="left" vertical="center" wrapText="1"/>
    </xf>
    <xf numFmtId="0" fontId="131" fillId="0" borderId="5">
      <alignment horizontal="left" vertical="center" wrapText="1"/>
    </xf>
    <xf numFmtId="0" fontId="131" fillId="0" borderId="5">
      <alignment horizontal="left" vertical="center" wrapText="1"/>
    </xf>
    <xf numFmtId="0" fontId="131" fillId="0" borderId="5">
      <alignment horizontal="left" vertical="center" wrapText="1"/>
    </xf>
    <xf numFmtId="0" fontId="131" fillId="0" borderId="5">
      <alignment horizontal="left" vertical="center" wrapText="1"/>
    </xf>
    <xf numFmtId="0" fontId="131" fillId="0" borderId="5">
      <alignment horizontal="left" vertical="center" wrapText="1"/>
    </xf>
    <xf numFmtId="173" fontId="138" fillId="0" borderId="5">
      <alignment horizontal="left" vertical="center" wrapText="1"/>
    </xf>
    <xf numFmtId="0" fontId="138" fillId="0" borderId="5">
      <alignment horizontal="left" vertical="center" wrapText="1"/>
    </xf>
    <xf numFmtId="0" fontId="138" fillId="0" borderId="5">
      <alignment horizontal="left" vertical="center" wrapText="1"/>
    </xf>
    <xf numFmtId="0" fontId="138" fillId="0" borderId="5">
      <alignment horizontal="left" vertical="center" wrapText="1"/>
    </xf>
    <xf numFmtId="0" fontId="138" fillId="0" borderId="5">
      <alignment horizontal="left" vertical="center" wrapText="1"/>
    </xf>
    <xf numFmtId="0" fontId="138" fillId="0" borderId="5">
      <alignment horizontal="left" vertical="center" wrapText="1"/>
    </xf>
    <xf numFmtId="0" fontId="134" fillId="50" borderId="0" applyNumberFormat="0" applyBorder="0" applyAlignment="0" applyProtection="0"/>
    <xf numFmtId="0" fontId="134" fillId="4" borderId="0" applyNumberFormat="0" applyBorder="0" applyAlignment="0" applyProtection="0"/>
    <xf numFmtId="0" fontId="134" fillId="60" borderId="0" applyNumberFormat="0" applyBorder="0" applyAlignment="0" applyProtection="0"/>
    <xf numFmtId="0" fontId="134" fillId="61" borderId="0" applyNumberFormat="0" applyBorder="0" applyAlignment="0" applyProtection="0"/>
    <xf numFmtId="0" fontId="134" fillId="50" borderId="0" applyNumberFormat="0" applyBorder="0" applyAlignment="0" applyProtection="0"/>
    <xf numFmtId="0" fontId="134" fillId="51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41" fillId="62" borderId="0" applyNumberFormat="0" applyBorder="0" applyAlignment="0" applyProtection="0"/>
    <xf numFmtId="0" fontId="1" fillId="62" borderId="0" applyNumberFormat="0" applyBorder="0" applyAlignment="0" applyProtection="0"/>
    <xf numFmtId="0" fontId="41" fillId="62" borderId="0" applyNumberFormat="0" applyBorder="0" applyAlignment="0" applyProtection="0"/>
    <xf numFmtId="0" fontId="135" fillId="62" borderId="0" applyNumberFormat="0" applyBorder="0" applyAlignment="0" applyProtection="0"/>
    <xf numFmtId="0" fontId="4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36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36" fillId="61" borderId="0" applyNumberFormat="0" applyBorder="0" applyAlignment="0" applyProtection="0"/>
    <xf numFmtId="0" fontId="1" fillId="61" borderId="0" applyNumberFormat="0" applyBorder="0" applyAlignment="0" applyProtection="0"/>
    <xf numFmtId="0" fontId="136" fillId="61" borderId="0" applyNumberFormat="0" applyBorder="0" applyAlignment="0" applyProtection="0"/>
    <xf numFmtId="0" fontId="1" fillId="61" borderId="0" applyNumberFormat="0" applyBorder="0" applyAlignment="0" applyProtection="0"/>
    <xf numFmtId="0" fontId="137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1" fillId="62" borderId="0" applyNumberFormat="0" applyBorder="0" applyAlignment="0" applyProtection="0"/>
    <xf numFmtId="0" fontId="54" fillId="34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1" fillId="4" borderId="0" applyNumberFormat="0" applyBorder="0" applyAlignment="0" applyProtection="0"/>
    <xf numFmtId="0" fontId="1" fillId="4" borderId="0" applyNumberFormat="0" applyBorder="0" applyAlignment="0" applyProtection="0"/>
    <xf numFmtId="0" fontId="41" fillId="4" borderId="0" applyNumberFormat="0" applyBorder="0" applyAlignment="0" applyProtection="0"/>
    <xf numFmtId="0" fontId="135" fillId="4" borderId="0" applyNumberFormat="0" applyBorder="0" applyAlignment="0" applyProtection="0"/>
    <xf numFmtId="0" fontId="4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36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36" fillId="4" borderId="0" applyNumberFormat="0" applyBorder="0" applyAlignment="0" applyProtection="0"/>
    <xf numFmtId="0" fontId="1" fillId="51" borderId="0" applyNumberFormat="0" applyBorder="0" applyAlignment="0" applyProtection="0"/>
    <xf numFmtId="0" fontId="136" fillId="4" borderId="0" applyNumberFormat="0" applyBorder="0" applyAlignment="0" applyProtection="0"/>
    <xf numFmtId="0" fontId="1" fillId="4" borderId="0" applyNumberFormat="0" applyBorder="0" applyAlignment="0" applyProtection="0"/>
    <xf numFmtId="0" fontId="137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1" fillId="4" borderId="0" applyNumberFormat="0" applyBorder="0" applyAlignment="0" applyProtection="0"/>
    <xf numFmtId="0" fontId="54" fillId="3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5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16" borderId="0" applyNumberFormat="0" applyBorder="0" applyAlignment="0" applyProtection="0"/>
    <xf numFmtId="0" fontId="135" fillId="16" borderId="0" applyNumberFormat="0" applyBorder="0" applyAlignment="0" applyProtection="0"/>
    <xf numFmtId="0" fontId="4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36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36" fillId="7" borderId="0" applyNumberFormat="0" applyBorder="0" applyAlignment="0" applyProtection="0"/>
    <xf numFmtId="0" fontId="1" fillId="57" borderId="0" applyNumberFormat="0" applyBorder="0" applyAlignment="0" applyProtection="0"/>
    <xf numFmtId="0" fontId="136" fillId="7" borderId="0" applyNumberFormat="0" applyBorder="0" applyAlignment="0" applyProtection="0"/>
    <xf numFmtId="0" fontId="1" fillId="7" borderId="0" applyNumberFormat="0" applyBorder="0" applyAlignment="0" applyProtection="0"/>
    <xf numFmtId="0" fontId="137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1" fillId="16" borderId="0" applyNumberFormat="0" applyBorder="0" applyAlignment="0" applyProtection="0"/>
    <xf numFmtId="0" fontId="54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41" fillId="58" borderId="0" applyNumberFormat="0" applyBorder="0" applyAlignment="0" applyProtection="0"/>
    <xf numFmtId="0" fontId="1" fillId="58" borderId="0" applyNumberFormat="0" applyBorder="0" applyAlignment="0" applyProtection="0"/>
    <xf numFmtId="0" fontId="41" fillId="58" borderId="0" applyNumberFormat="0" applyBorder="0" applyAlignment="0" applyProtection="0"/>
    <xf numFmtId="0" fontId="135" fillId="58" borderId="0" applyNumberFormat="0" applyBorder="0" applyAlignment="0" applyProtection="0"/>
    <xf numFmtId="0" fontId="4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36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36" fillId="61" borderId="0" applyNumberFormat="0" applyBorder="0" applyAlignment="0" applyProtection="0"/>
    <xf numFmtId="0" fontId="1" fillId="61" borderId="0" applyNumberFormat="0" applyBorder="0" applyAlignment="0" applyProtection="0"/>
    <xf numFmtId="0" fontId="136" fillId="61" borderId="0" applyNumberFormat="0" applyBorder="0" applyAlignment="0" applyProtection="0"/>
    <xf numFmtId="0" fontId="1" fillId="61" borderId="0" applyNumberFormat="0" applyBorder="0" applyAlignment="0" applyProtection="0"/>
    <xf numFmtId="0" fontId="137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1" fillId="58" borderId="0" applyNumberFormat="0" applyBorder="0" applyAlignment="0" applyProtection="0"/>
    <xf numFmtId="0" fontId="54" fillId="40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41" fillId="62" borderId="0" applyNumberFormat="0" applyBorder="0" applyAlignment="0" applyProtection="0"/>
    <xf numFmtId="0" fontId="1" fillId="62" borderId="0" applyNumberFormat="0" applyBorder="0" applyAlignment="0" applyProtection="0"/>
    <xf numFmtId="0" fontId="41" fillId="62" borderId="0" applyNumberFormat="0" applyBorder="0" applyAlignment="0" applyProtection="0"/>
    <xf numFmtId="0" fontId="135" fillId="62" borderId="0" applyNumberFormat="0" applyBorder="0" applyAlignment="0" applyProtection="0"/>
    <xf numFmtId="0" fontId="4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36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36" fillId="62" borderId="0" applyNumberFormat="0" applyBorder="0" applyAlignment="0" applyProtection="0"/>
    <xf numFmtId="0" fontId="1" fillId="62" borderId="0" applyNumberFormat="0" applyBorder="0" applyAlignment="0" applyProtection="0"/>
    <xf numFmtId="0" fontId="136" fillId="62" borderId="0" applyNumberFormat="0" applyBorder="0" applyAlignment="0" applyProtection="0"/>
    <xf numFmtId="0" fontId="1" fillId="62" borderId="0" applyNumberFormat="0" applyBorder="0" applyAlignment="0" applyProtection="0"/>
    <xf numFmtId="0" fontId="137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1" fillId="62" borderId="0" applyNumberFormat="0" applyBorder="0" applyAlignment="0" applyProtection="0"/>
    <xf numFmtId="0" fontId="54" fillId="4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1" fillId="5" borderId="0" applyNumberFormat="0" applyBorder="0" applyAlignment="0" applyProtection="0"/>
    <xf numFmtId="0" fontId="1" fillId="5" borderId="0" applyNumberFormat="0" applyBorder="0" applyAlignment="0" applyProtection="0"/>
    <xf numFmtId="0" fontId="41" fillId="5" borderId="0" applyNumberFormat="0" applyBorder="0" applyAlignment="0" applyProtection="0"/>
    <xf numFmtId="0" fontId="135" fillId="5" borderId="0" applyNumberFormat="0" applyBorder="0" applyAlignment="0" applyProtection="0"/>
    <xf numFmtId="0" fontId="4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36" fillId="5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36" fillId="51" borderId="0" applyNumberFormat="0" applyBorder="0" applyAlignment="0" applyProtection="0"/>
    <xf numFmtId="0" fontId="1" fillId="7" borderId="0" applyNumberFormat="0" applyBorder="0" applyAlignment="0" applyProtection="0"/>
    <xf numFmtId="0" fontId="136" fillId="51" borderId="0" applyNumberFormat="0" applyBorder="0" applyAlignment="0" applyProtection="0"/>
    <xf numFmtId="0" fontId="1" fillId="7" borderId="0" applyNumberFormat="0" applyBorder="0" applyAlignment="0" applyProtection="0"/>
    <xf numFmtId="0" fontId="137" fillId="5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1" fillId="5" borderId="0" applyNumberFormat="0" applyBorder="0" applyAlignment="0" applyProtection="0"/>
    <xf numFmtId="0" fontId="54" fillId="4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4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4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4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39" fillId="50" borderId="0" applyNumberFormat="0" applyBorder="0" applyAlignment="0" applyProtection="0"/>
    <xf numFmtId="0" fontId="139" fillId="4" borderId="0" applyNumberFormat="0" applyBorder="0" applyAlignment="0" applyProtection="0"/>
    <xf numFmtId="0" fontId="139" fillId="60" borderId="0" applyNumberFormat="0" applyBorder="0" applyAlignment="0" applyProtection="0"/>
    <xf numFmtId="0" fontId="139" fillId="61" borderId="0" applyNumberFormat="0" applyBorder="0" applyAlignment="0" applyProtection="0"/>
    <xf numFmtId="0" fontId="139" fillId="50" borderId="0" applyNumberFormat="0" applyBorder="0" applyAlignment="0" applyProtection="0"/>
    <xf numFmtId="0" fontId="139" fillId="51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62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59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1" fillId="59" borderId="0" applyNumberFormat="0" applyBorder="0" applyAlignment="0" applyProtection="0"/>
    <xf numFmtId="0" fontId="140" fillId="59" borderId="0" applyNumberFormat="0" applyBorder="0" applyAlignment="0" applyProtection="0"/>
    <xf numFmtId="0" fontId="141" fillId="59" borderId="0" applyNumberFormat="0" applyBorder="0" applyAlignment="0" applyProtection="0"/>
    <xf numFmtId="0" fontId="25" fillId="59" borderId="0" applyNumberFormat="0" applyBorder="0" applyAlignment="0" applyProtection="0"/>
    <xf numFmtId="0" fontId="141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63" borderId="0" applyNumberFormat="0" applyBorder="0" applyAlignment="0" applyProtection="0"/>
    <xf numFmtId="0" fontId="140" fillId="62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25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59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51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1" fillId="4" borderId="0" applyNumberFormat="0" applyBorder="0" applyAlignment="0" applyProtection="0"/>
    <xf numFmtId="0" fontId="140" fillId="4" borderId="0" applyNumberFormat="0" applyBorder="0" applyAlignment="0" applyProtection="0"/>
    <xf numFmtId="0" fontId="141" fillId="4" borderId="0" applyNumberFormat="0" applyBorder="0" applyAlignment="0" applyProtection="0"/>
    <xf numFmtId="0" fontId="25" fillId="4" borderId="0" applyNumberFormat="0" applyBorder="0" applyAlignment="0" applyProtection="0"/>
    <xf numFmtId="0" fontId="141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51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25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56" borderId="0" applyNumberFormat="0" applyBorder="0" applyAlignment="0" applyProtection="0"/>
    <xf numFmtId="0" fontId="140" fillId="7" borderId="0" applyNumberFormat="0" applyBorder="0" applyAlignment="0" applyProtection="0"/>
    <xf numFmtId="0" fontId="140" fillId="7" borderId="0" applyNumberFormat="0" applyBorder="0" applyAlignment="0" applyProtection="0"/>
    <xf numFmtId="0" fontId="140" fillId="7" borderId="0" applyNumberFormat="0" applyBorder="0" applyAlignment="0" applyProtection="0"/>
    <xf numFmtId="0" fontId="140" fillId="7" borderId="0" applyNumberFormat="0" applyBorder="0" applyAlignment="0" applyProtection="0"/>
    <xf numFmtId="0" fontId="140" fillId="7" borderId="0" applyNumberFormat="0" applyBorder="0" applyAlignment="0" applyProtection="0"/>
    <xf numFmtId="0" fontId="140" fillId="16" borderId="0" applyNumberFormat="0" applyBorder="0" applyAlignment="0" applyProtection="0"/>
    <xf numFmtId="0" fontId="140" fillId="7" borderId="0" applyNumberFormat="0" applyBorder="0" applyAlignment="0" applyProtection="0"/>
    <xf numFmtId="0" fontId="140" fillId="7" borderId="0" applyNumberFormat="0" applyBorder="0" applyAlignment="0" applyProtection="0"/>
    <xf numFmtId="0" fontId="140" fillId="7" borderId="0" applyNumberFormat="0" applyBorder="0" applyAlignment="0" applyProtection="0"/>
    <xf numFmtId="0" fontId="140" fillId="7" borderId="0" applyNumberFormat="0" applyBorder="0" applyAlignment="0" applyProtection="0"/>
    <xf numFmtId="0" fontId="140" fillId="7" borderId="0" applyNumberFormat="0" applyBorder="0" applyAlignment="0" applyProtection="0"/>
    <xf numFmtId="0" fontId="140" fillId="7" borderId="0" applyNumberFormat="0" applyBorder="0" applyAlignment="0" applyProtection="0"/>
    <xf numFmtId="0" fontId="140" fillId="7" borderId="0" applyNumberFormat="0" applyBorder="0" applyAlignment="0" applyProtection="0"/>
    <xf numFmtId="0" fontId="140" fillId="7" borderId="0" applyNumberFormat="0" applyBorder="0" applyAlignment="0" applyProtection="0"/>
    <xf numFmtId="0" fontId="141" fillId="16" borderId="0" applyNumberFormat="0" applyBorder="0" applyAlignment="0" applyProtection="0"/>
    <xf numFmtId="0" fontId="140" fillId="16" borderId="0" applyNumberFormat="0" applyBorder="0" applyAlignment="0" applyProtection="0"/>
    <xf numFmtId="0" fontId="141" fillId="16" borderId="0" applyNumberFormat="0" applyBorder="0" applyAlignment="0" applyProtection="0"/>
    <xf numFmtId="0" fontId="25" fillId="16" borderId="0" applyNumberFormat="0" applyBorder="0" applyAlignment="0" applyProtection="0"/>
    <xf numFmtId="0" fontId="141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7" borderId="0" applyNumberFormat="0" applyBorder="0" applyAlignment="0" applyProtection="0"/>
    <xf numFmtId="0" fontId="140" fillId="7" borderId="0" applyNumberFormat="0" applyBorder="0" applyAlignment="0" applyProtection="0"/>
    <xf numFmtId="0" fontId="140" fillId="7" borderId="0" applyNumberFormat="0" applyBorder="0" applyAlignment="0" applyProtection="0"/>
    <xf numFmtId="0" fontId="140" fillId="7" borderId="0" applyNumberFormat="0" applyBorder="0" applyAlignment="0" applyProtection="0"/>
    <xf numFmtId="0" fontId="140" fillId="7" borderId="0" applyNumberFormat="0" applyBorder="0" applyAlignment="0" applyProtection="0"/>
    <xf numFmtId="0" fontId="140" fillId="7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7" borderId="0" applyNumberFormat="0" applyBorder="0" applyAlignment="0" applyProtection="0"/>
    <xf numFmtId="0" fontId="140" fillId="56" borderId="0" applyNumberFormat="0" applyBorder="0" applyAlignment="0" applyProtection="0"/>
    <xf numFmtId="0" fontId="140" fillId="7" borderId="0" applyNumberFormat="0" applyBorder="0" applyAlignment="0" applyProtection="0"/>
    <xf numFmtId="0" fontId="140" fillId="7" borderId="0" applyNumberFormat="0" applyBorder="0" applyAlignment="0" applyProtection="0"/>
    <xf numFmtId="0" fontId="25" fillId="7" borderId="0" applyNumberFormat="0" applyBorder="0" applyAlignment="0" applyProtection="0"/>
    <xf numFmtId="0" fontId="140" fillId="7" borderId="0" applyNumberFormat="0" applyBorder="0" applyAlignment="0" applyProtection="0"/>
    <xf numFmtId="0" fontId="140" fillId="7" borderId="0" applyNumberFormat="0" applyBorder="0" applyAlignment="0" applyProtection="0"/>
    <xf numFmtId="0" fontId="140" fillId="7" borderId="0" applyNumberFormat="0" applyBorder="0" applyAlignment="0" applyProtection="0"/>
    <xf numFmtId="0" fontId="140" fillId="7" borderId="0" applyNumberFormat="0" applyBorder="0" applyAlignment="0" applyProtection="0"/>
    <xf numFmtId="0" fontId="140" fillId="7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7" borderId="0" applyNumberFormat="0" applyBorder="0" applyAlignment="0" applyProtection="0"/>
    <xf numFmtId="0" fontId="140" fillId="7" borderId="0" applyNumberFormat="0" applyBorder="0" applyAlignment="0" applyProtection="0"/>
    <xf numFmtId="0" fontId="140" fillId="7" borderId="0" applyNumberFormat="0" applyBorder="0" applyAlignment="0" applyProtection="0"/>
    <xf numFmtId="0" fontId="140" fillId="7" borderId="0" applyNumberFormat="0" applyBorder="0" applyAlignment="0" applyProtection="0"/>
    <xf numFmtId="0" fontId="140" fillId="7" borderId="0" applyNumberFormat="0" applyBorder="0" applyAlignment="0" applyProtection="0"/>
    <xf numFmtId="0" fontId="140" fillId="16" borderId="0" applyNumberFormat="0" applyBorder="0" applyAlignment="0" applyProtection="0"/>
    <xf numFmtId="0" fontId="140" fillId="7" borderId="0" applyNumberFormat="0" applyBorder="0" applyAlignment="0" applyProtection="0"/>
    <xf numFmtId="0" fontId="140" fillId="7" borderId="0" applyNumberFormat="0" applyBorder="0" applyAlignment="0" applyProtection="0"/>
    <xf numFmtId="0" fontId="140" fillId="7" borderId="0" applyNumberFormat="0" applyBorder="0" applyAlignment="0" applyProtection="0"/>
    <xf numFmtId="0" fontId="140" fillId="7" borderId="0" applyNumberFormat="0" applyBorder="0" applyAlignment="0" applyProtection="0"/>
    <xf numFmtId="0" fontId="140" fillId="7" borderId="0" applyNumberFormat="0" applyBorder="0" applyAlignment="0" applyProtection="0"/>
    <xf numFmtId="0" fontId="140" fillId="7" borderId="0" applyNumberFormat="0" applyBorder="0" applyAlignment="0" applyProtection="0"/>
    <xf numFmtId="0" fontId="140" fillId="7" borderId="0" applyNumberFormat="0" applyBorder="0" applyAlignment="0" applyProtection="0"/>
    <xf numFmtId="0" fontId="140" fillId="7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58" borderId="0" applyNumberFormat="0" applyBorder="0" applyAlignment="0" applyProtection="0"/>
    <xf numFmtId="0" fontId="140" fillId="61" borderId="0" applyNumberFormat="0" applyBorder="0" applyAlignment="0" applyProtection="0"/>
    <xf numFmtId="0" fontId="140" fillId="61" borderId="0" applyNumberFormat="0" applyBorder="0" applyAlignment="0" applyProtection="0"/>
    <xf numFmtId="0" fontId="140" fillId="61" borderId="0" applyNumberFormat="0" applyBorder="0" applyAlignment="0" applyProtection="0"/>
    <xf numFmtId="0" fontId="140" fillId="61" borderId="0" applyNumberFormat="0" applyBorder="0" applyAlignment="0" applyProtection="0"/>
    <xf numFmtId="0" fontId="140" fillId="61" borderId="0" applyNumberFormat="0" applyBorder="0" applyAlignment="0" applyProtection="0"/>
    <xf numFmtId="0" fontId="140" fillId="64" borderId="0" applyNumberFormat="0" applyBorder="0" applyAlignment="0" applyProtection="0"/>
    <xf numFmtId="0" fontId="140" fillId="61" borderId="0" applyNumberFormat="0" applyBorder="0" applyAlignment="0" applyProtection="0"/>
    <xf numFmtId="0" fontId="140" fillId="61" borderId="0" applyNumberFormat="0" applyBorder="0" applyAlignment="0" applyProtection="0"/>
    <xf numFmtId="0" fontId="140" fillId="61" borderId="0" applyNumberFormat="0" applyBorder="0" applyAlignment="0" applyProtection="0"/>
    <xf numFmtId="0" fontId="140" fillId="61" borderId="0" applyNumberFormat="0" applyBorder="0" applyAlignment="0" applyProtection="0"/>
    <xf numFmtId="0" fontId="140" fillId="61" borderId="0" applyNumberFormat="0" applyBorder="0" applyAlignment="0" applyProtection="0"/>
    <xf numFmtId="0" fontId="140" fillId="61" borderId="0" applyNumberFormat="0" applyBorder="0" applyAlignment="0" applyProtection="0"/>
    <xf numFmtId="0" fontId="140" fillId="61" borderId="0" applyNumberFormat="0" applyBorder="0" applyAlignment="0" applyProtection="0"/>
    <xf numFmtId="0" fontId="140" fillId="61" borderId="0" applyNumberFormat="0" applyBorder="0" applyAlignment="0" applyProtection="0"/>
    <xf numFmtId="0" fontId="141" fillId="64" borderId="0" applyNumberFormat="0" applyBorder="0" applyAlignment="0" applyProtection="0"/>
    <xf numFmtId="0" fontId="140" fillId="64" borderId="0" applyNumberFormat="0" applyBorder="0" applyAlignment="0" applyProtection="0"/>
    <xf numFmtId="0" fontId="141" fillId="64" borderId="0" applyNumberFormat="0" applyBorder="0" applyAlignment="0" applyProtection="0"/>
    <xf numFmtId="0" fontId="25" fillId="64" borderId="0" applyNumberFormat="0" applyBorder="0" applyAlignment="0" applyProtection="0"/>
    <xf numFmtId="0" fontId="141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1" borderId="0" applyNumberFormat="0" applyBorder="0" applyAlignment="0" applyProtection="0"/>
    <xf numFmtId="0" fontId="140" fillId="61" borderId="0" applyNumberFormat="0" applyBorder="0" applyAlignment="0" applyProtection="0"/>
    <xf numFmtId="0" fontId="140" fillId="61" borderId="0" applyNumberFormat="0" applyBorder="0" applyAlignment="0" applyProtection="0"/>
    <xf numFmtId="0" fontId="140" fillId="61" borderId="0" applyNumberFormat="0" applyBorder="0" applyAlignment="0" applyProtection="0"/>
    <xf numFmtId="0" fontId="140" fillId="61" borderId="0" applyNumberFormat="0" applyBorder="0" applyAlignment="0" applyProtection="0"/>
    <xf numFmtId="0" fontId="140" fillId="61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1" borderId="0" applyNumberFormat="0" applyBorder="0" applyAlignment="0" applyProtection="0"/>
    <xf numFmtId="0" fontId="140" fillId="58" borderId="0" applyNumberFormat="0" applyBorder="0" applyAlignment="0" applyProtection="0"/>
    <xf numFmtId="0" fontId="140" fillId="61" borderId="0" applyNumberFormat="0" applyBorder="0" applyAlignment="0" applyProtection="0"/>
    <xf numFmtId="0" fontId="140" fillId="61" borderId="0" applyNumberFormat="0" applyBorder="0" applyAlignment="0" applyProtection="0"/>
    <xf numFmtId="0" fontId="25" fillId="61" borderId="0" applyNumberFormat="0" applyBorder="0" applyAlignment="0" applyProtection="0"/>
    <xf numFmtId="0" fontId="140" fillId="61" borderId="0" applyNumberFormat="0" applyBorder="0" applyAlignment="0" applyProtection="0"/>
    <xf numFmtId="0" fontId="140" fillId="61" borderId="0" applyNumberFormat="0" applyBorder="0" applyAlignment="0" applyProtection="0"/>
    <xf numFmtId="0" fontId="140" fillId="61" borderId="0" applyNumberFormat="0" applyBorder="0" applyAlignment="0" applyProtection="0"/>
    <xf numFmtId="0" fontId="140" fillId="61" borderId="0" applyNumberFormat="0" applyBorder="0" applyAlignment="0" applyProtection="0"/>
    <xf numFmtId="0" fontId="140" fillId="61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1" borderId="0" applyNumberFormat="0" applyBorder="0" applyAlignment="0" applyProtection="0"/>
    <xf numFmtId="0" fontId="140" fillId="61" borderId="0" applyNumberFormat="0" applyBorder="0" applyAlignment="0" applyProtection="0"/>
    <xf numFmtId="0" fontId="140" fillId="61" borderId="0" applyNumberFormat="0" applyBorder="0" applyAlignment="0" applyProtection="0"/>
    <xf numFmtId="0" fontId="140" fillId="61" borderId="0" applyNumberFormat="0" applyBorder="0" applyAlignment="0" applyProtection="0"/>
    <xf numFmtId="0" fontId="140" fillId="61" borderId="0" applyNumberFormat="0" applyBorder="0" applyAlignment="0" applyProtection="0"/>
    <xf numFmtId="0" fontId="140" fillId="64" borderId="0" applyNumberFormat="0" applyBorder="0" applyAlignment="0" applyProtection="0"/>
    <xf numFmtId="0" fontId="140" fillId="61" borderId="0" applyNumberFormat="0" applyBorder="0" applyAlignment="0" applyProtection="0"/>
    <xf numFmtId="0" fontId="140" fillId="61" borderId="0" applyNumberFormat="0" applyBorder="0" applyAlignment="0" applyProtection="0"/>
    <xf numFmtId="0" fontId="140" fillId="61" borderId="0" applyNumberFormat="0" applyBorder="0" applyAlignment="0" applyProtection="0"/>
    <xf numFmtId="0" fontId="140" fillId="61" borderId="0" applyNumberFormat="0" applyBorder="0" applyAlignment="0" applyProtection="0"/>
    <xf numFmtId="0" fontId="140" fillId="61" borderId="0" applyNumberFormat="0" applyBorder="0" applyAlignment="0" applyProtection="0"/>
    <xf numFmtId="0" fontId="140" fillId="61" borderId="0" applyNumberFormat="0" applyBorder="0" applyAlignment="0" applyProtection="0"/>
    <xf numFmtId="0" fontId="140" fillId="61" borderId="0" applyNumberFormat="0" applyBorder="0" applyAlignment="0" applyProtection="0"/>
    <xf numFmtId="0" fontId="140" fillId="61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2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1" fillId="63" borderId="0" applyNumberFormat="0" applyBorder="0" applyAlignment="0" applyProtection="0"/>
    <xf numFmtId="0" fontId="140" fillId="63" borderId="0" applyNumberFormat="0" applyBorder="0" applyAlignment="0" applyProtection="0"/>
    <xf numFmtId="0" fontId="141" fillId="63" borderId="0" applyNumberFormat="0" applyBorder="0" applyAlignment="0" applyProtection="0"/>
    <xf numFmtId="0" fontId="25" fillId="63" borderId="0" applyNumberFormat="0" applyBorder="0" applyAlignment="0" applyProtection="0"/>
    <xf numFmtId="0" fontId="141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2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25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51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12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1" fillId="12" borderId="0" applyNumberFormat="0" applyBorder="0" applyAlignment="0" applyProtection="0"/>
    <xf numFmtId="0" fontId="140" fillId="12" borderId="0" applyNumberFormat="0" applyBorder="0" applyAlignment="0" applyProtection="0"/>
    <xf numFmtId="0" fontId="141" fillId="12" borderId="0" applyNumberFormat="0" applyBorder="0" applyAlignment="0" applyProtection="0"/>
    <xf numFmtId="0" fontId="25" fillId="12" borderId="0" applyNumberFormat="0" applyBorder="0" applyAlignment="0" applyProtection="0"/>
    <xf numFmtId="0" fontId="141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51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51" borderId="0" applyNumberFormat="0" applyBorder="0" applyAlignment="0" applyProtection="0"/>
    <xf numFmtId="0" fontId="140" fillId="4" borderId="0" applyNumberFormat="0" applyBorder="0" applyAlignment="0" applyProtection="0"/>
    <xf numFmtId="0" fontId="140" fillId="51" borderId="0" applyNumberFormat="0" applyBorder="0" applyAlignment="0" applyProtection="0"/>
    <xf numFmtId="0" fontId="140" fillId="4" borderId="0" applyNumberFormat="0" applyBorder="0" applyAlignment="0" applyProtection="0"/>
    <xf numFmtId="0" fontId="25" fillId="51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12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1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59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1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4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1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16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1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1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1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140" fillId="12" borderId="0" applyNumberFormat="0" applyBorder="0" applyAlignment="0" applyProtection="0"/>
    <xf numFmtId="0" fontId="21" fillId="0" borderId="0">
      <protection locked="0"/>
    </xf>
    <xf numFmtId="173" fontId="2" fillId="0" borderId="0"/>
    <xf numFmtId="173" fontId="2" fillId="0" borderId="0"/>
    <xf numFmtId="173" fontId="2" fillId="0" borderId="0"/>
    <xf numFmtId="173" fontId="2" fillId="0" borderId="0"/>
    <xf numFmtId="0" fontId="94" fillId="0" borderId="0"/>
    <xf numFmtId="0" fontId="2" fillId="0" borderId="0"/>
    <xf numFmtId="173" fontId="2" fillId="0" borderId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20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5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1" fillId="65" borderId="0" applyNumberFormat="0" applyBorder="0" applyAlignment="0" applyProtection="0"/>
    <xf numFmtId="0" fontId="140" fillId="65" borderId="0" applyNumberFormat="0" applyBorder="0" applyAlignment="0" applyProtection="0"/>
    <xf numFmtId="0" fontId="141" fillId="65" borderId="0" applyNumberFormat="0" applyBorder="0" applyAlignment="0" applyProtection="0"/>
    <xf numFmtId="0" fontId="25" fillId="65" borderId="0" applyNumberFormat="0" applyBorder="0" applyAlignment="0" applyProtection="0"/>
    <xf numFmtId="0" fontId="141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3" borderId="0" applyNumberFormat="0" applyBorder="0" applyAlignment="0" applyProtection="0"/>
    <xf numFmtId="0" fontId="140" fillId="20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25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5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5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1" fillId="11" borderId="0" applyNumberFormat="0" applyBorder="0" applyAlignment="0" applyProtection="0"/>
    <xf numFmtId="0" fontId="140" fillId="11" borderId="0" applyNumberFormat="0" applyBorder="0" applyAlignment="0" applyProtection="0"/>
    <xf numFmtId="0" fontId="141" fillId="11" borderId="0" applyNumberFormat="0" applyBorder="0" applyAlignment="0" applyProtection="0"/>
    <xf numFmtId="0" fontId="25" fillId="11" borderId="0" applyNumberFormat="0" applyBorder="0" applyAlignment="0" applyProtection="0"/>
    <xf numFmtId="0" fontId="141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5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25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66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1" fillId="14" borderId="0" applyNumberFormat="0" applyBorder="0" applyAlignment="0" applyProtection="0"/>
    <xf numFmtId="0" fontId="140" fillId="14" borderId="0" applyNumberFormat="0" applyBorder="0" applyAlignment="0" applyProtection="0"/>
    <xf numFmtId="0" fontId="141" fillId="14" borderId="0" applyNumberFormat="0" applyBorder="0" applyAlignment="0" applyProtection="0"/>
    <xf numFmtId="0" fontId="25" fillId="14" borderId="0" applyNumberFormat="0" applyBorder="0" applyAlignment="0" applyProtection="0"/>
    <xf numFmtId="0" fontId="141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66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25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8" borderId="0" applyNumberFormat="0" applyBorder="0" applyAlignment="0" applyProtection="0"/>
    <xf numFmtId="0" fontId="140" fillId="68" borderId="0" applyNumberFormat="0" applyBorder="0" applyAlignment="0" applyProtection="0"/>
    <xf numFmtId="0" fontId="140" fillId="68" borderId="0" applyNumberFormat="0" applyBorder="0" applyAlignment="0" applyProtection="0"/>
    <xf numFmtId="0" fontId="140" fillId="68" borderId="0" applyNumberFormat="0" applyBorder="0" applyAlignment="0" applyProtection="0"/>
    <xf numFmtId="0" fontId="140" fillId="64" borderId="0" applyNumberFormat="0" applyBorder="0" applyAlignment="0" applyProtection="0"/>
    <xf numFmtId="0" fontId="140" fillId="68" borderId="0" applyNumberFormat="0" applyBorder="0" applyAlignment="0" applyProtection="0"/>
    <xf numFmtId="0" fontId="140" fillId="68" borderId="0" applyNumberFormat="0" applyBorder="0" applyAlignment="0" applyProtection="0"/>
    <xf numFmtId="0" fontId="140" fillId="68" borderId="0" applyNumberFormat="0" applyBorder="0" applyAlignment="0" applyProtection="0"/>
    <xf numFmtId="0" fontId="140" fillId="68" borderId="0" applyNumberFormat="0" applyBorder="0" applyAlignment="0" applyProtection="0"/>
    <xf numFmtId="0" fontId="140" fillId="68" borderId="0" applyNumberFormat="0" applyBorder="0" applyAlignment="0" applyProtection="0"/>
    <xf numFmtId="0" fontId="140" fillId="68" borderId="0" applyNumberFormat="0" applyBorder="0" applyAlignment="0" applyProtection="0"/>
    <xf numFmtId="0" fontId="140" fillId="68" borderId="0" applyNumberFormat="0" applyBorder="0" applyAlignment="0" applyProtection="0"/>
    <xf numFmtId="0" fontId="140" fillId="68" borderId="0" applyNumberFormat="0" applyBorder="0" applyAlignment="0" applyProtection="0"/>
    <xf numFmtId="0" fontId="141" fillId="64" borderId="0" applyNumberFormat="0" applyBorder="0" applyAlignment="0" applyProtection="0"/>
    <xf numFmtId="0" fontId="140" fillId="64" borderId="0" applyNumberFormat="0" applyBorder="0" applyAlignment="0" applyProtection="0"/>
    <xf numFmtId="0" fontId="141" fillId="64" borderId="0" applyNumberFormat="0" applyBorder="0" applyAlignment="0" applyProtection="0"/>
    <xf numFmtId="0" fontId="25" fillId="64" borderId="0" applyNumberFormat="0" applyBorder="0" applyAlignment="0" applyProtection="0"/>
    <xf numFmtId="0" fontId="141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8" borderId="0" applyNumberFormat="0" applyBorder="0" applyAlignment="0" applyProtection="0"/>
    <xf numFmtId="0" fontId="140" fillId="68" borderId="0" applyNumberFormat="0" applyBorder="0" applyAlignment="0" applyProtection="0"/>
    <xf numFmtId="0" fontId="140" fillId="68" borderId="0" applyNumberFormat="0" applyBorder="0" applyAlignment="0" applyProtection="0"/>
    <xf numFmtId="0" fontId="140" fillId="68" borderId="0" applyNumberFormat="0" applyBorder="0" applyAlignment="0" applyProtection="0"/>
    <xf numFmtId="0" fontId="140" fillId="68" borderId="0" applyNumberFormat="0" applyBorder="0" applyAlignment="0" applyProtection="0"/>
    <xf numFmtId="0" fontId="140" fillId="68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8" borderId="0" applyNumberFormat="0" applyBorder="0" applyAlignment="0" applyProtection="0"/>
    <xf numFmtId="0" fontId="140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8" borderId="0" applyNumberFormat="0" applyBorder="0" applyAlignment="0" applyProtection="0"/>
    <xf numFmtId="0" fontId="25" fillId="68" borderId="0" applyNumberFormat="0" applyBorder="0" applyAlignment="0" applyProtection="0"/>
    <xf numFmtId="0" fontId="140" fillId="68" borderId="0" applyNumberFormat="0" applyBorder="0" applyAlignment="0" applyProtection="0"/>
    <xf numFmtId="0" fontId="140" fillId="68" borderId="0" applyNumberFormat="0" applyBorder="0" applyAlignment="0" applyProtection="0"/>
    <xf numFmtId="0" fontId="140" fillId="68" borderId="0" applyNumberFormat="0" applyBorder="0" applyAlignment="0" applyProtection="0"/>
    <xf numFmtId="0" fontId="140" fillId="68" borderId="0" applyNumberFormat="0" applyBorder="0" applyAlignment="0" applyProtection="0"/>
    <xf numFmtId="0" fontId="140" fillId="68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8" borderId="0" applyNumberFormat="0" applyBorder="0" applyAlignment="0" applyProtection="0"/>
    <xf numFmtId="0" fontId="140" fillId="68" borderId="0" applyNumberFormat="0" applyBorder="0" applyAlignment="0" applyProtection="0"/>
    <xf numFmtId="0" fontId="140" fillId="68" borderId="0" applyNumberFormat="0" applyBorder="0" applyAlignment="0" applyProtection="0"/>
    <xf numFmtId="0" fontId="140" fillId="68" borderId="0" applyNumberFormat="0" applyBorder="0" applyAlignment="0" applyProtection="0"/>
    <xf numFmtId="0" fontId="140" fillId="68" borderId="0" applyNumberFormat="0" applyBorder="0" applyAlignment="0" applyProtection="0"/>
    <xf numFmtId="0" fontId="140" fillId="64" borderId="0" applyNumberFormat="0" applyBorder="0" applyAlignment="0" applyProtection="0"/>
    <xf numFmtId="0" fontId="140" fillId="68" borderId="0" applyNumberFormat="0" applyBorder="0" applyAlignment="0" applyProtection="0"/>
    <xf numFmtId="0" fontId="140" fillId="68" borderId="0" applyNumberFormat="0" applyBorder="0" applyAlignment="0" applyProtection="0"/>
    <xf numFmtId="0" fontId="140" fillId="68" borderId="0" applyNumberFormat="0" applyBorder="0" applyAlignment="0" applyProtection="0"/>
    <xf numFmtId="0" fontId="140" fillId="68" borderId="0" applyNumberFormat="0" applyBorder="0" applyAlignment="0" applyProtection="0"/>
    <xf numFmtId="0" fontId="140" fillId="68" borderId="0" applyNumberFormat="0" applyBorder="0" applyAlignment="0" applyProtection="0"/>
    <xf numFmtId="0" fontId="140" fillId="68" borderId="0" applyNumberFormat="0" applyBorder="0" applyAlignment="0" applyProtection="0"/>
    <xf numFmtId="0" fontId="140" fillId="68" borderId="0" applyNumberFormat="0" applyBorder="0" applyAlignment="0" applyProtection="0"/>
    <xf numFmtId="0" fontId="140" fillId="68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1" fillId="63" borderId="0" applyNumberFormat="0" applyBorder="0" applyAlignment="0" applyProtection="0"/>
    <xf numFmtId="0" fontId="140" fillId="63" borderId="0" applyNumberFormat="0" applyBorder="0" applyAlignment="0" applyProtection="0"/>
    <xf numFmtId="0" fontId="141" fillId="63" borderId="0" applyNumberFormat="0" applyBorder="0" applyAlignment="0" applyProtection="0"/>
    <xf numFmtId="0" fontId="25" fillId="63" borderId="0" applyNumberFormat="0" applyBorder="0" applyAlignment="0" applyProtection="0"/>
    <xf numFmtId="0" fontId="141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25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1" fillId="13" borderId="0" applyNumberFormat="0" applyBorder="0" applyAlignment="0" applyProtection="0"/>
    <xf numFmtId="0" fontId="140" fillId="13" borderId="0" applyNumberFormat="0" applyBorder="0" applyAlignment="0" applyProtection="0"/>
    <xf numFmtId="0" fontId="141" fillId="13" borderId="0" applyNumberFormat="0" applyBorder="0" applyAlignment="0" applyProtection="0"/>
    <xf numFmtId="0" fontId="25" fillId="13" borderId="0" applyNumberFormat="0" applyBorder="0" applyAlignment="0" applyProtection="0"/>
    <xf numFmtId="0" fontId="141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25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95" fillId="0" borderId="0"/>
    <xf numFmtId="0" fontId="139" fillId="64" borderId="0" applyNumberFormat="0" applyBorder="0" applyAlignment="0" applyProtection="0"/>
    <xf numFmtId="0" fontId="139" fillId="11" borderId="0" applyNumberFormat="0" applyBorder="0" applyAlignment="0" applyProtection="0"/>
    <xf numFmtId="0" fontId="139" fillId="14" borderId="0" applyNumberFormat="0" applyBorder="0" applyAlignment="0" applyProtection="0"/>
    <xf numFmtId="0" fontId="139" fillId="68" borderId="0" applyNumberFormat="0" applyBorder="0" applyAlignment="0" applyProtection="0"/>
    <xf numFmtId="0" fontId="139" fillId="63" borderId="0" applyNumberFormat="0" applyBorder="0" applyAlignment="0" applyProtection="0"/>
    <xf numFmtId="0" fontId="139" fillId="13" borderId="0" applyNumberFormat="0" applyBorder="0" applyAlignment="0" applyProtection="0"/>
    <xf numFmtId="0" fontId="142" fillId="0" borderId="0">
      <alignment horizontal="center" wrapText="1"/>
      <protection locked="0"/>
    </xf>
    <xf numFmtId="0" fontId="143" fillId="0" borderId="0" applyNumberFormat="0" applyFill="0" applyBorder="0" applyAlignment="0" applyProtection="0"/>
    <xf numFmtId="237" fontId="2" fillId="0" borderId="0" applyFont="0" applyFill="0" applyBorder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144" fillId="53" borderId="9" applyNumberFormat="0" applyAlignment="0" applyProtection="0"/>
    <xf numFmtId="0" fontId="2" fillId="61" borderId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6" fillId="6" borderId="0" applyNumberFormat="0" applyBorder="0" applyAlignment="0" applyProtection="0"/>
    <xf numFmtId="0" fontId="145" fillId="6" borderId="0" applyNumberFormat="0" applyBorder="0" applyAlignment="0" applyProtection="0"/>
    <xf numFmtId="0" fontId="147" fillId="6" borderId="0" applyNumberFormat="0" applyBorder="0" applyAlignment="0" applyProtection="0"/>
    <xf numFmtId="0" fontId="145" fillId="6" borderId="0" applyNumberFormat="0" applyBorder="0" applyAlignment="0" applyProtection="0"/>
    <xf numFmtId="0" fontId="147" fillId="6" borderId="0" applyNumberFormat="0" applyBorder="0" applyAlignment="0" applyProtection="0"/>
    <xf numFmtId="0" fontId="60" fillId="6" borderId="0" applyNumberFormat="0" applyBorder="0" applyAlignment="0" applyProtection="0"/>
    <xf numFmtId="0" fontId="147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" fillId="6" borderId="0" applyNumberFormat="0" applyBorder="0" applyAlignment="0" applyProtection="0"/>
    <xf numFmtId="0" fontId="145" fillId="6" borderId="0" applyNumberFormat="0" applyBorder="0" applyAlignment="0" applyProtection="0"/>
    <xf numFmtId="0" fontId="1" fillId="6" borderId="0" applyNumberFormat="0" applyBorder="0" applyAlignment="0" applyProtection="0"/>
    <xf numFmtId="0" fontId="146" fillId="6" borderId="0" applyNumberFormat="0" applyBorder="0" applyAlignment="0" applyProtection="0"/>
    <xf numFmtId="0" fontId="1" fillId="6" borderId="0" applyNumberFormat="0" applyBorder="0" applyAlignment="0" applyProtection="0"/>
    <xf numFmtId="0" fontId="13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0" fontId="148" fillId="53" borderId="34" applyNumberFormat="0" applyAlignment="0" applyProtection="0"/>
    <xf numFmtId="238" fontId="2" fillId="0" borderId="0" applyFont="0" applyFill="0" applyBorder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30" fillId="0" borderId="0" applyFont="0" applyFill="0" applyBorder="0" applyAlignment="0" applyProtection="0">
      <alignment horizontal="right"/>
    </xf>
    <xf numFmtId="0" fontId="149" fillId="45" borderId="36"/>
    <xf numFmtId="0" fontId="150" fillId="0" borderId="2" applyNumberFormat="0" applyFill="0" applyBorder="0" applyAlignment="0" applyProtection="0"/>
    <xf numFmtId="0" fontId="150" fillId="0" borderId="2" applyNumberFormat="0" applyFill="0" applyBorder="0" applyAlignment="0" applyProtection="0"/>
    <xf numFmtId="0" fontId="150" fillId="0" borderId="2" applyNumberFormat="0" applyFill="0" applyBorder="0" applyAlignment="0" applyProtection="0"/>
    <xf numFmtId="0" fontId="150" fillId="0" borderId="2" applyNumberFormat="0" applyFill="0" applyBorder="0" applyAlignment="0" applyProtection="0"/>
    <xf numFmtId="0" fontId="150" fillId="0" borderId="2" applyNumberFormat="0" applyFill="0" applyBorder="0" applyAlignment="0" applyProtection="0"/>
    <xf numFmtId="0" fontId="150" fillId="0" borderId="2" applyNumberFormat="0" applyFill="0" applyBorder="0" applyAlignment="0" applyProtection="0"/>
    <xf numFmtId="0" fontId="150" fillId="0" borderId="2" applyNumberFormat="0" applyFill="0" applyBorder="0" applyAlignment="0" applyProtection="0"/>
    <xf numFmtId="0" fontId="150" fillId="0" borderId="2" applyNumberFormat="0" applyFill="0" applyBorder="0" applyAlignment="0" applyProtection="0"/>
    <xf numFmtId="0" fontId="150" fillId="0" borderId="2" applyNumberFormat="0" applyFill="0" applyBorder="0" applyAlignment="0" applyProtection="0"/>
    <xf numFmtId="0" fontId="150" fillId="0" borderId="2" applyNumberFormat="0" applyFill="0" applyBorder="0" applyAlignment="0" applyProtection="0"/>
    <xf numFmtId="0" fontId="150" fillId="0" borderId="2" applyNumberFormat="0" applyFill="0" applyBorder="0" applyAlignment="0" applyProtection="0"/>
    <xf numFmtId="0" fontId="150" fillId="0" borderId="2" applyNumberFormat="0" applyFill="0" applyBorder="0" applyAlignment="0" applyProtection="0"/>
    <xf numFmtId="0" fontId="150" fillId="0" borderId="2" applyNumberFormat="0" applyFill="0" applyBorder="0" applyAlignment="0" applyProtection="0"/>
    <xf numFmtId="0" fontId="150" fillId="0" borderId="2" applyNumberFormat="0" applyFill="0" applyBorder="0" applyAlignment="0" applyProtection="0"/>
    <xf numFmtId="0" fontId="150" fillId="0" borderId="2" applyNumberFormat="0" applyFill="0" applyBorder="0" applyAlignment="0" applyProtection="0"/>
    <xf numFmtId="0" fontId="150" fillId="0" borderId="2" applyNumberFormat="0" applyFill="0" applyBorder="0" applyAlignment="0" applyProtection="0"/>
    <xf numFmtId="0" fontId="150" fillId="0" borderId="2" applyNumberFormat="0" applyFill="0" applyBorder="0" applyAlignment="0" applyProtection="0"/>
    <xf numFmtId="0" fontId="150" fillId="0" borderId="2" applyNumberFormat="0" applyFill="0" applyBorder="0" applyAlignment="0" applyProtection="0"/>
    <xf numFmtId="0" fontId="150" fillId="0" borderId="2" applyNumberFormat="0" applyFill="0" applyBorder="0" applyAlignment="0" applyProtection="0"/>
    <xf numFmtId="0" fontId="150" fillId="0" borderId="2" applyNumberFormat="0" applyFill="0" applyBorder="0" applyAlignment="0" applyProtection="0"/>
    <xf numFmtId="0" fontId="150" fillId="0" borderId="2" applyNumberFormat="0" applyFill="0" applyBorder="0" applyAlignment="0" applyProtection="0"/>
    <xf numFmtId="0" fontId="150" fillId="0" borderId="2" applyNumberFormat="0" applyFill="0" applyBorder="0" applyAlignment="0" applyProtection="0"/>
    <xf numFmtId="0" fontId="150" fillId="0" borderId="2" applyNumberFormat="0" applyFill="0" applyBorder="0" applyAlignment="0" applyProtection="0"/>
    <xf numFmtId="0" fontId="150" fillId="0" borderId="2" applyNumberFormat="0" applyFill="0" applyBorder="0" applyAlignment="0" applyProtection="0"/>
    <xf numFmtId="0" fontId="150" fillId="0" borderId="2" applyNumberFormat="0" applyFill="0" applyBorder="0" applyAlignment="0" applyProtection="0"/>
    <xf numFmtId="0" fontId="150" fillId="0" borderId="2" applyNumberFormat="0" applyFill="0" applyBorder="0" applyAlignment="0" applyProtection="0"/>
    <xf numFmtId="0" fontId="150" fillId="0" borderId="2" applyNumberFormat="0" applyFill="0" applyBorder="0" applyAlignment="0" applyProtection="0"/>
    <xf numFmtId="0" fontId="150" fillId="0" borderId="2" applyNumberFormat="0" applyFill="0" applyBorder="0" applyAlignment="0" applyProtection="0"/>
    <xf numFmtId="0" fontId="150" fillId="0" borderId="2" applyNumberFormat="0" applyFill="0" applyBorder="0" applyAlignment="0" applyProtection="0"/>
    <xf numFmtId="0" fontId="150" fillId="0" borderId="2" applyNumberFormat="0" applyFill="0" applyBorder="0" applyAlignment="0" applyProtection="0"/>
    <xf numFmtId="0" fontId="150" fillId="0" borderId="2" applyNumberFormat="0" applyFill="0" applyBorder="0" applyAlignment="0" applyProtection="0"/>
    <xf numFmtId="0" fontId="150" fillId="0" borderId="2" applyNumberFormat="0" applyFill="0" applyBorder="0" applyAlignment="0" applyProtection="0"/>
    <xf numFmtId="0" fontId="28" fillId="0" borderId="6" applyNumberFormat="0" applyFont="0" applyFill="0" applyAlignment="0" applyProtection="0"/>
    <xf numFmtId="0" fontId="28" fillId="0" borderId="6" applyNumberFormat="0" applyFont="0" applyFill="0" applyAlignment="0" applyProtection="0"/>
    <xf numFmtId="0" fontId="28" fillId="0" borderId="6" applyNumberFormat="0" applyFont="0" applyFill="0" applyAlignment="0" applyProtection="0"/>
    <xf numFmtId="0" fontId="28" fillId="0" borderId="6" applyNumberFormat="0" applyFont="0" applyFill="0" applyAlignment="0" applyProtection="0"/>
    <xf numFmtId="0" fontId="151" fillId="0" borderId="6" applyNumberFormat="0" applyFont="0" applyFill="0" applyAlignment="0" applyProtection="0"/>
    <xf numFmtId="0" fontId="28" fillId="0" borderId="6" applyNumberFormat="0" applyFont="0" applyFill="0" applyAlignment="0" applyProtection="0"/>
    <xf numFmtId="0" fontId="28" fillId="0" borderId="7" applyNumberFormat="0" applyFont="0" applyFill="0" applyAlignment="0" applyProtection="0"/>
    <xf numFmtId="0" fontId="28" fillId="0" borderId="7" applyNumberFormat="0" applyFont="0" applyFill="0" applyAlignment="0" applyProtection="0"/>
    <xf numFmtId="0" fontId="151" fillId="0" borderId="7" applyNumberFormat="0" applyFont="0" applyFill="0" applyAlignment="0" applyProtection="0"/>
    <xf numFmtId="0" fontId="18" fillId="0" borderId="5">
      <alignment horizontal="right"/>
    </xf>
    <xf numFmtId="0" fontId="18" fillId="0" borderId="5">
      <alignment horizontal="right"/>
    </xf>
    <xf numFmtId="0" fontId="20" fillId="0" borderId="0"/>
    <xf numFmtId="0" fontId="2" fillId="0" borderId="0" applyFill="0" applyBorder="0" applyAlignment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53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32" fillId="61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3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53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53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2" fillId="53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2" fillId="53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3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1" fillId="0" borderId="0" applyNumberFormat="0" applyAlignment="0">
      <alignment vertical="center"/>
    </xf>
    <xf numFmtId="0" fontId="15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1" fillId="0" borderId="0" applyNumberFormat="0" applyAlignment="0">
      <alignment vertical="center"/>
    </xf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61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2" fillId="61" borderId="34" applyNumberFormat="0" applyAlignment="0" applyProtection="0"/>
    <xf numFmtId="0" fontId="152" fillId="53" borderId="34" applyNumberFormat="0" applyAlignment="0" applyProtection="0"/>
    <xf numFmtId="0" fontId="152" fillId="61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61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61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61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61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2" fillId="61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61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61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2" fillId="61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61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32" fillId="53" borderId="34" applyNumberFormat="0" applyAlignment="0" applyProtection="0"/>
    <xf numFmtId="0" fontId="152" fillId="61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61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61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2" fillId="61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61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53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61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53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228" fontId="142" fillId="0" borderId="0" applyFill="0" applyBorder="0" applyProtection="0"/>
    <xf numFmtId="0" fontId="153" fillId="0" borderId="0"/>
    <xf numFmtId="239" fontId="19" fillId="0" borderId="37"/>
    <xf numFmtId="3" fontId="20" fillId="1" borderId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5" fillId="69" borderId="38" applyNumberFormat="0" applyAlignment="0" applyProtection="0"/>
    <xf numFmtId="0" fontId="154" fillId="69" borderId="38" applyNumberFormat="0" applyAlignment="0" applyProtection="0"/>
    <xf numFmtId="0" fontId="155" fillId="69" borderId="38" applyNumberFormat="0" applyAlignment="0" applyProtection="0"/>
    <xf numFmtId="0" fontId="156" fillId="69" borderId="38" applyNumberFormat="0" applyAlignment="0" applyProtection="0"/>
    <xf numFmtId="0" fontId="155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6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240" fontId="157" fillId="0" borderId="0" applyNumberFormat="0" applyAlignment="0">
      <alignment vertical="center"/>
    </xf>
    <xf numFmtId="0" fontId="18" fillId="24" borderId="0" applyNumberFormat="0">
      <alignment horizontal="center" vertical="top" wrapText="1"/>
    </xf>
    <xf numFmtId="0" fontId="18" fillId="24" borderId="0" applyNumberFormat="0">
      <alignment horizontal="left" vertical="top" wrapText="1"/>
    </xf>
    <xf numFmtId="0" fontId="18" fillId="24" borderId="0" applyNumberFormat="0">
      <alignment horizontal="centerContinuous" vertical="top"/>
    </xf>
    <xf numFmtId="0" fontId="11" fillId="24" borderId="0" applyNumberFormat="0">
      <alignment horizontal="center" vertical="top" wrapText="1"/>
    </xf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5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95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5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5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95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5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5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95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5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5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95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5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5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95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5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5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95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5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5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95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5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5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95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5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5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95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5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5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95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5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5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95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5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5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95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5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5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95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5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5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95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5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5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95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5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5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95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5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4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38" fontId="158" fillId="0" borderId="0">
      <alignment horizontal="center"/>
      <protection locked="0"/>
    </xf>
    <xf numFmtId="24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3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3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34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242" fontId="1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9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59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59" fillId="0" borderId="0" applyFont="0" applyFill="0" applyBorder="0" applyAlignment="0" applyProtection="0"/>
    <xf numFmtId="164" fontId="159" fillId="0" borderId="0" applyFont="0" applyFill="0" applyBorder="0" applyAlignment="0" applyProtection="0"/>
    <xf numFmtId="164" fontId="159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42" fontId="115" fillId="0" borderId="0" applyFont="0" applyFill="0" applyBorder="0" applyAlignment="0" applyProtection="0"/>
    <xf numFmtId="164" fontId="2" fillId="0" borderId="0" applyFont="0" applyFill="0" applyBorder="0" applyAlignment="0" applyProtection="0"/>
    <xf numFmtId="242" fontId="115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9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59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9" fillId="0" borderId="0" applyFont="0" applyFill="0" applyBorder="0" applyAlignment="0" applyProtection="0"/>
    <xf numFmtId="164" fontId="159" fillId="0" borderId="0" applyFont="0" applyFill="0" applyBorder="0" applyAlignment="0" applyProtection="0"/>
    <xf numFmtId="164" fontId="159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19" fillId="0" borderId="0"/>
    <xf numFmtId="0" fontId="160" fillId="0" borderId="0" applyNumberFormat="0" applyAlignment="0">
      <alignment horizontal="left"/>
    </xf>
    <xf numFmtId="243" fontId="11" fillId="0" borderId="0" applyFont="0" applyFill="0" applyBorder="0" applyAlignment="0" applyProtection="0">
      <alignment vertical="center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169" fontId="161" fillId="0" borderId="39">
      <protection locked="0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44" fontId="11" fillId="0" borderId="0" applyFont="0" applyFill="0" applyBorder="0" applyAlignment="0" applyProtection="0">
      <alignment vertical="center"/>
    </xf>
    <xf numFmtId="245" fontId="11" fillId="0" borderId="0" applyFont="0" applyFill="0" applyBorder="0" applyAlignment="0" applyProtection="0">
      <alignment vertical="center"/>
    </xf>
    <xf numFmtId="246" fontId="11" fillId="0" borderId="0" applyFont="0" applyFill="0" applyBorder="0" applyAlignment="0" applyProtection="0">
      <alignment vertical="center"/>
    </xf>
    <xf numFmtId="247" fontId="11" fillId="0" borderId="0" applyFont="0" applyFill="0" applyBorder="0" applyAlignment="0" applyProtection="0">
      <alignment vertical="center"/>
    </xf>
    <xf numFmtId="248" fontId="11" fillId="0" borderId="0" applyFont="0" applyFill="0" applyBorder="0" applyAlignment="0" applyProtection="0">
      <alignment vertical="center"/>
    </xf>
    <xf numFmtId="249" fontId="11" fillId="0" borderId="0" applyFont="0" applyFill="0" applyBorder="0" applyAlignment="0" applyProtection="0">
      <alignment vertical="center"/>
    </xf>
    <xf numFmtId="250" fontId="11" fillId="0" borderId="0" applyFont="0" applyFill="0" applyBorder="0" applyAlignment="0" applyProtection="0">
      <alignment vertical="center"/>
    </xf>
    <xf numFmtId="251" fontId="11" fillId="0" borderId="0" applyFont="0" applyFill="0" applyBorder="0" applyAlignment="0" applyProtection="0">
      <alignment vertical="center"/>
    </xf>
    <xf numFmtId="252" fontId="11" fillId="0" borderId="0" applyFont="0" applyFill="0" applyBorder="0" applyAlignment="0" applyProtection="0">
      <alignment vertical="center"/>
    </xf>
    <xf numFmtId="253" fontId="11" fillId="0" borderId="0" applyFont="0" applyFill="0" applyBorder="0" applyAlignment="0" applyProtection="0">
      <alignment vertical="center"/>
    </xf>
    <xf numFmtId="254" fontId="11" fillId="0" borderId="0" applyFont="0" applyFill="0" applyBorder="0" applyAlignment="0" applyProtection="0">
      <alignment vertical="center"/>
    </xf>
    <xf numFmtId="255" fontId="11" fillId="0" borderId="0" applyFont="0" applyFill="0" applyBorder="0" applyAlignment="0" applyProtection="0">
      <alignment vertical="center"/>
    </xf>
    <xf numFmtId="256" fontId="11" fillId="0" borderId="0" applyFont="0" applyFill="0" applyBorder="0" applyAlignment="0" applyProtection="0">
      <alignment vertical="center"/>
    </xf>
    <xf numFmtId="257" fontId="11" fillId="0" borderId="0" applyFont="0" applyFill="0" applyBorder="0" applyAlignment="0" applyProtection="0">
      <alignment vertical="center"/>
    </xf>
    <xf numFmtId="258" fontId="11" fillId="0" borderId="0" applyFont="0" applyFill="0" applyBorder="0" applyAlignment="0" applyProtection="0">
      <alignment vertical="center"/>
    </xf>
    <xf numFmtId="14" fontId="29" fillId="0" borderId="0"/>
    <xf numFmtId="14" fontId="29" fillId="0" borderId="0"/>
    <xf numFmtId="14" fontId="29" fillId="0" borderId="0"/>
    <xf numFmtId="14" fontId="29" fillId="0" borderId="0"/>
    <xf numFmtId="14" fontId="162" fillId="0" borderId="0"/>
    <xf numFmtId="14" fontId="29" fillId="0" borderId="0"/>
    <xf numFmtId="14" fontId="162" fillId="0" borderId="0"/>
    <xf numFmtId="14" fontId="29" fillId="0" borderId="0"/>
    <xf numFmtId="14" fontId="163" fillId="0" borderId="0"/>
    <xf numFmtId="14" fontId="29" fillId="0" borderId="0"/>
    <xf numFmtId="14" fontId="29" fillId="0" borderId="0"/>
    <xf numFmtId="14" fontId="29" fillId="0" borderId="0"/>
    <xf numFmtId="14" fontId="29" fillId="0" borderId="0"/>
    <xf numFmtId="14" fontId="29" fillId="0" borderId="0"/>
    <xf numFmtId="14" fontId="29" fillId="0" borderId="0"/>
    <xf numFmtId="14" fontId="29" fillId="0" borderId="0"/>
    <xf numFmtId="14" fontId="29" fillId="0" borderId="0"/>
    <xf numFmtId="14" fontId="29" fillId="0" borderId="0"/>
    <xf numFmtId="14" fontId="162" fillId="0" borderId="0"/>
    <xf numFmtId="14" fontId="29" fillId="0" borderId="0"/>
    <xf numFmtId="14" fontId="162" fillId="0" borderId="0"/>
    <xf numFmtId="14" fontId="29" fillId="0" borderId="0"/>
    <xf numFmtId="14" fontId="163" fillId="0" borderId="0"/>
    <xf numFmtId="14" fontId="29" fillId="0" borderId="0"/>
    <xf numFmtId="14" fontId="29" fillId="0" borderId="0"/>
    <xf numFmtId="14" fontId="29" fillId="0" borderId="0"/>
    <xf numFmtId="14" fontId="29" fillId="0" borderId="0"/>
    <xf numFmtId="14" fontId="29" fillId="0" borderId="0"/>
    <xf numFmtId="14" fontId="29" fillId="0" borderId="0"/>
    <xf numFmtId="14" fontId="29" fillId="0" borderId="0"/>
    <xf numFmtId="14" fontId="162" fillId="0" borderId="0"/>
    <xf numFmtId="14" fontId="163" fillId="0" borderId="0"/>
    <xf numFmtId="14" fontId="29" fillId="0" borderId="0"/>
    <xf numFmtId="14" fontId="29" fillId="0" borderId="0"/>
    <xf numFmtId="14" fontId="29" fillId="0" borderId="0"/>
    <xf numFmtId="14" fontId="164" fillId="0" borderId="0"/>
    <xf numFmtId="14" fontId="29" fillId="0" borderId="0"/>
    <xf numFmtId="0" fontId="102" fillId="0" borderId="0" applyNumberFormat="0" applyFill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6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259" fontId="2" fillId="0" borderId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7" fillId="51" borderId="34" applyNumberFormat="0" applyAlignment="0" applyProtection="0"/>
    <xf numFmtId="0" fontId="168" fillId="0" borderId="0" applyNumberFormat="0" applyAlignment="0">
      <alignment horizontal="left"/>
    </xf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69" fillId="0" borderId="40" applyNumberFormat="0" applyFill="0" applyAlignment="0" applyProtection="0"/>
    <xf numFmtId="0" fontId="170" fillId="0" borderId="0" applyNumberFormat="0" applyFill="0" applyBorder="0" applyAlignment="0" applyProtection="0"/>
    <xf numFmtId="172" fontId="30" fillId="0" borderId="0">
      <alignment horizontal="right"/>
    </xf>
    <xf numFmtId="172" fontId="30" fillId="0" borderId="0">
      <alignment horizontal="right"/>
    </xf>
    <xf numFmtId="172" fontId="16" fillId="0" borderId="0">
      <alignment horizontal="right"/>
    </xf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12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2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12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2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121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12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2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0" fontId="171" fillId="0" borderId="0" applyFon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4" fillId="0" borderId="0" applyNumberFormat="0"/>
    <xf numFmtId="3" fontId="98" fillId="0" borderId="0" applyFont="0" applyFill="0" applyAlignment="0" applyProtection="0"/>
    <xf numFmtId="3" fontId="98" fillId="0" borderId="0" applyFont="0" applyFill="0" applyAlignment="0" applyProtection="0"/>
    <xf numFmtId="3" fontId="2" fillId="0" borderId="0" applyFont="0" applyFill="0" applyBorder="0" applyAlignment="0" applyProtection="0"/>
    <xf numFmtId="0" fontId="175" fillId="0" borderId="0" applyFont="0" applyFill="0" applyBorder="0" applyAlignment="0" applyProtection="0">
      <alignment horizontal="right"/>
    </xf>
    <xf numFmtId="0" fontId="19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264" fontId="2" fillId="0" borderId="0" applyFont="0" applyFill="0" applyBorder="0" applyAlignment="0" applyProtection="0"/>
    <xf numFmtId="265" fontId="177" fillId="0" borderId="0" applyFont="0" applyFill="0" applyBorder="0" applyAlignment="0" applyProtection="0"/>
    <xf numFmtId="266" fontId="2" fillId="0" borderId="0" applyFont="0" applyFill="0" applyBorder="0" applyAlignment="0" applyProtection="0"/>
    <xf numFmtId="267" fontId="177" fillId="0" borderId="0" applyFont="0" applyFill="0" applyBorder="0" applyAlignment="0" applyProtection="0"/>
    <xf numFmtId="173" fontId="2" fillId="2" borderId="0"/>
    <xf numFmtId="173" fontId="20" fillId="2" borderId="0"/>
    <xf numFmtId="173" fontId="20" fillId="2" borderId="0"/>
    <xf numFmtId="173" fontId="20" fillId="2" borderId="0"/>
    <xf numFmtId="173" fontId="95" fillId="2" borderId="0"/>
    <xf numFmtId="0" fontId="20" fillId="2" borderId="0"/>
    <xf numFmtId="0" fontId="20" fillId="2" borderId="0"/>
    <xf numFmtId="0" fontId="95" fillId="2" borderId="0"/>
    <xf numFmtId="0" fontId="2" fillId="2" borderId="0"/>
    <xf numFmtId="173" fontId="2" fillId="2" borderId="0"/>
    <xf numFmtId="173" fontId="20" fillId="2" borderId="0"/>
    <xf numFmtId="173" fontId="20" fillId="2" borderId="0"/>
    <xf numFmtId="173" fontId="20" fillId="2" borderId="0"/>
    <xf numFmtId="173" fontId="95" fillId="2" borderId="0"/>
    <xf numFmtId="0" fontId="20" fillId="2" borderId="0"/>
    <xf numFmtId="0" fontId="20" fillId="2" borderId="0"/>
    <xf numFmtId="0" fontId="95" fillId="2" borderId="0"/>
    <xf numFmtId="0" fontId="20" fillId="2" borderId="0"/>
    <xf numFmtId="173" fontId="20" fillId="2" borderId="0"/>
    <xf numFmtId="173" fontId="20" fillId="2" borderId="0"/>
    <xf numFmtId="173" fontId="20" fillId="2" borderId="0"/>
    <xf numFmtId="173" fontId="95" fillId="2" borderId="0"/>
    <xf numFmtId="0" fontId="20" fillId="2" borderId="0"/>
    <xf numFmtId="0" fontId="20" fillId="2" borderId="0"/>
    <xf numFmtId="0" fontId="95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94" fillId="2" borderId="0"/>
    <xf numFmtId="0" fontId="2" fillId="2" borderId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78" fillId="57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6" fillId="56" borderId="0" applyNumberFormat="0" applyBorder="0" applyAlignment="0" applyProtection="0"/>
    <xf numFmtId="0" fontId="165" fillId="56" borderId="0" applyNumberFormat="0" applyBorder="0" applyAlignment="0" applyProtection="0"/>
    <xf numFmtId="0" fontId="166" fillId="56" borderId="0" applyNumberFormat="0" applyBorder="0" applyAlignment="0" applyProtection="0"/>
    <xf numFmtId="0" fontId="24" fillId="56" borderId="0" applyNumberFormat="0" applyBorder="0" applyAlignment="0" applyProtection="0"/>
    <xf numFmtId="0" fontId="166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78" fillId="57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24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0" fontId="165" fillId="56" borderId="0" applyNumberFormat="0" applyBorder="0" applyAlignment="0" applyProtection="0"/>
    <xf numFmtId="38" fontId="19" fillId="2" borderId="0" applyNumberFormat="0" applyBorder="0" applyAlignment="0" applyProtection="0"/>
    <xf numFmtId="0" fontId="179" fillId="50" borderId="0" applyNumberFormat="0" applyBorder="0" applyAlignment="0" applyProtection="0"/>
    <xf numFmtId="0" fontId="180" fillId="24" borderId="0" applyNumberFormat="0">
      <alignment vertical="center"/>
    </xf>
    <xf numFmtId="0" fontId="181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horizontal="left" vertical="center"/>
    </xf>
    <xf numFmtId="0" fontId="18" fillId="0" borderId="0" applyNumberFormat="0" applyFill="0" applyBorder="0" applyAlignment="0" applyProtection="0">
      <alignment vertical="center"/>
    </xf>
    <xf numFmtId="0" fontId="183" fillId="0" borderId="0"/>
    <xf numFmtId="0" fontId="182" fillId="0" borderId="41" applyNumberFormat="0" applyAlignment="0" applyProtection="0">
      <alignment horizontal="left" vertical="center"/>
    </xf>
    <xf numFmtId="0" fontId="182" fillId="0" borderId="28">
      <alignment horizontal="left" vertical="center"/>
    </xf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03" fillId="0" borderId="43" applyNumberFormat="0" applyFill="0" applyAlignment="0" applyProtection="0"/>
    <xf numFmtId="0" fontId="135" fillId="0" borderId="42" applyNumberFormat="0" applyFill="0" applyAlignment="0" applyProtection="0"/>
    <xf numFmtId="0" fontId="184" fillId="0" borderId="42" applyNumberFormat="0" applyFill="0" applyAlignment="0" applyProtection="0"/>
    <xf numFmtId="0" fontId="135" fillId="0" borderId="42" applyNumberFormat="0" applyFill="0" applyAlignment="0" applyProtection="0"/>
    <xf numFmtId="0" fontId="184" fillId="0" borderId="42" applyNumberFormat="0" applyFill="0" applyAlignment="0" applyProtection="0"/>
    <xf numFmtId="0" fontId="11" fillId="0" borderId="42" applyNumberFormat="0" applyFill="0" applyAlignment="0" applyProtection="0"/>
    <xf numFmtId="0" fontId="184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03" fillId="0" borderId="44" applyNumberFormat="0" applyFill="0" applyAlignment="0" applyProtection="0"/>
    <xf numFmtId="173" fontId="103" fillId="0" borderId="44" applyNumberFormat="0" applyFill="0" applyAlignment="0" applyProtection="0"/>
    <xf numFmtId="173" fontId="103" fillId="0" borderId="44" applyNumberFormat="0" applyFill="0" applyAlignment="0" applyProtection="0"/>
    <xf numFmtId="173" fontId="103" fillId="0" borderId="44" applyNumberFormat="0" applyFill="0" applyAlignment="0" applyProtection="0"/>
    <xf numFmtId="173" fontId="185" fillId="0" borderId="44" applyNumberFormat="0" applyFill="0" applyAlignment="0" applyProtection="0"/>
    <xf numFmtId="0" fontId="103" fillId="0" borderId="43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85" fillId="0" borderId="44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7" fillId="0" borderId="46" applyNumberFormat="0" applyFill="0" applyAlignment="0" applyProtection="0"/>
    <xf numFmtId="0" fontId="186" fillId="0" borderId="45" applyNumberFormat="0" applyFill="0" applyAlignment="0" applyProtection="0"/>
    <xf numFmtId="0" fontId="188" fillId="0" borderId="45" applyNumberFormat="0" applyFill="0" applyAlignment="0" applyProtection="0"/>
    <xf numFmtId="0" fontId="186" fillId="0" borderId="45" applyNumberFormat="0" applyFill="0" applyAlignment="0" applyProtection="0"/>
    <xf numFmtId="0" fontId="188" fillId="0" borderId="45" applyNumberFormat="0" applyFill="0" applyAlignment="0" applyProtection="0"/>
    <xf numFmtId="0" fontId="23" fillId="0" borderId="45" applyNumberFormat="0" applyFill="0" applyAlignment="0" applyProtection="0"/>
    <xf numFmtId="0" fontId="188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7" fillId="0" borderId="45" applyNumberFormat="0" applyFill="0" applyAlignment="0" applyProtection="0"/>
    <xf numFmtId="0" fontId="186" fillId="0" borderId="45" applyNumberFormat="0" applyFill="0" applyAlignment="0" applyProtection="0"/>
    <xf numFmtId="0" fontId="187" fillId="0" borderId="45" applyNumberFormat="0" applyFill="0" applyAlignment="0" applyProtection="0"/>
    <xf numFmtId="0" fontId="187" fillId="0" borderId="46" applyNumberFormat="0" applyFill="0" applyAlignment="0" applyProtection="0"/>
    <xf numFmtId="0" fontId="187" fillId="0" borderId="45" applyNumberFormat="0" applyFill="0" applyAlignment="0" applyProtection="0"/>
    <xf numFmtId="0" fontId="189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1" fillId="0" borderId="48" applyNumberFormat="0" applyFill="0" applyAlignment="0" applyProtection="0"/>
    <xf numFmtId="0" fontId="190" fillId="0" borderId="47" applyNumberFormat="0" applyFill="0" applyAlignment="0" applyProtection="0"/>
    <xf numFmtId="0" fontId="192" fillId="0" borderId="47" applyNumberFormat="0" applyFill="0" applyAlignment="0" applyProtection="0"/>
    <xf numFmtId="0" fontId="190" fillId="0" borderId="47" applyNumberFormat="0" applyFill="0" applyAlignment="0" applyProtection="0"/>
    <xf numFmtId="0" fontId="192" fillId="0" borderId="47" applyNumberFormat="0" applyFill="0" applyAlignment="0" applyProtection="0"/>
    <xf numFmtId="0" fontId="17" fillId="0" borderId="47" applyNumberFormat="0" applyFill="0" applyAlignment="0" applyProtection="0"/>
    <xf numFmtId="0" fontId="192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1" fillId="0" borderId="49" applyNumberFormat="0" applyFill="0" applyAlignment="0" applyProtection="0"/>
    <xf numFmtId="0" fontId="190" fillId="0" borderId="47" applyNumberFormat="0" applyFill="0" applyAlignment="0" applyProtection="0"/>
    <xf numFmtId="0" fontId="191" fillId="0" borderId="49" applyNumberFormat="0" applyFill="0" applyAlignment="0" applyProtection="0"/>
    <xf numFmtId="0" fontId="191" fillId="0" borderId="48" applyNumberFormat="0" applyFill="0" applyAlignment="0" applyProtection="0"/>
    <xf numFmtId="0" fontId="191" fillId="0" borderId="49" applyNumberFormat="0" applyFill="0" applyAlignment="0" applyProtection="0"/>
    <xf numFmtId="0" fontId="193" fillId="0" borderId="49" applyNumberFormat="0" applyFill="0" applyAlignment="0" applyProtection="0"/>
    <xf numFmtId="0" fontId="191" fillId="0" borderId="49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1" fillId="0" borderId="0">
      <alignment vertical="center"/>
    </xf>
    <xf numFmtId="173" fontId="11" fillId="70" borderId="0" applyNumberFormat="0" applyFont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10" fontId="19" fillId="3" borderId="50" applyNumberFormat="0" applyBorder="0" applyAlignment="0" applyProtection="0"/>
    <xf numFmtId="0" fontId="195" fillId="0" borderId="51" applyNumberFormat="0" applyFill="0" applyAlignment="0" applyProtection="0"/>
    <xf numFmtId="0" fontId="65" fillId="0" borderId="51" applyNumberFormat="0" applyFill="0" applyAlignment="0" applyProtection="0"/>
    <xf numFmtId="0" fontId="195" fillId="0" borderId="51" applyNumberFormat="0" applyFill="0" applyAlignment="0" applyProtection="0"/>
    <xf numFmtId="0" fontId="65" fillId="0" borderId="51" applyNumberFormat="0" applyFill="0" applyAlignment="0" applyProtection="0"/>
    <xf numFmtId="0" fontId="195" fillId="0" borderId="51" applyNumberFormat="0" applyFill="0" applyAlignment="0" applyProtection="0"/>
    <xf numFmtId="0" fontId="65" fillId="0" borderId="51" applyNumberFormat="0" applyFill="0" applyAlignment="0" applyProtection="0"/>
    <xf numFmtId="0" fontId="195" fillId="0" borderId="51" applyNumberFormat="0" applyFill="0" applyAlignment="0" applyProtection="0"/>
    <xf numFmtId="0" fontId="65" fillId="0" borderId="51" applyNumberFormat="0" applyFill="0" applyAlignment="0" applyProtection="0"/>
    <xf numFmtId="0" fontId="195" fillId="0" borderId="51" applyNumberFormat="0" applyFill="0" applyAlignment="0" applyProtection="0"/>
    <xf numFmtId="0" fontId="65" fillId="0" borderId="51" applyNumberFormat="0" applyFill="0" applyAlignment="0" applyProtection="0"/>
    <xf numFmtId="0" fontId="195" fillId="0" borderId="51" applyNumberFormat="0" applyFill="0" applyAlignment="0" applyProtection="0"/>
    <xf numFmtId="0" fontId="65" fillId="0" borderId="51" applyNumberFormat="0" applyFill="0" applyAlignment="0" applyProtection="0"/>
    <xf numFmtId="0" fontId="195" fillId="0" borderId="51" applyNumberFormat="0" applyFill="0" applyAlignment="0" applyProtection="0"/>
    <xf numFmtId="0" fontId="65" fillId="0" borderId="51" applyNumberFormat="0" applyFill="0" applyAlignment="0" applyProtection="0"/>
    <xf numFmtId="0" fontId="195" fillId="0" borderId="51" applyNumberFormat="0" applyFill="0" applyAlignment="0" applyProtection="0"/>
    <xf numFmtId="0" fontId="65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173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6" fillId="0" borderId="51" applyNumberFormat="0" applyFill="0" applyAlignment="0" applyProtection="0"/>
    <xf numFmtId="0" fontId="196" fillId="0" borderId="51" applyNumberFormat="0" applyFill="0" applyAlignment="0" applyProtection="0"/>
    <xf numFmtId="0" fontId="196" fillId="0" borderId="51" applyNumberFormat="0" applyFill="0" applyAlignment="0" applyProtection="0"/>
    <xf numFmtId="0" fontId="196" fillId="0" borderId="51" applyNumberFormat="0" applyFill="0" applyAlignment="0" applyProtection="0"/>
    <xf numFmtId="0" fontId="196" fillId="0" borderId="51" applyNumberFormat="0" applyFill="0" applyAlignment="0" applyProtection="0"/>
    <xf numFmtId="0" fontId="196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65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6" fillId="0" borderId="51" applyNumberFormat="0" applyFill="0" applyAlignment="0" applyProtection="0"/>
    <xf numFmtId="0" fontId="195" fillId="0" borderId="51" applyNumberFormat="0" applyFill="0" applyAlignment="0" applyProtection="0"/>
    <xf numFmtId="0" fontId="196" fillId="0" borderId="51" applyNumberFormat="0" applyFill="0" applyAlignment="0" applyProtection="0"/>
    <xf numFmtId="0" fontId="195" fillId="0" borderId="51" applyNumberFormat="0" applyFill="0" applyAlignment="0" applyProtection="0"/>
    <xf numFmtId="0" fontId="197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173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8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8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5" fillId="0" borderId="51" applyNumberFormat="0" applyFill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5" fillId="0" borderId="51" applyNumberFormat="0" applyFill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5" fillId="0" borderId="51" applyNumberFormat="0" applyFill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5" fillId="0" borderId="51" applyNumberFormat="0" applyFill="0" applyAlignment="0" applyProtection="0"/>
    <xf numFmtId="0" fontId="22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5" fillId="0" borderId="51" applyNumberFormat="0" applyFill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5" fillId="0" borderId="51" applyNumberFormat="0" applyFill="0" applyAlignment="0" applyProtection="0"/>
    <xf numFmtId="0" fontId="198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5" fillId="0" borderId="51" applyNumberFormat="0" applyFill="0" applyAlignment="0" applyProtection="0"/>
    <xf numFmtId="0" fontId="198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5" fillId="0" borderId="51" applyNumberFormat="0" applyFill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5" fillId="0" borderId="51" applyNumberFormat="0" applyFill="0" applyAlignment="0" applyProtection="0"/>
    <xf numFmtId="0" fontId="198" fillId="51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65" fillId="0" borderId="51" applyNumberFormat="0" applyFill="0" applyAlignment="0" applyProtection="0"/>
    <xf numFmtId="0" fontId="195" fillId="0" borderId="51" applyNumberFormat="0" applyFill="0" applyAlignment="0" applyProtection="0"/>
    <xf numFmtId="0" fontId="65" fillId="0" borderId="51" applyNumberFormat="0" applyFill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5" fillId="0" borderId="51" applyNumberFormat="0" applyFill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51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65" fillId="0" borderId="51" applyNumberFormat="0" applyFill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5" fillId="0" borderId="51" applyNumberFormat="0" applyFill="0" applyAlignment="0" applyProtection="0"/>
    <xf numFmtId="0" fontId="83" fillId="31" borderId="22" applyNumberFormat="0" applyAlignment="0" applyProtection="0"/>
    <xf numFmtId="0" fontId="198" fillId="7" borderId="34" applyNumberFormat="0" applyAlignment="0" applyProtection="0"/>
    <xf numFmtId="0" fontId="195" fillId="0" borderId="51" applyNumberFormat="0" applyFill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5" fillId="0" borderId="51" applyNumberFormat="0" applyFill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65" fillId="0" borderId="51" applyNumberFormat="0" applyFill="0" applyAlignment="0" applyProtection="0"/>
    <xf numFmtId="0" fontId="195" fillId="0" borderId="51" applyNumberFormat="0" applyFill="0" applyAlignment="0" applyProtection="0"/>
    <xf numFmtId="0" fontId="198" fillId="51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8" fillId="7" borderId="34" applyNumberFormat="0" applyAlignment="0" applyProtection="0"/>
    <xf numFmtId="0" fontId="195" fillId="0" borderId="51" applyNumberFormat="0" applyFill="0" applyAlignment="0" applyProtection="0"/>
    <xf numFmtId="0" fontId="65" fillId="0" borderId="51" applyNumberFormat="0" applyFill="0" applyAlignment="0" applyProtection="0"/>
    <xf numFmtId="0" fontId="195" fillId="0" borderId="51" applyNumberFormat="0" applyFill="0" applyAlignment="0" applyProtection="0"/>
    <xf numFmtId="0" fontId="65" fillId="0" borderId="51" applyNumberFormat="0" applyFill="0" applyAlignment="0" applyProtection="0"/>
    <xf numFmtId="0" fontId="195" fillId="0" borderId="51" applyNumberFormat="0" applyFill="0" applyAlignment="0" applyProtection="0"/>
    <xf numFmtId="0" fontId="65" fillId="0" borderId="51" applyNumberFormat="0" applyFill="0" applyAlignment="0" applyProtection="0"/>
    <xf numFmtId="0" fontId="11" fillId="0" borderId="52" applyNumberFormat="0" applyAlignment="0">
      <alignment vertical="center"/>
    </xf>
    <xf numFmtId="200" fontId="199" fillId="71" borderId="0"/>
    <xf numFmtId="0" fontId="11" fillId="0" borderId="53" applyNumberFormat="0" applyAlignment="0">
      <alignment vertical="center"/>
      <protection locked="0"/>
    </xf>
    <xf numFmtId="0" fontId="11" fillId="0" borderId="53" applyNumberFormat="0" applyAlignment="0">
      <alignment vertical="center"/>
      <protection locked="0"/>
    </xf>
    <xf numFmtId="0" fontId="11" fillId="0" borderId="53" applyNumberFormat="0" applyAlignment="0">
      <alignment vertical="center"/>
      <protection locked="0"/>
    </xf>
    <xf numFmtId="0" fontId="11" fillId="0" borderId="53" applyNumberFormat="0" applyAlignment="0">
      <alignment vertical="center"/>
      <protection locked="0"/>
    </xf>
    <xf numFmtId="0" fontId="11" fillId="0" borderId="53" applyNumberFormat="0" applyAlignment="0">
      <alignment vertical="center"/>
      <protection locked="0"/>
    </xf>
    <xf numFmtId="268" fontId="11" fillId="72" borderId="53" applyNumberFormat="0" applyAlignment="0">
      <alignment vertical="center"/>
      <protection locked="0"/>
    </xf>
    <xf numFmtId="268" fontId="11" fillId="72" borderId="53" applyNumberFormat="0" applyAlignment="0">
      <alignment vertical="center"/>
      <protection locked="0"/>
    </xf>
    <xf numFmtId="268" fontId="11" fillId="72" borderId="53" applyNumberFormat="0" applyAlignment="0">
      <alignment vertical="center"/>
      <protection locked="0"/>
    </xf>
    <xf numFmtId="268" fontId="11" fillId="72" borderId="53" applyNumberFormat="0" applyAlignment="0">
      <alignment vertical="center"/>
      <protection locked="0"/>
    </xf>
    <xf numFmtId="268" fontId="11" fillId="72" borderId="53" applyNumberFormat="0" applyAlignment="0">
      <alignment vertical="center"/>
      <protection locked="0"/>
    </xf>
    <xf numFmtId="0" fontId="11" fillId="73" borderId="0" applyNumberFormat="0" applyAlignment="0">
      <alignment vertical="center"/>
    </xf>
    <xf numFmtId="0" fontId="11" fillId="74" borderId="0" applyNumberFormat="0" applyAlignment="0">
      <alignment vertical="center"/>
    </xf>
    <xf numFmtId="0" fontId="11" fillId="0" borderId="54" applyNumberFormat="0" applyAlignment="0">
      <alignment vertical="center"/>
      <protection locked="0"/>
    </xf>
    <xf numFmtId="0" fontId="11" fillId="0" borderId="54" applyNumberFormat="0" applyAlignment="0">
      <alignment vertical="center"/>
      <protection locked="0"/>
    </xf>
    <xf numFmtId="0" fontId="11" fillId="0" borderId="54" applyNumberFormat="0" applyAlignment="0">
      <alignment vertical="center"/>
      <protection locked="0"/>
    </xf>
    <xf numFmtId="0" fontId="11" fillId="0" borderId="54" applyNumberFormat="0" applyAlignment="0">
      <alignment vertical="center"/>
      <protection locked="0"/>
    </xf>
    <xf numFmtId="0" fontId="11" fillId="0" borderId="54" applyNumberFormat="0" applyAlignment="0">
      <alignment vertical="center"/>
      <protection locked="0"/>
    </xf>
    <xf numFmtId="10" fontId="200" fillId="0" borderId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1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65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1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1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1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1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1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4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1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6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1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140" fillId="13" borderId="0" applyNumberFormat="0" applyBorder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2" fillId="61" borderId="9" applyNumberFormat="0" applyAlignment="0" applyProtection="0"/>
    <xf numFmtId="0" fontId="202" fillId="61" borderId="9" applyNumberFormat="0" applyAlignment="0" applyProtection="0"/>
    <xf numFmtId="0" fontId="202" fillId="61" borderId="9" applyNumberFormat="0" applyAlignment="0" applyProtection="0"/>
    <xf numFmtId="0" fontId="202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203" fillId="61" borderId="34" applyNumberFormat="0" applyAlignment="0" applyProtection="0"/>
    <xf numFmtId="0" fontId="203" fillId="61" borderId="34" applyNumberFormat="0" applyAlignment="0" applyProtection="0"/>
    <xf numFmtId="0" fontId="203" fillId="61" borderId="34" applyNumberFormat="0" applyAlignment="0" applyProtection="0"/>
    <xf numFmtId="0" fontId="203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0" fontId="152" fillId="61" borderId="34" applyNumberFormat="0" applyAlignment="0" applyProtection="0"/>
    <xf numFmtId="174" fontId="32" fillId="0" borderId="0" applyFill="0" applyProtection="0">
      <alignment horizontal="right" vertical="center" textRotation="90" wrapText="1"/>
      <protection locked="0"/>
    </xf>
    <xf numFmtId="174" fontId="32" fillId="0" borderId="0" applyFill="0" applyProtection="0">
      <alignment horizontal="right" vertical="center" textRotation="90" wrapText="1"/>
      <protection locked="0"/>
    </xf>
    <xf numFmtId="174" fontId="204" fillId="0" borderId="0" applyFill="0" applyProtection="0">
      <alignment horizontal="right" vertical="center" textRotation="90" wrapText="1"/>
      <protection locked="0"/>
    </xf>
    <xf numFmtId="0" fontId="205" fillId="0" borderId="0" applyNumberFormat="0" applyFill="0" applyBorder="0" applyAlignment="0"/>
    <xf numFmtId="173" fontId="131" fillId="2" borderId="0">
      <alignment horizontal="left" vertical="center" wrapText="1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7" fillId="0" borderId="55" applyNumberFormat="0" applyFill="0" applyAlignment="0" applyProtection="0"/>
    <xf numFmtId="0" fontId="206" fillId="0" borderId="55" applyNumberFormat="0" applyFill="0" applyAlignment="0" applyProtection="0"/>
    <xf numFmtId="0" fontId="207" fillId="0" borderId="55" applyNumberFormat="0" applyFill="0" applyAlignment="0" applyProtection="0"/>
    <xf numFmtId="0" fontId="208" fillId="0" borderId="55" applyNumberFormat="0" applyFill="0" applyAlignment="0" applyProtection="0"/>
    <xf numFmtId="0" fontId="207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8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200" fontId="2" fillId="75" borderId="0"/>
    <xf numFmtId="0" fontId="20" fillId="76" borderId="0" applyNumberFormat="0" applyFont="0" applyBorder="0" applyAlignment="0"/>
    <xf numFmtId="269" fontId="20" fillId="77" borderId="56" applyNumberFormat="0" applyFont="0" applyBorder="0" applyAlignment="0"/>
    <xf numFmtId="203" fontId="98" fillId="78" borderId="0" applyFont="0" applyAlignment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7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145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94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4" fillId="0" borderId="0"/>
    <xf numFmtId="0" fontId="2" fillId="0" borderId="0"/>
    <xf numFmtId="0" fontId="2" fillId="0" borderId="0"/>
    <xf numFmtId="0" fontId="2" fillId="0" borderId="0"/>
    <xf numFmtId="41" fontId="2" fillId="0" borderId="0" applyFill="0" applyBorder="0" applyAlignment="0" applyProtection="0">
      <alignment horizontal="right"/>
    </xf>
    <xf numFmtId="38" fontId="29" fillId="0" borderId="0" applyFont="0" applyFill="0" applyBorder="0" applyAlignment="0" applyProtection="0"/>
    <xf numFmtId="40" fontId="29" fillId="0" borderId="0" applyFont="0" applyFill="0" applyBorder="0" applyAlignment="0" applyProtection="0"/>
    <xf numFmtId="38" fontId="29" fillId="0" borderId="0" applyFont="0" applyFill="0" applyBorder="0" applyAlignment="0" applyProtection="0"/>
    <xf numFmtId="40" fontId="29" fillId="0" borderId="0" applyFont="0" applyFill="0" applyBorder="0" applyAlignment="0" applyProtection="0"/>
    <xf numFmtId="270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271" fontId="2" fillId="0" borderId="0" applyFont="0" applyFill="0" applyBorder="0" applyAlignment="0" applyProtection="0"/>
    <xf numFmtId="2" fontId="33" fillId="0" borderId="8" applyFont="0" applyFill="0" applyBorder="0" applyAlignment="0"/>
    <xf numFmtId="2" fontId="33" fillId="0" borderId="8" applyFont="0" applyFill="0" applyBorder="0" applyAlignment="0"/>
    <xf numFmtId="2" fontId="197" fillId="0" borderId="8" applyFont="0" applyFill="0" applyBorder="0" applyAlignment="0"/>
    <xf numFmtId="0" fontId="2" fillId="0" borderId="6"/>
    <xf numFmtId="0" fontId="22" fillId="0" borderId="0"/>
    <xf numFmtId="0" fontId="22" fillId="0" borderId="0"/>
    <xf numFmtId="0" fontId="131" fillId="0" borderId="0"/>
    <xf numFmtId="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272" fontId="2" fillId="0" borderId="0" applyFont="0" applyFill="0" applyBorder="0" applyAlignment="0" applyProtection="0"/>
    <xf numFmtId="273" fontId="2" fillId="0" borderId="0" applyFont="0" applyFill="0" applyBorder="0" applyAlignment="0" applyProtection="0"/>
    <xf numFmtId="0" fontId="209" fillId="0" borderId="0" applyNumberFormat="0" applyAlignment="0">
      <alignment vertical="center"/>
    </xf>
    <xf numFmtId="0" fontId="210" fillId="0" borderId="0" applyNumberFormat="0" applyFill="0" applyBorder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84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135" fillId="0" borderId="42" applyNumberFormat="0" applyFill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8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86" fillId="0" borderId="45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2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47" applyNumberFormat="0" applyFill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274" fontId="2" fillId="0" borderId="57" applyBorder="0" applyAlignment="0" applyProtection="0">
      <alignment horizontal="center"/>
    </xf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52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2" fillId="7" borderId="0" applyNumberFormat="0" applyBorder="0" applyAlignment="0" applyProtection="0"/>
    <xf numFmtId="0" fontId="211" fillId="7" borderId="0" applyNumberFormat="0" applyBorder="0" applyAlignment="0" applyProtection="0"/>
    <xf numFmtId="0" fontId="212" fillId="7" borderId="0" applyNumberFormat="0" applyBorder="0" applyAlignment="0" applyProtection="0"/>
    <xf numFmtId="0" fontId="11" fillId="7" borderId="0" applyNumberFormat="0" applyBorder="0" applyAlignment="0" applyProtection="0"/>
    <xf numFmtId="0" fontId="212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52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2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0" fontId="211" fillId="7" borderId="0" applyNumberFormat="0" applyBorder="0" applyAlignment="0" applyProtection="0"/>
    <xf numFmtId="37" fontId="213" fillId="0" borderId="0"/>
    <xf numFmtId="177" fontId="2" fillId="0" borderId="0"/>
    <xf numFmtId="177" fontId="94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0" fillId="0" borderId="0"/>
    <xf numFmtId="177" fontId="20" fillId="0" borderId="0"/>
    <xf numFmtId="177" fontId="20" fillId="0" borderId="0"/>
    <xf numFmtId="177" fontId="95" fillId="0" borderId="0"/>
    <xf numFmtId="177" fontId="2" fillId="0" borderId="0"/>
    <xf numFmtId="177" fontId="2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0" fillId="0" borderId="0"/>
    <xf numFmtId="177" fontId="2" fillId="0" borderId="0"/>
    <xf numFmtId="177" fontId="2" fillId="0" borderId="0"/>
    <xf numFmtId="177" fontId="20" fillId="0" borderId="0"/>
    <xf numFmtId="177" fontId="2" fillId="0" borderId="0"/>
    <xf numFmtId="177" fontId="95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0" fillId="0" borderId="0"/>
    <xf numFmtId="177" fontId="20" fillId="0" borderId="0"/>
    <xf numFmtId="177" fontId="20" fillId="0" borderId="0"/>
    <xf numFmtId="177" fontId="95" fillId="0" borderId="0"/>
    <xf numFmtId="177" fontId="2" fillId="0" borderId="0"/>
    <xf numFmtId="177" fontId="20" fillId="0" borderId="0"/>
    <xf numFmtId="177" fontId="2" fillId="0" borderId="0"/>
    <xf numFmtId="177" fontId="20" fillId="0" borderId="0"/>
    <xf numFmtId="177" fontId="2" fillId="0" borderId="0"/>
    <xf numFmtId="177" fontId="95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0" fillId="0" borderId="0"/>
    <xf numFmtId="177" fontId="20" fillId="0" borderId="0"/>
    <xf numFmtId="177" fontId="95" fillId="0" borderId="0"/>
    <xf numFmtId="177" fontId="2" fillId="0" borderId="0"/>
    <xf numFmtId="177" fontId="20" fillId="0" borderId="0"/>
    <xf numFmtId="177" fontId="2" fillId="0" borderId="0"/>
    <xf numFmtId="177" fontId="20" fillId="0" borderId="0"/>
    <xf numFmtId="177" fontId="2" fillId="0" borderId="0"/>
    <xf numFmtId="177" fontId="95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94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94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94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0" fontId="2" fillId="0" borderId="0"/>
    <xf numFmtId="173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94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159" fillId="0" borderId="0"/>
    <xf numFmtId="0" fontId="159" fillId="0" borderId="0"/>
    <xf numFmtId="0" fontId="159" fillId="0" borderId="0"/>
    <xf numFmtId="0" fontId="2" fillId="0" borderId="0"/>
    <xf numFmtId="0" fontId="159" fillId="0" borderId="0"/>
    <xf numFmtId="0" fontId="159" fillId="0" borderId="0"/>
    <xf numFmtId="0" fontId="159" fillId="0" borderId="0"/>
    <xf numFmtId="0" fontId="9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14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94" fillId="0" borderId="0"/>
    <xf numFmtId="0" fontId="2" fillId="0" borderId="0"/>
    <xf numFmtId="0" fontId="2" fillId="0" borderId="0"/>
    <xf numFmtId="0" fontId="159" fillId="0" borderId="0"/>
    <xf numFmtId="0" fontId="94" fillId="0" borderId="0"/>
    <xf numFmtId="0" fontId="2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9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2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2" fillId="0" borderId="0"/>
    <xf numFmtId="0" fontId="159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54" fillId="0" borderId="0"/>
    <xf numFmtId="0" fontId="56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56" fillId="0" borderId="0"/>
    <xf numFmtId="0" fontId="1" fillId="0" borderId="0"/>
    <xf numFmtId="0" fontId="159" fillId="0" borderId="0"/>
    <xf numFmtId="0" fontId="1" fillId="0" borderId="0"/>
    <xf numFmtId="0" fontId="2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59" fillId="0" borderId="0"/>
    <xf numFmtId="0" fontId="1" fillId="0" borderId="0"/>
    <xf numFmtId="0" fontId="54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159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59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54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159" fillId="0" borderId="0"/>
    <xf numFmtId="0" fontId="1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20" fillId="0" borderId="0" applyNumberFormat="0" applyFill="0" applyBorder="0" applyAlignment="0" applyProtection="0"/>
    <xf numFmtId="0" fontId="2" fillId="0" borderId="0"/>
    <xf numFmtId="0" fontId="94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0" fontId="94" fillId="0" borderId="0"/>
    <xf numFmtId="173" fontId="20" fillId="0" borderId="0" applyNumberFormat="0" applyFill="0" applyBorder="0" applyAlignment="0" applyProtection="0"/>
    <xf numFmtId="0" fontId="2" fillId="0" borderId="0"/>
    <xf numFmtId="0" fontId="94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0" fontId="94" fillId="0" borderId="0"/>
    <xf numFmtId="0" fontId="2" fillId="0" borderId="0"/>
    <xf numFmtId="0" fontId="2" fillId="0" borderId="0"/>
    <xf numFmtId="0" fontId="94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0" fontId="94" fillId="0" borderId="0"/>
    <xf numFmtId="0" fontId="2" fillId="0" borderId="0"/>
    <xf numFmtId="0" fontId="2" fillId="0" borderId="0"/>
    <xf numFmtId="0" fontId="94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0" fontId="94" fillId="0" borderId="0"/>
    <xf numFmtId="0" fontId="2" fillId="0" borderId="0"/>
    <xf numFmtId="0" fontId="2" fillId="0" borderId="0"/>
    <xf numFmtId="0" fontId="94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0" fontId="94" fillId="0" borderId="0"/>
    <xf numFmtId="0" fontId="2" fillId="0" borderId="0"/>
    <xf numFmtId="0" fontId="2" fillId="0" borderId="0"/>
    <xf numFmtId="0" fontId="94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0" fontId="9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9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190" fontId="2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9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8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190" fontId="2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8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95" fillId="0" borderId="0"/>
    <xf numFmtId="0" fontId="20" fillId="0" borderId="0"/>
    <xf numFmtId="0" fontId="95" fillId="0" borderId="0"/>
    <xf numFmtId="0" fontId="2" fillId="0" borderId="0"/>
    <xf numFmtId="0" fontId="2" fillId="0" borderId="0"/>
    <xf numFmtId="0" fontId="95" fillId="0" borderId="0"/>
    <xf numFmtId="0" fontId="39" fillId="0" borderId="0"/>
    <xf numFmtId="0" fontId="95" fillId="0" borderId="0"/>
    <xf numFmtId="0" fontId="2" fillId="0" borderId="0"/>
    <xf numFmtId="0" fontId="2" fillId="0" borderId="0"/>
    <xf numFmtId="0" fontId="95" fillId="0" borderId="0"/>
    <xf numFmtId="0" fontId="2" fillId="0" borderId="0"/>
    <xf numFmtId="0" fontId="2" fillId="0" borderId="0"/>
    <xf numFmtId="0" fontId="95" fillId="0" borderId="0"/>
    <xf numFmtId="0" fontId="2" fillId="0" borderId="0"/>
    <xf numFmtId="0" fontId="95" fillId="0" borderId="0"/>
    <xf numFmtId="0" fontId="2" fillId="0" borderId="0"/>
    <xf numFmtId="0" fontId="95" fillId="0" borderId="0"/>
    <xf numFmtId="0" fontId="2" fillId="0" borderId="0"/>
    <xf numFmtId="0" fontId="95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94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9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3" fontId="20" fillId="0" borderId="0"/>
    <xf numFmtId="173" fontId="9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3" fontId="20" fillId="0" borderId="0"/>
    <xf numFmtId="0" fontId="20" fillId="0" borderId="0"/>
    <xf numFmtId="173" fontId="95" fillId="0" borderId="0"/>
    <xf numFmtId="0" fontId="20" fillId="0" borderId="0"/>
    <xf numFmtId="0" fontId="20" fillId="0" borderId="0"/>
    <xf numFmtId="0" fontId="20" fillId="0" borderId="0"/>
    <xf numFmtId="173" fontId="95" fillId="0" borderId="0"/>
    <xf numFmtId="0" fontId="20" fillId="0" borderId="0"/>
    <xf numFmtId="17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3" fontId="95" fillId="0" borderId="0"/>
    <xf numFmtId="173" fontId="20" fillId="0" borderId="0"/>
    <xf numFmtId="0" fontId="20" fillId="0" borderId="0"/>
    <xf numFmtId="173" fontId="20" fillId="0" borderId="0"/>
    <xf numFmtId="173" fontId="20" fillId="0" borderId="0"/>
    <xf numFmtId="173" fontId="20" fillId="0" borderId="0"/>
    <xf numFmtId="173" fontId="95" fillId="0" borderId="0"/>
    <xf numFmtId="0" fontId="20" fillId="0" borderId="0"/>
    <xf numFmtId="17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3" fontId="95" fillId="0" borderId="0"/>
    <xf numFmtId="173" fontId="20" fillId="0" borderId="0"/>
    <xf numFmtId="0" fontId="20" fillId="0" borderId="0"/>
    <xf numFmtId="173" fontId="20" fillId="0" borderId="0"/>
    <xf numFmtId="173" fontId="20" fillId="0" borderId="0"/>
    <xf numFmtId="173" fontId="20" fillId="0" borderId="0"/>
    <xf numFmtId="173" fontId="95" fillId="0" borderId="0"/>
    <xf numFmtId="0" fontId="20" fillId="0" borderId="0"/>
    <xf numFmtId="17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3" fontId="20" fillId="0" borderId="0"/>
    <xf numFmtId="0" fontId="20" fillId="0" borderId="0"/>
    <xf numFmtId="173" fontId="20" fillId="0" borderId="0"/>
    <xf numFmtId="173" fontId="20" fillId="0" borderId="0"/>
    <xf numFmtId="173" fontId="20" fillId="0" borderId="0"/>
    <xf numFmtId="0" fontId="20" fillId="0" borderId="0"/>
    <xf numFmtId="173" fontId="20" fillId="0" borderId="0"/>
    <xf numFmtId="0" fontId="20" fillId="0" borderId="0"/>
    <xf numFmtId="173" fontId="20" fillId="0" borderId="0"/>
    <xf numFmtId="0" fontId="20" fillId="0" borderId="0"/>
    <xf numFmtId="0" fontId="95" fillId="0" borderId="0"/>
    <xf numFmtId="0" fontId="20" fillId="0" borderId="0"/>
    <xf numFmtId="0" fontId="95" fillId="0" borderId="0"/>
    <xf numFmtId="0" fontId="20" fillId="0" borderId="0"/>
    <xf numFmtId="0" fontId="20" fillId="0" borderId="0"/>
    <xf numFmtId="173" fontId="20" fillId="0" borderId="0"/>
    <xf numFmtId="0" fontId="39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/>
    <xf numFmtId="0" fontId="2" fillId="0" borderId="0"/>
    <xf numFmtId="0" fontId="9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95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95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95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95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95" fillId="0" borderId="0"/>
    <xf numFmtId="0" fontId="2" fillId="0" borderId="0"/>
    <xf numFmtId="0" fontId="95" fillId="0" borderId="0"/>
    <xf numFmtId="0" fontId="2" fillId="0" borderId="0"/>
    <xf numFmtId="0" fontId="2" fillId="0" borderId="0"/>
    <xf numFmtId="0" fontId="95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233" fontId="2" fillId="0" borderId="0">
      <alignment wrapText="1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94" fillId="0" borderId="0"/>
    <xf numFmtId="0" fontId="2" fillId="0" borderId="0"/>
    <xf numFmtId="0" fontId="159" fillId="0" borderId="0"/>
    <xf numFmtId="0" fontId="2" fillId="0" borderId="0"/>
    <xf numFmtId="0" fontId="1" fillId="0" borderId="0"/>
    <xf numFmtId="0" fontId="115" fillId="0" borderId="0"/>
    <xf numFmtId="0" fontId="2" fillId="0" borderId="0"/>
    <xf numFmtId="0" fontId="2" fillId="0" borderId="0"/>
    <xf numFmtId="0" fontId="29" fillId="0" borderId="0"/>
    <xf numFmtId="0" fontId="2" fillId="0" borderId="0"/>
    <xf numFmtId="173" fontId="20" fillId="0" borderId="0" applyNumberFormat="0" applyFill="0" applyBorder="0" applyAlignment="0" applyProtection="0"/>
    <xf numFmtId="173" fontId="20" fillId="0" borderId="0"/>
    <xf numFmtId="173" fontId="20" fillId="0" borderId="0"/>
    <xf numFmtId="173" fontId="20" fillId="0" borderId="0"/>
    <xf numFmtId="173" fontId="95" fillId="0" borderId="0"/>
    <xf numFmtId="0" fontId="2" fillId="0" borderId="0"/>
    <xf numFmtId="255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95" fillId="0" borderId="0"/>
    <xf numFmtId="0" fontId="2" fillId="0" borderId="0"/>
    <xf numFmtId="173" fontId="20" fillId="0" borderId="0" applyNumberFormat="0" applyFill="0" applyBorder="0" applyAlignment="0" applyProtection="0"/>
    <xf numFmtId="173" fontId="20" fillId="0" borderId="0"/>
    <xf numFmtId="173" fontId="20" fillId="0" borderId="0"/>
    <xf numFmtId="173" fontId="20" fillId="0" borderId="0"/>
    <xf numFmtId="173" fontId="95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95" fillId="0" borderId="0"/>
    <xf numFmtId="0" fontId="2" fillId="0" borderId="0"/>
    <xf numFmtId="173" fontId="2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0" fontId="94" fillId="0" borderId="0"/>
    <xf numFmtId="0" fontId="2" fillId="0" borderId="0"/>
    <xf numFmtId="173" fontId="2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0" fontId="94" fillId="0" borderId="0"/>
    <xf numFmtId="0" fontId="2" fillId="0" borderId="0"/>
    <xf numFmtId="173" fontId="2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173" fontId="94" fillId="0" borderId="0"/>
    <xf numFmtId="0" fontId="2" fillId="0" borderId="0"/>
    <xf numFmtId="0" fontId="2" fillId="0" borderId="0"/>
    <xf numFmtId="173" fontId="94" fillId="0" borderId="0"/>
    <xf numFmtId="0" fontId="2" fillId="0" borderId="0"/>
    <xf numFmtId="173" fontId="94" fillId="0" borderId="0"/>
    <xf numFmtId="173" fontId="2" fillId="0" borderId="0"/>
    <xf numFmtId="173" fontId="2" fillId="0" borderId="0"/>
    <xf numFmtId="173" fontId="94" fillId="0" borderId="0"/>
    <xf numFmtId="0" fontId="2" fillId="0" borderId="0"/>
    <xf numFmtId="173" fontId="94" fillId="0" borderId="0"/>
    <xf numFmtId="0" fontId="2" fillId="0" borderId="0"/>
    <xf numFmtId="0" fontId="2" fillId="0" borderId="0"/>
    <xf numFmtId="173" fontId="94" fillId="0" borderId="0"/>
    <xf numFmtId="0" fontId="2" fillId="0" borderId="0"/>
    <xf numFmtId="173" fontId="94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94" fillId="0" borderId="0"/>
    <xf numFmtId="173" fontId="2" fillId="0" borderId="0"/>
    <xf numFmtId="173" fontId="2" fillId="0" borderId="0"/>
    <xf numFmtId="173" fontId="20" fillId="0" borderId="0" applyNumberFormat="0" applyFill="0" applyBorder="0" applyAlignment="0" applyProtection="0"/>
    <xf numFmtId="0" fontId="2" fillId="0" borderId="0"/>
    <xf numFmtId="0" fontId="94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0" fontId="94" fillId="0" borderId="0"/>
    <xf numFmtId="173" fontId="20" fillId="0" borderId="0" applyNumberFormat="0" applyFill="0" applyBorder="0" applyAlignment="0" applyProtection="0"/>
    <xf numFmtId="0" fontId="2" fillId="0" borderId="0"/>
    <xf numFmtId="0" fontId="94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0" fontId="94" fillId="0" borderId="0"/>
    <xf numFmtId="0" fontId="215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9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9" fillId="0" borderId="0"/>
    <xf numFmtId="0" fontId="54" fillId="0" borderId="0"/>
    <xf numFmtId="190" fontId="54" fillId="0" borderId="0"/>
    <xf numFmtId="19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9" fillId="0" borderId="0"/>
    <xf numFmtId="0" fontId="2" fillId="0" borderId="0"/>
    <xf numFmtId="0" fontId="2" fillId="0" borderId="0"/>
    <xf numFmtId="0" fontId="54" fillId="0" borderId="0"/>
    <xf numFmtId="0" fontId="159" fillId="0" borderId="0"/>
    <xf numFmtId="19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9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9" fillId="0" borderId="0"/>
    <xf numFmtId="0" fontId="2" fillId="0" borderId="0"/>
    <xf numFmtId="0" fontId="2" fillId="0" borderId="0"/>
    <xf numFmtId="0" fontId="54" fillId="0" borderId="0"/>
    <xf numFmtId="0" fontId="159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9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9" fillId="0" borderId="0"/>
    <xf numFmtId="0" fontId="54" fillId="0" borderId="0"/>
    <xf numFmtId="0" fontId="54" fillId="0" borderId="0"/>
    <xf numFmtId="0" fontId="54" fillId="0" borderId="0"/>
    <xf numFmtId="173" fontId="41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1" fillId="0" borderId="0"/>
    <xf numFmtId="0" fontId="1" fillId="0" borderId="0"/>
    <xf numFmtId="173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41" fillId="0" borderId="0"/>
    <xf numFmtId="0" fontId="2" fillId="0" borderId="0"/>
    <xf numFmtId="0" fontId="2" fillId="0" borderId="0"/>
    <xf numFmtId="0" fontId="115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41" fillId="0" borderId="0"/>
    <xf numFmtId="0" fontId="9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115" fillId="0" borderId="0"/>
    <xf numFmtId="173" fontId="41" fillId="0" borderId="0"/>
    <xf numFmtId="0" fontId="2" fillId="0" borderId="0"/>
    <xf numFmtId="0" fontId="115" fillId="0" borderId="0"/>
    <xf numFmtId="190" fontId="2" fillId="0" borderId="0"/>
    <xf numFmtId="190" fontId="2" fillId="0" borderId="0"/>
    <xf numFmtId="190" fontId="2" fillId="0" borderId="0"/>
    <xf numFmtId="173" fontId="41" fillId="0" borderId="0"/>
    <xf numFmtId="0" fontId="2" fillId="0" borderId="0"/>
    <xf numFmtId="0" fontId="1" fillId="0" borderId="0"/>
    <xf numFmtId="190" fontId="2" fillId="0" borderId="0"/>
    <xf numFmtId="190" fontId="2" fillId="0" borderId="0"/>
    <xf numFmtId="190" fontId="2" fillId="0" borderId="0"/>
    <xf numFmtId="173" fontId="41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73" fontId="41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73" fontId="41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233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233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1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9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41" fillId="0" borderId="0"/>
    <xf numFmtId="0" fontId="2" fillId="0" borderId="0"/>
    <xf numFmtId="0" fontId="2" fillId="0" borderId="0"/>
    <xf numFmtId="0" fontId="56" fillId="0" borderId="0"/>
    <xf numFmtId="0" fontId="2" fillId="0" borderId="0"/>
    <xf numFmtId="0" fontId="2" fillId="0" borderId="0"/>
    <xf numFmtId="0" fontId="56" fillId="0" borderId="0"/>
    <xf numFmtId="0" fontId="2" fillId="0" borderId="0"/>
    <xf numFmtId="0" fontId="94" fillId="0" borderId="0"/>
    <xf numFmtId="190" fontId="2" fillId="0" borderId="0"/>
    <xf numFmtId="19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9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216" fillId="0" borderId="0"/>
    <xf numFmtId="0" fontId="216" fillId="0" borderId="0"/>
    <xf numFmtId="0" fontId="216" fillId="0" borderId="0"/>
    <xf numFmtId="0" fontId="94" fillId="0" borderId="0"/>
    <xf numFmtId="173" fontId="216" fillId="0" borderId="0"/>
    <xf numFmtId="173" fontId="216" fillId="0" borderId="0"/>
    <xf numFmtId="173" fontId="216" fillId="0" borderId="0"/>
    <xf numFmtId="173" fontId="94" fillId="0" borderId="0"/>
    <xf numFmtId="0" fontId="2" fillId="0" borderId="0"/>
    <xf numFmtId="0" fontId="216" fillId="0" borderId="0"/>
    <xf numFmtId="0" fontId="2" fillId="0" borderId="0"/>
    <xf numFmtId="0" fontId="216" fillId="0" borderId="0"/>
    <xf numFmtId="0" fontId="2" fillId="0" borderId="0"/>
    <xf numFmtId="0" fontId="94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9" fillId="0" borderId="0"/>
    <xf numFmtId="0" fontId="2" fillId="0" borderId="0"/>
    <xf numFmtId="0" fontId="54" fillId="0" borderId="0"/>
    <xf numFmtId="0" fontId="1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94" fillId="0" borderId="0"/>
    <xf numFmtId="0" fontId="56" fillId="0" borderId="0"/>
    <xf numFmtId="0" fontId="94" fillId="0" borderId="0"/>
    <xf numFmtId="0" fontId="1" fillId="0" borderId="0"/>
    <xf numFmtId="0" fontId="1" fillId="0" borderId="0"/>
    <xf numFmtId="0" fontId="94" fillId="0" borderId="0"/>
    <xf numFmtId="0" fontId="56" fillId="0" borderId="0"/>
    <xf numFmtId="0" fontId="94" fillId="0" borderId="0"/>
    <xf numFmtId="0" fontId="1" fillId="0" borderId="0"/>
    <xf numFmtId="0" fontId="94" fillId="0" borderId="0"/>
    <xf numFmtId="0" fontId="1" fillId="0" borderId="0"/>
    <xf numFmtId="0" fontId="216" fillId="0" borderId="0"/>
    <xf numFmtId="0" fontId="1" fillId="0" borderId="0"/>
    <xf numFmtId="0" fontId="216" fillId="0" borderId="0"/>
    <xf numFmtId="0" fontId="1" fillId="0" borderId="0"/>
    <xf numFmtId="0" fontId="9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6" fillId="0" borderId="0"/>
    <xf numFmtId="0" fontId="29" fillId="0" borderId="0"/>
    <xf numFmtId="0" fontId="216" fillId="0" borderId="0"/>
    <xf numFmtId="0" fontId="29" fillId="0" borderId="0"/>
    <xf numFmtId="0" fontId="216" fillId="0" borderId="0"/>
    <xf numFmtId="0" fontId="1" fillId="0" borderId="0"/>
    <xf numFmtId="0" fontId="9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173" fontId="94" fillId="0" borderId="0"/>
    <xf numFmtId="173" fontId="216" fillId="0" borderId="0"/>
    <xf numFmtId="173" fontId="94" fillId="0" borderId="0"/>
    <xf numFmtId="0" fontId="56" fillId="0" borderId="0"/>
    <xf numFmtId="173" fontId="94" fillId="0" borderId="0"/>
    <xf numFmtId="0" fontId="56" fillId="0" borderId="0"/>
    <xf numFmtId="173" fontId="94" fillId="0" borderId="0"/>
    <xf numFmtId="0" fontId="56" fillId="0" borderId="0"/>
    <xf numFmtId="173" fontId="94" fillId="0" borderId="0"/>
    <xf numFmtId="0" fontId="56" fillId="0" borderId="0"/>
    <xf numFmtId="173" fontId="94" fillId="0" borderId="0"/>
    <xf numFmtId="0" fontId="56" fillId="0" borderId="0"/>
    <xf numFmtId="173" fontId="216" fillId="0" borderId="0"/>
    <xf numFmtId="173" fontId="216" fillId="0" borderId="0"/>
    <xf numFmtId="173" fontId="216" fillId="0" borderId="0"/>
    <xf numFmtId="0" fontId="94" fillId="0" borderId="0"/>
    <xf numFmtId="173" fontId="216" fillId="0" borderId="0"/>
    <xf numFmtId="0" fontId="56" fillId="0" borderId="0"/>
    <xf numFmtId="0" fontId="1" fillId="0" borderId="0"/>
    <xf numFmtId="0" fontId="1" fillId="0" borderId="0"/>
    <xf numFmtId="0" fontId="216" fillId="0" borderId="0"/>
    <xf numFmtId="0" fontId="94" fillId="0" borderId="0"/>
    <xf numFmtId="0" fontId="56" fillId="0" borderId="0"/>
    <xf numFmtId="0" fontId="94" fillId="0" borderId="0"/>
    <xf numFmtId="0" fontId="1" fillId="0" borderId="0"/>
    <xf numFmtId="0" fontId="1" fillId="0" borderId="0"/>
    <xf numFmtId="0" fontId="94" fillId="0" borderId="0"/>
    <xf numFmtId="0" fontId="56" fillId="0" borderId="0"/>
    <xf numFmtId="0" fontId="94" fillId="0" borderId="0"/>
    <xf numFmtId="0" fontId="1" fillId="0" borderId="0"/>
    <xf numFmtId="0" fontId="1" fillId="0" borderId="0"/>
    <xf numFmtId="0" fontId="94" fillId="0" borderId="0"/>
    <xf numFmtId="0" fontId="56" fillId="0" borderId="0"/>
    <xf numFmtId="0" fontId="94" fillId="0" borderId="0"/>
    <xf numFmtId="0" fontId="1" fillId="0" borderId="0"/>
    <xf numFmtId="0" fontId="1" fillId="0" borderId="0"/>
    <xf numFmtId="0" fontId="94" fillId="0" borderId="0"/>
    <xf numFmtId="0" fontId="56" fillId="0" borderId="0"/>
    <xf numFmtId="0" fontId="94" fillId="0" borderId="0"/>
    <xf numFmtId="0" fontId="1" fillId="0" borderId="0"/>
    <xf numFmtId="0" fontId="1" fillId="0" borderId="0"/>
    <xf numFmtId="0" fontId="94" fillId="0" borderId="0"/>
    <xf numFmtId="0" fontId="56" fillId="0" borderId="0"/>
    <xf numFmtId="0" fontId="94" fillId="0" borderId="0"/>
    <xf numFmtId="0" fontId="1" fillId="0" borderId="0"/>
    <xf numFmtId="0" fontId="1" fillId="0" borderId="0"/>
    <xf numFmtId="0" fontId="94" fillId="0" borderId="0"/>
    <xf numFmtId="0" fontId="56" fillId="0" borderId="0"/>
    <xf numFmtId="0" fontId="9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216" fillId="0" borderId="0"/>
    <xf numFmtId="0" fontId="216" fillId="0" borderId="0"/>
    <xf numFmtId="0" fontId="216" fillId="0" borderId="0"/>
    <xf numFmtId="0" fontId="94" fillId="0" borderId="0"/>
    <xf numFmtId="0" fontId="2" fillId="0" borderId="0"/>
    <xf numFmtId="173" fontId="216" fillId="0" borderId="0"/>
    <xf numFmtId="173" fontId="216" fillId="0" borderId="0"/>
    <xf numFmtId="173" fontId="216" fillId="0" borderId="0"/>
    <xf numFmtId="173" fontId="94" fillId="0" borderId="0"/>
    <xf numFmtId="0" fontId="29" fillId="0" borderId="0"/>
    <xf numFmtId="0" fontId="216" fillId="0" borderId="0"/>
    <xf numFmtId="0" fontId="2" fillId="0" borderId="0"/>
    <xf numFmtId="0" fontId="216" fillId="0" borderId="0"/>
    <xf numFmtId="0" fontId="9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173" fontId="2" fillId="0" borderId="0"/>
    <xf numFmtId="173" fontId="216" fillId="0" borderId="0"/>
    <xf numFmtId="173" fontId="216" fillId="0" borderId="0"/>
    <xf numFmtId="173" fontId="216" fillId="0" borderId="0"/>
    <xf numFmtId="173" fontId="94" fillId="0" borderId="0"/>
    <xf numFmtId="0" fontId="2" fillId="0" borderId="0"/>
    <xf numFmtId="0" fontId="29" fillId="0" borderId="0"/>
    <xf numFmtId="0" fontId="216" fillId="0" borderId="0"/>
    <xf numFmtId="0" fontId="2" fillId="0" borderId="0"/>
    <xf numFmtId="0" fontId="216" fillId="0" borderId="0"/>
    <xf numFmtId="0" fontId="9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1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0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0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28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28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0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0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28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28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1" fillId="0" borderId="0"/>
    <xf numFmtId="0" fontId="29" fillId="0" borderId="0"/>
    <xf numFmtId="0" fontId="2" fillId="0" borderId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9" fillId="0" borderId="0" applyNumberFormat="0" applyFill="0" applyBorder="0" applyAlignment="0" applyProtection="0">
      <alignment vertical="center"/>
    </xf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4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2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94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121" fillId="52" borderId="35" applyNumberFormat="0" applyFont="0" applyAlignment="0" applyProtection="0"/>
    <xf numFmtId="173" fontId="121" fillId="52" borderId="35" applyNumberFormat="0" applyFont="0" applyAlignment="0" applyProtection="0"/>
    <xf numFmtId="173" fontId="121" fillId="52" borderId="35" applyNumberFormat="0" applyFont="0" applyAlignment="0" applyProtection="0"/>
    <xf numFmtId="173" fontId="121" fillId="52" borderId="35" applyNumberFormat="0" applyFont="0" applyAlignment="0" applyProtection="0"/>
    <xf numFmtId="173" fontId="121" fillId="52" borderId="35" applyNumberFormat="0" applyFont="0" applyAlignment="0" applyProtection="0"/>
    <xf numFmtId="173" fontId="121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121" fillId="52" borderId="35" applyNumberFormat="0" applyFont="0" applyAlignment="0" applyProtection="0"/>
    <xf numFmtId="173" fontId="121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121" fillId="52" borderId="35" applyNumberFormat="0" applyFont="0" applyAlignment="0" applyProtection="0"/>
    <xf numFmtId="173" fontId="121" fillId="52" borderId="35" applyNumberFormat="0" applyFont="0" applyAlignment="0" applyProtection="0"/>
    <xf numFmtId="173" fontId="121" fillId="52" borderId="35" applyNumberFormat="0" applyFont="0" applyAlignment="0" applyProtection="0"/>
    <xf numFmtId="173" fontId="121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121" fillId="52" borderId="35" applyNumberFormat="0" applyFont="0" applyAlignment="0" applyProtection="0"/>
    <xf numFmtId="173" fontId="121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0" fontId="2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121" fillId="52" borderId="35" applyNumberFormat="0" applyFont="0" applyAlignment="0" applyProtection="0"/>
    <xf numFmtId="173" fontId="121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121" fillId="52" borderId="35" applyNumberFormat="0" applyFont="0" applyAlignment="0" applyProtection="0"/>
    <xf numFmtId="173" fontId="121" fillId="52" borderId="35" applyNumberFormat="0" applyFont="0" applyAlignment="0" applyProtection="0"/>
    <xf numFmtId="173" fontId="121" fillId="52" borderId="35" applyNumberFormat="0" applyFont="0" applyAlignment="0" applyProtection="0"/>
    <xf numFmtId="173" fontId="121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121" fillId="52" borderId="35" applyNumberFormat="0" applyFont="0" applyAlignment="0" applyProtection="0"/>
    <xf numFmtId="173" fontId="121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0" fontId="2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121" fillId="52" borderId="35" applyNumberFormat="0" applyFont="0" applyAlignment="0" applyProtection="0"/>
    <xf numFmtId="173" fontId="121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121" fillId="52" borderId="35" applyNumberFormat="0" applyFont="0" applyAlignment="0" applyProtection="0"/>
    <xf numFmtId="173" fontId="121" fillId="52" borderId="35" applyNumberFormat="0" applyFont="0" applyAlignment="0" applyProtection="0"/>
    <xf numFmtId="173" fontId="121" fillId="52" borderId="35" applyNumberFormat="0" applyFont="0" applyAlignment="0" applyProtection="0"/>
    <xf numFmtId="173" fontId="121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121" fillId="52" borderId="35" applyNumberFormat="0" applyFont="0" applyAlignment="0" applyProtection="0"/>
    <xf numFmtId="173" fontId="121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0" fontId="2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2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2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1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121" fillId="52" borderId="35" applyNumberFormat="0" applyFont="0" applyAlignment="0" applyProtection="0"/>
    <xf numFmtId="0" fontId="20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19" fillId="0" borderId="0" applyNumberFormat="0" applyFill="0" applyBorder="0" applyAlignment="0" applyProtection="0">
      <alignment vertical="center"/>
    </xf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" fillId="52" borderId="35" applyNumberFormat="0" applyFont="0" applyAlignment="0" applyProtection="0"/>
    <xf numFmtId="0" fontId="136" fillId="52" borderId="35" applyNumberFormat="0" applyFont="0" applyAlignment="0" applyProtection="0"/>
    <xf numFmtId="0" fontId="2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2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2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2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2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2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2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2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218" fillId="52" borderId="35" applyNumberFormat="0" applyFont="0" applyAlignment="0" applyProtection="0"/>
    <xf numFmtId="0" fontId="2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2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2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2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136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136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18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54" fillId="32" borderId="23" applyNumberFormat="0" applyFont="0" applyAlignment="0" applyProtection="0"/>
    <xf numFmtId="0" fontId="54" fillId="32" borderId="23" applyNumberFormat="0" applyFont="0" applyAlignment="0" applyProtection="0"/>
    <xf numFmtId="0" fontId="54" fillId="32" borderId="23" applyNumberFormat="0" applyFont="0" applyAlignment="0" applyProtection="0"/>
    <xf numFmtId="0" fontId="54" fillId="32" borderId="23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54" fillId="32" borderId="23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54" fillId="32" borderId="23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54" fillId="32" borderId="23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54" fillId="32" borderId="23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54" fillId="32" borderId="23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275" fontId="2" fillId="0" borderId="0"/>
    <xf numFmtId="240" fontId="11" fillId="0" borderId="0" applyFont="0" applyFill="0" applyBorder="0" applyAlignment="0" applyProtection="0">
      <alignment vertical="center"/>
    </xf>
    <xf numFmtId="268" fontId="11" fillId="0" borderId="0" applyFont="0" applyFill="0" applyBorder="0" applyAlignment="0" applyProtection="0">
      <alignment vertical="center"/>
    </xf>
    <xf numFmtId="268" fontId="11" fillId="0" borderId="0" applyFont="0" applyFill="0" applyBorder="0" applyAlignment="0" applyProtection="0">
      <alignment vertical="center"/>
    </xf>
    <xf numFmtId="37" fontId="200" fillId="0" borderId="0"/>
    <xf numFmtId="37" fontId="21" fillId="0" borderId="0"/>
    <xf numFmtId="0" fontId="2" fillId="0" borderId="0"/>
    <xf numFmtId="276" fontId="158" fillId="0" borderId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53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13" fillId="61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13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53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53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201" fillId="53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201" fillId="53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201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201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201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1" fillId="79" borderId="0" applyNumberFormat="0" applyFont="0" applyBorder="0" applyAlignment="0" applyProtection="0">
      <alignment vertical="center"/>
    </xf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13" fillId="53" borderId="9" applyNumberFormat="0" applyAlignment="0" applyProtection="0"/>
    <xf numFmtId="0" fontId="13" fillId="53" borderId="9" applyNumberFormat="0" applyAlignment="0" applyProtection="0"/>
    <xf numFmtId="0" fontId="13" fillId="53" borderId="9" applyNumberFormat="0" applyAlignment="0" applyProtection="0"/>
    <xf numFmtId="0" fontId="13" fillId="53" borderId="9" applyNumberFormat="0" applyAlignment="0" applyProtection="0"/>
    <xf numFmtId="0" fontId="13" fillId="53" borderId="9" applyNumberFormat="0" applyAlignment="0" applyProtection="0"/>
    <xf numFmtId="0" fontId="13" fillId="53" borderId="9" applyNumberFormat="0" applyAlignment="0" applyProtection="0"/>
    <xf numFmtId="0" fontId="11" fillId="79" borderId="0" applyNumberFormat="0" applyFont="0" applyBorder="0" applyAlignment="0" applyProtection="0">
      <alignment vertical="center"/>
    </xf>
    <xf numFmtId="0" fontId="2" fillId="0" borderId="0"/>
    <xf numFmtId="0" fontId="2" fillId="0" borderId="0"/>
    <xf numFmtId="0" fontId="13" fillId="53" borderId="9" applyNumberFormat="0" applyAlignment="0" applyProtection="0"/>
    <xf numFmtId="0" fontId="13" fillId="53" borderId="9" applyNumberFormat="0" applyAlignment="0" applyProtection="0"/>
    <xf numFmtId="0" fontId="201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01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01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01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" fillId="0" borderId="0"/>
    <xf numFmtId="0" fontId="201" fillId="61" borderId="9" applyNumberFormat="0" applyAlignment="0" applyProtection="0"/>
    <xf numFmtId="0" fontId="201" fillId="53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01" fillId="53" borderId="9" applyNumberFormat="0" applyAlignment="0" applyProtection="0"/>
    <xf numFmtId="0" fontId="2" fillId="0" borderId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" fillId="0" borderId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" fillId="0" borderId="0"/>
    <xf numFmtId="0" fontId="201" fillId="53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01" fillId="61" borderId="9" applyNumberFormat="0" applyAlignment="0" applyProtection="0"/>
    <xf numFmtId="0" fontId="2" fillId="0" borderId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" fillId="0" borderId="0"/>
    <xf numFmtId="0" fontId="201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01" fillId="53" borderId="9" applyNumberFormat="0" applyAlignment="0" applyProtection="0"/>
    <xf numFmtId="0" fontId="2" fillId="0" borderId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" fillId="0" borderId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" fillId="0" borderId="0"/>
    <xf numFmtId="0" fontId="201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01" fillId="53" borderId="9" applyNumberFormat="0" applyAlignment="0" applyProtection="0"/>
    <xf numFmtId="0" fontId="2" fillId="0" borderId="0"/>
    <xf numFmtId="0" fontId="2" fillId="0" borderId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" fillId="0" borderId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" fillId="0" borderId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" fillId="0" borderId="0"/>
    <xf numFmtId="0" fontId="2" fillId="0" borderId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" fillId="0" borderId="0"/>
    <xf numFmtId="0" fontId="201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01" fillId="53" borderId="9" applyNumberFormat="0" applyAlignment="0" applyProtection="0"/>
    <xf numFmtId="0" fontId="2" fillId="0" borderId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" fillId="0" borderId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" fillId="0" borderId="0"/>
    <xf numFmtId="0" fontId="201" fillId="53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01" fillId="61" borderId="9" applyNumberFormat="0" applyAlignment="0" applyProtection="0"/>
    <xf numFmtId="0" fontId="2" fillId="0" borderId="0"/>
    <xf numFmtId="0" fontId="2" fillId="0" borderId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" fillId="0" borderId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" fillId="0" borderId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" fillId="0" borderId="0"/>
    <xf numFmtId="0" fontId="201" fillId="53" borderId="9" applyNumberFormat="0" applyAlignment="0" applyProtection="0"/>
    <xf numFmtId="0" fontId="2" fillId="0" borderId="0"/>
    <xf numFmtId="0" fontId="2" fillId="0" borderId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" fillId="0" borderId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" fillId="0" borderId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" fillId="0" borderId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" fillId="0" borderId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" fillId="0" borderId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" fillId="0" borderId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" fillId="0" borderId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" fillId="0" borderId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" fillId="0" borderId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" fillId="0" borderId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" fillId="0" borderId="0"/>
    <xf numFmtId="0" fontId="2" fillId="0" borderId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01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01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01" fillId="61" borderId="9" applyNumberFormat="0" applyAlignment="0" applyProtection="0"/>
    <xf numFmtId="0" fontId="2" fillId="0" borderId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1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01" fillId="61" borderId="9" applyNumberFormat="0" applyAlignment="0" applyProtection="0"/>
    <xf numFmtId="0" fontId="2" fillId="0" borderId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01" fillId="61" borderId="9" applyNumberFormat="0" applyAlignment="0" applyProtection="0"/>
    <xf numFmtId="0" fontId="2" fillId="0" borderId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01" fillId="53" borderId="9" applyNumberFormat="0" applyAlignment="0" applyProtection="0"/>
    <xf numFmtId="0" fontId="2" fillId="0" borderId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" fillId="0" borderId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53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" fillId="0" borderId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" fillId="0" borderId="0"/>
    <xf numFmtId="0" fontId="2" fillId="0" borderId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201" fillId="61" borderId="9" applyNumberFormat="0" applyAlignment="0" applyProtection="0"/>
    <xf numFmtId="0" fontId="14" fillId="0" borderId="0"/>
    <xf numFmtId="14" fontId="142" fillId="0" borderId="0">
      <alignment horizontal="center" wrapText="1"/>
      <protection locked="0"/>
    </xf>
    <xf numFmtId="165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9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 applyFont="0" applyFill="0" applyBorder="0" applyAlignment="0" applyProtection="0"/>
    <xf numFmtId="277" fontId="11" fillId="0" borderId="0" applyFont="0" applyFill="0" applyBorder="0" applyAlignment="0" applyProtection="0">
      <alignment horizontal="right" vertical="center"/>
    </xf>
    <xf numFmtId="278" fontId="11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35" fillId="8" borderId="0"/>
    <xf numFmtId="0" fontId="2" fillId="0" borderId="0"/>
    <xf numFmtId="9" fontId="2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7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206" fillId="0" borderId="55" applyNumberFormat="0" applyFill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5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154" fillId="69" borderId="38" applyNumberFormat="0" applyAlignment="0" applyProtection="0"/>
    <xf numFmtId="0" fontId="29" fillId="0" borderId="0" applyNumberFormat="0" applyFont="0" applyFill="0" applyBorder="0" applyAlignment="0" applyProtection="0">
      <alignment horizontal="left"/>
    </xf>
    <xf numFmtId="0" fontId="162" fillId="0" borderId="0" applyNumberFormat="0" applyFont="0" applyFill="0" applyBorder="0" applyAlignment="0" applyProtection="0">
      <alignment horizontal="left"/>
    </xf>
    <xf numFmtId="15" fontId="29" fillId="0" borderId="0" applyFont="0" applyFill="0" applyBorder="0" applyAlignment="0" applyProtection="0"/>
    <xf numFmtId="4" fontId="29" fillId="0" borderId="0" applyFont="0" applyFill="0" applyBorder="0" applyAlignment="0" applyProtection="0"/>
    <xf numFmtId="0" fontId="220" fillId="0" borderId="6">
      <alignment horizontal="center"/>
    </xf>
    <xf numFmtId="0" fontId="221" fillId="0" borderId="6">
      <alignment horizontal="center"/>
    </xf>
    <xf numFmtId="3" fontId="29" fillId="0" borderId="0" applyFont="0" applyFill="0" applyBorder="0" applyAlignment="0" applyProtection="0"/>
    <xf numFmtId="0" fontId="29" fillId="80" borderId="0" applyNumberFormat="0" applyFont="0" applyBorder="0" applyAlignment="0" applyProtection="0"/>
    <xf numFmtId="3" fontId="19" fillId="70" borderId="0"/>
    <xf numFmtId="3" fontId="19" fillId="70" borderId="0"/>
    <xf numFmtId="3" fontId="19" fillId="70" borderId="0"/>
    <xf numFmtId="3" fontId="19" fillId="70" borderId="0"/>
    <xf numFmtId="3" fontId="19" fillId="70" borderId="0"/>
    <xf numFmtId="3" fontId="19" fillId="70" borderId="0"/>
    <xf numFmtId="49" fontId="11" fillId="0" borderId="0">
      <alignment horizontal="right"/>
    </xf>
    <xf numFmtId="226" fontId="222" fillId="0" borderId="0" applyNumberFormat="0" applyFill="0" applyBorder="0" applyAlignment="0" applyProtection="0">
      <alignment horizontal="left"/>
    </xf>
    <xf numFmtId="0" fontId="18" fillId="0" borderId="0" applyNumberFormat="0" applyFill="0" applyBorder="0">
      <alignment horizontal="left" vertical="center" wrapText="1"/>
    </xf>
    <xf numFmtId="0" fontId="11" fillId="0" borderId="0" applyNumberFormat="0" applyFill="0" applyBorder="0">
      <alignment horizontal="left" vertical="center" wrapText="1" indent="1"/>
    </xf>
    <xf numFmtId="4" fontId="4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4" fontId="40" fillId="9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40" fillId="9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40" fillId="9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40" fillId="9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0" fillId="9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4" fontId="40" fillId="9" borderId="10" applyNumberFormat="0" applyProtection="0">
      <alignment vertical="center"/>
    </xf>
    <xf numFmtId="4" fontId="4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3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3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4" fontId="223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223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223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223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3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4" fontId="223" fillId="9" borderId="10" applyNumberFormat="0" applyProtection="0">
      <alignment vertical="center"/>
    </xf>
    <xf numFmtId="4" fontId="223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3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3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2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224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224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224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224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4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224" fillId="9" borderId="10" applyNumberFormat="0" applyProtection="0">
      <alignment horizontal="left" vertical="center" indent="1"/>
    </xf>
    <xf numFmtId="4" fontId="22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2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2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4" fontId="224" fillId="19" borderId="0" applyNumberFormat="0" applyProtection="0">
      <alignment horizontal="left" vertical="center" indent="1"/>
    </xf>
    <xf numFmtId="4" fontId="224" fillId="19" borderId="0" applyNumberFormat="0" applyProtection="0">
      <alignment horizontal="left" vertical="center" indent="1"/>
    </xf>
    <xf numFmtId="4" fontId="37" fillId="10" borderId="0" applyNumberFormat="0" applyProtection="0">
      <alignment horizontal="left" vertical="center" indent="1"/>
    </xf>
    <xf numFmtId="4" fontId="224" fillId="19" borderId="0" applyNumberFormat="0" applyProtection="0">
      <alignment horizontal="left" vertical="center" indent="1"/>
    </xf>
    <xf numFmtId="0" fontId="2" fillId="0" borderId="0"/>
    <xf numFmtId="4" fontId="224" fillId="19" borderId="0" applyNumberFormat="0" applyProtection="0">
      <alignment horizontal="left" vertical="center" indent="1"/>
    </xf>
    <xf numFmtId="0" fontId="2" fillId="0" borderId="0"/>
    <xf numFmtId="4" fontId="224" fillId="19" borderId="0" applyNumberFormat="0" applyProtection="0">
      <alignment horizontal="left" vertical="center" indent="1"/>
    </xf>
    <xf numFmtId="0" fontId="2" fillId="0" borderId="0"/>
    <xf numFmtId="4" fontId="224" fillId="19" borderId="0" applyNumberFormat="0" applyProtection="0">
      <alignment horizontal="left" vertical="center" indent="1"/>
    </xf>
    <xf numFmtId="4" fontId="37" fillId="10" borderId="0" applyNumberFormat="0" applyProtection="0">
      <alignment horizontal="left" vertical="center" indent="1"/>
    </xf>
    <xf numFmtId="4" fontId="224" fillId="19" borderId="0" applyNumberFormat="0" applyProtection="0">
      <alignment horizontal="left" vertical="center" indent="1"/>
    </xf>
    <xf numFmtId="0" fontId="2" fillId="0" borderId="0"/>
    <xf numFmtId="4" fontId="224" fillId="19" borderId="0" applyNumberFormat="0" applyProtection="0">
      <alignment horizontal="left" vertical="center" indent="1"/>
    </xf>
    <xf numFmtId="4" fontId="224" fillId="19" borderId="0" applyNumberFormat="0" applyProtection="0">
      <alignment horizontal="left" vertical="center" indent="1"/>
    </xf>
    <xf numFmtId="4" fontId="224" fillId="19" borderId="0" applyNumberFormat="0" applyProtection="0">
      <alignment horizontal="left" vertical="center" indent="1"/>
    </xf>
    <xf numFmtId="4" fontId="224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224" fillId="81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224" fillId="81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224" fillId="81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224" fillId="81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4" fillId="81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224" fillId="81" borderId="10" applyNumberFormat="0" applyProtection="0">
      <alignment horizontal="right" vertical="center"/>
    </xf>
    <xf numFmtId="4" fontId="224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224" fillId="82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224" fillId="82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224" fillId="82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224" fillId="82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4" fillId="82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224" fillId="82" borderId="10" applyNumberFormat="0" applyProtection="0">
      <alignment horizontal="right" vertical="center"/>
    </xf>
    <xf numFmtId="4" fontId="224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224" fillId="83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224" fillId="83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224" fillId="83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224" fillId="83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4" fillId="83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224" fillId="83" borderId="10" applyNumberFormat="0" applyProtection="0">
      <alignment horizontal="right" vertical="center"/>
    </xf>
    <xf numFmtId="4" fontId="224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7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7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224" fillId="73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224" fillId="73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224" fillId="73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224" fillId="73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4" fillId="73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224" fillId="73" borderId="10" applyNumberFormat="0" applyProtection="0">
      <alignment horizontal="right" vertical="center"/>
    </xf>
    <xf numFmtId="4" fontId="224" fillId="7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7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7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79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79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224" fillId="79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224" fillId="79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224" fillId="79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224" fillId="79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4" fillId="79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224" fillId="79" borderId="10" applyNumberFormat="0" applyProtection="0">
      <alignment horizontal="right" vertical="center"/>
    </xf>
    <xf numFmtId="4" fontId="224" fillId="79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79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79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4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4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224" fillId="48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224" fillId="48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224" fillId="48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224" fillId="48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4" fillId="48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224" fillId="48" borderId="10" applyNumberFormat="0" applyProtection="0">
      <alignment horizontal="right" vertical="center"/>
    </xf>
    <xf numFmtId="4" fontId="224" fillId="4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4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4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224" fillId="8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224" fillId="8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224" fillId="8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224" fillId="8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4" fillId="8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224" fillId="84" borderId="10" applyNumberFormat="0" applyProtection="0">
      <alignment horizontal="right" vertical="center"/>
    </xf>
    <xf numFmtId="4" fontId="224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224" fillId="8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224" fillId="8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224" fillId="8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224" fillId="8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4" fillId="8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224" fillId="85" borderId="10" applyNumberFormat="0" applyProtection="0">
      <alignment horizontal="right" vertical="center"/>
    </xf>
    <xf numFmtId="4" fontId="224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8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8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224" fillId="8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224" fillId="8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224" fillId="8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224" fillId="8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4" fillId="8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224" fillId="86" borderId="10" applyNumberFormat="0" applyProtection="0">
      <alignment horizontal="right" vertical="center"/>
    </xf>
    <xf numFmtId="4" fontId="224" fillId="8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8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8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0" fillId="87" borderId="5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87" borderId="5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0" fillId="87" borderId="58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40" fillId="87" borderId="58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40" fillId="87" borderId="58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40" fillId="87" borderId="58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0" fillId="87" borderId="58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0" fillId="87" borderId="5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87" borderId="5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87" borderId="5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40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39" fillId="18" borderId="11" applyNumberFormat="0" applyProtection="0">
      <alignment horizontal="left" vertical="center" indent="1"/>
    </xf>
    <xf numFmtId="4" fontId="39" fillId="18" borderId="11" applyNumberFormat="0" applyProtection="0">
      <alignment horizontal="left" vertical="center" indent="1"/>
    </xf>
    <xf numFmtId="4" fontId="39" fillId="18" borderId="11" applyNumberFormat="0" applyProtection="0">
      <alignment horizontal="left" vertical="center" indent="1"/>
    </xf>
    <xf numFmtId="0" fontId="2" fillId="0" borderId="0"/>
    <xf numFmtId="4" fontId="40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39" fillId="18" borderId="11" applyNumberFormat="0" applyProtection="0">
      <alignment horizontal="left" vertical="center" indent="1"/>
    </xf>
    <xf numFmtId="4" fontId="39" fillId="18" borderId="11" applyNumberFormat="0" applyProtection="0">
      <alignment horizontal="left" vertical="center" indent="1"/>
    </xf>
    <xf numFmtId="4" fontId="39" fillId="18" borderId="11" applyNumberFormat="0" applyProtection="0">
      <alignment horizontal="left" vertical="center" indent="1"/>
    </xf>
    <xf numFmtId="4" fontId="39" fillId="18" borderId="11" applyNumberFormat="0" applyProtection="0">
      <alignment horizontal="left" vertical="center" indent="1"/>
    </xf>
    <xf numFmtId="0" fontId="2" fillId="0" borderId="0"/>
    <xf numFmtId="0" fontId="2" fillId="0" borderId="0"/>
    <xf numFmtId="4" fontId="39" fillId="18" borderId="11" applyNumberFormat="0" applyProtection="0">
      <alignment horizontal="left" vertical="center" indent="1"/>
    </xf>
    <xf numFmtId="4" fontId="39" fillId="18" borderId="11" applyNumberFormat="0" applyProtection="0">
      <alignment horizontal="left" vertical="center" indent="1"/>
    </xf>
    <xf numFmtId="4" fontId="39" fillId="18" borderId="11" applyNumberFormat="0" applyProtection="0">
      <alignment horizontal="left" vertical="center" indent="1"/>
    </xf>
    <xf numFmtId="4" fontId="39" fillId="18" borderId="11" applyNumberFormat="0" applyProtection="0">
      <alignment horizontal="left" vertical="center" indent="1"/>
    </xf>
    <xf numFmtId="0" fontId="2" fillId="0" borderId="0"/>
    <xf numFmtId="4" fontId="40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0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0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0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40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40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0" fillId="19" borderId="0" applyNumberFormat="0" applyProtection="0">
      <alignment horizontal="left" vertical="center" indent="1"/>
    </xf>
    <xf numFmtId="0" fontId="2" fillId="0" borderId="0"/>
    <xf numFmtId="4" fontId="40" fillId="19" borderId="0" applyNumberFormat="0" applyProtection="0">
      <alignment horizontal="left" vertical="center" indent="1"/>
    </xf>
    <xf numFmtId="4" fontId="224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224" fillId="23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224" fillId="23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224" fillId="23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224" fillId="23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4" fillId="23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224" fillId="23" borderId="10" applyNumberFormat="0" applyProtection="0">
      <alignment horizontal="right" vertical="center"/>
    </xf>
    <xf numFmtId="4" fontId="224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1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23" borderId="0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3" borderId="0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23" borderId="0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23" borderId="0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23" borderId="0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19" borderId="0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9" borderId="0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19" borderId="0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19" borderId="0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19" borderId="0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4" fontId="224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4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224" fillId="24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224" fillId="24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224" fillId="24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224" fillId="24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4" fillId="24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224" fillId="24" borderId="10" applyNumberFormat="0" applyProtection="0">
      <alignment vertical="center"/>
    </xf>
    <xf numFmtId="4" fontId="224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4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4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5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5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4" fontId="225" fillId="24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225" fillId="24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225" fillId="24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225" fillId="24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5" fillId="24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4" fontId="225" fillId="24" borderId="10" applyNumberFormat="0" applyProtection="0">
      <alignment vertical="center"/>
    </xf>
    <xf numFmtId="4" fontId="225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5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5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0" fillId="23" borderId="5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59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5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59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40" fillId="23" borderId="59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40" fillId="23" borderId="59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40" fillId="23" borderId="59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40" fillId="23" borderId="59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0" fillId="23" borderId="59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40" fillId="23" borderId="59" applyNumberFormat="0" applyProtection="0">
      <alignment horizontal="left" vertical="center" indent="1"/>
    </xf>
    <xf numFmtId="4" fontId="40" fillId="23" borderId="59" applyNumberFormat="0" applyProtection="0">
      <alignment horizontal="left" vertical="center" indent="1"/>
    </xf>
    <xf numFmtId="4" fontId="40" fillId="23" borderId="5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59" applyNumberFormat="0" applyProtection="0">
      <alignment horizontal="left" vertical="center" indent="1"/>
    </xf>
    <xf numFmtId="4" fontId="40" fillId="23" borderId="5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59" applyNumberFormat="0" applyProtection="0">
      <alignment horizontal="left" vertical="center" indent="1"/>
    </xf>
    <xf numFmtId="4" fontId="40" fillId="23" borderId="5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59" applyNumberFormat="0" applyProtection="0">
      <alignment horizontal="left" vertical="center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4" fontId="224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224" fillId="24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224" fillId="24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224" fillId="24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224" fillId="24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4" fillId="24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224" fillId="24" borderId="10" applyNumberFormat="0" applyProtection="0">
      <alignment horizontal="right" vertical="center"/>
    </xf>
    <xf numFmtId="4" fontId="224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4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5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5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225" fillId="24" borderId="10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225" fillId="24" borderId="10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225" fillId="24" borderId="10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225" fillId="24" borderId="10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5" fillId="24" borderId="10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225" fillId="24" borderId="10" applyNumberFormat="0" applyProtection="0">
      <alignment horizontal="right" vertical="center"/>
    </xf>
    <xf numFmtId="4" fontId="225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5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5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0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88" borderId="9" applyNumberFormat="0" applyProtection="0">
      <alignment horizontal="left" vertical="center" indent="1"/>
    </xf>
    <xf numFmtId="0" fontId="2" fillId="0" borderId="0"/>
    <xf numFmtId="0" fontId="2" fillId="88" borderId="9" applyNumberFormat="0" applyProtection="0">
      <alignment horizontal="left" vertical="center" indent="1"/>
    </xf>
    <xf numFmtId="0" fontId="2" fillId="88" borderId="9" applyNumberFormat="0" applyProtection="0">
      <alignment horizontal="left" vertical="center" indent="1"/>
    </xf>
    <xf numFmtId="0" fontId="2" fillId="0" borderId="0"/>
    <xf numFmtId="4" fontId="40" fillId="23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40" fillId="23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40" fillId="23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40" fillId="23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0" fillId="23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40" fillId="23" borderId="10" applyNumberFormat="0" applyProtection="0">
      <alignment horizontal="left" vertical="center" indent="1"/>
    </xf>
    <xf numFmtId="4" fontId="40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2" fillId="88" borderId="9" applyNumberFormat="0" applyProtection="0">
      <alignment horizontal="left" vertical="center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88" borderId="9" applyNumberFormat="0" applyProtection="0">
      <alignment horizontal="left" vertical="center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88" borderId="9" applyNumberFormat="0" applyProtection="0">
      <alignment horizontal="left" vertical="center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2" fillId="8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0" fontId="43" fillId="0" borderId="0"/>
    <xf numFmtId="4" fontId="226" fillId="10" borderId="59" applyNumberFormat="0" applyProtection="0">
      <alignment horizontal="left" vertical="center" indent="1"/>
    </xf>
    <xf numFmtId="0" fontId="2" fillId="0" borderId="0"/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0" fontId="2" fillId="0" borderId="0"/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0" fontId="2" fillId="0" borderId="0"/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0" fontId="43" fillId="0" borderId="0"/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0" fontId="2" fillId="0" borderId="0"/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6" fillId="10" borderId="59" applyNumberFormat="0" applyProtection="0">
      <alignment horizontal="left" vertical="center" indent="1"/>
    </xf>
    <xf numFmtId="4" fontId="227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7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227" fillId="24" borderId="10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227" fillId="24" borderId="10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227" fillId="24" borderId="10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227" fillId="24" borderId="10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7" fillId="24" borderId="10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227" fillId="24" borderId="10" applyNumberFormat="0" applyProtection="0">
      <alignment horizontal="right" vertical="center"/>
    </xf>
    <xf numFmtId="4" fontId="227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7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7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28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45" fillId="26" borderId="0"/>
    <xf numFmtId="0" fontId="2" fillId="0" borderId="0"/>
    <xf numFmtId="0" fontId="149" fillId="26" borderId="0"/>
    <xf numFmtId="0" fontId="2" fillId="0" borderId="0"/>
    <xf numFmtId="0" fontId="2" fillId="0" borderId="0"/>
    <xf numFmtId="0" fontId="2" fillId="0" borderId="0"/>
    <xf numFmtId="0" fontId="46" fillId="27" borderId="0"/>
    <xf numFmtId="0" fontId="2" fillId="0" borderId="0"/>
    <xf numFmtId="0" fontId="153" fillId="0" borderId="0" applyFont="0" applyFill="0" applyBorder="0">
      <alignment horizontal="right"/>
    </xf>
    <xf numFmtId="3" fontId="19" fillId="0" borderId="0"/>
    <xf numFmtId="0" fontId="2" fillId="0" borderId="0"/>
    <xf numFmtId="0" fontId="2" fillId="0" borderId="0"/>
    <xf numFmtId="0" fontId="2" fillId="0" borderId="0"/>
    <xf numFmtId="0" fontId="35" fillId="0" borderId="0">
      <alignment horizontal="center"/>
    </xf>
    <xf numFmtId="0" fontId="2" fillId="0" borderId="0"/>
    <xf numFmtId="0" fontId="229" fillId="0" borderId="0"/>
    <xf numFmtId="4" fontId="230" fillId="0" borderId="0"/>
    <xf numFmtId="4" fontId="128" fillId="0" borderId="0">
      <alignment horizontal="center"/>
    </xf>
    <xf numFmtId="4" fontId="2" fillId="0" borderId="0"/>
    <xf numFmtId="4" fontId="2" fillId="0" borderId="0"/>
    <xf numFmtId="4" fontId="2" fillId="0" borderId="0"/>
    <xf numFmtId="4" fontId="2" fillId="0" borderId="0"/>
    <xf numFmtId="4" fontId="20" fillId="0" borderId="0"/>
    <xf numFmtId="0" fontId="2" fillId="0" borderId="0"/>
    <xf numFmtId="0" fontId="2" fillId="0" borderId="0"/>
    <xf numFmtId="0" fontId="2" fillId="0" borderId="0"/>
    <xf numFmtId="4" fontId="20" fillId="0" borderId="0"/>
    <xf numFmtId="0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4" fontId="20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0" fillId="0" borderId="0"/>
    <xf numFmtId="0" fontId="2" fillId="0" borderId="0"/>
    <xf numFmtId="0" fontId="2" fillId="0" borderId="0"/>
    <xf numFmtId="0" fontId="2" fillId="0" borderId="0"/>
    <xf numFmtId="4" fontId="20" fillId="0" borderId="0"/>
    <xf numFmtId="0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4" fontId="20" fillId="0" borderId="0"/>
    <xf numFmtId="4" fontId="2" fillId="0" borderId="0"/>
    <xf numFmtId="0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0" fontId="2" fillId="0" borderId="0"/>
    <xf numFmtId="0" fontId="2" fillId="0" borderId="0"/>
    <xf numFmtId="0" fontId="2" fillId="0" borderId="0"/>
    <xf numFmtId="4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0" fillId="0" borderId="0"/>
    <xf numFmtId="0" fontId="2" fillId="0" borderId="0"/>
    <xf numFmtId="4" fontId="2" fillId="0" borderId="0"/>
    <xf numFmtId="4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4" fontId="2" fillId="0" borderId="0"/>
    <xf numFmtId="0" fontId="2" fillId="0" borderId="0"/>
    <xf numFmtId="0" fontId="2" fillId="0" borderId="0"/>
    <xf numFmtId="4" fontId="2" fillId="0" borderId="0"/>
    <xf numFmtId="4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0" fillId="0" borderId="0"/>
    <xf numFmtId="0" fontId="2" fillId="0" borderId="0"/>
    <xf numFmtId="0" fontId="2" fillId="0" borderId="0"/>
    <xf numFmtId="0" fontId="2" fillId="0" borderId="0"/>
    <xf numFmtId="166" fontId="20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166" fontId="20" fillId="0" borderId="0"/>
    <xf numFmtId="166" fontId="2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0" fillId="0" borderId="0"/>
    <xf numFmtId="0" fontId="2" fillId="0" borderId="0"/>
    <xf numFmtId="0" fontId="2" fillId="0" borderId="0"/>
    <xf numFmtId="0" fontId="2" fillId="0" borderId="0"/>
    <xf numFmtId="166" fontId="20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166" fontId="20" fillId="0" borderId="0"/>
    <xf numFmtId="166" fontId="2" fillId="0" borderId="0"/>
    <xf numFmtId="0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0" fontId="2" fillId="0" borderId="0"/>
    <xf numFmtId="0" fontId="2" fillId="0" borderId="0"/>
    <xf numFmtId="0" fontId="2" fillId="0" borderId="0"/>
    <xf numFmtId="166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0" fillId="0" borderId="0"/>
    <xf numFmtId="0" fontId="2" fillId="0" borderId="0"/>
    <xf numFmtId="166" fontId="2" fillId="0" borderId="0"/>
    <xf numFmtId="166" fontId="2" fillId="0" borderId="0"/>
    <xf numFmtId="166" fontId="2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166" fontId="2" fillId="0" borderId="0"/>
    <xf numFmtId="0" fontId="2" fillId="0" borderId="0"/>
    <xf numFmtId="0" fontId="2" fillId="0" borderId="0"/>
    <xf numFmtId="166" fontId="2" fillId="0" borderId="0"/>
    <xf numFmtId="166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" fillId="0" borderId="0"/>
    <xf numFmtId="0" fontId="11" fillId="0" borderId="0">
      <alignment vertical="top"/>
    </xf>
    <xf numFmtId="0" fontId="2" fillId="0" borderId="0"/>
    <xf numFmtId="0" fontId="11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>
      <alignment vertical="top"/>
    </xf>
    <xf numFmtId="0" fontId="13" fillId="0" borderId="0"/>
    <xf numFmtId="0" fontId="11" fillId="0" borderId="0">
      <alignment vertical="top"/>
    </xf>
    <xf numFmtId="0" fontId="2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2" fillId="0" borderId="0"/>
    <xf numFmtId="0" fontId="2" fillId="0" borderId="0"/>
    <xf numFmtId="0" fontId="12" fillId="0" borderId="0"/>
    <xf numFmtId="173" fontId="2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" fillId="0" borderId="0"/>
    <xf numFmtId="0" fontId="11" fillId="0" borderId="0">
      <alignment vertical="top"/>
    </xf>
    <xf numFmtId="0" fontId="2" fillId="0" borderId="0"/>
    <xf numFmtId="0" fontId="11" fillId="0" borderId="0">
      <alignment vertical="top"/>
    </xf>
    <xf numFmtId="0" fontId="2" fillId="0" borderId="0"/>
    <xf numFmtId="0" fontId="11" fillId="0" borderId="0">
      <alignment vertical="top"/>
    </xf>
    <xf numFmtId="0" fontId="13" fillId="0" borderId="0"/>
    <xf numFmtId="0" fontId="11" fillId="0" borderId="0">
      <alignment vertical="top"/>
    </xf>
    <xf numFmtId="0" fontId="2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1" fillId="0" borderId="0"/>
    <xf numFmtId="0" fontId="11" fillId="0" borderId="0">
      <alignment vertical="top"/>
    </xf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173" fontId="21" fillId="0" borderId="0"/>
    <xf numFmtId="0" fontId="21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11" fillId="0" borderId="0">
      <alignment vertical="top"/>
    </xf>
    <xf numFmtId="0" fontId="2" fillId="0" borderId="0"/>
    <xf numFmtId="0" fontId="2" fillId="0" borderId="0"/>
    <xf numFmtId="228" fontId="142" fillId="0" borderId="0" applyFill="0" applyBorder="0" applyAlignment="0" applyProtection="0"/>
    <xf numFmtId="40" fontId="231" fillId="0" borderId="0" applyBorder="0">
      <alignment horizontal="right"/>
    </xf>
    <xf numFmtId="268" fontId="18" fillId="0" borderId="60" applyNumberFormat="0" applyFill="0" applyAlignment="0" applyProtection="0">
      <alignment vertical="center"/>
    </xf>
    <xf numFmtId="0" fontId="232" fillId="89" borderId="61">
      <alignment horizontal="center" vertical="top"/>
    </xf>
    <xf numFmtId="0" fontId="232" fillId="89" borderId="61">
      <alignment horizontal="center" vertical="top"/>
    </xf>
    <xf numFmtId="0" fontId="232" fillId="89" borderId="61">
      <alignment horizontal="center" vertical="top"/>
    </xf>
    <xf numFmtId="0" fontId="232" fillId="89" borderId="61">
      <alignment horizontal="center" vertical="top"/>
    </xf>
    <xf numFmtId="0" fontId="232" fillId="89" borderId="61">
      <alignment horizontal="center" vertical="top"/>
    </xf>
    <xf numFmtId="0" fontId="233" fillId="70" borderId="61">
      <alignment horizontal="center"/>
    </xf>
    <xf numFmtId="0" fontId="233" fillId="70" borderId="61">
      <alignment horizontal="center"/>
    </xf>
    <xf numFmtId="0" fontId="233" fillId="70" borderId="61">
      <alignment horizontal="center"/>
    </xf>
    <xf numFmtId="0" fontId="233" fillId="70" borderId="61">
      <alignment horizontal="center"/>
    </xf>
    <xf numFmtId="0" fontId="233" fillId="70" borderId="61">
      <alignment horizontal="center"/>
    </xf>
    <xf numFmtId="0" fontId="234" fillId="89" borderId="61"/>
    <xf numFmtId="0" fontId="234" fillId="89" borderId="61"/>
    <xf numFmtId="0" fontId="234" fillId="89" borderId="61"/>
    <xf numFmtId="0" fontId="234" fillId="89" borderId="61"/>
    <xf numFmtId="0" fontId="234" fillId="89" borderId="61"/>
    <xf numFmtId="0" fontId="234" fillId="89" borderId="62"/>
    <xf numFmtId="0" fontId="235" fillId="89" borderId="61"/>
    <xf numFmtId="0" fontId="235" fillId="89" borderId="61"/>
    <xf numFmtId="0" fontId="235" fillId="89" borderId="61"/>
    <xf numFmtId="0" fontId="235" fillId="89" borderId="61"/>
    <xf numFmtId="0" fontId="235" fillId="89" borderId="61"/>
    <xf numFmtId="279" fontId="236" fillId="27" borderId="63">
      <alignment horizontal="right"/>
    </xf>
    <xf numFmtId="279" fontId="236" fillId="27" borderId="63">
      <alignment horizontal="right"/>
    </xf>
    <xf numFmtId="279" fontId="236" fillId="27" borderId="63">
      <alignment horizontal="right"/>
    </xf>
    <xf numFmtId="279" fontId="236" fillId="27" borderId="63">
      <alignment horizontal="right"/>
    </xf>
    <xf numFmtId="279" fontId="236" fillId="27" borderId="63">
      <alignment horizontal="right"/>
    </xf>
    <xf numFmtId="279" fontId="236" fillId="27" borderId="63">
      <alignment horizontal="right"/>
    </xf>
    <xf numFmtId="279" fontId="236" fillId="27" borderId="63">
      <alignment horizontal="right"/>
    </xf>
    <xf numFmtId="279" fontId="236" fillId="27" borderId="63">
      <alignment horizontal="right"/>
    </xf>
    <xf numFmtId="279" fontId="236" fillId="27" borderId="63">
      <alignment horizontal="right"/>
    </xf>
    <xf numFmtId="279" fontId="236" fillId="27" borderId="63">
      <alignment horizontal="right"/>
    </xf>
    <xf numFmtId="280" fontId="236" fillId="27" borderId="63">
      <alignment horizontal="right"/>
    </xf>
    <xf numFmtId="280" fontId="236" fillId="27" borderId="63">
      <alignment horizontal="right"/>
    </xf>
    <xf numFmtId="280" fontId="236" fillId="27" borderId="63">
      <alignment horizontal="right"/>
    </xf>
    <xf numFmtId="280" fontId="236" fillId="27" borderId="63">
      <alignment horizontal="right"/>
    </xf>
    <xf numFmtId="280" fontId="236" fillId="27" borderId="63">
      <alignment horizontal="right"/>
    </xf>
    <xf numFmtId="280" fontId="236" fillId="27" borderId="63">
      <alignment horizontal="right"/>
    </xf>
    <xf numFmtId="280" fontId="236" fillId="27" borderId="63">
      <alignment horizontal="right"/>
    </xf>
    <xf numFmtId="280" fontId="236" fillId="27" borderId="63">
      <alignment horizontal="right"/>
    </xf>
    <xf numFmtId="280" fontId="236" fillId="27" borderId="63">
      <alignment horizontal="right"/>
    </xf>
    <xf numFmtId="280" fontId="236" fillId="27" borderId="63">
      <alignment horizontal="right"/>
    </xf>
    <xf numFmtId="281" fontId="236" fillId="27" borderId="63">
      <alignment horizontal="right"/>
    </xf>
    <xf numFmtId="281" fontId="236" fillId="27" borderId="63">
      <alignment horizontal="right"/>
    </xf>
    <xf numFmtId="281" fontId="236" fillId="27" borderId="63">
      <alignment horizontal="right"/>
    </xf>
    <xf numFmtId="281" fontId="236" fillId="27" borderId="63">
      <alignment horizontal="right"/>
    </xf>
    <xf numFmtId="281" fontId="236" fillId="27" borderId="63">
      <alignment horizontal="right"/>
    </xf>
    <xf numFmtId="281" fontId="236" fillId="27" borderId="63">
      <alignment horizontal="right"/>
    </xf>
    <xf numFmtId="281" fontId="236" fillId="27" borderId="63">
      <alignment horizontal="right"/>
    </xf>
    <xf numFmtId="281" fontId="236" fillId="27" borderId="63">
      <alignment horizontal="right"/>
    </xf>
    <xf numFmtId="281" fontId="236" fillId="27" borderId="63">
      <alignment horizontal="right"/>
    </xf>
    <xf numFmtId="281" fontId="236" fillId="27" borderId="63">
      <alignment horizontal="right"/>
    </xf>
    <xf numFmtId="279" fontId="236" fillId="27" borderId="63">
      <alignment horizontal="right"/>
    </xf>
    <xf numFmtId="279" fontId="236" fillId="27" borderId="63">
      <alignment horizontal="right"/>
    </xf>
    <xf numFmtId="279" fontId="236" fillId="27" borderId="63">
      <alignment horizontal="right"/>
    </xf>
    <xf numFmtId="279" fontId="236" fillId="27" borderId="63">
      <alignment horizontal="right"/>
    </xf>
    <xf numFmtId="279" fontId="236" fillId="27" borderId="63">
      <alignment horizontal="right"/>
    </xf>
    <xf numFmtId="279" fontId="236" fillId="27" borderId="63">
      <alignment horizontal="right"/>
    </xf>
    <xf numFmtId="279" fontId="236" fillId="27" borderId="63">
      <alignment horizontal="right"/>
    </xf>
    <xf numFmtId="279" fontId="236" fillId="27" borderId="63">
      <alignment horizontal="right"/>
    </xf>
    <xf numFmtId="279" fontId="236" fillId="27" borderId="63">
      <alignment horizontal="right"/>
    </xf>
    <xf numFmtId="279" fontId="236" fillId="27" borderId="63">
      <alignment horizontal="right"/>
    </xf>
    <xf numFmtId="0" fontId="237" fillId="0" borderId="64" applyNumberFormat="0" applyFont="0"/>
    <xf numFmtId="0" fontId="2" fillId="0" borderId="0"/>
    <xf numFmtId="0" fontId="2" fillId="0" borderId="0"/>
    <xf numFmtId="0" fontId="2" fillId="0" borderId="0"/>
    <xf numFmtId="0" fontId="18" fillId="0" borderId="0" applyFill="0" applyBorder="0" applyProtection="0">
      <alignment horizontal="center" vertical="center"/>
    </xf>
    <xf numFmtId="0" fontId="2" fillId="0" borderId="0"/>
    <xf numFmtId="268" fontId="11" fillId="0" borderId="65" applyNumberFormat="0" applyFont="0" applyFill="0" applyAlignment="0" applyProtection="0">
      <alignment vertical="center"/>
    </xf>
    <xf numFmtId="3" fontId="18" fillId="0" borderId="0" applyNumberFormat="0"/>
    <xf numFmtId="0" fontId="11" fillId="2" borderId="0" applyNumberFormat="0" applyFon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18" fillId="0" borderId="0" applyFill="0" applyBorder="0" applyProtection="0"/>
    <xf numFmtId="0" fontId="2" fillId="0" borderId="0"/>
    <xf numFmtId="0" fontId="11" fillId="0" borderId="0" applyNumberFormat="0" applyFont="0" applyFill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48" fillId="0" borderId="0" applyFill="0" applyBorder="0" applyProtection="0">
      <alignment horizontal="left" vertical="top"/>
    </xf>
    <xf numFmtId="0" fontId="2" fillId="0" borderId="0"/>
    <xf numFmtId="268" fontId="11" fillId="0" borderId="0" applyNumberFormat="0" applyFont="0" applyBorder="0" applyAlignment="0" applyProtection="0">
      <alignment vertical="center"/>
    </xf>
    <xf numFmtId="0" fontId="2" fillId="0" borderId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9" fillId="0" borderId="0" applyNumberFormat="0" applyFont="0" applyBorder="0" applyAlignment="0"/>
    <xf numFmtId="0" fontId="2" fillId="0" borderId="0"/>
    <xf numFmtId="49" fontId="182" fillId="0" borderId="0" applyFont="0" applyFill="0" applyBorder="0" applyAlignment="0" applyProtection="0"/>
    <xf numFmtId="4" fontId="240" fillId="0" borderId="0">
      <alignment horizontal="left"/>
    </xf>
    <xf numFmtId="49" fontId="11" fillId="0" borderId="0" applyFont="0" applyFill="0" applyBorder="0" applyAlignment="0" applyProtection="0">
      <alignment horizontal="center" vertical="center"/>
    </xf>
    <xf numFmtId="0" fontId="2" fillId="0" borderId="0"/>
    <xf numFmtId="282" fontId="182" fillId="0" borderId="0" applyFon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" fillId="0" borderId="0"/>
    <xf numFmtId="0" fontId="210" fillId="0" borderId="0" applyNumberFormat="0" applyFill="0" applyBorder="0" applyAlignment="0" applyProtection="0"/>
    <xf numFmtId="0" fontId="2" fillId="0" borderId="0"/>
    <xf numFmtId="0" fontId="210" fillId="0" borderId="0" applyNumberFormat="0" applyFill="0" applyBorder="0" applyAlignment="0" applyProtection="0"/>
    <xf numFmtId="0" fontId="2" fillId="0" borderId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" fillId="0" borderId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" fillId="0" borderId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" fillId="0" borderId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3" fontId="242" fillId="0" borderId="0"/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7" fontId="243" fillId="61" borderId="66" applyNumberFormat="0" applyBorder="0">
      <alignment horizontal="center"/>
    </xf>
    <xf numFmtId="38" fontId="153" fillId="90" borderId="20" applyAlignment="0"/>
    <xf numFmtId="0" fontId="18" fillId="0" borderId="21">
      <alignment horizontal="right" wrapText="1"/>
    </xf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44" fillId="0" borderId="68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4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4" fillId="0" borderId="68" applyNumberFormat="0" applyFill="0" applyAlignment="0" applyProtection="0"/>
    <xf numFmtId="0" fontId="2" fillId="0" borderId="0"/>
    <xf numFmtId="0" fontId="2" fillId="0" borderId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" fillId="0" borderId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" fillId="0" borderId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" fillId="0" borderId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" fillId="0" borderId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68" fontId="18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268" fontId="18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44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4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4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1" fillId="0" borderId="68" applyNumberFormat="0" applyFill="0" applyAlignment="0" applyProtection="0"/>
    <xf numFmtId="0" fontId="2" fillId="0" borderId="0"/>
    <xf numFmtId="0" fontId="2" fillId="0" borderId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" fillId="0" borderId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" fillId="0" borderId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1" fillId="0" borderId="68" applyNumberFormat="0" applyFill="0" applyAlignment="0" applyProtection="0"/>
    <xf numFmtId="0" fontId="2" fillId="0" borderId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" fillId="0" borderId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" fillId="0" borderId="0"/>
    <xf numFmtId="0" fontId="201" fillId="0" borderId="68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" fillId="0" borderId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" fillId="0" borderId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" fillId="0" borderId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" fillId="0" borderId="0"/>
    <xf numFmtId="0" fontId="201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1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01" fillId="0" borderId="68" applyNumberFormat="0" applyFill="0" applyAlignment="0" applyProtection="0"/>
    <xf numFmtId="0" fontId="2" fillId="0" borderId="0"/>
    <xf numFmtId="0" fontId="2" fillId="0" borderId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" fillId="0" borderId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" fillId="0" borderId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" fillId="0" borderId="0"/>
    <xf numFmtId="0" fontId="2" fillId="0" borderId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01" fillId="0" borderId="68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01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1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1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1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8" applyNumberFormat="0" applyFill="0" applyAlignment="0" applyProtection="0"/>
    <xf numFmtId="0" fontId="2" fillId="0" borderId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8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3" fontId="18" fillId="0" borderId="20" applyNumberFormat="0"/>
    <xf numFmtId="268" fontId="18" fillId="24" borderId="0" applyNumberFormat="0" applyAlignment="0" applyProtection="0">
      <alignment vertical="center"/>
    </xf>
    <xf numFmtId="0" fontId="245" fillId="0" borderId="0" applyNumberFormat="0" applyFill="0" applyBorder="0" applyAlignment="0" applyProtection="0"/>
    <xf numFmtId="0" fontId="246" fillId="0" borderId="69" applyNumberFormat="0" applyFill="0" applyAlignment="0" applyProtection="0"/>
    <xf numFmtId="0" fontId="247" fillId="0" borderId="70" applyNumberFormat="0" applyFill="0" applyAlignment="0" applyProtection="0"/>
    <xf numFmtId="0" fontId="248" fillId="0" borderId="71" applyNumberFormat="0" applyFill="0" applyAlignment="0" applyProtection="0"/>
    <xf numFmtId="0" fontId="248" fillId="0" borderId="0" applyNumberFormat="0" applyFill="0" applyBorder="0" applyAlignment="0" applyProtection="0"/>
    <xf numFmtId="20" fontId="29" fillId="0" borderId="0"/>
    <xf numFmtId="20" fontId="29" fillId="0" borderId="0"/>
    <xf numFmtId="20" fontId="29" fillId="0" borderId="0"/>
    <xf numFmtId="20" fontId="29" fillId="0" borderId="0"/>
    <xf numFmtId="0" fontId="2" fillId="0" borderId="0"/>
    <xf numFmtId="20" fontId="29" fillId="0" borderId="0"/>
    <xf numFmtId="0" fontId="2" fillId="0" borderId="0"/>
    <xf numFmtId="20" fontId="29" fillId="0" borderId="0"/>
    <xf numFmtId="0" fontId="2" fillId="0" borderId="0"/>
    <xf numFmtId="20" fontId="29" fillId="0" borderId="0"/>
    <xf numFmtId="20" fontId="162" fillId="0" borderId="0"/>
    <xf numFmtId="20" fontId="29" fillId="0" borderId="0"/>
    <xf numFmtId="0" fontId="2" fillId="0" borderId="0"/>
    <xf numFmtId="20" fontId="29" fillId="0" borderId="0"/>
    <xf numFmtId="20" fontId="29" fillId="0" borderId="0"/>
    <xf numFmtId="20" fontId="29" fillId="0" borderId="0"/>
    <xf numFmtId="20" fontId="29" fillId="0" borderId="0"/>
    <xf numFmtId="20" fontId="29" fillId="0" borderId="0"/>
    <xf numFmtId="20" fontId="29" fillId="0" borderId="0"/>
    <xf numFmtId="20" fontId="29" fillId="0" borderId="0"/>
    <xf numFmtId="0" fontId="2" fillId="0" borderId="0"/>
    <xf numFmtId="20" fontId="29" fillId="0" borderId="0"/>
    <xf numFmtId="0" fontId="2" fillId="0" borderId="0"/>
    <xf numFmtId="20" fontId="29" fillId="0" borderId="0"/>
    <xf numFmtId="0" fontId="2" fillId="0" borderId="0"/>
    <xf numFmtId="20" fontId="29" fillId="0" borderId="0"/>
    <xf numFmtId="20" fontId="162" fillId="0" borderId="0"/>
    <xf numFmtId="20" fontId="29" fillId="0" borderId="0"/>
    <xf numFmtId="0" fontId="2" fillId="0" borderId="0"/>
    <xf numFmtId="20" fontId="29" fillId="0" borderId="0"/>
    <xf numFmtId="20" fontId="29" fillId="0" borderId="0"/>
    <xf numFmtId="20" fontId="29" fillId="0" borderId="0"/>
    <xf numFmtId="20" fontId="29" fillId="0" borderId="0"/>
    <xf numFmtId="20" fontId="29" fillId="0" borderId="0"/>
    <xf numFmtId="0" fontId="2" fillId="0" borderId="0"/>
    <xf numFmtId="0" fontId="2" fillId="0" borderId="0"/>
    <xf numFmtId="20" fontId="162" fillId="0" borderId="0"/>
    <xf numFmtId="0" fontId="2" fillId="0" borderId="0"/>
    <xf numFmtId="20" fontId="29" fillId="0" borderId="0"/>
    <xf numFmtId="20" fontId="29" fillId="0" borderId="0"/>
    <xf numFmtId="0" fontId="2" fillId="0" borderId="0"/>
    <xf numFmtId="0" fontId="2" fillId="0" borderId="0"/>
    <xf numFmtId="20" fontId="29" fillId="0" borderId="0"/>
    <xf numFmtId="0" fontId="2" fillId="0" borderId="0"/>
    <xf numFmtId="20" fontId="29" fillId="0" borderId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9" fillId="0" borderId="67" applyNumberFormat="0" applyFill="0" applyAlignment="0" applyProtection="0"/>
    <xf numFmtId="0" fontId="249" fillId="0" borderId="67" applyNumberFormat="0" applyFill="0" applyAlignment="0" applyProtection="0"/>
    <xf numFmtId="0" fontId="249" fillId="0" borderId="67" applyNumberFormat="0" applyFill="0" applyAlignment="0" applyProtection="0"/>
    <xf numFmtId="0" fontId="249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244" fillId="0" borderId="67" applyNumberFormat="0" applyFill="0" applyAlignment="0" applyProtection="0"/>
    <xf numFmtId="0" fontId="11" fillId="0" borderId="0" applyNumberFormat="0" applyFont="0" applyBorder="0" applyAlignment="0" applyProtection="0">
      <alignment vertical="center"/>
    </xf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250" fillId="51" borderId="34" applyNumberFormat="0" applyAlignment="0" applyProtection="0"/>
    <xf numFmtId="0" fontId="250" fillId="51" borderId="34" applyNumberFormat="0" applyAlignment="0" applyProtection="0"/>
    <xf numFmtId="0" fontId="250" fillId="51" borderId="34" applyNumberFormat="0" applyAlignment="0" applyProtection="0"/>
    <xf numFmtId="0" fontId="250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98" fillId="51" borderId="34" applyNumberFormat="0" applyAlignment="0" applyProtection="0"/>
    <xf numFmtId="0" fontId="11" fillId="0" borderId="0" applyNumberFormat="0" applyFont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50" fillId="0" borderId="0">
      <alignment vertical="top"/>
    </xf>
    <xf numFmtId="0" fontId="2" fillId="0" borderId="0"/>
    <xf numFmtId="283" fontId="251" fillId="0" borderId="0" applyFont="0" applyFill="0" applyBorder="0" applyAlignment="0" applyProtection="0"/>
    <xf numFmtId="284" fontId="177" fillId="0" borderId="0" applyFont="0" applyFill="0" applyBorder="0" applyAlignment="0" applyProtection="0"/>
    <xf numFmtId="285" fontId="177" fillId="0" borderId="0" applyFont="0" applyFill="0" applyBorder="0" applyAlignment="0" applyProtection="0"/>
    <xf numFmtId="286" fontId="177" fillId="0" borderId="0" applyFont="0" applyFill="0" applyBorder="0" applyAlignment="0" applyProtection="0"/>
    <xf numFmtId="0" fontId="252" fillId="0" borderId="0"/>
    <xf numFmtId="287" fontId="29" fillId="0" borderId="0" applyFont="0" applyFill="0" applyBorder="0" applyAlignment="0" applyProtection="0"/>
    <xf numFmtId="288" fontId="2" fillId="0" borderId="0" applyFont="0" applyFill="0" applyBorder="0" applyAlignment="0" applyProtection="0"/>
    <xf numFmtId="289" fontId="2" fillId="0" borderId="0" applyFont="0" applyFill="0" applyBorder="0" applyAlignment="0" applyProtection="0"/>
    <xf numFmtId="0" fontId="253" fillId="0" borderId="55" applyNumberFormat="0" applyFill="0" applyAlignment="0" applyProtection="0"/>
    <xf numFmtId="0" fontId="254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" fillId="0" borderId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" fillId="0" borderId="0"/>
    <xf numFmtId="0" fontId="239" fillId="0" borderId="0" applyNumberFormat="0" applyFill="0" applyBorder="0" applyAlignment="0" applyProtection="0"/>
    <xf numFmtId="0" fontId="2" fillId="0" borderId="0"/>
    <xf numFmtId="0" fontId="239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" fillId="0" borderId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" fillId="0" borderId="0"/>
    <xf numFmtId="0" fontId="238" fillId="0" borderId="0" applyNumberFormat="0" applyFill="0" applyBorder="0" applyAlignment="0" applyProtection="0"/>
    <xf numFmtId="0" fontId="2" fillId="0" borderId="0"/>
    <xf numFmtId="0" fontId="238" fillId="0" borderId="0" applyNumberFormat="0" applyFill="0" applyBorder="0" applyAlignment="0" applyProtection="0"/>
    <xf numFmtId="0" fontId="2" fillId="0" borderId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" fillId="0" borderId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" fillId="0" borderId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" fillId="0" borderId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1" fontId="255" fillId="0" borderId="0">
      <alignment horizontal="right"/>
    </xf>
    <xf numFmtId="4" fontId="128" fillId="0" borderId="0"/>
    <xf numFmtId="173" fontId="2" fillId="0" borderId="0" applyFont="0"/>
    <xf numFmtId="173" fontId="20" fillId="0" borderId="0" applyFont="0"/>
    <xf numFmtId="0" fontId="2" fillId="0" borderId="0"/>
    <xf numFmtId="0" fontId="2" fillId="0" borderId="0"/>
    <xf numFmtId="0" fontId="2" fillId="0" borderId="0"/>
    <xf numFmtId="173" fontId="20" fillId="0" borderId="0" applyFont="0"/>
    <xf numFmtId="0" fontId="2" fillId="0" borderId="0"/>
    <xf numFmtId="0" fontId="2" fillId="0" borderId="0"/>
    <xf numFmtId="0" fontId="20" fillId="0" borderId="0" applyFont="0"/>
    <xf numFmtId="0" fontId="2" fillId="0" borderId="0"/>
    <xf numFmtId="0" fontId="2" fillId="0" borderId="0"/>
    <xf numFmtId="0" fontId="20" fillId="0" borderId="0" applyFont="0"/>
    <xf numFmtId="0" fontId="2" fillId="0" borderId="0"/>
    <xf numFmtId="0" fontId="2" fillId="0" borderId="0"/>
    <xf numFmtId="0" fontId="2" fillId="0" borderId="0" applyFont="0"/>
    <xf numFmtId="173" fontId="2" fillId="0" borderId="0" applyFont="0"/>
    <xf numFmtId="173" fontId="20" fillId="0" borderId="0" applyFont="0"/>
    <xf numFmtId="0" fontId="2" fillId="0" borderId="0"/>
    <xf numFmtId="0" fontId="2" fillId="0" borderId="0"/>
    <xf numFmtId="0" fontId="2" fillId="0" borderId="0"/>
    <xf numFmtId="173" fontId="20" fillId="0" borderId="0" applyFont="0"/>
    <xf numFmtId="0" fontId="2" fillId="0" borderId="0"/>
    <xf numFmtId="0" fontId="2" fillId="0" borderId="0"/>
    <xf numFmtId="0" fontId="20" fillId="0" borderId="0" applyFont="0"/>
    <xf numFmtId="0" fontId="2" fillId="0" borderId="0"/>
    <xf numFmtId="0" fontId="2" fillId="0" borderId="0"/>
    <xf numFmtId="0" fontId="20" fillId="0" borderId="0" applyFont="0"/>
    <xf numFmtId="0" fontId="2" fillId="0" borderId="0"/>
    <xf numFmtId="0" fontId="20" fillId="0" borderId="0" applyFont="0"/>
    <xf numFmtId="173" fontId="20" fillId="0" borderId="0" applyFont="0"/>
    <xf numFmtId="0" fontId="2" fillId="0" borderId="0"/>
    <xf numFmtId="0" fontId="2" fillId="0" borderId="0"/>
    <xf numFmtId="0" fontId="2" fillId="0" borderId="0"/>
    <xf numFmtId="173" fontId="20" fillId="0" borderId="0" applyFont="0"/>
    <xf numFmtId="0" fontId="2" fillId="0" borderId="0"/>
    <xf numFmtId="0" fontId="2" fillId="0" borderId="0"/>
    <xf numFmtId="0" fontId="20" fillId="0" borderId="0" applyFont="0"/>
    <xf numFmtId="0" fontId="2" fillId="0" borderId="0"/>
    <xf numFmtId="0" fontId="2" fillId="0" borderId="0"/>
    <xf numFmtId="0" fontId="20" fillId="0" borderId="0" applyFo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/>
    <xf numFmtId="0" fontId="2" fillId="0" borderId="0" applyFont="0"/>
    <xf numFmtId="0" fontId="2" fillId="0" borderId="0"/>
    <xf numFmtId="0" fontId="2" fillId="0" borderId="0"/>
    <xf numFmtId="0" fontId="2" fillId="0" borderId="0" applyFont="0"/>
    <xf numFmtId="0" fontId="256" fillId="69" borderId="38" applyNumberFormat="0" applyAlignment="0" applyProtection="0"/>
    <xf numFmtId="3" fontId="2" fillId="0" borderId="0"/>
    <xf numFmtId="3" fontId="20" fillId="0" borderId="0"/>
    <xf numFmtId="0" fontId="2" fillId="0" borderId="0"/>
    <xf numFmtId="0" fontId="2" fillId="0" borderId="0"/>
    <xf numFmtId="0" fontId="2" fillId="0" borderId="0"/>
    <xf numFmtId="3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20" fillId="0" borderId="0"/>
    <xf numFmtId="0" fontId="2" fillId="0" borderId="0"/>
    <xf numFmtId="0" fontId="2" fillId="0" borderId="0"/>
    <xf numFmtId="3" fontId="2" fillId="0" borderId="0"/>
    <xf numFmtId="3" fontId="2" fillId="0" borderId="0"/>
    <xf numFmtId="3" fontId="20" fillId="0" borderId="0"/>
    <xf numFmtId="0" fontId="2" fillId="0" borderId="0"/>
    <xf numFmtId="0" fontId="2" fillId="0" borderId="0"/>
    <xf numFmtId="0" fontId="2" fillId="0" borderId="0"/>
    <xf numFmtId="3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20" fillId="0" borderId="0"/>
    <xf numFmtId="0" fontId="2" fillId="0" borderId="0"/>
    <xf numFmtId="3" fontId="20" fillId="0" borderId="0"/>
    <xf numFmtId="3" fontId="20" fillId="0" borderId="0"/>
    <xf numFmtId="0" fontId="2" fillId="0" borderId="0"/>
    <xf numFmtId="0" fontId="2" fillId="0" borderId="0"/>
    <xf numFmtId="0" fontId="2" fillId="0" borderId="0"/>
    <xf numFmtId="3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2" fillId="0" borderId="0"/>
    <xf numFmtId="3" fontId="2" fillId="0" borderId="0"/>
    <xf numFmtId="0" fontId="2" fillId="0" borderId="0"/>
    <xf numFmtId="0" fontId="2" fillId="0" borderId="0"/>
    <xf numFmtId="3" fontId="2" fillId="0" borderId="0"/>
    <xf numFmtId="10" fontId="2" fillId="0" borderId="0"/>
    <xf numFmtId="10" fontId="20" fillId="0" borderId="0"/>
    <xf numFmtId="0" fontId="2" fillId="0" borderId="0"/>
    <xf numFmtId="0" fontId="2" fillId="0" borderId="0"/>
    <xf numFmtId="0" fontId="2" fillId="0" borderId="0"/>
    <xf numFmtId="1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20" fillId="0" borderId="0"/>
    <xf numFmtId="0" fontId="2" fillId="0" borderId="0"/>
    <xf numFmtId="0" fontId="2" fillId="0" borderId="0"/>
    <xf numFmtId="10" fontId="2" fillId="0" borderId="0"/>
    <xf numFmtId="10" fontId="2" fillId="0" borderId="0"/>
    <xf numFmtId="10" fontId="20" fillId="0" borderId="0"/>
    <xf numFmtId="0" fontId="2" fillId="0" borderId="0"/>
    <xf numFmtId="0" fontId="2" fillId="0" borderId="0"/>
    <xf numFmtId="0" fontId="2" fillId="0" borderId="0"/>
    <xf numFmtId="1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20" fillId="0" borderId="0"/>
    <xf numFmtId="0" fontId="2" fillId="0" borderId="0"/>
    <xf numFmtId="10" fontId="20" fillId="0" borderId="0"/>
    <xf numFmtId="10" fontId="20" fillId="0" borderId="0"/>
    <xf numFmtId="0" fontId="2" fillId="0" borderId="0"/>
    <xf numFmtId="0" fontId="2" fillId="0" borderId="0"/>
    <xf numFmtId="0" fontId="2" fillId="0" borderId="0"/>
    <xf numFmtId="1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2" fillId="0" borderId="0"/>
    <xf numFmtId="10" fontId="2" fillId="0" borderId="0"/>
    <xf numFmtId="0" fontId="2" fillId="0" borderId="0"/>
    <xf numFmtId="0" fontId="2" fillId="0" borderId="0"/>
    <xf numFmtId="10" fontId="2" fillId="0" borderId="0"/>
    <xf numFmtId="4" fontId="2" fillId="0" borderId="0"/>
    <xf numFmtId="4" fontId="20" fillId="0" borderId="0"/>
    <xf numFmtId="0" fontId="2" fillId="0" borderId="0"/>
    <xf numFmtId="0" fontId="2" fillId="0" borderId="0"/>
    <xf numFmtId="0" fontId="2" fillId="0" borderId="0"/>
    <xf numFmtId="4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0" fillId="0" borderId="0"/>
    <xf numFmtId="0" fontId="2" fillId="0" borderId="0"/>
    <xf numFmtId="0" fontId="2" fillId="0" borderId="0"/>
    <xf numFmtId="4" fontId="2" fillId="0" borderId="0"/>
    <xf numFmtId="4" fontId="2" fillId="0" borderId="0"/>
    <xf numFmtId="4" fontId="20" fillId="0" borderId="0"/>
    <xf numFmtId="0" fontId="2" fillId="0" borderId="0"/>
    <xf numFmtId="0" fontId="2" fillId="0" borderId="0"/>
    <xf numFmtId="0" fontId="2" fillId="0" borderId="0"/>
    <xf numFmtId="4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0" fillId="0" borderId="0"/>
    <xf numFmtId="0" fontId="2" fillId="0" borderId="0"/>
    <xf numFmtId="4" fontId="20" fillId="0" borderId="0"/>
    <xf numFmtId="4" fontId="20" fillId="0" borderId="0"/>
    <xf numFmtId="0" fontId="2" fillId="0" borderId="0"/>
    <xf numFmtId="0" fontId="2" fillId="0" borderId="0"/>
    <xf numFmtId="0" fontId="2" fillId="0" borderId="0"/>
    <xf numFmtId="4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" fillId="0" borderId="0"/>
    <xf numFmtId="4" fontId="2" fillId="0" borderId="0"/>
    <xf numFmtId="0" fontId="2" fillId="0" borderId="0"/>
    <xf numFmtId="0" fontId="2" fillId="0" borderId="0"/>
    <xf numFmtId="4" fontId="2" fillId="0" borderId="0"/>
    <xf numFmtId="3" fontId="2" fillId="0" borderId="0"/>
    <xf numFmtId="173" fontId="2" fillId="0" borderId="0"/>
    <xf numFmtId="173" fontId="20" fillId="0" borderId="0"/>
    <xf numFmtId="0" fontId="2" fillId="0" borderId="0"/>
    <xf numFmtId="0" fontId="2" fillId="0" borderId="0"/>
    <xf numFmtId="0" fontId="2" fillId="0" borderId="0"/>
    <xf numFmtId="173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173" fontId="2" fillId="0" borderId="0"/>
    <xf numFmtId="173" fontId="20" fillId="0" borderId="0"/>
    <xf numFmtId="0" fontId="2" fillId="0" borderId="0"/>
    <xf numFmtId="0" fontId="2" fillId="0" borderId="0"/>
    <xf numFmtId="0" fontId="2" fillId="0" borderId="0"/>
    <xf numFmtId="173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173" fontId="20" fillId="0" borderId="0"/>
    <xf numFmtId="0" fontId="2" fillId="0" borderId="0"/>
    <xf numFmtId="0" fontId="2" fillId="0" borderId="0"/>
    <xf numFmtId="0" fontId="2" fillId="0" borderId="0"/>
    <xf numFmtId="173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57" fillId="0" borderId="0" applyNumberFormat="0" applyFont="0" applyFill="0" applyBorder="0" applyProtection="0">
      <alignment vertical="center"/>
    </xf>
    <xf numFmtId="0" fontId="2" fillId="0" borderId="0"/>
  </cellStyleXfs>
  <cellXfs count="458">
    <xf numFmtId="0" fontId="0" fillId="0" borderId="0" xfId="0"/>
    <xf numFmtId="0" fontId="3" fillId="0" borderId="0" xfId="0" applyFont="1"/>
    <xf numFmtId="3" fontId="5" fillId="28" borderId="0" xfId="0" applyNumberFormat="1" applyFont="1" applyFill="1" applyAlignment="1">
      <alignment horizontal="right" vertical="center" wrapText="1"/>
    </xf>
    <xf numFmtId="3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3" fontId="8" fillId="2" borderId="0" xfId="0" applyNumberFormat="1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3" fontId="8" fillId="0" borderId="0" xfId="0" applyNumberFormat="1" applyFont="1" applyFill="1" applyBorder="1" applyAlignment="1">
      <alignment vertical="center"/>
    </xf>
    <xf numFmtId="0" fontId="7" fillId="0" borderId="0" xfId="0" applyFont="1"/>
    <xf numFmtId="0" fontId="6" fillId="0" borderId="0" xfId="90" applyFont="1" applyFill="1" applyAlignment="1">
      <alignment vertical="center"/>
    </xf>
    <xf numFmtId="3" fontId="5" fillId="28" borderId="0" xfId="90" applyNumberFormat="1" applyFont="1" applyFill="1" applyBorder="1" applyAlignment="1">
      <alignment vertical="center"/>
    </xf>
    <xf numFmtId="0" fontId="0" fillId="0" borderId="0" xfId="0" applyBorder="1"/>
    <xf numFmtId="0" fontId="59" fillId="0" borderId="0" xfId="0" applyFont="1" applyAlignment="1"/>
    <xf numFmtId="0" fontId="59" fillId="0" borderId="0" xfId="0" applyFont="1"/>
    <xf numFmtId="3" fontId="0" fillId="0" borderId="0" xfId="0" applyNumberFormat="1"/>
    <xf numFmtId="182" fontId="55" fillId="0" borderId="0" xfId="0" applyNumberFormat="1" applyFont="1"/>
    <xf numFmtId="0" fontId="59" fillId="0" borderId="0" xfId="0" applyFont="1" applyFill="1" applyBorder="1"/>
    <xf numFmtId="180" fontId="61" fillId="0" borderId="0" xfId="0" applyNumberFormat="1" applyFont="1" applyFill="1" applyBorder="1"/>
    <xf numFmtId="0" fontId="57" fillId="0" borderId="0" xfId="0" applyFont="1" applyBorder="1"/>
    <xf numFmtId="166" fontId="57" fillId="0" borderId="0" xfId="0" applyNumberFormat="1" applyFont="1" applyBorder="1"/>
    <xf numFmtId="0" fontId="57" fillId="0" borderId="0" xfId="0" applyFont="1"/>
    <xf numFmtId="0" fontId="55" fillId="0" borderId="0" xfId="0" applyFont="1"/>
    <xf numFmtId="166" fontId="55" fillId="0" borderId="0" xfId="0" applyNumberFormat="1" applyFont="1"/>
    <xf numFmtId="3" fontId="53" fillId="28" borderId="0" xfId="90" applyNumberFormat="1" applyFont="1" applyFill="1" applyBorder="1" applyAlignment="1">
      <alignment vertical="center"/>
    </xf>
    <xf numFmtId="183" fontId="0" fillId="0" borderId="0" xfId="0" applyNumberFormat="1" applyFont="1" applyBorder="1"/>
    <xf numFmtId="184" fontId="0" fillId="0" borderId="0" xfId="0" applyNumberFormat="1" applyFont="1" applyBorder="1"/>
    <xf numFmtId="0" fontId="0" fillId="0" borderId="0" xfId="0" applyFont="1"/>
    <xf numFmtId="0" fontId="62" fillId="0" borderId="0" xfId="0" applyFont="1"/>
    <xf numFmtId="173" fontId="6" fillId="0" borderId="0" xfId="90" applyNumberFormat="1" applyFont="1" applyFill="1" applyAlignment="1">
      <alignment vertical="center"/>
    </xf>
    <xf numFmtId="173" fontId="6" fillId="0" borderId="0" xfId="0" applyNumberFormat="1" applyFont="1" applyFill="1" applyBorder="1" applyAlignment="1">
      <alignment vertical="center"/>
    </xf>
    <xf numFmtId="182" fontId="61" fillId="0" borderId="0" xfId="0" applyNumberFormat="1" applyFont="1" applyAlignment="1">
      <alignment vertical="center"/>
    </xf>
    <xf numFmtId="3" fontId="63" fillId="28" borderId="0" xfId="90" applyNumberFormat="1" applyFont="1" applyFill="1" applyBorder="1" applyAlignment="1">
      <alignment vertical="center"/>
    </xf>
    <xf numFmtId="0" fontId="52" fillId="0" borderId="0" xfId="145" applyFont="1" applyAlignment="1">
      <alignment wrapText="1"/>
    </xf>
    <xf numFmtId="0" fontId="6" fillId="0" borderId="0" xfId="0" applyNumberFormat="1" applyFont="1" applyFill="1" applyBorder="1" applyAlignment="1">
      <alignment vertical="center"/>
    </xf>
    <xf numFmtId="173" fontId="64" fillId="0" borderId="0" xfId="1" applyNumberFormat="1" applyFont="1" applyAlignment="1">
      <alignment vertical="top" wrapText="1"/>
    </xf>
    <xf numFmtId="182" fontId="57" fillId="0" borderId="0" xfId="0" applyNumberFormat="1" applyFont="1"/>
    <xf numFmtId="0" fontId="69" fillId="0" borderId="0" xfId="0" applyFont="1"/>
    <xf numFmtId="173" fontId="64" fillId="0" borderId="0" xfId="0" applyNumberFormat="1" applyFont="1" applyAlignment="1">
      <alignment vertical="center" wrapText="1"/>
    </xf>
    <xf numFmtId="182" fontId="70" fillId="0" borderId="0" xfId="0" applyNumberFormat="1" applyFont="1"/>
    <xf numFmtId="0" fontId="70" fillId="0" borderId="0" xfId="0" applyFont="1"/>
    <xf numFmtId="173" fontId="64" fillId="0" borderId="0" xfId="0" applyNumberFormat="1" applyFont="1" applyAlignment="1">
      <alignment vertical="center"/>
    </xf>
    <xf numFmtId="0" fontId="5" fillId="0" borderId="0" xfId="90" applyFont="1" applyFill="1" applyBorder="1" applyAlignment="1">
      <alignment horizontal="left" vertical="center"/>
    </xf>
    <xf numFmtId="0" fontId="5" fillId="0" borderId="0" xfId="90" applyFont="1" applyFill="1" applyBorder="1" applyAlignment="1">
      <alignment horizontal="right" vertical="center" wrapText="1"/>
    </xf>
    <xf numFmtId="3" fontId="5" fillId="0" borderId="0" xfId="90" applyNumberFormat="1" applyFont="1" applyFill="1" applyBorder="1" applyAlignment="1">
      <alignment horizontal="right" vertical="center" wrapText="1"/>
    </xf>
    <xf numFmtId="0" fontId="0" fillId="0" borderId="0" xfId="0" applyFill="1" applyBorder="1" applyAlignment="1">
      <alignment horizontal="right" vertical="center"/>
    </xf>
    <xf numFmtId="0" fontId="0" fillId="0" borderId="0" xfId="0" applyFill="1"/>
    <xf numFmtId="3" fontId="67" fillId="30" borderId="0" xfId="0" applyNumberFormat="1" applyFont="1" applyFill="1" applyAlignment="1">
      <alignment horizontal="right" vertical="center" wrapText="1"/>
    </xf>
    <xf numFmtId="173" fontId="67" fillId="30" borderId="0" xfId="0" applyNumberFormat="1" applyFont="1" applyFill="1" applyAlignment="1">
      <alignment horizontal="left" vertical="center" wrapText="1"/>
    </xf>
    <xf numFmtId="0" fontId="67" fillId="30" borderId="12" xfId="90" applyFont="1" applyFill="1" applyBorder="1" applyAlignment="1">
      <alignment horizontal="left" vertical="center" wrapText="1"/>
    </xf>
    <xf numFmtId="0" fontId="67" fillId="30" borderId="12" xfId="90" applyFont="1" applyFill="1" applyBorder="1" applyAlignment="1">
      <alignment horizontal="right" vertical="center" wrapText="1"/>
    </xf>
    <xf numFmtId="3" fontId="67" fillId="30" borderId="13" xfId="0" applyNumberFormat="1" applyFont="1" applyFill="1" applyBorder="1" applyAlignment="1">
      <alignment horizontal="right" vertical="center" wrapText="1"/>
    </xf>
    <xf numFmtId="173" fontId="67" fillId="30" borderId="13" xfId="0" applyNumberFormat="1" applyFont="1" applyFill="1" applyBorder="1" applyAlignment="1">
      <alignment horizontal="left" vertical="center" wrapText="1"/>
    </xf>
    <xf numFmtId="0" fontId="67" fillId="30" borderId="12" xfId="90" applyFont="1" applyFill="1" applyBorder="1" applyAlignment="1">
      <alignment horizontal="left" vertical="center"/>
    </xf>
    <xf numFmtId="3" fontId="67" fillId="30" borderId="12" xfId="90" applyNumberFormat="1" applyFont="1" applyFill="1" applyBorder="1" applyAlignment="1">
      <alignment horizontal="right" vertical="center" wrapText="1"/>
    </xf>
    <xf numFmtId="3" fontId="67" fillId="30" borderId="0" xfId="90" applyNumberFormat="1" applyFont="1" applyFill="1" applyBorder="1" applyAlignment="1">
      <alignment vertical="center"/>
    </xf>
    <xf numFmtId="0" fontId="67" fillId="30" borderId="0" xfId="90" applyFont="1" applyFill="1" applyBorder="1" applyAlignment="1">
      <alignment vertical="center"/>
    </xf>
    <xf numFmtId="173" fontId="67" fillId="30" borderId="0" xfId="90" applyNumberFormat="1" applyFont="1" applyFill="1" applyBorder="1" applyAlignment="1">
      <alignment vertical="center"/>
    </xf>
    <xf numFmtId="3" fontId="67" fillId="30" borderId="13" xfId="90" applyNumberFormat="1" applyFont="1" applyFill="1" applyBorder="1" applyAlignment="1">
      <alignment vertical="center"/>
    </xf>
    <xf numFmtId="173" fontId="67" fillId="30" borderId="0" xfId="90" applyNumberFormat="1" applyFont="1" applyFill="1" applyBorder="1" applyAlignment="1">
      <alignment vertical="center" wrapText="1"/>
    </xf>
    <xf numFmtId="3" fontId="73" fillId="30" borderId="0" xfId="90" applyNumberFormat="1" applyFont="1" applyFill="1" applyBorder="1" applyAlignment="1">
      <alignment vertical="center"/>
    </xf>
    <xf numFmtId="0" fontId="73" fillId="30" borderId="0" xfId="90" applyFont="1" applyFill="1" applyBorder="1" applyAlignment="1">
      <alignment vertical="center" wrapText="1"/>
    </xf>
    <xf numFmtId="3" fontId="59" fillId="0" borderId="0" xfId="0" applyNumberFormat="1" applyFont="1" applyFill="1" applyAlignment="1">
      <alignment vertical="center"/>
    </xf>
    <xf numFmtId="182" fontId="62" fillId="0" borderId="0" xfId="0" applyNumberFormat="1" applyFont="1"/>
    <xf numFmtId="3" fontId="73" fillId="0" borderId="0" xfId="0" applyNumberFormat="1" applyFont="1" applyFill="1" applyAlignment="1">
      <alignment horizontal="right" vertical="center"/>
    </xf>
    <xf numFmtId="3" fontId="67" fillId="0" borderId="0" xfId="0" applyNumberFormat="1" applyFont="1" applyFill="1" applyAlignment="1">
      <alignment horizontal="right" vertical="center"/>
    </xf>
    <xf numFmtId="3" fontId="73" fillId="0" borderId="0" xfId="0" applyNumberFormat="1" applyFont="1" applyFill="1" applyAlignment="1">
      <alignment vertical="center"/>
    </xf>
    <xf numFmtId="3" fontId="61" fillId="0" borderId="0" xfId="0" applyNumberFormat="1" applyFont="1" applyAlignment="1">
      <alignment vertical="center"/>
    </xf>
    <xf numFmtId="166" fontId="62" fillId="0" borderId="0" xfId="0" applyNumberFormat="1" applyFont="1"/>
    <xf numFmtId="3" fontId="62" fillId="0" borderId="0" xfId="0" applyNumberFormat="1" applyFont="1"/>
    <xf numFmtId="185" fontId="62" fillId="0" borderId="0" xfId="0" applyNumberFormat="1" applyFont="1"/>
    <xf numFmtId="10" fontId="62" fillId="0" borderId="0" xfId="0" applyNumberFormat="1" applyFont="1"/>
    <xf numFmtId="3" fontId="76" fillId="0" borderId="0" xfId="0" applyNumberFormat="1" applyFont="1"/>
    <xf numFmtId="0" fontId="76" fillId="0" borderId="0" xfId="0" applyFont="1"/>
    <xf numFmtId="3" fontId="73" fillId="0" borderId="0" xfId="145" applyNumberFormat="1" applyFont="1" applyFill="1" applyBorder="1" applyAlignment="1">
      <alignment vertical="center"/>
    </xf>
    <xf numFmtId="3" fontId="67" fillId="2" borderId="0" xfId="145" applyNumberFormat="1" applyFont="1" applyFill="1" applyBorder="1" applyAlignment="1">
      <alignment vertical="center"/>
    </xf>
    <xf numFmtId="3" fontId="67" fillId="0" borderId="0" xfId="145" applyNumberFormat="1" applyFont="1" applyFill="1" applyBorder="1" applyAlignment="1">
      <alignment vertical="center"/>
    </xf>
    <xf numFmtId="3" fontId="64" fillId="0" borderId="0" xfId="0" applyNumberFormat="1" applyFont="1"/>
    <xf numFmtId="0" fontId="64" fillId="0" borderId="0" xfId="0" applyFont="1"/>
    <xf numFmtId="0" fontId="72" fillId="0" borderId="0" xfId="90" applyFont="1" applyFill="1" applyBorder="1" applyAlignment="1">
      <alignment horizontal="right" vertical="center" wrapText="1"/>
    </xf>
    <xf numFmtId="180" fontId="61" fillId="0" borderId="0" xfId="90" applyNumberFormat="1" applyFont="1" applyFill="1" applyBorder="1" applyAlignment="1">
      <alignment vertical="center"/>
    </xf>
    <xf numFmtId="182" fontId="64" fillId="0" borderId="0" xfId="0" applyNumberFormat="1" applyFont="1"/>
    <xf numFmtId="3" fontId="68" fillId="0" borderId="0" xfId="0" applyNumberFormat="1" applyFont="1" applyFill="1" applyBorder="1" applyAlignment="1">
      <alignment vertical="center" wrapText="1"/>
    </xf>
    <xf numFmtId="3" fontId="72" fillId="30" borderId="14" xfId="0" applyNumberFormat="1" applyFont="1" applyFill="1" applyBorder="1" applyAlignment="1">
      <alignment vertical="center"/>
    </xf>
    <xf numFmtId="173" fontId="68" fillId="0" borderId="14" xfId="0" applyNumberFormat="1" applyFont="1" applyFill="1" applyBorder="1" applyAlignment="1">
      <alignment vertical="center"/>
    </xf>
    <xf numFmtId="173" fontId="60" fillId="0" borderId="0" xfId="0" applyNumberFormat="1" applyFont="1" applyAlignment="1">
      <alignment vertical="center" wrapText="1"/>
    </xf>
    <xf numFmtId="0" fontId="65" fillId="0" borderId="0" xfId="90" applyFont="1" applyFill="1" applyBorder="1" applyAlignment="1">
      <alignment vertical="center"/>
    </xf>
    <xf numFmtId="3" fontId="73" fillId="0" borderId="0" xfId="0" applyNumberFormat="1" applyFont="1"/>
    <xf numFmtId="0" fontId="67" fillId="0" borderId="0" xfId="90" applyFont="1" applyFill="1" applyBorder="1" applyAlignment="1">
      <alignment vertical="center"/>
    </xf>
    <xf numFmtId="3" fontId="67" fillId="0" borderId="0" xfId="90" applyNumberFormat="1" applyFont="1" applyFill="1" applyBorder="1" applyAlignment="1">
      <alignment vertical="center"/>
    </xf>
    <xf numFmtId="3" fontId="65" fillId="0" borderId="0" xfId="90" applyNumberFormat="1" applyFont="1" applyFill="1" applyBorder="1" applyAlignment="1">
      <alignment vertical="center"/>
    </xf>
    <xf numFmtId="0" fontId="67" fillId="30" borderId="12" xfId="0" applyFont="1" applyFill="1" applyBorder="1" applyAlignment="1">
      <alignment horizontal="right" vertical="center" wrapText="1"/>
    </xf>
    <xf numFmtId="0" fontId="67" fillId="30" borderId="0" xfId="0" applyFont="1" applyFill="1" applyBorder="1" applyAlignment="1">
      <alignment horizontal="right" vertical="center" wrapText="1"/>
    </xf>
    <xf numFmtId="0" fontId="52" fillId="0" borderId="0" xfId="145" applyFont="1"/>
    <xf numFmtId="3" fontId="74" fillId="0" borderId="0" xfId="0" applyNumberFormat="1" applyFont="1" applyAlignment="1">
      <alignment horizontal="center" vertical="center"/>
    </xf>
    <xf numFmtId="3" fontId="0" fillId="0" borderId="0" xfId="0" applyNumberFormat="1" applyBorder="1"/>
    <xf numFmtId="0" fontId="72" fillId="30" borderId="21" xfId="0" applyFont="1" applyFill="1" applyBorder="1"/>
    <xf numFmtId="3" fontId="68" fillId="0" borderId="0" xfId="0" applyNumberFormat="1" applyFont="1" applyFill="1" applyBorder="1" applyAlignment="1">
      <alignment vertical="center"/>
    </xf>
    <xf numFmtId="3" fontId="68" fillId="0" borderId="18" xfId="0" applyNumberFormat="1" applyFont="1" applyFill="1" applyBorder="1" applyAlignment="1">
      <alignment vertical="center"/>
    </xf>
    <xf numFmtId="3" fontId="68" fillId="0" borderId="15" xfId="90" applyNumberFormat="1" applyFont="1" applyFill="1" applyBorder="1" applyAlignment="1">
      <alignment horizontal="right" vertical="center"/>
    </xf>
    <xf numFmtId="3" fontId="68" fillId="0" borderId="18" xfId="90" applyNumberFormat="1" applyFont="1" applyFill="1" applyBorder="1" applyAlignment="1">
      <alignment horizontal="right" vertical="center"/>
    </xf>
    <xf numFmtId="3" fontId="68" fillId="0" borderId="20" xfId="0" applyNumberFormat="1" applyFont="1" applyFill="1" applyBorder="1" applyAlignment="1">
      <alignment vertical="center"/>
    </xf>
    <xf numFmtId="3" fontId="68" fillId="0" borderId="2" xfId="0" applyNumberFormat="1" applyFont="1" applyFill="1" applyBorder="1" applyAlignment="1">
      <alignment vertical="center"/>
    </xf>
    <xf numFmtId="3" fontId="68" fillId="29" borderId="14" xfId="0" applyNumberFormat="1" applyFont="1" applyFill="1" applyBorder="1" applyAlignment="1">
      <alignment vertical="center"/>
    </xf>
    <xf numFmtId="186" fontId="72" fillId="0" borderId="0" xfId="0" applyNumberFormat="1" applyFont="1" applyFill="1" applyBorder="1" applyAlignment="1">
      <alignment horizontal="right" vertical="center" wrapText="1"/>
    </xf>
    <xf numFmtId="173" fontId="61" fillId="0" borderId="0" xfId="0" applyNumberFormat="1" applyFont="1" applyAlignment="1">
      <alignment horizontal="left" vertical="center" wrapText="1"/>
    </xf>
    <xf numFmtId="3" fontId="68" fillId="0" borderId="14" xfId="0" applyNumberFormat="1" applyFont="1" applyBorder="1" applyAlignment="1">
      <alignment vertical="center"/>
    </xf>
    <xf numFmtId="3" fontId="68" fillId="0" borderId="14" xfId="90" applyNumberFormat="1" applyFont="1" applyFill="1" applyBorder="1" applyAlignment="1">
      <alignment horizontal="right" vertical="center"/>
    </xf>
    <xf numFmtId="3" fontId="68" fillId="29" borderId="18" xfId="0" applyNumberFormat="1" applyFont="1" applyFill="1" applyBorder="1" applyAlignment="1">
      <alignment vertical="center" wrapText="1"/>
    </xf>
    <xf numFmtId="3" fontId="68" fillId="29" borderId="0" xfId="0" applyNumberFormat="1" applyFont="1" applyFill="1" applyBorder="1" applyAlignment="1">
      <alignment vertical="center"/>
    </xf>
    <xf numFmtId="0" fontId="4" fillId="0" borderId="0" xfId="145" applyFont="1" applyFill="1"/>
    <xf numFmtId="0" fontId="58" fillId="0" borderId="0" xfId="0" applyFont="1"/>
    <xf numFmtId="0" fontId="55" fillId="0" borderId="0" xfId="0" applyFont="1" applyFill="1"/>
    <xf numFmtId="188" fontId="79" fillId="0" borderId="0" xfId="0" applyNumberFormat="1" applyFont="1"/>
    <xf numFmtId="0" fontId="79" fillId="0" borderId="0" xfId="0" applyFont="1"/>
    <xf numFmtId="166" fontId="80" fillId="0" borderId="0" xfId="0" applyNumberFormat="1" applyFont="1"/>
    <xf numFmtId="173" fontId="10" fillId="0" borderId="0" xfId="1" applyNumberFormat="1" applyFont="1" applyAlignment="1">
      <alignment vertical="top" wrapText="1"/>
    </xf>
    <xf numFmtId="3" fontId="73" fillId="0" borderId="0" xfId="0" applyNumberFormat="1" applyFont="1" applyFill="1" applyBorder="1" applyAlignment="1">
      <alignment horizontal="right" vertical="center"/>
    </xf>
    <xf numFmtId="3" fontId="60" fillId="0" borderId="0" xfId="145" applyNumberFormat="1" applyFont="1" applyFill="1" applyBorder="1" applyAlignment="1">
      <alignment vertical="center" wrapText="1"/>
    </xf>
    <xf numFmtId="182" fontId="69" fillId="0" borderId="0" xfId="0" applyNumberFormat="1" applyFont="1"/>
    <xf numFmtId="3" fontId="69" fillId="0" borderId="0" xfId="0" applyNumberFormat="1" applyFont="1"/>
    <xf numFmtId="3" fontId="81" fillId="0" borderId="0" xfId="0" applyNumberFormat="1" applyFont="1"/>
    <xf numFmtId="3" fontId="68" fillId="30" borderId="12" xfId="90" applyNumberFormat="1" applyFont="1" applyFill="1" applyBorder="1" applyAlignment="1">
      <alignment horizontal="right" vertical="center" wrapText="1"/>
    </xf>
    <xf numFmtId="173" fontId="9" fillId="0" borderId="0" xfId="92" applyNumberFormat="1" applyFont="1" applyAlignment="1">
      <alignment horizontal="left" vertical="center" wrapText="1"/>
    </xf>
    <xf numFmtId="0" fontId="64" fillId="0" borderId="0" xfId="160" applyNumberFormat="1" applyFont="1" applyAlignment="1">
      <alignment horizontal="left" vertical="center" wrapText="1"/>
    </xf>
    <xf numFmtId="173" fontId="64" fillId="0" borderId="0" xfId="1" applyNumberFormat="1" applyFont="1" applyAlignment="1">
      <alignment horizontal="left" vertical="top" wrapText="1"/>
    </xf>
    <xf numFmtId="173" fontId="64" fillId="0" borderId="0" xfId="0" applyNumberFormat="1" applyFont="1" applyAlignment="1">
      <alignment horizontal="left" vertical="center" wrapText="1"/>
    </xf>
    <xf numFmtId="3" fontId="65" fillId="0" borderId="0" xfId="0" applyNumberFormat="1" applyFont="1" applyFill="1" applyAlignment="1">
      <alignment horizontal="right" vertical="center" wrapText="1"/>
    </xf>
    <xf numFmtId="0" fontId="61" fillId="0" borderId="0" xfId="0" applyFont="1" applyAlignment="1">
      <alignment vertical="center"/>
    </xf>
    <xf numFmtId="0" fontId="76" fillId="0" borderId="0" xfId="145" applyFont="1"/>
    <xf numFmtId="0" fontId="76" fillId="0" borderId="0" xfId="145" applyFont="1" applyAlignment="1">
      <alignment wrapText="1"/>
    </xf>
    <xf numFmtId="0" fontId="62" fillId="0" borderId="0" xfId="0" applyFont="1" applyAlignment="1">
      <alignment horizontal="right" vertical="center"/>
    </xf>
    <xf numFmtId="187" fontId="62" fillId="0" borderId="0" xfId="0" applyNumberFormat="1" applyFont="1"/>
    <xf numFmtId="188" fontId="62" fillId="0" borderId="0" xfId="0" applyNumberFormat="1" applyFont="1"/>
    <xf numFmtId="166" fontId="62" fillId="0" borderId="0" xfId="0" applyNumberFormat="1" applyFont="1" applyFill="1"/>
    <xf numFmtId="0" fontId="62" fillId="0" borderId="0" xfId="0" applyFont="1" applyFill="1"/>
    <xf numFmtId="0" fontId="71" fillId="0" borderId="0" xfId="0" applyFont="1" applyAlignment="1">
      <alignment vertical="center"/>
    </xf>
    <xf numFmtId="173" fontId="73" fillId="0" borderId="0" xfId="0" applyNumberFormat="1" applyFont="1" applyFill="1" applyBorder="1" applyAlignment="1">
      <alignment horizontal="left" vertical="center" indent="3"/>
    </xf>
    <xf numFmtId="173" fontId="73" fillId="0" borderId="0" xfId="0" applyNumberFormat="1" applyFont="1" applyFill="1" applyAlignment="1">
      <alignment horizontal="left" vertical="center"/>
    </xf>
    <xf numFmtId="173" fontId="67" fillId="0" borderId="0" xfId="0" applyNumberFormat="1" applyFont="1" applyFill="1" applyAlignment="1">
      <alignment vertical="center"/>
    </xf>
    <xf numFmtId="173" fontId="73" fillId="0" borderId="0" xfId="0" applyNumberFormat="1" applyFont="1" applyFill="1" applyAlignment="1">
      <alignment vertical="center" wrapText="1"/>
    </xf>
    <xf numFmtId="0" fontId="73" fillId="0" borderId="0" xfId="0" applyFont="1" applyFill="1" applyAlignment="1">
      <alignment vertical="center" wrapText="1"/>
    </xf>
    <xf numFmtId="173" fontId="73" fillId="0" borderId="0" xfId="0" applyNumberFormat="1" applyFont="1" applyFill="1" applyAlignment="1">
      <alignment vertical="center"/>
    </xf>
    <xf numFmtId="173" fontId="73" fillId="0" borderId="0" xfId="0" applyNumberFormat="1" applyFont="1" applyAlignment="1">
      <alignment vertical="center"/>
    </xf>
    <xf numFmtId="0" fontId="73" fillId="0" borderId="0" xfId="0" applyFont="1" applyFill="1" applyAlignment="1">
      <alignment horizontal="left" vertical="center" wrapText="1"/>
    </xf>
    <xf numFmtId="0" fontId="73" fillId="0" borderId="0" xfId="0" applyFont="1" applyFill="1" applyAlignment="1">
      <alignment vertical="center"/>
    </xf>
    <xf numFmtId="0" fontId="73" fillId="0" borderId="0" xfId="0" applyFont="1" applyAlignment="1">
      <alignment vertical="center"/>
    </xf>
    <xf numFmtId="0" fontId="67" fillId="0" borderId="0" xfId="0" applyFont="1" applyFill="1" applyAlignment="1">
      <alignment horizontal="left" vertical="center" wrapText="1"/>
    </xf>
    <xf numFmtId="0" fontId="86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69" fillId="0" borderId="0" xfId="0" applyFont="1" applyAlignment="1">
      <alignment vertical="center"/>
    </xf>
    <xf numFmtId="0" fontId="76" fillId="0" borderId="0" xfId="145" applyFont="1" applyFill="1"/>
    <xf numFmtId="0" fontId="62" fillId="0" borderId="0" xfId="0" applyFont="1" applyAlignment="1">
      <alignment horizontal="right"/>
    </xf>
    <xf numFmtId="187" fontId="80" fillId="0" borderId="0" xfId="0" applyNumberFormat="1" applyFont="1"/>
    <xf numFmtId="3" fontId="65" fillId="0" borderId="0" xfId="0" applyNumberFormat="1" applyFont="1" applyFill="1" applyBorder="1" applyAlignment="1">
      <alignment vertical="center"/>
    </xf>
    <xf numFmtId="0" fontId="77" fillId="0" borderId="0" xfId="0" applyFont="1"/>
    <xf numFmtId="0" fontId="8" fillId="30" borderId="0" xfId="0" applyFont="1" applyFill="1" applyBorder="1" applyAlignment="1">
      <alignment vertical="center"/>
    </xf>
    <xf numFmtId="0" fontId="8" fillId="30" borderId="13" xfId="0" applyFont="1" applyFill="1" applyBorder="1" applyAlignment="1">
      <alignment vertical="center"/>
    </xf>
    <xf numFmtId="0" fontId="73" fillId="0" borderId="0" xfId="0" applyFont="1" applyFill="1" applyBorder="1" applyAlignment="1">
      <alignment vertical="center"/>
    </xf>
    <xf numFmtId="3" fontId="8" fillId="30" borderId="0" xfId="0" applyNumberFormat="1" applyFont="1" applyFill="1" applyBorder="1" applyAlignment="1">
      <alignment vertical="center"/>
    </xf>
    <xf numFmtId="3" fontId="8" fillId="30" borderId="13" xfId="0" applyNumberFormat="1" applyFont="1" applyFill="1" applyBorder="1" applyAlignment="1">
      <alignment vertical="center"/>
    </xf>
    <xf numFmtId="0" fontId="51" fillId="30" borderId="12" xfId="0" applyFont="1" applyFill="1" applyBorder="1" applyAlignment="1">
      <alignment horizontal="right" vertical="center" wrapText="1"/>
    </xf>
    <xf numFmtId="0" fontId="51" fillId="30" borderId="0" xfId="0" applyFont="1" applyFill="1" applyBorder="1" applyAlignment="1">
      <alignment horizontal="right" vertical="center" wrapText="1"/>
    </xf>
    <xf numFmtId="185" fontId="77" fillId="0" borderId="0" xfId="0" applyNumberFormat="1" applyFont="1"/>
    <xf numFmtId="3" fontId="65" fillId="0" borderId="0" xfId="145" applyNumberFormat="1" applyFont="1" applyFill="1" applyBorder="1" applyAlignment="1">
      <alignment vertical="center"/>
    </xf>
    <xf numFmtId="3" fontId="64" fillId="0" borderId="0" xfId="145" applyNumberFormat="1" applyFont="1" applyFill="1" applyBorder="1" applyAlignment="1">
      <alignment vertical="center" wrapText="1"/>
    </xf>
    <xf numFmtId="0" fontId="81" fillId="0" borderId="0" xfId="0" applyFont="1"/>
    <xf numFmtId="0" fontId="65" fillId="0" borderId="0" xfId="0" applyFont="1"/>
    <xf numFmtId="188" fontId="80" fillId="0" borderId="0" xfId="0" applyNumberFormat="1" applyFont="1"/>
    <xf numFmtId="0" fontId="80" fillId="0" borderId="0" xfId="0" applyFont="1"/>
    <xf numFmtId="165" fontId="62" fillId="0" borderId="0" xfId="96" applyNumberFormat="1" applyFont="1"/>
    <xf numFmtId="165" fontId="62" fillId="0" borderId="0" xfId="0" applyNumberFormat="1" applyFont="1"/>
    <xf numFmtId="9" fontId="62" fillId="0" borderId="0" xfId="96" applyFont="1"/>
    <xf numFmtId="0" fontId="67" fillId="0" borderId="0" xfId="0" applyFont="1"/>
    <xf numFmtId="0" fontId="73" fillId="0" borderId="13" xfId="0" applyFont="1" applyBorder="1" applyAlignment="1">
      <alignment vertical="center"/>
    </xf>
    <xf numFmtId="173" fontId="60" fillId="0" borderId="0" xfId="1" applyNumberFormat="1" applyFont="1" applyAlignment="1">
      <alignment horizontal="left" vertical="top" wrapText="1"/>
    </xf>
    <xf numFmtId="165" fontId="73" fillId="0" borderId="13" xfId="0" applyNumberFormat="1" applyFont="1" applyFill="1" applyBorder="1" applyAlignment="1">
      <alignment vertical="center"/>
    </xf>
    <xf numFmtId="181" fontId="73" fillId="0" borderId="13" xfId="0" applyNumberFormat="1" applyFont="1" applyFill="1" applyBorder="1" applyAlignment="1">
      <alignment vertical="center"/>
    </xf>
    <xf numFmtId="0" fontId="81" fillId="0" borderId="0" xfId="145" applyFont="1"/>
    <xf numFmtId="0" fontId="59" fillId="0" borderId="0" xfId="0" applyFont="1" applyFill="1" applyBorder="1" applyAlignment="1">
      <alignment horizontal="right"/>
    </xf>
    <xf numFmtId="3" fontId="84" fillId="0" borderId="0" xfId="0" applyNumberFormat="1" applyFont="1" applyFill="1" applyBorder="1" applyAlignment="1">
      <alignment horizontal="right" vertical="center" wrapText="1"/>
    </xf>
    <xf numFmtId="0" fontId="59" fillId="0" borderId="0" xfId="0" applyFont="1" applyFill="1"/>
    <xf numFmtId="173" fontId="87" fillId="30" borderId="17" xfId="0" applyNumberFormat="1" applyFont="1" applyFill="1" applyBorder="1" applyAlignment="1">
      <alignment vertical="center"/>
    </xf>
    <xf numFmtId="166" fontId="74" fillId="0" borderId="0" xfId="0" applyNumberFormat="1" applyFont="1"/>
    <xf numFmtId="173" fontId="66" fillId="29" borderId="0" xfId="90" applyNumberFormat="1" applyFont="1" applyFill="1" applyBorder="1" applyAlignment="1">
      <alignment horizontal="left" wrapText="1"/>
    </xf>
    <xf numFmtId="173" fontId="66" fillId="29" borderId="0" xfId="90" applyNumberFormat="1" applyFont="1" applyFill="1" applyBorder="1" applyAlignment="1">
      <alignment horizontal="left" vertical="center" wrapText="1"/>
    </xf>
    <xf numFmtId="0" fontId="62" fillId="0" borderId="0" xfId="145" applyFont="1" applyAlignment="1">
      <alignment wrapText="1"/>
    </xf>
    <xf numFmtId="0" fontId="72" fillId="0" borderId="0" xfId="0" applyFont="1" applyFill="1" applyBorder="1" applyAlignment="1">
      <alignment horizontal="right" vertical="center" wrapText="1"/>
    </xf>
    <xf numFmtId="0" fontId="72" fillId="30" borderId="0" xfId="0" applyFont="1" applyFill="1" applyBorder="1"/>
    <xf numFmtId="173" fontId="61" fillId="0" borderId="0" xfId="0" applyNumberFormat="1" applyFont="1" applyFill="1" applyAlignment="1">
      <alignment horizontal="left" vertical="center"/>
    </xf>
    <xf numFmtId="0" fontId="60" fillId="0" borderId="0" xfId="0" applyFont="1"/>
    <xf numFmtId="173" fontId="68" fillId="30" borderId="16" xfId="93" applyNumberFormat="1" applyFont="1" applyFill="1" applyBorder="1" applyAlignment="1">
      <alignment horizontal="left" vertical="center" wrapText="1"/>
    </xf>
    <xf numFmtId="173" fontId="68" fillId="0" borderId="0" xfId="93" applyNumberFormat="1" applyFont="1" applyFill="1" applyBorder="1" applyAlignment="1">
      <alignment horizontal="left" vertical="center" wrapText="1"/>
    </xf>
    <xf numFmtId="173" fontId="68" fillId="30" borderId="17" xfId="0" applyNumberFormat="1" applyFont="1" applyFill="1" applyBorder="1" applyAlignment="1">
      <alignment vertical="center"/>
    </xf>
    <xf numFmtId="173" fontId="68" fillId="0" borderId="0" xfId="0" applyNumberFormat="1" applyFont="1" applyFill="1" applyBorder="1" applyAlignment="1">
      <alignment vertical="center"/>
    </xf>
    <xf numFmtId="173" fontId="68" fillId="0" borderId="18" xfId="0" applyNumberFormat="1" applyFont="1" applyFill="1" applyBorder="1" applyAlignment="1">
      <alignment vertical="center"/>
    </xf>
    <xf numFmtId="173" fontId="68" fillId="0" borderId="0" xfId="0" applyNumberFormat="1" applyFont="1" applyFill="1" applyBorder="1" applyAlignment="1">
      <alignment vertical="center" wrapText="1"/>
    </xf>
    <xf numFmtId="173" fontId="68" fillId="0" borderId="18" xfId="0" applyNumberFormat="1" applyFont="1" applyFill="1" applyBorder="1" applyAlignment="1">
      <alignment vertical="center" wrapText="1"/>
    </xf>
    <xf numFmtId="173" fontId="68" fillId="0" borderId="14" xfId="0" applyNumberFormat="1" applyFont="1" applyFill="1" applyBorder="1" applyAlignment="1">
      <alignment vertical="center" wrapText="1"/>
    </xf>
    <xf numFmtId="173" fontId="68" fillId="30" borderId="19" xfId="93" applyNumberFormat="1" applyFont="1" applyFill="1" applyBorder="1" applyAlignment="1">
      <alignment horizontal="left" vertical="center" wrapText="1"/>
    </xf>
    <xf numFmtId="173" fontId="68" fillId="30" borderId="14" xfId="0" applyNumberFormat="1" applyFont="1" applyFill="1" applyBorder="1" applyAlignment="1">
      <alignment vertical="center"/>
    </xf>
    <xf numFmtId="173" fontId="68" fillId="0" borderId="20" xfId="0" applyNumberFormat="1" applyFont="1" applyFill="1" applyBorder="1" applyAlignment="1">
      <alignment vertical="center"/>
    </xf>
    <xf numFmtId="173" fontId="68" fillId="0" borderId="2" xfId="0" applyNumberFormat="1" applyFont="1" applyFill="1" applyBorder="1" applyAlignment="1">
      <alignment vertical="center"/>
    </xf>
    <xf numFmtId="173" fontId="66" fillId="29" borderId="15" xfId="90" applyNumberFormat="1" applyFont="1" applyFill="1" applyBorder="1" applyAlignment="1">
      <alignment wrapText="1"/>
    </xf>
    <xf numFmtId="3" fontId="59" fillId="0" borderId="0" xfId="0" applyNumberFormat="1" applyFont="1"/>
    <xf numFmtId="166" fontId="59" fillId="0" borderId="0" xfId="0" applyNumberFormat="1" applyFont="1"/>
    <xf numFmtId="0" fontId="73" fillId="0" borderId="0" xfId="0" applyFont="1"/>
    <xf numFmtId="0" fontId="73" fillId="0" borderId="0" xfId="90" applyFont="1" applyFill="1" applyAlignment="1">
      <alignment vertical="center"/>
    </xf>
    <xf numFmtId="173" fontId="90" fillId="0" borderId="0" xfId="0" applyNumberFormat="1" applyFont="1" applyAlignment="1">
      <alignment vertical="center"/>
    </xf>
    <xf numFmtId="0" fontId="69" fillId="0" borderId="0" xfId="0" applyFont="1" applyAlignment="1">
      <alignment horizontal="right"/>
    </xf>
    <xf numFmtId="173" fontId="73" fillId="0" borderId="0" xfId="90" applyNumberFormat="1" applyFont="1" applyFill="1" applyAlignment="1">
      <alignment vertical="center"/>
    </xf>
    <xf numFmtId="173" fontId="60" fillId="0" borderId="0" xfId="1" applyNumberFormat="1" applyFont="1" applyAlignment="1">
      <alignment vertical="top" wrapText="1"/>
    </xf>
    <xf numFmtId="3" fontId="8" fillId="30" borderId="0" xfId="90" applyNumberFormat="1" applyFont="1" applyFill="1" applyBorder="1" applyAlignment="1">
      <alignment vertical="center"/>
    </xf>
    <xf numFmtId="0" fontId="67" fillId="0" borderId="0" xfId="90" applyFont="1" applyFill="1" applyBorder="1" applyAlignment="1">
      <alignment vertical="center" wrapText="1"/>
    </xf>
    <xf numFmtId="188" fontId="74" fillId="0" borderId="0" xfId="0" applyNumberFormat="1" applyFont="1"/>
    <xf numFmtId="0" fontId="73" fillId="0" borderId="0" xfId="0" applyFont="1" applyFill="1" applyBorder="1"/>
    <xf numFmtId="173" fontId="62" fillId="0" borderId="0" xfId="161" applyFont="1" applyAlignment="1">
      <alignment vertical="center"/>
    </xf>
    <xf numFmtId="173" fontId="59" fillId="0" borderId="0" xfId="161" applyFont="1" applyAlignment="1">
      <alignment vertical="center"/>
    </xf>
    <xf numFmtId="173" fontId="8" fillId="0" borderId="0" xfId="162" applyFont="1" applyFill="1" applyAlignment="1">
      <alignment vertical="center"/>
    </xf>
    <xf numFmtId="183" fontId="93" fillId="0" borderId="0" xfId="161" applyNumberFormat="1" applyFont="1" applyFill="1" applyAlignment="1">
      <alignment vertical="center"/>
    </xf>
    <xf numFmtId="173" fontId="8" fillId="30" borderId="0" xfId="162" applyFont="1" applyFill="1" applyBorder="1" applyAlignment="1">
      <alignment vertical="center"/>
    </xf>
    <xf numFmtId="173" fontId="8" fillId="0" borderId="0" xfId="162" applyFont="1" applyFill="1" applyBorder="1" applyAlignment="1">
      <alignment vertical="center"/>
    </xf>
    <xf numFmtId="3" fontId="65" fillId="0" borderId="0" xfId="162" applyNumberFormat="1" applyFont="1" applyFill="1" applyBorder="1" applyAlignment="1">
      <alignment vertical="center"/>
    </xf>
    <xf numFmtId="182" fontId="62" fillId="0" borderId="0" xfId="161" applyNumberFormat="1" applyFont="1" applyAlignment="1">
      <alignment vertical="center"/>
    </xf>
    <xf numFmtId="189" fontId="62" fillId="0" borderId="0" xfId="161" applyNumberFormat="1" applyFont="1" applyAlignment="1">
      <alignment horizontal="right" vertical="center"/>
    </xf>
    <xf numFmtId="189" fontId="62" fillId="0" borderId="0" xfId="161" applyNumberFormat="1" applyFont="1" applyAlignment="1">
      <alignment vertical="center"/>
    </xf>
    <xf numFmtId="189" fontId="76" fillId="0" borderId="0" xfId="161" applyNumberFormat="1" applyFont="1" applyAlignment="1">
      <alignment vertical="center"/>
    </xf>
    <xf numFmtId="0" fontId="81" fillId="0" borderId="0" xfId="145" applyFont="1" applyAlignment="1">
      <alignment wrapText="1"/>
    </xf>
    <xf numFmtId="3" fontId="67" fillId="0" borderId="0" xfId="0" applyNumberFormat="1" applyFont="1" applyFill="1" applyAlignment="1">
      <alignment horizontal="right" vertical="center" wrapText="1"/>
    </xf>
    <xf numFmtId="3" fontId="68" fillId="0" borderId="14" xfId="0" applyNumberFormat="1" applyFont="1" applyFill="1" applyBorder="1" applyAlignment="1"/>
    <xf numFmtId="1" fontId="89" fillId="0" borderId="18" xfId="96" applyNumberFormat="1" applyFont="1" applyFill="1" applyBorder="1" applyAlignment="1">
      <alignment vertical="center"/>
    </xf>
    <xf numFmtId="1" fontId="89" fillId="0" borderId="0" xfId="96" applyNumberFormat="1" applyFont="1" applyFill="1" applyBorder="1" applyAlignment="1">
      <alignment vertical="center"/>
    </xf>
    <xf numFmtId="1" fontId="89" fillId="0" borderId="18" xfId="96" applyNumberFormat="1" applyFont="1" applyBorder="1" applyAlignment="1">
      <alignment vertical="center"/>
    </xf>
    <xf numFmtId="1" fontId="89" fillId="0" borderId="0" xfId="96" applyNumberFormat="1" applyFont="1" applyBorder="1" applyAlignment="1">
      <alignment vertical="center"/>
    </xf>
    <xf numFmtId="181" fontId="89" fillId="0" borderId="14" xfId="96" quotePrefix="1" applyNumberFormat="1" applyFont="1" applyBorder="1" applyAlignment="1">
      <alignment horizontal="right" vertical="center"/>
    </xf>
    <xf numFmtId="3" fontId="89" fillId="0" borderId="0" xfId="96" applyNumberFormat="1" applyFont="1" applyFill="1" applyBorder="1" applyAlignment="1">
      <alignment vertical="center"/>
    </xf>
    <xf numFmtId="1" fontId="89" fillId="0" borderId="18" xfId="96" quotePrefix="1" applyNumberFormat="1" applyFont="1" applyBorder="1" applyAlignment="1">
      <alignment horizontal="right" vertical="center"/>
    </xf>
    <xf numFmtId="1" fontId="89" fillId="29" borderId="0" xfId="0" applyNumberFormat="1" applyFont="1" applyFill="1" applyBorder="1" applyAlignment="1">
      <alignment vertical="center" wrapText="1"/>
    </xf>
    <xf numFmtId="3" fontId="68" fillId="30" borderId="14" xfId="0" applyNumberFormat="1" applyFont="1" applyFill="1" applyBorder="1" applyAlignment="1">
      <alignment vertical="center"/>
    </xf>
    <xf numFmtId="1" fontId="89" fillId="29" borderId="0" xfId="0" applyNumberFormat="1" applyFont="1" applyFill="1" applyBorder="1" applyAlignment="1">
      <alignment vertical="center"/>
    </xf>
    <xf numFmtId="1" fontId="89" fillId="0" borderId="20" xfId="0" applyNumberFormat="1" applyFont="1" applyFill="1" applyBorder="1" applyAlignment="1">
      <alignment horizontal="right" vertical="center"/>
    </xf>
    <xf numFmtId="1" fontId="89" fillId="0" borderId="2" xfId="0" applyNumberFormat="1" applyFont="1" applyFill="1" applyBorder="1" applyAlignment="1">
      <alignment vertical="center"/>
    </xf>
    <xf numFmtId="173" fontId="89" fillId="30" borderId="14" xfId="0" applyNumberFormat="1" applyFont="1" applyFill="1" applyBorder="1" applyAlignment="1">
      <alignment vertical="center"/>
    </xf>
    <xf numFmtId="0" fontId="69" fillId="0" borderId="0" xfId="0" applyFont="1" applyFill="1"/>
    <xf numFmtId="3" fontId="67" fillId="30" borderId="20" xfId="90" applyNumberFormat="1" applyFont="1" applyFill="1" applyBorder="1" applyAlignment="1">
      <alignment vertical="center"/>
    </xf>
    <xf numFmtId="290" fontId="73" fillId="0" borderId="0" xfId="161" applyNumberFormat="1" applyFont="1" applyAlignment="1">
      <alignment vertical="center"/>
    </xf>
    <xf numFmtId="187" fontId="259" fillId="0" borderId="0" xfId="0" applyNumberFormat="1" applyFont="1"/>
    <xf numFmtId="0" fontId="259" fillId="0" borderId="0" xfId="0" applyFont="1"/>
    <xf numFmtId="166" fontId="259" fillId="0" borderId="0" xfId="0" applyNumberFormat="1" applyFont="1" applyFill="1"/>
    <xf numFmtId="0" fontId="261" fillId="0" borderId="0" xfId="160" applyNumberFormat="1" applyFont="1" applyAlignment="1">
      <alignment vertical="center" wrapText="1"/>
    </xf>
    <xf numFmtId="0" fontId="262" fillId="0" borderId="0" xfId="0" applyFont="1"/>
    <xf numFmtId="0" fontId="262" fillId="0" borderId="0" xfId="0" applyFont="1" applyFill="1"/>
    <xf numFmtId="0" fontId="263" fillId="0" borderId="0" xfId="0" applyFont="1"/>
    <xf numFmtId="166" fontId="260" fillId="0" borderId="0" xfId="0" applyNumberFormat="1" applyFont="1"/>
    <xf numFmtId="173" fontId="264" fillId="29" borderId="0" xfId="90" applyNumberFormat="1" applyFont="1" applyFill="1" applyBorder="1" applyAlignment="1">
      <alignment horizontal="left" wrapText="1"/>
    </xf>
    <xf numFmtId="173" fontId="264" fillId="29" borderId="0" xfId="90" applyNumberFormat="1" applyFont="1" applyFill="1" applyBorder="1" applyAlignment="1">
      <alignment horizontal="left" vertical="center" wrapText="1"/>
    </xf>
    <xf numFmtId="0" fontId="263" fillId="0" borderId="0" xfId="0" applyFont="1" applyFill="1"/>
    <xf numFmtId="166" fontId="259" fillId="0" borderId="0" xfId="0" applyNumberFormat="1" applyFont="1"/>
    <xf numFmtId="173" fontId="261" fillId="0" borderId="0" xfId="0" applyNumberFormat="1" applyFont="1" applyAlignment="1">
      <alignment vertical="center"/>
    </xf>
    <xf numFmtId="173" fontId="265" fillId="0" borderId="0" xfId="0" applyNumberFormat="1" applyFont="1" applyAlignment="1">
      <alignment vertical="center" wrapText="1"/>
    </xf>
    <xf numFmtId="166" fontId="266" fillId="0" borderId="0" xfId="0" applyNumberFormat="1" applyFont="1"/>
    <xf numFmtId="173" fontId="261" fillId="0" borderId="0" xfId="1" applyNumberFormat="1" applyFont="1" applyAlignment="1">
      <alignment vertical="top" wrapText="1"/>
    </xf>
    <xf numFmtId="173" fontId="262" fillId="0" borderId="0" xfId="161" applyFont="1" applyAlignment="1">
      <alignment vertical="center"/>
    </xf>
    <xf numFmtId="188" fontId="267" fillId="0" borderId="0" xfId="0" applyNumberFormat="1" applyFont="1"/>
    <xf numFmtId="0" fontId="68" fillId="0" borderId="0" xfId="0" applyFont="1" applyFill="1"/>
    <xf numFmtId="3" fontId="60" fillId="0" borderId="0" xfId="0" applyNumberFormat="1" applyFont="1"/>
    <xf numFmtId="3" fontId="60" fillId="0" borderId="28" xfId="0" applyNumberFormat="1" applyFont="1" applyBorder="1"/>
    <xf numFmtId="3" fontId="60" fillId="0" borderId="28" xfId="0" applyNumberFormat="1" applyFont="1" applyBorder="1" applyAlignment="1">
      <alignment vertical="center"/>
    </xf>
    <xf numFmtId="173" fontId="91" fillId="0" borderId="0" xfId="0" applyNumberFormat="1" applyFont="1" applyAlignment="1">
      <alignment wrapText="1"/>
    </xf>
    <xf numFmtId="173" fontId="67" fillId="0" borderId="0" xfId="0" applyNumberFormat="1" applyFont="1" applyAlignment="1">
      <alignment vertical="center"/>
    </xf>
    <xf numFmtId="3" fontId="268" fillId="0" borderId="0" xfId="0" applyNumberFormat="1" applyFont="1" applyAlignment="1">
      <alignment horizontal="center" vertical="center"/>
    </xf>
    <xf numFmtId="3" fontId="71" fillId="0" borderId="0" xfId="0" applyNumberFormat="1" applyFont="1" applyAlignment="1">
      <alignment vertical="center"/>
    </xf>
    <xf numFmtId="182" fontId="71" fillId="0" borderId="0" xfId="0" applyNumberFormat="1" applyFont="1" applyAlignment="1">
      <alignment vertical="center"/>
    </xf>
    <xf numFmtId="166" fontId="69" fillId="0" borderId="0" xfId="0" applyNumberFormat="1" applyFont="1"/>
    <xf numFmtId="3" fontId="73" fillId="0" borderId="0" xfId="0" applyNumberFormat="1" applyFont="1" applyFill="1" applyBorder="1" applyAlignment="1">
      <alignment vertical="center"/>
    </xf>
    <xf numFmtId="3" fontId="67" fillId="30" borderId="20" xfId="0" applyNumberFormat="1" applyFont="1" applyFill="1" applyBorder="1" applyAlignment="1">
      <alignment horizontal="right" vertical="center" wrapText="1"/>
    </xf>
    <xf numFmtId="173" fontId="60" fillId="0" borderId="0" xfId="0" applyNumberFormat="1" applyFont="1" applyAlignment="1">
      <alignment vertical="center"/>
    </xf>
    <xf numFmtId="184" fontId="69" fillId="0" borderId="0" xfId="0" applyNumberFormat="1" applyFont="1"/>
    <xf numFmtId="3" fontId="67" fillId="2" borderId="0" xfId="0" applyNumberFormat="1" applyFont="1" applyFill="1" applyBorder="1" applyAlignment="1">
      <alignment vertical="center"/>
    </xf>
    <xf numFmtId="3" fontId="67" fillId="30" borderId="0" xfId="0" applyNumberFormat="1" applyFont="1" applyFill="1" applyBorder="1" applyAlignment="1">
      <alignment vertical="center"/>
    </xf>
    <xf numFmtId="3" fontId="67" fillId="0" borderId="0" xfId="0" applyNumberFormat="1" applyFont="1" applyFill="1" applyBorder="1" applyAlignment="1">
      <alignment vertical="center"/>
    </xf>
    <xf numFmtId="3" fontId="67" fillId="30" borderId="13" xfId="0" applyNumberFormat="1" applyFont="1" applyFill="1" applyBorder="1" applyAlignment="1">
      <alignment vertical="center"/>
    </xf>
    <xf numFmtId="0" fontId="67" fillId="30" borderId="12" xfId="0" applyFont="1" applyFill="1" applyBorder="1" applyAlignment="1">
      <alignment horizontal="center" wrapText="1"/>
    </xf>
    <xf numFmtId="166" fontId="67" fillId="0" borderId="0" xfId="90" applyNumberFormat="1" applyFont="1" applyFill="1" applyBorder="1" applyAlignment="1">
      <alignment vertical="center"/>
    </xf>
    <xf numFmtId="3" fontId="67" fillId="0" borderId="0" xfId="161" applyNumberFormat="1" applyFont="1" applyFill="1" applyAlignment="1">
      <alignment vertical="center"/>
    </xf>
    <xf numFmtId="3" fontId="67" fillId="30" borderId="0" xfId="162" applyNumberFormat="1" applyFont="1" applyFill="1" applyBorder="1" applyAlignment="1">
      <alignment vertical="center"/>
    </xf>
    <xf numFmtId="3" fontId="67" fillId="0" borderId="0" xfId="162" applyNumberFormat="1" applyFont="1" applyFill="1" applyBorder="1" applyAlignment="1">
      <alignment vertical="center"/>
    </xf>
    <xf numFmtId="3" fontId="67" fillId="0" borderId="0" xfId="161" applyNumberFormat="1" applyFont="1" applyFill="1" applyAlignment="1">
      <alignment horizontal="right" vertical="center"/>
    </xf>
    <xf numFmtId="0" fontId="64" fillId="0" borderId="0" xfId="160" applyNumberFormat="1" applyFont="1" applyFill="1" applyAlignment="1">
      <alignment horizontal="left" vertical="center" wrapText="1"/>
    </xf>
    <xf numFmtId="173" fontId="77" fillId="0" borderId="0" xfId="0" applyNumberFormat="1" applyFont="1" applyAlignment="1">
      <alignment horizontal="left" vertical="center" wrapText="1"/>
    </xf>
    <xf numFmtId="3" fontId="68" fillId="30" borderId="12" xfId="0" applyNumberFormat="1" applyFont="1" applyFill="1" applyBorder="1" applyAlignment="1">
      <alignment horizontal="right" vertical="center" wrapText="1"/>
    </xf>
    <xf numFmtId="3" fontId="67" fillId="30" borderId="72" xfId="90" applyNumberFormat="1" applyFont="1" applyFill="1" applyBorder="1" applyAlignment="1">
      <alignment vertical="center"/>
    </xf>
    <xf numFmtId="0" fontId="67" fillId="30" borderId="72" xfId="90" applyFont="1" applyFill="1" applyBorder="1" applyAlignment="1">
      <alignment vertical="center"/>
    </xf>
    <xf numFmtId="3" fontId="269" fillId="0" borderId="0" xfId="0" applyNumberFormat="1" applyFont="1" applyFill="1" applyBorder="1" applyAlignment="1">
      <alignment vertical="center"/>
    </xf>
    <xf numFmtId="173" fontId="86" fillId="0" borderId="0" xfId="92" applyNumberFormat="1" applyFont="1" applyAlignment="1">
      <alignment horizontal="left" vertical="center" wrapText="1"/>
    </xf>
    <xf numFmtId="185" fontId="69" fillId="0" borderId="0" xfId="0" applyNumberFormat="1" applyFont="1"/>
    <xf numFmtId="10" fontId="69" fillId="0" borderId="0" xfId="0" applyNumberFormat="1" applyFont="1"/>
    <xf numFmtId="0" fontId="69" fillId="0" borderId="0" xfId="145" applyFont="1"/>
    <xf numFmtId="3" fontId="73" fillId="0" borderId="0" xfId="0" applyNumberFormat="1" applyFont="1" applyAlignment="1">
      <alignment vertical="center"/>
    </xf>
    <xf numFmtId="0" fontId="73" fillId="0" borderId="0" xfId="0" applyFont="1" applyAlignment="1"/>
    <xf numFmtId="173" fontId="82" fillId="29" borderId="0" xfId="90" applyNumberFormat="1" applyFont="1" applyFill="1" applyBorder="1" applyAlignment="1">
      <alignment vertical="center" wrapText="1"/>
    </xf>
    <xf numFmtId="173" fontId="71" fillId="0" borderId="0" xfId="0" applyNumberFormat="1" applyFont="1" applyFill="1" applyAlignment="1">
      <alignment horizontal="left" vertical="center"/>
    </xf>
    <xf numFmtId="3" fontId="73" fillId="0" borderId="0" xfId="0" applyNumberFormat="1" applyFont="1" applyFill="1" applyBorder="1"/>
    <xf numFmtId="0" fontId="54" fillId="0" borderId="0" xfId="0" applyFont="1"/>
    <xf numFmtId="0" fontId="54" fillId="0" borderId="0" xfId="0" applyFont="1" applyBorder="1"/>
    <xf numFmtId="3" fontId="91" fillId="30" borderId="12" xfId="0" applyNumberFormat="1" applyFont="1" applyFill="1" applyBorder="1" applyAlignment="1">
      <alignment horizontal="right" vertical="center" wrapText="1"/>
    </xf>
    <xf numFmtId="173" fontId="8" fillId="30" borderId="12" xfId="162" applyFont="1" applyFill="1" applyBorder="1" applyAlignment="1">
      <alignment horizontal="left" vertical="center"/>
    </xf>
    <xf numFmtId="0" fontId="69" fillId="0" borderId="0" xfId="0" applyFont="1" applyBorder="1" applyAlignment="1">
      <alignment horizontal="right"/>
    </xf>
    <xf numFmtId="173" fontId="59" fillId="0" borderId="0" xfId="161" applyFont="1" applyBorder="1" applyAlignment="1">
      <alignment vertical="center"/>
    </xf>
    <xf numFmtId="3" fontId="258" fillId="0" borderId="0" xfId="0" applyNumberFormat="1" applyFont="1" applyFill="1" applyBorder="1" applyAlignment="1">
      <alignment horizontal="right" vertical="center" wrapText="1"/>
    </xf>
    <xf numFmtId="173" fontId="89" fillId="30" borderId="17" xfId="0" applyNumberFormat="1" applyFont="1" applyFill="1" applyBorder="1" applyAlignment="1">
      <alignment vertical="center"/>
    </xf>
    <xf numFmtId="173" fontId="82" fillId="29" borderId="0" xfId="90" applyNumberFormat="1" applyFont="1" applyFill="1" applyBorder="1" applyAlignment="1">
      <alignment horizontal="left" wrapText="1"/>
    </xf>
    <xf numFmtId="173" fontId="82" fillId="29" borderId="0" xfId="90" applyNumberFormat="1" applyFont="1" applyFill="1" applyBorder="1" applyAlignment="1">
      <alignment horizontal="left" vertical="center" wrapText="1"/>
    </xf>
    <xf numFmtId="0" fontId="69" fillId="0" borderId="0" xfId="145" applyFont="1" applyAlignment="1">
      <alignment wrapText="1"/>
    </xf>
    <xf numFmtId="0" fontId="68" fillId="0" borderId="0" xfId="0" applyFont="1" applyFill="1" applyBorder="1" applyAlignment="1">
      <alignment horizontal="right" vertical="center" wrapText="1"/>
    </xf>
    <xf numFmtId="0" fontId="68" fillId="30" borderId="0" xfId="0" applyFont="1" applyFill="1" applyBorder="1"/>
    <xf numFmtId="173" fontId="69" fillId="0" borderId="0" xfId="0" applyNumberFormat="1" applyFont="1" applyAlignment="1">
      <alignment horizontal="left" vertical="center" wrapText="1"/>
    </xf>
    <xf numFmtId="0" fontId="74" fillId="0" borderId="0" xfId="0" applyFont="1"/>
    <xf numFmtId="0" fontId="271" fillId="0" borderId="0" xfId="0" applyFont="1"/>
    <xf numFmtId="3" fontId="272" fillId="28" borderId="0" xfId="90" applyNumberFormat="1" applyFont="1" applyFill="1" applyBorder="1" applyAlignment="1">
      <alignment vertical="center"/>
    </xf>
    <xf numFmtId="3" fontId="262" fillId="28" borderId="0" xfId="90" applyNumberFormat="1" applyFont="1" applyFill="1" applyBorder="1" applyAlignment="1">
      <alignment vertical="center"/>
    </xf>
    <xf numFmtId="3" fontId="266" fillId="28" borderId="0" xfId="90" applyNumberFormat="1" applyFont="1" applyFill="1" applyBorder="1" applyAlignment="1">
      <alignment vertical="center"/>
    </xf>
    <xf numFmtId="173" fontId="60" fillId="0" borderId="0" xfId="0" applyNumberFormat="1" applyFont="1" applyAlignment="1">
      <alignment horizontal="left" vertical="center" wrapText="1"/>
    </xf>
    <xf numFmtId="291" fontId="80" fillId="0" borderId="0" xfId="161" applyNumberFormat="1" applyFont="1" applyAlignment="1">
      <alignment vertical="center"/>
    </xf>
    <xf numFmtId="3" fontId="6" fillId="0" borderId="0" xfId="145" applyNumberFormat="1" applyFont="1" applyFill="1" applyBorder="1" applyAlignment="1">
      <alignment vertical="center"/>
    </xf>
    <xf numFmtId="3" fontId="8" fillId="2" borderId="0" xfId="145" applyNumberFormat="1" applyFont="1" applyFill="1" applyBorder="1" applyAlignment="1">
      <alignment vertical="center"/>
    </xf>
    <xf numFmtId="3" fontId="8" fillId="0" borderId="0" xfId="145" applyNumberFormat="1" applyFont="1" applyFill="1" applyBorder="1" applyAlignment="1">
      <alignment vertical="center"/>
    </xf>
    <xf numFmtId="3" fontId="59" fillId="0" borderId="0" xfId="145" applyNumberFormat="1" applyFont="1" applyFill="1" applyBorder="1" applyAlignment="1">
      <alignment vertical="center"/>
    </xf>
    <xf numFmtId="0" fontId="67" fillId="30" borderId="12" xfId="0" applyFont="1" applyFill="1" applyBorder="1" applyAlignment="1">
      <alignment horizontal="center" vertical="center" wrapText="1"/>
    </xf>
    <xf numFmtId="173" fontId="69" fillId="0" borderId="0" xfId="0" applyNumberFormat="1" applyFont="1" applyFill="1" applyAlignment="1">
      <alignment vertical="center"/>
    </xf>
    <xf numFmtId="173" fontId="273" fillId="0" borderId="0" xfId="0" applyNumberFormat="1" applyFont="1" applyAlignment="1">
      <alignment vertical="center"/>
    </xf>
    <xf numFmtId="173" fontId="273" fillId="0" borderId="0" xfId="0" applyNumberFormat="1" applyFont="1" applyFill="1" applyAlignment="1">
      <alignment vertical="center"/>
    </xf>
    <xf numFmtId="3" fontId="68" fillId="30" borderId="12" xfId="0" applyNumberFormat="1" applyFont="1" applyFill="1" applyBorder="1" applyAlignment="1">
      <alignment horizontal="center" vertical="center" wrapText="1"/>
    </xf>
    <xf numFmtId="3" fontId="65" fillId="30" borderId="0" xfId="90" applyNumberFormat="1" applyFont="1" applyFill="1" applyBorder="1" applyAlignment="1">
      <alignment vertical="center"/>
    </xf>
    <xf numFmtId="290" fontId="59" fillId="0" borderId="0" xfId="161" applyNumberFormat="1" applyFont="1" applyAlignment="1">
      <alignment vertical="center"/>
    </xf>
    <xf numFmtId="166" fontId="65" fillId="0" borderId="0" xfId="90" applyNumberFormat="1" applyFont="1" applyFill="1" applyBorder="1" applyAlignment="1">
      <alignment vertical="center"/>
    </xf>
    <xf numFmtId="290" fontId="62" fillId="0" borderId="0" xfId="161" applyNumberFormat="1" applyFont="1" applyAlignment="1">
      <alignment vertical="center"/>
    </xf>
    <xf numFmtId="4" fontId="59" fillId="0" borderId="0" xfId="0" applyNumberFormat="1" applyFont="1"/>
    <xf numFmtId="166" fontId="8" fillId="30" borderId="0" xfId="90" applyNumberFormat="1" applyFont="1" applyFill="1" applyBorder="1" applyAlignment="1">
      <alignment vertical="center"/>
    </xf>
    <xf numFmtId="173" fontId="64" fillId="0" borderId="0" xfId="1" applyNumberFormat="1" applyFont="1" applyAlignment="1">
      <alignment horizontal="left" vertical="top" wrapText="1"/>
    </xf>
    <xf numFmtId="173" fontId="64" fillId="0" borderId="0" xfId="0" applyNumberFormat="1" applyFont="1" applyAlignment="1">
      <alignment horizontal="left" vertical="center" wrapText="1"/>
    </xf>
    <xf numFmtId="0" fontId="71" fillId="0" borderId="0" xfId="0" applyFont="1" applyAlignment="1"/>
    <xf numFmtId="0" fontId="61" fillId="0" borderId="0" xfId="0" applyFont="1"/>
    <xf numFmtId="0" fontId="62" fillId="0" borderId="0" xfId="145" applyFont="1"/>
    <xf numFmtId="3" fontId="65" fillId="30" borderId="0" xfId="162" applyNumberFormat="1" applyFont="1" applyFill="1" applyBorder="1" applyAlignment="1">
      <alignment vertical="center"/>
    </xf>
    <xf numFmtId="183" fontId="275" fillId="0" borderId="0" xfId="161" applyNumberFormat="1" applyFont="1" applyFill="1" applyAlignment="1">
      <alignment vertical="center"/>
    </xf>
    <xf numFmtId="3" fontId="276" fillId="30" borderId="12" xfId="0" applyNumberFormat="1" applyFont="1" applyFill="1" applyBorder="1" applyAlignment="1">
      <alignment horizontal="right" vertical="center" wrapText="1"/>
    </xf>
    <xf numFmtId="173" fontId="62" fillId="0" borderId="0" xfId="0" applyNumberFormat="1" applyFont="1" applyAlignment="1">
      <alignment horizontal="left" vertical="center" wrapText="1"/>
    </xf>
    <xf numFmtId="173" fontId="8" fillId="30" borderId="0" xfId="0" applyNumberFormat="1" applyFont="1" applyFill="1" applyAlignment="1">
      <alignment horizontal="left" vertical="center" wrapText="1"/>
    </xf>
    <xf numFmtId="3" fontId="67" fillId="2" borderId="20" xfId="145" applyNumberFormat="1" applyFont="1" applyFill="1" applyBorder="1" applyAlignment="1">
      <alignment vertical="center"/>
    </xf>
    <xf numFmtId="173" fontId="64" fillId="0" borderId="0" xfId="1" applyNumberFormat="1" applyFont="1" applyAlignment="1">
      <alignment horizontal="left" vertical="top" wrapText="1"/>
    </xf>
    <xf numFmtId="0" fontId="68" fillId="0" borderId="0" xfId="90" applyFont="1" applyFill="1" applyBorder="1" applyAlignment="1">
      <alignment horizontal="right" vertical="center" wrapText="1"/>
    </xf>
    <xf numFmtId="0" fontId="68" fillId="30" borderId="21" xfId="0" applyFont="1" applyFill="1" applyBorder="1"/>
    <xf numFmtId="180" fontId="71" fillId="0" borderId="0" xfId="0" applyNumberFormat="1" applyFont="1" applyFill="1" applyBorder="1"/>
    <xf numFmtId="186" fontId="68" fillId="0" borderId="0" xfId="0" applyNumberFormat="1" applyFont="1" applyFill="1" applyBorder="1" applyAlignment="1">
      <alignment horizontal="right" vertical="center" wrapText="1"/>
    </xf>
    <xf numFmtId="182" fontId="60" fillId="0" borderId="0" xfId="0" applyNumberFormat="1" applyFont="1"/>
    <xf numFmtId="0" fontId="268" fillId="0" borderId="0" xfId="145" applyFont="1"/>
    <xf numFmtId="0" fontId="67" fillId="30" borderId="16" xfId="90" applyFont="1" applyFill="1" applyBorder="1" applyAlignment="1">
      <alignment horizontal="right" vertical="center" wrapText="1"/>
    </xf>
    <xf numFmtId="0" fontId="67" fillId="30" borderId="16" xfId="90" applyFont="1" applyFill="1" applyBorder="1" applyAlignment="1">
      <alignment horizontal="center" vertical="center" wrapText="1"/>
    </xf>
    <xf numFmtId="173" fontId="73" fillId="0" borderId="0" xfId="161" applyFont="1" applyAlignment="1">
      <alignment vertical="center"/>
    </xf>
    <xf numFmtId="290" fontId="60" fillId="0" borderId="0" xfId="161" applyNumberFormat="1" applyFont="1" applyAlignment="1">
      <alignment vertical="center"/>
    </xf>
    <xf numFmtId="290" fontId="67" fillId="0" borderId="0" xfId="161" applyNumberFormat="1" applyFont="1" applyFill="1" applyAlignment="1">
      <alignment vertical="center"/>
    </xf>
    <xf numFmtId="183" fontId="277" fillId="0" borderId="0" xfId="161" applyNumberFormat="1" applyFont="1" applyFill="1" applyAlignment="1">
      <alignment vertical="center"/>
    </xf>
    <xf numFmtId="182" fontId="69" fillId="0" borderId="0" xfId="161" applyNumberFormat="1" applyFont="1" applyAlignment="1">
      <alignment vertical="center"/>
    </xf>
    <xf numFmtId="189" fontId="69" fillId="0" borderId="0" xfId="161" applyNumberFormat="1" applyFont="1" applyAlignment="1">
      <alignment horizontal="right" vertical="center"/>
    </xf>
    <xf numFmtId="189" fontId="69" fillId="0" borderId="0" xfId="161" applyNumberFormat="1" applyFont="1" applyAlignment="1">
      <alignment vertical="center"/>
    </xf>
    <xf numFmtId="189" fontId="81" fillId="0" borderId="0" xfId="161" applyNumberFormat="1" applyFont="1" applyAlignment="1">
      <alignment vertical="center"/>
    </xf>
    <xf numFmtId="173" fontId="69" fillId="0" borderId="0" xfId="161" applyFont="1" applyAlignment="1">
      <alignment vertical="center"/>
    </xf>
    <xf numFmtId="173" fontId="64" fillId="0" borderId="0" xfId="1" applyNumberFormat="1" applyFont="1" applyAlignment="1">
      <alignment horizontal="left" vertical="top" wrapText="1"/>
    </xf>
    <xf numFmtId="3" fontId="8" fillId="2" borderId="20" xfId="145" applyNumberFormat="1" applyFont="1" applyFill="1" applyBorder="1" applyAlignment="1">
      <alignment vertical="center"/>
    </xf>
    <xf numFmtId="166" fontId="275" fillId="0" borderId="0" xfId="161" applyNumberFormat="1" applyFont="1" applyFill="1" applyAlignment="1">
      <alignment vertical="center"/>
    </xf>
    <xf numFmtId="173" fontId="75" fillId="0" borderId="0" xfId="92" applyNumberFormat="1" applyFont="1" applyAlignment="1">
      <alignment horizontal="left" vertical="center" wrapText="1"/>
    </xf>
    <xf numFmtId="3" fontId="64" fillId="0" borderId="0" xfId="145" applyNumberFormat="1" applyFont="1" applyFill="1" applyBorder="1" applyAlignment="1">
      <alignment horizontal="left" vertical="center" wrapText="1"/>
    </xf>
    <xf numFmtId="0" fontId="64" fillId="0" borderId="0" xfId="160" applyNumberFormat="1" applyFont="1" applyAlignment="1">
      <alignment horizontal="left" vertical="center" wrapText="1"/>
    </xf>
    <xf numFmtId="173" fontId="77" fillId="0" borderId="0" xfId="0" applyNumberFormat="1" applyFont="1" applyAlignment="1">
      <alignment horizontal="left" vertical="center" wrapText="1"/>
    </xf>
    <xf numFmtId="173" fontId="64" fillId="0" borderId="0" xfId="1" applyNumberFormat="1" applyFont="1" applyAlignment="1">
      <alignment horizontal="left" vertical="top" wrapText="1"/>
    </xf>
    <xf numFmtId="173" fontId="64" fillId="0" borderId="0" xfId="0" applyNumberFormat="1" applyFont="1" applyAlignment="1">
      <alignment horizontal="left" vertical="center" wrapText="1"/>
    </xf>
    <xf numFmtId="3" fontId="8" fillId="30" borderId="13" xfId="0" applyNumberFormat="1" applyFont="1" applyFill="1" applyBorder="1" applyAlignment="1">
      <alignment horizontal="right" vertical="center" wrapText="1"/>
    </xf>
    <xf numFmtId="3" fontId="6" fillId="0" borderId="0" xfId="0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right" vertical="center"/>
    </xf>
    <xf numFmtId="165" fontId="6" fillId="0" borderId="13" xfId="0" applyNumberFormat="1" applyFont="1" applyFill="1" applyBorder="1" applyAlignment="1">
      <alignment vertical="center"/>
    </xf>
    <xf numFmtId="173" fontId="77" fillId="0" borderId="0" xfId="0" applyNumberFormat="1" applyFont="1" applyAlignment="1">
      <alignment horizontal="left" vertical="center" wrapText="1"/>
    </xf>
    <xf numFmtId="3" fontId="91" fillId="30" borderId="19" xfId="0" applyNumberFormat="1" applyFont="1" applyFill="1" applyBorder="1" applyAlignment="1">
      <alignment horizontal="center" vertical="center" wrapText="1"/>
    </xf>
    <xf numFmtId="187" fontId="58" fillId="0" borderId="0" xfId="0" applyNumberFormat="1" applyFont="1"/>
    <xf numFmtId="166" fontId="58" fillId="0" borderId="0" xfId="0" applyNumberFormat="1" applyFont="1" applyFill="1"/>
    <xf numFmtId="173" fontId="71" fillId="0" borderId="0" xfId="0" applyNumberFormat="1" applyFont="1" applyAlignment="1">
      <alignment horizontal="left" vertical="center" wrapText="1"/>
    </xf>
    <xf numFmtId="187" fontId="260" fillId="0" borderId="0" xfId="0" applyNumberFormat="1" applyFont="1"/>
    <xf numFmtId="188" fontId="260" fillId="0" borderId="0" xfId="0" applyNumberFormat="1" applyFont="1"/>
    <xf numFmtId="188" fontId="259" fillId="0" borderId="0" xfId="0" applyNumberFormat="1" applyFont="1"/>
    <xf numFmtId="188" fontId="266" fillId="0" borderId="0" xfId="0" applyNumberFormat="1" applyFont="1"/>
    <xf numFmtId="0" fontId="68" fillId="30" borderId="12" xfId="0" applyFont="1" applyFill="1" applyBorder="1" applyAlignment="1">
      <alignment horizontal="right" vertical="center" wrapText="1"/>
    </xf>
    <xf numFmtId="0" fontId="68" fillId="30" borderId="0" xfId="0" applyFont="1" applyFill="1" applyBorder="1" applyAlignment="1">
      <alignment horizontal="right" vertical="center" wrapText="1"/>
    </xf>
    <xf numFmtId="166" fontId="279" fillId="0" borderId="0" xfId="0" applyNumberFormat="1" applyFont="1"/>
    <xf numFmtId="0" fontId="280" fillId="0" borderId="0" xfId="0" applyFont="1"/>
    <xf numFmtId="0" fontId="67" fillId="30" borderId="12" xfId="0" applyFont="1" applyFill="1" applyBorder="1" applyAlignment="1">
      <alignment horizontal="right" vertical="center"/>
    </xf>
    <xf numFmtId="3" fontId="89" fillId="30" borderId="19" xfId="0" applyNumberFormat="1" applyFont="1" applyFill="1" applyBorder="1" applyAlignment="1">
      <alignment horizontal="right" vertical="center" wrapText="1"/>
    </xf>
    <xf numFmtId="1" fontId="89" fillId="29" borderId="14" xfId="0" applyNumberFormat="1" applyFont="1" applyFill="1" applyBorder="1" applyAlignment="1">
      <alignment vertical="center"/>
    </xf>
    <xf numFmtId="180" fontId="71" fillId="0" borderId="0" xfId="90" applyNumberFormat="1" applyFont="1" applyFill="1" applyBorder="1" applyAlignment="1">
      <alignment vertical="center"/>
    </xf>
    <xf numFmtId="0" fontId="73" fillId="0" borderId="0" xfId="0" applyFont="1" applyBorder="1"/>
    <xf numFmtId="165" fontId="69" fillId="0" borderId="0" xfId="0" applyNumberFormat="1" applyFont="1"/>
    <xf numFmtId="0" fontId="67" fillId="30" borderId="12" xfId="0" applyFont="1" applyFill="1" applyBorder="1" applyAlignment="1">
      <alignment horizontal="center" vertical="center"/>
    </xf>
    <xf numFmtId="0" fontId="67" fillId="30" borderId="0" xfId="0" applyFont="1" applyFill="1" applyBorder="1" applyAlignment="1">
      <alignment horizontal="center" vertical="center" wrapText="1"/>
    </xf>
    <xf numFmtId="0" fontId="67" fillId="30" borderId="16" xfId="90" applyFont="1" applyFill="1" applyBorder="1" applyAlignment="1">
      <alignment vertical="center" wrapText="1"/>
    </xf>
    <xf numFmtId="187" fontId="266" fillId="0" borderId="0" xfId="0" applyNumberFormat="1" applyFont="1"/>
    <xf numFmtId="183" fontId="266" fillId="0" borderId="0" xfId="0" applyNumberFormat="1" applyFont="1"/>
    <xf numFmtId="3" fontId="261" fillId="0" borderId="0" xfId="145" applyNumberFormat="1" applyFont="1" applyFill="1" applyBorder="1" applyAlignment="1">
      <alignment vertical="center"/>
    </xf>
    <xf numFmtId="0" fontId="281" fillId="0" borderId="0" xfId="0" applyFont="1"/>
    <xf numFmtId="166" fontId="58" fillId="0" borderId="0" xfId="0" applyNumberFormat="1" applyFont="1"/>
    <xf numFmtId="0" fontId="282" fillId="0" borderId="0" xfId="0" applyFont="1" applyAlignment="1">
      <alignment vertical="center"/>
    </xf>
    <xf numFmtId="173" fontId="259" fillId="0" borderId="0" xfId="161" applyFont="1" applyAlignment="1">
      <alignment vertical="center"/>
    </xf>
    <xf numFmtId="173" fontId="262" fillId="0" borderId="0" xfId="161" applyFont="1" applyBorder="1" applyAlignment="1">
      <alignment vertical="center"/>
    </xf>
    <xf numFmtId="3" fontId="60" fillId="0" borderId="21" xfId="0" applyNumberFormat="1" applyFont="1" applyBorder="1"/>
    <xf numFmtId="3" fontId="67" fillId="30" borderId="0" xfId="0" applyNumberFormat="1" applyFont="1" applyFill="1" applyBorder="1" applyAlignment="1">
      <alignment horizontal="right" vertical="center" wrapText="1"/>
    </xf>
    <xf numFmtId="0" fontId="67" fillId="0" borderId="0" xfId="0" applyFont="1" applyAlignment="1"/>
    <xf numFmtId="0" fontId="60" fillId="0" borderId="0" xfId="160" applyNumberFormat="1" applyFont="1" applyAlignment="1">
      <alignment horizontal="left" vertical="center" wrapText="1"/>
    </xf>
    <xf numFmtId="181" fontId="73" fillId="0" borderId="0" xfId="0" applyNumberFormat="1" applyFont="1" applyFill="1" applyBorder="1"/>
    <xf numFmtId="187" fontId="274" fillId="0" borderId="0" xfId="0" applyNumberFormat="1" applyFont="1"/>
    <xf numFmtId="3" fontId="69" fillId="0" borderId="0" xfId="0" applyNumberFormat="1" applyFont="1" applyFill="1"/>
    <xf numFmtId="3" fontId="67" fillId="0" borderId="0" xfId="0" applyNumberFormat="1" applyFont="1" applyFill="1" applyBorder="1" applyAlignment="1">
      <alignment horizontal="right" vertical="center"/>
    </xf>
    <xf numFmtId="3" fontId="67" fillId="0" borderId="0" xfId="0" applyNumberFormat="1" applyFont="1" applyFill="1" applyBorder="1" applyAlignment="1">
      <alignment horizontal="right" vertical="center" wrapText="1"/>
    </xf>
    <xf numFmtId="173" fontId="73" fillId="0" borderId="0" xfId="0" applyNumberFormat="1" applyFont="1"/>
    <xf numFmtId="0" fontId="73" fillId="0" borderId="0" xfId="0" applyFont="1" applyFill="1"/>
    <xf numFmtId="188" fontId="274" fillId="0" borderId="0" xfId="0" applyNumberFormat="1" applyFont="1"/>
    <xf numFmtId="173" fontId="73" fillId="0" borderId="0" xfId="0" applyNumberFormat="1" applyFont="1" applyFill="1"/>
    <xf numFmtId="188" fontId="69" fillId="0" borderId="0" xfId="0" applyNumberFormat="1" applyFont="1"/>
    <xf numFmtId="173" fontId="69" fillId="0" borderId="0" xfId="96" applyNumberFormat="1" applyFont="1"/>
    <xf numFmtId="166" fontId="274" fillId="0" borderId="0" xfId="0" applyNumberFormat="1" applyFont="1"/>
    <xf numFmtId="3" fontId="73" fillId="30" borderId="0" xfId="145" applyNumberFormat="1" applyFont="1" applyFill="1" applyBorder="1" applyAlignment="1">
      <alignment vertical="center"/>
    </xf>
    <xf numFmtId="292" fontId="60" fillId="0" borderId="0" xfId="1" applyNumberFormat="1" applyFont="1" applyAlignment="1">
      <alignment horizontal="left" vertical="top" wrapText="1"/>
    </xf>
    <xf numFmtId="0" fontId="77" fillId="0" borderId="0" xfId="39328" applyNumberFormat="1" applyFont="1" applyFill="1" applyBorder="1" applyAlignment="1">
      <alignment horizontal="left" vertical="center" wrapText="1"/>
    </xf>
    <xf numFmtId="173" fontId="71" fillId="0" borderId="0" xfId="0" applyNumberFormat="1" applyFont="1" applyAlignment="1">
      <alignment horizontal="left" vertical="center" wrapText="1"/>
    </xf>
    <xf numFmtId="173" fontId="258" fillId="30" borderId="12" xfId="90" applyNumberFormat="1" applyFont="1" applyFill="1" applyBorder="1" applyAlignment="1">
      <alignment horizontal="right" vertical="center" wrapText="1"/>
    </xf>
    <xf numFmtId="173" fontId="258" fillId="30" borderId="0" xfId="90" applyNumberFormat="1" applyFont="1" applyFill="1" applyBorder="1" applyAlignment="1">
      <alignment horizontal="right" vertical="center" wrapText="1"/>
    </xf>
    <xf numFmtId="173" fontId="258" fillId="30" borderId="12" xfId="90" applyNumberFormat="1" applyFont="1" applyFill="1" applyBorder="1" applyAlignment="1">
      <alignment horizontal="center" vertical="center" wrapText="1"/>
    </xf>
    <xf numFmtId="173" fontId="258" fillId="30" borderId="0" xfId="90" applyNumberFormat="1" applyFont="1" applyFill="1" applyBorder="1" applyAlignment="1">
      <alignment horizontal="center" vertical="center" wrapText="1"/>
    </xf>
    <xf numFmtId="173" fontId="60" fillId="0" borderId="0" xfId="0" applyNumberFormat="1" applyFont="1" applyBorder="1" applyAlignment="1">
      <alignment horizontal="left" vertical="center" wrapText="1"/>
    </xf>
    <xf numFmtId="0" fontId="67" fillId="30" borderId="12" xfId="0" applyFont="1" applyFill="1" applyBorder="1" applyAlignment="1">
      <alignment vertical="center"/>
    </xf>
    <xf numFmtId="0" fontId="73" fillId="30" borderId="0" xfId="0" applyFont="1" applyFill="1" applyBorder="1" applyAlignment="1">
      <alignment vertical="center"/>
    </xf>
    <xf numFmtId="3" fontId="67" fillId="30" borderId="12" xfId="0" applyNumberFormat="1" applyFont="1" applyFill="1" applyBorder="1" applyAlignment="1">
      <alignment horizontal="right" vertical="center" wrapText="1"/>
    </xf>
    <xf numFmtId="3" fontId="67" fillId="30" borderId="0" xfId="0" applyNumberFormat="1" applyFont="1" applyFill="1" applyBorder="1" applyAlignment="1">
      <alignment horizontal="right" vertical="center" wrapText="1"/>
    </xf>
    <xf numFmtId="173" fontId="75" fillId="0" borderId="0" xfId="92" applyNumberFormat="1" applyFont="1" applyAlignment="1">
      <alignment horizontal="left" vertical="center" wrapText="1"/>
    </xf>
    <xf numFmtId="3" fontId="64" fillId="0" borderId="0" xfId="145" applyNumberFormat="1" applyFont="1" applyFill="1" applyBorder="1" applyAlignment="1">
      <alignment horizontal="left" vertical="center" wrapText="1"/>
    </xf>
    <xf numFmtId="0" fontId="8" fillId="30" borderId="12" xfId="0" applyFont="1" applyFill="1" applyBorder="1" applyAlignment="1">
      <alignment vertical="center"/>
    </xf>
    <xf numFmtId="0" fontId="6" fillId="30" borderId="0" xfId="0" applyFont="1" applyFill="1" applyBorder="1" applyAlignment="1">
      <alignment vertical="center"/>
    </xf>
    <xf numFmtId="3" fontId="10" fillId="0" borderId="0" xfId="145" applyNumberFormat="1" applyFont="1" applyFill="1" applyBorder="1" applyAlignment="1">
      <alignment horizontal="left" vertical="center" wrapText="1"/>
    </xf>
    <xf numFmtId="0" fontId="64" fillId="0" borderId="0" xfId="160" applyNumberFormat="1" applyFont="1" applyAlignment="1">
      <alignment horizontal="left" vertical="center" wrapText="1"/>
    </xf>
    <xf numFmtId="0" fontId="67" fillId="30" borderId="12" xfId="0" applyFont="1" applyFill="1" applyBorder="1" applyAlignment="1">
      <alignment horizontal="left" vertical="center"/>
    </xf>
    <xf numFmtId="0" fontId="67" fillId="30" borderId="0" xfId="0" applyFont="1" applyFill="1" applyBorder="1" applyAlignment="1">
      <alignment horizontal="left" vertical="center"/>
    </xf>
    <xf numFmtId="173" fontId="278" fillId="29" borderId="0" xfId="90" applyNumberFormat="1" applyFont="1" applyFill="1" applyBorder="1" applyAlignment="1">
      <alignment horizontal="left" vertical="center" wrapText="1"/>
    </xf>
    <xf numFmtId="173" fontId="273" fillId="29" borderId="0" xfId="90" applyNumberFormat="1" applyFont="1" applyFill="1" applyBorder="1" applyAlignment="1">
      <alignment horizontal="left" vertical="center" wrapText="1"/>
    </xf>
    <xf numFmtId="173" fontId="77" fillId="0" borderId="0" xfId="0" applyNumberFormat="1" applyFont="1" applyAlignment="1">
      <alignment horizontal="left" vertical="center" wrapText="1"/>
    </xf>
    <xf numFmtId="173" fontId="273" fillId="0" borderId="15" xfId="14986" applyNumberFormat="1" applyFont="1" applyFill="1" applyBorder="1" applyAlignment="1">
      <alignment horizontal="left"/>
    </xf>
    <xf numFmtId="173" fontId="82" fillId="29" borderId="0" xfId="90" applyNumberFormat="1" applyFont="1" applyFill="1" applyBorder="1" applyAlignment="1">
      <alignment horizontal="left" vertical="top" wrapText="1"/>
    </xf>
    <xf numFmtId="173" fontId="64" fillId="0" borderId="0" xfId="1" applyNumberFormat="1" applyFont="1" applyAlignment="1">
      <alignment horizontal="left" vertical="top" wrapText="1"/>
    </xf>
    <xf numFmtId="173" fontId="64" fillId="0" borderId="0" xfId="0" applyNumberFormat="1" applyFont="1" applyAlignment="1">
      <alignment horizontal="left" vertical="center" wrapText="1"/>
    </xf>
    <xf numFmtId="173" fontId="60" fillId="0" borderId="0" xfId="1" applyNumberFormat="1" applyFont="1" applyAlignment="1">
      <alignment horizontal="left" vertical="top" wrapText="1"/>
    </xf>
    <xf numFmtId="173" fontId="10" fillId="0" borderId="0" xfId="0" applyNumberFormat="1" applyFont="1" applyAlignment="1">
      <alignment horizontal="left" vertical="center" wrapText="1"/>
    </xf>
    <xf numFmtId="173" fontId="64" fillId="0" borderId="0" xfId="1" applyNumberFormat="1" applyFont="1" applyAlignment="1">
      <alignment horizontal="center" vertical="top" wrapText="1"/>
    </xf>
  </cellXfs>
  <cellStyles count="39329">
    <cellStyle name="_x0007__x000b_" xfId="165" xr:uid="{00000000-0005-0000-0000-000000000000}"/>
    <cellStyle name="_x0007__x000b_ 10" xfId="166" xr:uid="{00000000-0005-0000-0000-000001000000}"/>
    <cellStyle name="_x0007__x000b_ 11" xfId="167" xr:uid="{00000000-0005-0000-0000-000002000000}"/>
    <cellStyle name="_x0007__x000b_ 12" xfId="168" xr:uid="{00000000-0005-0000-0000-000003000000}"/>
    <cellStyle name="_x0007__x000b_ 13" xfId="169" xr:uid="{00000000-0005-0000-0000-000004000000}"/>
    <cellStyle name="_x0007__x000b_ 14" xfId="170" xr:uid="{00000000-0005-0000-0000-000005000000}"/>
    <cellStyle name="_x0007__x000b_ 2" xfId="171" xr:uid="{00000000-0005-0000-0000-000006000000}"/>
    <cellStyle name="_x0007__x000b_ 2 2" xfId="172" xr:uid="{00000000-0005-0000-0000-000007000000}"/>
    <cellStyle name="_x0007__x000b_ 2 2 2" xfId="173" xr:uid="{00000000-0005-0000-0000-000008000000}"/>
    <cellStyle name="_x0007__x000b_ 2 3" xfId="174" xr:uid="{00000000-0005-0000-0000-000009000000}"/>
    <cellStyle name="_x0007__x000b_ 2 3 2" xfId="175" xr:uid="{00000000-0005-0000-0000-00000A000000}"/>
    <cellStyle name="_x0007__x000b_ 2 4" xfId="176" xr:uid="{00000000-0005-0000-0000-00000B000000}"/>
    <cellStyle name="_x0007__x000b_ 2 4 2" xfId="177" xr:uid="{00000000-0005-0000-0000-00000C000000}"/>
    <cellStyle name="_x0007__x000b_ 2 4 3" xfId="178" xr:uid="{00000000-0005-0000-0000-00000D000000}"/>
    <cellStyle name="_x0007__x000b_ 2 5" xfId="179" xr:uid="{00000000-0005-0000-0000-00000E000000}"/>
    <cellStyle name="_x0007__x000b_ 2 6" xfId="180" xr:uid="{00000000-0005-0000-0000-00000F000000}"/>
    <cellStyle name="_x0007__x000b_ 3" xfId="181" xr:uid="{00000000-0005-0000-0000-000010000000}"/>
    <cellStyle name="_x0007__x000b_ 3 2" xfId="182" xr:uid="{00000000-0005-0000-0000-000011000000}"/>
    <cellStyle name="_x0007__x000b_ 3 2 2" xfId="183" xr:uid="{00000000-0005-0000-0000-000012000000}"/>
    <cellStyle name="_x0007__x000b_ 3 2 3" xfId="184" xr:uid="{00000000-0005-0000-0000-000013000000}"/>
    <cellStyle name="_x0007__x000b_ 3 3" xfId="185" xr:uid="{00000000-0005-0000-0000-000014000000}"/>
    <cellStyle name="_x0007__x000b_ 3 4" xfId="186" xr:uid="{00000000-0005-0000-0000-000015000000}"/>
    <cellStyle name="_x0007__x000b_ 3 4 2" xfId="187" xr:uid="{00000000-0005-0000-0000-000016000000}"/>
    <cellStyle name="_x0007__x000b_ 3 4 3" xfId="188" xr:uid="{00000000-0005-0000-0000-000017000000}"/>
    <cellStyle name="_x0007__x000b_ 3 5" xfId="189" xr:uid="{00000000-0005-0000-0000-000018000000}"/>
    <cellStyle name="_x0007__x000b_ 3 6" xfId="190" xr:uid="{00000000-0005-0000-0000-000019000000}"/>
    <cellStyle name="_x0007__x000b_ 4" xfId="191" xr:uid="{00000000-0005-0000-0000-00001A000000}"/>
    <cellStyle name="_x0007__x000b_ 4 2" xfId="192" xr:uid="{00000000-0005-0000-0000-00001B000000}"/>
    <cellStyle name="_x0007__x000b_ 5" xfId="193" xr:uid="{00000000-0005-0000-0000-00001C000000}"/>
    <cellStyle name="_x0007__x000b_ 5 2" xfId="194" xr:uid="{00000000-0005-0000-0000-00001D000000}"/>
    <cellStyle name="_x0007__x000b_ 6" xfId="195" xr:uid="{00000000-0005-0000-0000-00001E000000}"/>
    <cellStyle name="_x0007__x000b_ 6 2" xfId="196" xr:uid="{00000000-0005-0000-0000-00001F000000}"/>
    <cellStyle name="_x0007__x000b_ 7" xfId="197" xr:uid="{00000000-0005-0000-0000-000020000000}"/>
    <cellStyle name="_x0007__x000b_ 8" xfId="198" xr:uid="{00000000-0005-0000-0000-000021000000}"/>
    <cellStyle name="_x0007__x000b_ 9" xfId="199" xr:uid="{00000000-0005-0000-0000-000022000000}"/>
    <cellStyle name="_x0007__x000b__PRP MPL_Q1 2009_Proposal_for Quantity planning" xfId="200" xr:uid="{00000000-0005-0000-0000-000023000000}"/>
    <cellStyle name="_x000d__x000a_JournalTemplate=C:\COMFO\CTALK\JOURSTD.TPL_x000d__x000a_LbStateAddress=3 3 0 251 1 89 2 311_x000d__x000a_LbStateJou" xfId="201" xr:uid="{00000000-0005-0000-0000-000024000000}"/>
    <cellStyle name="%" xfId="1" xr:uid="{00000000-0005-0000-0000-000025000000}"/>
    <cellStyle name="% 2" xfId="164" xr:uid="{00000000-0005-0000-0000-000026000000}"/>
    <cellStyle name="% 2 10" xfId="160" xr:uid="{00000000-0005-0000-0000-000027000000}"/>
    <cellStyle name="% 2 10 2" xfId="39328" xr:uid="{00000000-0005-0000-0000-000028000000}"/>
    <cellStyle name="% 2 11" xfId="202" xr:uid="{00000000-0005-0000-0000-000029000000}"/>
    <cellStyle name="% 2 12" xfId="203" xr:uid="{00000000-0005-0000-0000-00002A000000}"/>
    <cellStyle name="% 2 2" xfId="204" xr:uid="{00000000-0005-0000-0000-00002B000000}"/>
    <cellStyle name="% 2 2 2" xfId="205" xr:uid="{00000000-0005-0000-0000-00002C000000}"/>
    <cellStyle name="% 2 2 3" xfId="206" xr:uid="{00000000-0005-0000-0000-00002D000000}"/>
    <cellStyle name="% 2 2 4" xfId="207" xr:uid="{00000000-0005-0000-0000-00002E000000}"/>
    <cellStyle name="% 2 3" xfId="208" xr:uid="{00000000-0005-0000-0000-00002F000000}"/>
    <cellStyle name="% 2 3 2" xfId="209" xr:uid="{00000000-0005-0000-0000-000030000000}"/>
    <cellStyle name="% 2 4" xfId="210" xr:uid="{00000000-0005-0000-0000-000031000000}"/>
    <cellStyle name="% 2 4 2" xfId="211" xr:uid="{00000000-0005-0000-0000-000032000000}"/>
    <cellStyle name="% 2 5" xfId="212" xr:uid="{00000000-0005-0000-0000-000033000000}"/>
    <cellStyle name="% 2 5 2" xfId="213" xr:uid="{00000000-0005-0000-0000-000034000000}"/>
    <cellStyle name="% 2 6" xfId="214" xr:uid="{00000000-0005-0000-0000-000035000000}"/>
    <cellStyle name="% 2 7" xfId="215" xr:uid="{00000000-0005-0000-0000-000036000000}"/>
    <cellStyle name="% 2 8" xfId="216" xr:uid="{00000000-0005-0000-0000-000037000000}"/>
    <cellStyle name="% 2 9" xfId="217" xr:uid="{00000000-0005-0000-0000-000038000000}"/>
    <cellStyle name="% 3" xfId="218" xr:uid="{00000000-0005-0000-0000-000039000000}"/>
    <cellStyle name="% 3 10" xfId="219" xr:uid="{00000000-0005-0000-0000-00003A000000}"/>
    <cellStyle name="% 3 11" xfId="220" xr:uid="{00000000-0005-0000-0000-00003B000000}"/>
    <cellStyle name="% 3 12" xfId="221" xr:uid="{00000000-0005-0000-0000-00003C000000}"/>
    <cellStyle name="% 3 2" xfId="222" xr:uid="{00000000-0005-0000-0000-00003D000000}"/>
    <cellStyle name="% 3 2 2" xfId="223" xr:uid="{00000000-0005-0000-0000-00003E000000}"/>
    <cellStyle name="% 3 2 3" xfId="224" xr:uid="{00000000-0005-0000-0000-00003F000000}"/>
    <cellStyle name="% 3 2 4" xfId="225" xr:uid="{00000000-0005-0000-0000-000040000000}"/>
    <cellStyle name="% 3 3" xfId="226" xr:uid="{00000000-0005-0000-0000-000041000000}"/>
    <cellStyle name="% 3 3 2" xfId="227" xr:uid="{00000000-0005-0000-0000-000042000000}"/>
    <cellStyle name="% 3 4" xfId="228" xr:uid="{00000000-0005-0000-0000-000043000000}"/>
    <cellStyle name="% 3 4 2" xfId="229" xr:uid="{00000000-0005-0000-0000-000044000000}"/>
    <cellStyle name="% 3 5" xfId="230" xr:uid="{00000000-0005-0000-0000-000045000000}"/>
    <cellStyle name="% 3 5 2" xfId="231" xr:uid="{00000000-0005-0000-0000-000046000000}"/>
    <cellStyle name="% 3 6" xfId="232" xr:uid="{00000000-0005-0000-0000-000047000000}"/>
    <cellStyle name="% 3 7" xfId="233" xr:uid="{00000000-0005-0000-0000-000048000000}"/>
    <cellStyle name="% 3 8" xfId="234" xr:uid="{00000000-0005-0000-0000-000049000000}"/>
    <cellStyle name="% 3 9" xfId="235" xr:uid="{00000000-0005-0000-0000-00004A000000}"/>
    <cellStyle name="% 4" xfId="236" xr:uid="{00000000-0005-0000-0000-00004B000000}"/>
    <cellStyle name="% 4 2" xfId="237" xr:uid="{00000000-0005-0000-0000-00004C000000}"/>
    <cellStyle name="% 4 2 2" xfId="238" xr:uid="{00000000-0005-0000-0000-00004D000000}"/>
    <cellStyle name="% 4 2 3" xfId="239" xr:uid="{00000000-0005-0000-0000-00004E000000}"/>
    <cellStyle name="% 4 2 4" xfId="240" xr:uid="{00000000-0005-0000-0000-00004F000000}"/>
    <cellStyle name="% 4 3" xfId="241" xr:uid="{00000000-0005-0000-0000-000050000000}"/>
    <cellStyle name="% 4 4" xfId="242" xr:uid="{00000000-0005-0000-0000-000051000000}"/>
    <cellStyle name="% 4 5" xfId="243" xr:uid="{00000000-0005-0000-0000-000052000000}"/>
    <cellStyle name="% 5" xfId="244" xr:uid="{00000000-0005-0000-0000-000053000000}"/>
    <cellStyle name="% 5 2" xfId="245" xr:uid="{00000000-0005-0000-0000-000054000000}"/>
    <cellStyle name="% 6" xfId="246" xr:uid="{00000000-0005-0000-0000-000055000000}"/>
    <cellStyle name="% 6 2" xfId="247" xr:uid="{00000000-0005-0000-0000-000056000000}"/>
    <cellStyle name="% 7" xfId="248" xr:uid="{00000000-0005-0000-0000-000057000000}"/>
    <cellStyle name="% 8" xfId="249" xr:uid="{00000000-0005-0000-0000-000058000000}"/>
    <cellStyle name="%_BP 2008 capex details_30122007_final_projekti (2)" xfId="250" xr:uid="{00000000-0005-0000-0000-000059000000}"/>
    <cellStyle name="%_Costs " xfId="251" xr:uid="{00000000-0005-0000-0000-00005A000000}"/>
    <cellStyle name="%_promjena_cijena_interkonekcije_mobile_retail_190210" xfId="252" xr:uid="{00000000-0005-0000-0000-00005B000000}"/>
    <cellStyle name="%_Reveneus" xfId="253" xr:uid="{00000000-0005-0000-0000-00005C000000}"/>
    <cellStyle name="%_revenues SP 2008" xfId="254" xr:uid="{00000000-0005-0000-0000-00005D000000}"/>
    <cellStyle name="%_rfc novi1  20090505 z2" xfId="255" xr:uid="{00000000-0005-0000-0000-00005E000000}"/>
    <cellStyle name="%_Rolling BP 10-2007 v7b realistico" xfId="256" xr:uid="{00000000-0005-0000-0000-00005F000000}"/>
    <cellStyle name="%_Rolling BP 10-2007 v9d pc_out" xfId="257" xr:uid="{00000000-0005-0000-0000-000060000000}"/>
    <cellStyle name="%_Rolling BP 2008 v10 - ws usklada s HT-om" xfId="258" xr:uid="{00000000-0005-0000-0000-000061000000}"/>
    <cellStyle name="%_Sheet1" xfId="259" xr:uid="{00000000-0005-0000-0000-000062000000}"/>
    <cellStyle name="%_TKI - TKA costs for POTS" xfId="260" xr:uid="{00000000-0005-0000-0000-000063000000}"/>
    <cellStyle name="******************************************" xfId="2" xr:uid="{00000000-0005-0000-0000-000064000000}"/>
    <cellStyle name="****************************************** 2" xfId="261" xr:uid="{00000000-0005-0000-0000-000065000000}"/>
    <cellStyle name="****************************************** 3" xfId="262" xr:uid="{00000000-0005-0000-0000-000066000000}"/>
    <cellStyle name="****************************************** 4" xfId="263" xr:uid="{00000000-0005-0000-0000-000067000000}"/>
    <cellStyle name="??" xfId="264" xr:uid="{00000000-0005-0000-0000-000068000000}"/>
    <cellStyle name="?? [0.00]_? ? 1" xfId="265" xr:uid="{00000000-0005-0000-0000-000069000000}"/>
    <cellStyle name="???? [0.00]_PERSONAL" xfId="266" xr:uid="{00000000-0005-0000-0000-00006A000000}"/>
    <cellStyle name="????_PERSONAL" xfId="267" xr:uid="{00000000-0005-0000-0000-00006B000000}"/>
    <cellStyle name="??_? ? 1" xfId="268" xr:uid="{00000000-0005-0000-0000-00006C000000}"/>
    <cellStyle name="?_x0001__x0017_?°_x0001_ÿÿÿ?ÿÿÿ??" xfId="269" xr:uid="{00000000-0005-0000-0000-00006D000000}"/>
    <cellStyle name="@_x000a_" xfId="270" xr:uid="{00000000-0005-0000-0000-00006E000000}"/>
    <cellStyle name="_%(SignOnly)" xfId="271" xr:uid="{00000000-0005-0000-0000-00006F000000}"/>
    <cellStyle name="_%(SignOnly)_AfricaMiddleEastMobileDemand3Q2005" xfId="272" xr:uid="{00000000-0005-0000-0000-000070000000}"/>
    <cellStyle name="_%(SignOnly)_AME Mobile Demand and Data Aggregation - 1Q06" xfId="273" xr:uid="{00000000-0005-0000-0000-000071000000}"/>
    <cellStyle name="_%(SignOnly)_AP Mobile Demand Aggregation and Check file - 1Q06 - USE THIS ONE" xfId="274" xr:uid="{00000000-0005-0000-0000-000072000000}"/>
    <cellStyle name="_%(SignOnly)_AP Mobile Demand Check File 1q2006 v.Linked" xfId="275" xr:uid="{00000000-0005-0000-0000-000073000000}"/>
    <cellStyle name="_%(SignOnly)_FCMBEMEA_R" xfId="276" xr:uid="{00000000-0005-0000-0000-000074000000}"/>
    <cellStyle name="_%(SignOnly)_PakistabMob2005" xfId="277" xr:uid="{00000000-0005-0000-0000-000075000000}"/>
    <cellStyle name="_%(SignSpaceOnly)" xfId="278" xr:uid="{00000000-0005-0000-0000-000076000000}"/>
    <cellStyle name="_%(SignSpaceOnly)_AfricaMiddleEastMobileDemand3Q2005" xfId="279" xr:uid="{00000000-0005-0000-0000-000077000000}"/>
    <cellStyle name="_%(SignSpaceOnly)_AME Mobile Demand and Data Aggregation - 1Q06" xfId="280" xr:uid="{00000000-0005-0000-0000-000078000000}"/>
    <cellStyle name="_%(SignSpaceOnly)_AP Mobile Demand Aggregation and Check file - 1Q06 - USE THIS ONE" xfId="281" xr:uid="{00000000-0005-0000-0000-000079000000}"/>
    <cellStyle name="_%(SignSpaceOnly)_AP Mobile Demand Check File 1q2006 v.Linked" xfId="282" xr:uid="{00000000-0005-0000-0000-00007A000000}"/>
    <cellStyle name="_%(SignSpaceOnly)_FCMBEMEA_R" xfId="283" xr:uid="{00000000-0005-0000-0000-00007B000000}"/>
    <cellStyle name="_%(SignSpaceOnly)_PakistabMob2005" xfId="284" xr:uid="{00000000-0005-0000-0000-00007C000000}"/>
    <cellStyle name="_01 PL 2006 CM" xfId="285" xr:uid="{00000000-0005-0000-0000-00007D000000}"/>
    <cellStyle name="_01 PL 2007 CM" xfId="286" xr:uid="{00000000-0005-0000-0000-00007E000000}"/>
    <cellStyle name="_01 PL 2008 CM" xfId="287" xr:uid="{00000000-0005-0000-0000-00007F000000}"/>
    <cellStyle name="_01_Postpaid rebalance-assumption for subscribers" xfId="288" xr:uid="{00000000-0005-0000-0000-000080000000}"/>
    <cellStyle name="_02_0 HRK on-net paid option_200406" xfId="289" xr:uid="{00000000-0005-0000-0000-000081000000}"/>
    <cellStyle name="_04_T-Mobile tariff packages with Team Option_ FINANCIAL ANALYSIS_19072005" xfId="290" xr:uid="{00000000-0005-0000-0000-000082000000}"/>
    <cellStyle name="_040916_JV-Input Sheets-Budget" xfId="3" xr:uid="{00000000-0005-0000-0000-000083000000}"/>
    <cellStyle name="_040916_JV-Input Sheets-Budget 2" xfId="291" xr:uid="{00000000-0005-0000-0000-000084000000}"/>
    <cellStyle name="_040916_JV-Input Sheets-Budget 3" xfId="292" xr:uid="{00000000-0005-0000-0000-000085000000}"/>
    <cellStyle name="_040916_JV-Input Sheets-Budget 4" xfId="293" xr:uid="{00000000-0005-0000-0000-000086000000}"/>
    <cellStyle name="_050317_JV-Forecast-CFO-KPIs+PP" xfId="4" xr:uid="{00000000-0005-0000-0000-000087000000}"/>
    <cellStyle name="_050317_JV-Forecast-CFO-KPIs+PP 2" xfId="294" xr:uid="{00000000-0005-0000-0000-000088000000}"/>
    <cellStyle name="_050317_JV-Forecast-CFO-KPIs+PP 3" xfId="295" xr:uid="{00000000-0005-0000-0000-000089000000}"/>
    <cellStyle name="_050317_JV-Forecast-CFO-KPIs+PP 4" xfId="296" xr:uid="{00000000-0005-0000-0000-00008A000000}"/>
    <cellStyle name="_061009 IPF2006 WE" xfId="297" xr:uid="{00000000-0005-0000-0000-00008B000000}"/>
    <cellStyle name="_070327 Research Database" xfId="298" xr:uid="{00000000-0005-0000-0000-00008C000000}"/>
    <cellStyle name="_1_Business case for CP24 promotion1_IBchanges_corr2" xfId="299" xr:uid="{00000000-0005-0000-0000-00008D000000}"/>
    <cellStyle name="_10y_model_iPTV_module_v1.07" xfId="300" xr:uid="{00000000-0005-0000-0000-00008E000000}"/>
    <cellStyle name="_10y_model_iPTV_module_v1.07_MAXtvPlan 20090416" xfId="301" xr:uid="{00000000-0005-0000-0000-00008F000000}"/>
    <cellStyle name="_10y_TP_relations_T-Com-TMHR_v2" xfId="302" xr:uid="{00000000-0005-0000-0000-000090000000}"/>
    <cellStyle name="_20060804 TSI POP calculation" xfId="303" xr:uid="{00000000-0005-0000-0000-000091000000}"/>
    <cellStyle name="_2007-05-18 PL T-Com after MB central cut v11" xfId="304" xr:uid="{00000000-0005-0000-0000-000092000000}"/>
    <cellStyle name="_20080415_DRAFT_BC_Max3_selfinstallation" xfId="305" xr:uid="{00000000-0005-0000-0000-000093000000}"/>
    <cellStyle name="_2010-02-01 MTR Overview - Final - SEE" xfId="306" xr:uid="{00000000-0005-0000-0000-000094000000}"/>
    <cellStyle name="_4_handsets" xfId="307" xr:uid="{00000000-0005-0000-0000-000095000000}"/>
    <cellStyle name="_419400_122007-procjena accruala" xfId="308" xr:uid="{00000000-0005-0000-0000-000096000000}"/>
    <cellStyle name="_419400_122007-procjena accruala 2" xfId="309" xr:uid="{00000000-0005-0000-0000-000097000000}"/>
    <cellStyle name="_419400_122007-procjena accruala 3" xfId="310" xr:uid="{00000000-0005-0000-0000-000098000000}"/>
    <cellStyle name="_419400_122007-procjena accruala 4" xfId="311" xr:uid="{00000000-0005-0000-0000-000099000000}"/>
    <cellStyle name="_6_T-HT GROUP_ template_marketing_budgets_eng_21-09-2006 inputs MKT v_1 1 FINAL" xfId="312" xr:uid="{00000000-0005-0000-0000-00009A000000}"/>
    <cellStyle name="_acquisition_retention_no_contract_2003_CLUSTERS_IB" xfId="313" xr:uid="{00000000-0005-0000-0000-00009B000000}"/>
    <cellStyle name="_acquisition_retention_no_contract_2003_CLUSTERS_IB 2" xfId="314" xr:uid="{00000000-0005-0000-0000-00009C000000}"/>
    <cellStyle name="_acquisition_retention_no_contract_2003_CLUSTERS_IB 3" xfId="315" xr:uid="{00000000-0005-0000-0000-00009D000000}"/>
    <cellStyle name="_analiza 06.07" xfId="316" xr:uid="{00000000-0005-0000-0000-00009E000000}"/>
    <cellStyle name="_ARPU Dial up" xfId="317" xr:uid="{00000000-0005-0000-0000-00009F000000}"/>
    <cellStyle name="_ARPU Dial up_MAXtvPlan 20090416" xfId="318" xr:uid="{00000000-0005-0000-0000-0000A0000000}"/>
    <cellStyle name="_ARPU Dial up_rfc novi1  20090505 z2" xfId="319" xr:uid="{00000000-0005-0000-0000-0000A1000000}"/>
    <cellStyle name="_AVENUE MALL_ cost of in house instalation (without maintenance)_ext_ 04122006" xfId="320" xr:uid="{00000000-0005-0000-0000-0000A2000000}"/>
    <cellStyle name="_Backup for Overall OPEX &amp; SP results T-HT Inc 25042007" xfId="321" xr:uid="{00000000-0005-0000-0000-0000A3000000}"/>
    <cellStyle name="_Backup for Overall OPEX &amp; SP results T-HT Inc 25042007 2" xfId="322" xr:uid="{00000000-0005-0000-0000-0000A4000000}"/>
    <cellStyle name="_Backup for Overall OPEX &amp; SP results T-HT Inc 25042007 3" xfId="323" xr:uid="{00000000-0005-0000-0000-0000A5000000}"/>
    <cellStyle name="_Backup for Overall OPEX &amp; SP results T-HT Inc 25042007 4" xfId="324" xr:uid="{00000000-0005-0000-0000-0000A6000000}"/>
    <cellStyle name="_Backup for Overall OPEX &amp; SP results T-HT Inc 25042007_Book2" xfId="325" xr:uid="{00000000-0005-0000-0000-0000A7000000}"/>
    <cellStyle name="_Backup for Overall OPEX &amp; SP results T-HT Inc 25042007_Costs " xfId="326" xr:uid="{00000000-0005-0000-0000-0000A8000000}"/>
    <cellStyle name="_Backup for Overall OPEX &amp; SP results T-HT Inc 25042007_HAWA" xfId="327" xr:uid="{00000000-0005-0000-0000-0000A9000000}"/>
    <cellStyle name="_Backup for Overall OPEX &amp; SP results T-HT Inc 25042007_MAXtvPlan 20090416" xfId="328" xr:uid="{00000000-0005-0000-0000-0000AA000000}"/>
    <cellStyle name="_Backup for Overall OPEX &amp; SP results T-HT Inc 25042007_Model_SAB101_e_31_May_2008_iPF 2008" xfId="329" xr:uid="{00000000-0005-0000-0000-0000AB000000}"/>
    <cellStyle name="_Backup for Overall OPEX &amp; SP results T-HT Inc 25042007_Retention ADSL" xfId="330" xr:uid="{00000000-0005-0000-0000-0000AC000000}"/>
    <cellStyle name="_Backup for Overall OPEX &amp; SP results T-HT Inc 25042007_Reveneus" xfId="331" xr:uid="{00000000-0005-0000-0000-0000AD000000}"/>
    <cellStyle name="_Backup for Overall OPEX &amp; SP results T-HT Inc 25042007_revenues SP 2008" xfId="332" xr:uid="{00000000-0005-0000-0000-0000AE000000}"/>
    <cellStyle name="_Backup for Overall OPEX &amp; SP results T-HT Inc 25042007_Sheet1" xfId="333" xr:uid="{00000000-0005-0000-0000-0000AF000000}"/>
    <cellStyle name="_Backup for Overall OPEX &amp; SP results T-HT Inc 25042007_T-Com wo Iskon P&amp;L CCat" xfId="334" xr:uid="{00000000-0005-0000-0000-0000B0000000}"/>
    <cellStyle name="_Backup for Overall OPEX &amp; SP results T-HT Inc 25042007_TKI - TKA costs for POTS" xfId="335" xr:uid="{00000000-0005-0000-0000-0000B1000000}"/>
    <cellStyle name="_BB report 05 2008" xfId="336" xr:uid="{00000000-0005-0000-0000-0000B2000000}"/>
    <cellStyle name="_BC" xfId="337" xr:uid="{00000000-0005-0000-0000-0000B3000000}"/>
    <cellStyle name="_BC (Mladen OT)" xfId="338" xr:uid="{00000000-0005-0000-0000-0000B4000000}"/>
    <cellStyle name="_BC new BaU (Mladen VPN)" xfId="339" xr:uid="{00000000-0005-0000-0000-0000B5000000}"/>
    <cellStyle name="_BC PN NetPRO + SLA PN_20080321_final" xfId="340" xr:uid="{00000000-0005-0000-0000-0000B6000000}"/>
    <cellStyle name="_BC template" xfId="341" xr:uid="{00000000-0005-0000-0000-0000B7000000}"/>
    <cellStyle name="_BC_MAXtvPlan 20090416" xfId="342" xr:uid="{00000000-0005-0000-0000-0000B8000000}"/>
    <cellStyle name="_BC_ME_11062007-update29102007_adjusted modemCAPEX-final update 2009" xfId="343" xr:uid="{00000000-0005-0000-0000-0000B9000000}"/>
    <cellStyle name="_BC_ME_11062007-update29102007_adjusted modemCAPEX-final update 2009(01)" xfId="344" xr:uid="{00000000-0005-0000-0000-0000BA000000}"/>
    <cellStyle name="_BC_MO repricing.doc" xfId="345" xr:uid="{00000000-0005-0000-0000-0000BB000000}"/>
    <cellStyle name="_BC_rfc novi1  20090505 z2" xfId="346" xr:uid="{00000000-0005-0000-0000-0000BC000000}"/>
    <cellStyle name="_Book1" xfId="347" xr:uid="{00000000-0005-0000-0000-0000BD000000}"/>
    <cellStyle name="_Book1 2" xfId="348" xr:uid="{00000000-0005-0000-0000-0000BE000000}"/>
    <cellStyle name="_Book1 3" xfId="349" xr:uid="{00000000-0005-0000-0000-0000BF000000}"/>
    <cellStyle name="_Book1 4" xfId="350" xr:uid="{00000000-0005-0000-0000-0000C0000000}"/>
    <cellStyle name="_Book1_Book2" xfId="351" xr:uid="{00000000-0005-0000-0000-0000C1000000}"/>
    <cellStyle name="_Book1_Costs " xfId="352" xr:uid="{00000000-0005-0000-0000-0000C2000000}"/>
    <cellStyle name="_Book1_IC calc. T-Mobile 28.01.2009" xfId="353" xr:uid="{00000000-0005-0000-0000-0000C3000000}"/>
    <cellStyle name="_Book1_IC calc.22.01.2009" xfId="354" xr:uid="{00000000-0005-0000-0000-0000C4000000}"/>
    <cellStyle name="_Book1_IC calculation za HT 20.01.2009" xfId="355" xr:uid="{00000000-0005-0000-0000-0000C5000000}"/>
    <cellStyle name="_Book1_IC calculation_za HT" xfId="356" xr:uid="{00000000-0005-0000-0000-0000C6000000}"/>
    <cellStyle name="_Book1_promjena_cijena_interkonekcije_mobile_retail_190210" xfId="357" xr:uid="{00000000-0005-0000-0000-0000C7000000}"/>
    <cellStyle name="_Book1_PRP MPL_Q1 2009_Proposal_for Quantity planning" xfId="358" xr:uid="{00000000-0005-0000-0000-0000C8000000}"/>
    <cellStyle name="_Book1_Reveneus" xfId="359" xr:uid="{00000000-0005-0000-0000-0000C9000000}"/>
    <cellStyle name="_Book2" xfId="5" xr:uid="{00000000-0005-0000-0000-0000CA000000}"/>
    <cellStyle name="_Book2 10" xfId="360" xr:uid="{00000000-0005-0000-0000-0000CB000000}"/>
    <cellStyle name="_Book2 11" xfId="361" xr:uid="{00000000-0005-0000-0000-0000CC000000}"/>
    <cellStyle name="_Book2 12" xfId="362" xr:uid="{00000000-0005-0000-0000-0000CD000000}"/>
    <cellStyle name="_Book2 2" xfId="363" xr:uid="{00000000-0005-0000-0000-0000CE000000}"/>
    <cellStyle name="_Book2 2 2" xfId="364" xr:uid="{00000000-0005-0000-0000-0000CF000000}"/>
    <cellStyle name="_Book2 3" xfId="365" xr:uid="{00000000-0005-0000-0000-0000D0000000}"/>
    <cellStyle name="_Book2 3 2" xfId="366" xr:uid="{00000000-0005-0000-0000-0000D1000000}"/>
    <cellStyle name="_Book2 4" xfId="367" xr:uid="{00000000-0005-0000-0000-0000D2000000}"/>
    <cellStyle name="_Book2 4 2" xfId="368" xr:uid="{00000000-0005-0000-0000-0000D3000000}"/>
    <cellStyle name="_Book2 5" xfId="369" xr:uid="{00000000-0005-0000-0000-0000D4000000}"/>
    <cellStyle name="_Book2 6" xfId="370" xr:uid="{00000000-0005-0000-0000-0000D5000000}"/>
    <cellStyle name="_Book2 7" xfId="371" xr:uid="{00000000-0005-0000-0000-0000D6000000}"/>
    <cellStyle name="_Book2 8" xfId="372" xr:uid="{00000000-0005-0000-0000-0000D7000000}"/>
    <cellStyle name="_Book2 9" xfId="373" xr:uid="{00000000-0005-0000-0000-0000D8000000}"/>
    <cellStyle name="_Book2_080422_Results_IPTV_external" xfId="374" xr:uid="{00000000-0005-0000-0000-0000D9000000}"/>
    <cellStyle name="_Book2_1" xfId="375" xr:uid="{00000000-0005-0000-0000-0000DA000000}"/>
    <cellStyle name="_Book2_2" xfId="376" xr:uid="{00000000-0005-0000-0000-0000DB000000}"/>
    <cellStyle name="_Book2_Book2" xfId="377" xr:uid="{00000000-0005-0000-0000-0000DC000000}"/>
    <cellStyle name="_Book2_Copy of Net revenue results_iPF 2008_monthly_150908" xfId="378" xr:uid="{00000000-0005-0000-0000-0000DD000000}"/>
    <cellStyle name="_Book2_Costs" xfId="379" xr:uid="{00000000-0005-0000-0000-0000DE000000}"/>
    <cellStyle name="_Book2_Costs " xfId="380" xr:uid="{00000000-0005-0000-0000-0000DF000000}"/>
    <cellStyle name="_Book2_DANIJELA for check and back up" xfId="6" xr:uid="{00000000-0005-0000-0000-0000E0000000}"/>
    <cellStyle name="_Book2_DANIJELA for check and back up 2" xfId="381" xr:uid="{00000000-0005-0000-0000-0000E1000000}"/>
    <cellStyle name="_Book2_DANIJELA for check and back up 3" xfId="382" xr:uid="{00000000-0005-0000-0000-0000E2000000}"/>
    <cellStyle name="_Book2_DANIJELA for check and back up 4" xfId="383" xr:uid="{00000000-0005-0000-0000-0000E3000000}"/>
    <cellStyle name="_Book2_DANIJELA for check and back up_Sheet1" xfId="384" xr:uid="{00000000-0005-0000-0000-0000E4000000}"/>
    <cellStyle name="_Book2_FC T-Com Croatia PL's" xfId="385" xr:uid="{00000000-0005-0000-0000-0000E5000000}"/>
    <cellStyle name="_Book2_FC T-Com Croatia_01022008" xfId="386" xr:uid="{00000000-0005-0000-0000-0000E6000000}"/>
    <cellStyle name="_Book2_Invest per IP (table 2)" xfId="387" xr:uid="{00000000-0005-0000-0000-0000E7000000}"/>
    <cellStyle name="_Book2_Invest per IP (table 2)_080422_Results_IPTV_external" xfId="388" xr:uid="{00000000-0005-0000-0000-0000E8000000}"/>
    <cellStyle name="_Book2_Invest per IP (table 2)_1" xfId="389" xr:uid="{00000000-0005-0000-0000-0000E9000000}"/>
    <cellStyle name="_Book2_Invest per IP (table 2)_Costs " xfId="390" xr:uid="{00000000-0005-0000-0000-0000EA000000}"/>
    <cellStyle name="_Book2_Invest per IP (table 2)_Reveneus" xfId="391" xr:uid="{00000000-0005-0000-0000-0000EB000000}"/>
    <cellStyle name="_Book2_Invest per NEC (table 1)" xfId="392" xr:uid="{00000000-0005-0000-0000-0000EC000000}"/>
    <cellStyle name="_Book2_MAXtvPlan 20090416" xfId="393" xr:uid="{00000000-0005-0000-0000-0000ED000000}"/>
    <cellStyle name="_Book2_Onl inv model" xfId="394" xr:uid="{00000000-0005-0000-0000-0000EE000000}"/>
    <cellStyle name="_Book2_Onl inv model_080422_Results_IPTV_external" xfId="395" xr:uid="{00000000-0005-0000-0000-0000EF000000}"/>
    <cellStyle name="_Book2_Onl inv model_Costs " xfId="396" xr:uid="{00000000-0005-0000-0000-0000F0000000}"/>
    <cellStyle name="_Book2_Onl inv model_Reveneus" xfId="397" xr:uid="{00000000-0005-0000-0000-0000F1000000}"/>
    <cellStyle name="_Book2_onl_MEA_prices" xfId="398" xr:uid="{00000000-0005-0000-0000-0000F2000000}"/>
    <cellStyle name="_Book2_onl_MEA_prices_080422_Results_IPTV_external" xfId="399" xr:uid="{00000000-0005-0000-0000-0000F3000000}"/>
    <cellStyle name="_Book2_onl_MEA_prices_Costs " xfId="400" xr:uid="{00000000-0005-0000-0000-0000F4000000}"/>
    <cellStyle name="_Book2_onl_MEA_prices_Reveneus" xfId="401" xr:uid="{00000000-0005-0000-0000-0000F5000000}"/>
    <cellStyle name="_Book2_Online" xfId="402" xr:uid="{00000000-0005-0000-0000-0000F6000000}"/>
    <cellStyle name="_Book2_POTS number and revenue " xfId="403" xr:uid="{00000000-0005-0000-0000-0000F7000000}"/>
    <cellStyle name="_Book2_Reveneus" xfId="404" xr:uid="{00000000-0005-0000-0000-0000F8000000}"/>
    <cellStyle name="_Book2_rfc novi1  20090505 z2" xfId="405" xr:uid="{00000000-0005-0000-0000-0000F9000000}"/>
    <cellStyle name="_Book2_Servisi DATA i NET obrada 20070301" xfId="406" xr:uid="{00000000-0005-0000-0000-0000FA000000}"/>
    <cellStyle name="_Book2_Servisi DATA i NET obrada 20070301_080422_Results_IPTV_external" xfId="407" xr:uid="{00000000-0005-0000-0000-0000FB000000}"/>
    <cellStyle name="_Book2_Servisi DATA i NET obrada 20070301_Costs " xfId="408" xr:uid="{00000000-0005-0000-0000-0000FC000000}"/>
    <cellStyle name="_Book2_Servisi DATA i NET obrada 20070301_Reveneus" xfId="409" xr:uid="{00000000-0005-0000-0000-0000FD000000}"/>
    <cellStyle name="_Book2_Sheet1" xfId="410" xr:uid="{00000000-0005-0000-0000-0000FE000000}"/>
    <cellStyle name="_Book2_stvarni CORI_17-48_13 2" xfId="411" xr:uid="{00000000-0005-0000-0000-0000FF000000}"/>
    <cellStyle name="_Book2_tab1" xfId="412" xr:uid="{00000000-0005-0000-0000-000000010000}"/>
    <cellStyle name="_Book2_tab1_080422_Results_IPTV_external" xfId="413" xr:uid="{00000000-0005-0000-0000-000001010000}"/>
    <cellStyle name="_Book2_tab1_Costs " xfId="414" xr:uid="{00000000-0005-0000-0000-000002010000}"/>
    <cellStyle name="_Book2_tab1_Reveneus" xfId="415" xr:uid="{00000000-0005-0000-0000-000003010000}"/>
    <cellStyle name="_Book2_T-Com wo Iskon P&amp;L CCat" xfId="416" xr:uid="{00000000-0005-0000-0000-000004010000}"/>
    <cellStyle name="_Book2_TKI - TKA costs for POTS" xfId="417" xr:uid="{00000000-0005-0000-0000-000005010000}"/>
    <cellStyle name="_BS-2004-TMMIP" xfId="7" xr:uid="{00000000-0005-0000-0000-000006010000}"/>
    <cellStyle name="_BS-2004-TMMIP 2" xfId="418" xr:uid="{00000000-0005-0000-0000-000007010000}"/>
    <cellStyle name="_BS-2004-TMMIP 3" xfId="419" xr:uid="{00000000-0005-0000-0000-000008010000}"/>
    <cellStyle name="_BS-2004-TMMIP 4" xfId="420" xr:uid="{00000000-0005-0000-0000-000009010000}"/>
    <cellStyle name="_BS-2004-TMMIP_Sheet1" xfId="421" xr:uid="{00000000-0005-0000-0000-00000A010000}"/>
    <cellStyle name="_BS-2005-TMMIP" xfId="8" xr:uid="{00000000-0005-0000-0000-00000B010000}"/>
    <cellStyle name="_BS-2005-TMMIP 2" xfId="422" xr:uid="{00000000-0005-0000-0000-00000C010000}"/>
    <cellStyle name="_BS-2005-TMMIP 3" xfId="423" xr:uid="{00000000-0005-0000-0000-00000D010000}"/>
    <cellStyle name="_BS-2005-TMMIP 4" xfId="424" xr:uid="{00000000-0005-0000-0000-00000E010000}"/>
    <cellStyle name="_BS-2005-TMMIP_Sheet1" xfId="425" xr:uid="{00000000-0005-0000-0000-00000F010000}"/>
    <cellStyle name="_Calculation_final" xfId="426" xr:uid="{00000000-0005-0000-0000-000010010000}"/>
    <cellStyle name="_capex" xfId="9" xr:uid="{00000000-0005-0000-0000-000011010000}"/>
    <cellStyle name="_capex 2" xfId="427" xr:uid="{00000000-0005-0000-0000-000012010000}"/>
    <cellStyle name="_capex 3" xfId="428" xr:uid="{00000000-0005-0000-0000-000013010000}"/>
    <cellStyle name="_capex 4" xfId="429" xr:uid="{00000000-0005-0000-0000-000014010000}"/>
    <cellStyle name="_Capex EAE IP TV VOD ADSL ME BUS 01082005 MJ2" xfId="430" xr:uid="{00000000-0005-0000-0000-000015010000}"/>
    <cellStyle name="_Capex EAE IP TV VOD ADSL ME BUS 03082005 MJ1" xfId="431" xr:uid="{00000000-0005-0000-0000-000016010000}"/>
    <cellStyle name="_CapEx mjesečna distribucija - PRIJELAZNA_01-2008" xfId="432" xr:uid="{00000000-0005-0000-0000-000017010000}"/>
    <cellStyle name="_CapEx mjesečna distribucija - PRIJELAZNA_01-2008 2" xfId="433" xr:uid="{00000000-0005-0000-0000-000018010000}"/>
    <cellStyle name="_CapEx mjesečna distribucija - PRIJELAZNA_01-2008 3" xfId="434" xr:uid="{00000000-0005-0000-0000-000019010000}"/>
    <cellStyle name="_CapEx mjesečna distribucija - PRIJELAZNA_01-2008 4" xfId="435" xr:uid="{00000000-0005-0000-0000-00001A010000}"/>
    <cellStyle name="_CAPEX_nova platforma2007_2011" xfId="436" xr:uid="{00000000-0005-0000-0000-00001B010000}"/>
    <cellStyle name="_CAPEX1" xfId="10" xr:uid="{00000000-0005-0000-0000-00001C010000}"/>
    <cellStyle name="_CAPEX1 2" xfId="437" xr:uid="{00000000-0005-0000-0000-00001D010000}"/>
    <cellStyle name="_CAPEX1 3" xfId="438" xr:uid="{00000000-0005-0000-0000-00001E010000}"/>
    <cellStyle name="_CAPEX1 4" xfId="439" xr:uid="{00000000-0005-0000-0000-00001F010000}"/>
    <cellStyle name="_CFO-KPIsPP_0505" xfId="11" xr:uid="{00000000-0005-0000-0000-000020010000}"/>
    <cellStyle name="_CFO-KPIsPP_0505 2" xfId="440" xr:uid="{00000000-0005-0000-0000-000021010000}"/>
    <cellStyle name="_CFO-KPIsPP_0505 3" xfId="441" xr:uid="{00000000-0005-0000-0000-000022010000}"/>
    <cellStyle name="_CFO-KPIsPP_0505 4" xfId="442" xr:uid="{00000000-0005-0000-0000-000023010000}"/>
    <cellStyle name="_CFO-KPIsPP_1205" xfId="443" xr:uid="{00000000-0005-0000-0000-000024010000}"/>
    <cellStyle name="_checklist IPTV" xfId="444" xr:uid="{00000000-0005-0000-0000-000025010000}"/>
    <cellStyle name="_checklist IPTV_MAXtvPlan 20090416" xfId="445" xr:uid="{00000000-0005-0000-0000-000026010000}"/>
    <cellStyle name="_checklist IPTV_rfc novi1  20090505 z2" xfId="446" xr:uid="{00000000-0005-0000-0000-000027010000}"/>
    <cellStyle name="_Column1" xfId="12" xr:uid="{00000000-0005-0000-0000-000028010000}"/>
    <cellStyle name="_Column1 10" xfId="447" xr:uid="{00000000-0005-0000-0000-000029010000}"/>
    <cellStyle name="_Column1 11" xfId="448" xr:uid="{00000000-0005-0000-0000-00002A010000}"/>
    <cellStyle name="_Column1 2" xfId="449" xr:uid="{00000000-0005-0000-0000-00002B010000}"/>
    <cellStyle name="_Column1 2 2" xfId="450" xr:uid="{00000000-0005-0000-0000-00002C010000}"/>
    <cellStyle name="_Column1 2 3" xfId="451" xr:uid="{00000000-0005-0000-0000-00002D010000}"/>
    <cellStyle name="_Column1 3" xfId="452" xr:uid="{00000000-0005-0000-0000-00002E010000}"/>
    <cellStyle name="_Column1 3 2" xfId="453" xr:uid="{00000000-0005-0000-0000-00002F010000}"/>
    <cellStyle name="_Column1 3 3" xfId="454" xr:uid="{00000000-0005-0000-0000-000030010000}"/>
    <cellStyle name="_Column1 4" xfId="455" xr:uid="{00000000-0005-0000-0000-000031010000}"/>
    <cellStyle name="_Column1 4 2" xfId="456" xr:uid="{00000000-0005-0000-0000-000032010000}"/>
    <cellStyle name="_Column1 5" xfId="457" xr:uid="{00000000-0005-0000-0000-000033010000}"/>
    <cellStyle name="_Column1 5 2" xfId="458" xr:uid="{00000000-0005-0000-0000-000034010000}"/>
    <cellStyle name="_Column1 6" xfId="459" xr:uid="{00000000-0005-0000-0000-000035010000}"/>
    <cellStyle name="_Column1 7" xfId="460" xr:uid="{00000000-0005-0000-0000-000036010000}"/>
    <cellStyle name="_Column1 8" xfId="461" xr:uid="{00000000-0005-0000-0000-000037010000}"/>
    <cellStyle name="_Column1 9" xfId="462" xr:uid="{00000000-0005-0000-0000-000038010000}"/>
    <cellStyle name="_Column1_Book2" xfId="463" xr:uid="{00000000-0005-0000-0000-000039010000}"/>
    <cellStyle name="_Column1_Costs " xfId="464" xr:uid="{00000000-0005-0000-0000-00003A010000}"/>
    <cellStyle name="_Column1_EBITDA-Aufriss_ST" xfId="465" xr:uid="{00000000-0005-0000-0000-00003B010000}"/>
    <cellStyle name="_Column1_HAWA" xfId="466" xr:uid="{00000000-0005-0000-0000-00003C010000}"/>
    <cellStyle name="_Column1_kgfums" xfId="467" xr:uid="{00000000-0005-0000-0000-00003D010000}"/>
    <cellStyle name="_Column1_MAXtvPlan 20090416" xfId="468" xr:uid="{00000000-0005-0000-0000-00003E010000}"/>
    <cellStyle name="_Column1_Mindestanforderungen_FCF" xfId="469" xr:uid="{00000000-0005-0000-0000-00003F010000}"/>
    <cellStyle name="_Column1_Mindestanforderungen_FCF 2" xfId="470" xr:uid="{00000000-0005-0000-0000-000040010000}"/>
    <cellStyle name="_Column1_MIS2" xfId="471" xr:uid="{00000000-0005-0000-0000-000041010000}"/>
    <cellStyle name="_Column1_MIS2 2" xfId="472" xr:uid="{00000000-0005-0000-0000-000042010000}"/>
    <cellStyle name="_Column1_Model_SAB101_e_31_May_2008_iPF 2008" xfId="473" xr:uid="{00000000-0005-0000-0000-000043010000}"/>
    <cellStyle name="_Column1_Retention ADSL" xfId="474" xr:uid="{00000000-0005-0000-0000-000044010000}"/>
    <cellStyle name="_Column1_Reveneus" xfId="475" xr:uid="{00000000-0005-0000-0000-000045010000}"/>
    <cellStyle name="_Column1_revenues SP 2008" xfId="476" xr:uid="{00000000-0005-0000-0000-000046010000}"/>
    <cellStyle name="_Column1_Säulen" xfId="477" xr:uid="{00000000-0005-0000-0000-000047010000}"/>
    <cellStyle name="_Column1_Sheet1" xfId="478" xr:uid="{00000000-0005-0000-0000-000048010000}"/>
    <cellStyle name="_Column1_Sondereinflüsse" xfId="479" xr:uid="{00000000-0005-0000-0000-000049010000}"/>
    <cellStyle name="_Column1_Sondereinflüsse 2" xfId="480" xr:uid="{00000000-0005-0000-0000-00004A010000}"/>
    <cellStyle name="_Column1_T-Com wo Iskon P&amp;L CCat" xfId="481" xr:uid="{00000000-0005-0000-0000-00004B010000}"/>
    <cellStyle name="_Column1_TKI - TKA costs for POTS" xfId="482" xr:uid="{00000000-0005-0000-0000-00004C010000}"/>
    <cellStyle name="_Column1_Vorjahreswerte Anpassung 06 2001" xfId="483" xr:uid="{00000000-0005-0000-0000-00004D010000}"/>
    <cellStyle name="_Column2" xfId="13" xr:uid="{00000000-0005-0000-0000-00004E010000}"/>
    <cellStyle name="_Column2 10" xfId="484" xr:uid="{00000000-0005-0000-0000-00004F010000}"/>
    <cellStyle name="_Column2 11" xfId="485" xr:uid="{00000000-0005-0000-0000-000050010000}"/>
    <cellStyle name="_Column2 2" xfId="486" xr:uid="{00000000-0005-0000-0000-000051010000}"/>
    <cellStyle name="_Column2 2 2" xfId="487" xr:uid="{00000000-0005-0000-0000-000052010000}"/>
    <cellStyle name="_Column2 3" xfId="488" xr:uid="{00000000-0005-0000-0000-000053010000}"/>
    <cellStyle name="_Column2 3 2" xfId="489" xr:uid="{00000000-0005-0000-0000-000054010000}"/>
    <cellStyle name="_Column2 4" xfId="490" xr:uid="{00000000-0005-0000-0000-000055010000}"/>
    <cellStyle name="_Column2 4 2" xfId="491" xr:uid="{00000000-0005-0000-0000-000056010000}"/>
    <cellStyle name="_Column2 5" xfId="492" xr:uid="{00000000-0005-0000-0000-000057010000}"/>
    <cellStyle name="_Column2 6" xfId="493" xr:uid="{00000000-0005-0000-0000-000058010000}"/>
    <cellStyle name="_Column2 7" xfId="494" xr:uid="{00000000-0005-0000-0000-000059010000}"/>
    <cellStyle name="_Column2 8" xfId="495" xr:uid="{00000000-0005-0000-0000-00005A010000}"/>
    <cellStyle name="_Column2 9" xfId="496" xr:uid="{00000000-0005-0000-0000-00005B010000}"/>
    <cellStyle name="_Column2_Book2" xfId="497" xr:uid="{00000000-0005-0000-0000-00005C010000}"/>
    <cellStyle name="_Column2_EBITDA-Aufriss_ST" xfId="498" xr:uid="{00000000-0005-0000-0000-00005D010000}"/>
    <cellStyle name="_Column2_kgfums" xfId="499" xr:uid="{00000000-0005-0000-0000-00005E010000}"/>
    <cellStyle name="_Column2_Mindestanforderungen_FCF" xfId="500" xr:uid="{00000000-0005-0000-0000-00005F010000}"/>
    <cellStyle name="_Column2_Mindestanforderungen_FCF 2" xfId="501" xr:uid="{00000000-0005-0000-0000-000060010000}"/>
    <cellStyle name="_Column2_MIS2" xfId="502" xr:uid="{00000000-0005-0000-0000-000061010000}"/>
    <cellStyle name="_Column2_MIS2 2" xfId="503" xr:uid="{00000000-0005-0000-0000-000062010000}"/>
    <cellStyle name="_Column2_Säulen" xfId="504" xr:uid="{00000000-0005-0000-0000-000063010000}"/>
    <cellStyle name="_Column2_Sondereinflüsse" xfId="505" xr:uid="{00000000-0005-0000-0000-000064010000}"/>
    <cellStyle name="_Column2_Sondereinflüsse 2" xfId="506" xr:uid="{00000000-0005-0000-0000-000065010000}"/>
    <cellStyle name="_Column2_Vorjahreswerte Anpassung 06 2001" xfId="507" xr:uid="{00000000-0005-0000-0000-000066010000}"/>
    <cellStyle name="_Column3" xfId="14" xr:uid="{00000000-0005-0000-0000-000067010000}"/>
    <cellStyle name="_Column3 10" xfId="508" xr:uid="{00000000-0005-0000-0000-000068010000}"/>
    <cellStyle name="_Column3 11" xfId="509" xr:uid="{00000000-0005-0000-0000-000069010000}"/>
    <cellStyle name="_Column3 2" xfId="510" xr:uid="{00000000-0005-0000-0000-00006A010000}"/>
    <cellStyle name="_Column3 2 2" xfId="511" xr:uid="{00000000-0005-0000-0000-00006B010000}"/>
    <cellStyle name="_Column3 3" xfId="512" xr:uid="{00000000-0005-0000-0000-00006C010000}"/>
    <cellStyle name="_Column3 3 2" xfId="513" xr:uid="{00000000-0005-0000-0000-00006D010000}"/>
    <cellStyle name="_Column3 4" xfId="514" xr:uid="{00000000-0005-0000-0000-00006E010000}"/>
    <cellStyle name="_Column3 4 2" xfId="515" xr:uid="{00000000-0005-0000-0000-00006F010000}"/>
    <cellStyle name="_Column3 5" xfId="516" xr:uid="{00000000-0005-0000-0000-000070010000}"/>
    <cellStyle name="_Column3 6" xfId="517" xr:uid="{00000000-0005-0000-0000-000071010000}"/>
    <cellStyle name="_Column3 7" xfId="518" xr:uid="{00000000-0005-0000-0000-000072010000}"/>
    <cellStyle name="_Column3 8" xfId="519" xr:uid="{00000000-0005-0000-0000-000073010000}"/>
    <cellStyle name="_Column3 9" xfId="520" xr:uid="{00000000-0005-0000-0000-000074010000}"/>
    <cellStyle name="_Column3_Book2" xfId="521" xr:uid="{00000000-0005-0000-0000-000075010000}"/>
    <cellStyle name="_Column3_EBITDA-Aufriss_ST" xfId="522" xr:uid="{00000000-0005-0000-0000-000076010000}"/>
    <cellStyle name="_Column3_kgfums" xfId="523" xr:uid="{00000000-0005-0000-0000-000077010000}"/>
    <cellStyle name="_Column3_Mindestanforderungen_FCF" xfId="524" xr:uid="{00000000-0005-0000-0000-000078010000}"/>
    <cellStyle name="_Column3_Mindestanforderungen_FCF 2" xfId="525" xr:uid="{00000000-0005-0000-0000-000079010000}"/>
    <cellStyle name="_Column3_MIS2" xfId="526" xr:uid="{00000000-0005-0000-0000-00007A010000}"/>
    <cellStyle name="_Column3_MIS2 2" xfId="527" xr:uid="{00000000-0005-0000-0000-00007B010000}"/>
    <cellStyle name="_Column3_Säulen" xfId="528" xr:uid="{00000000-0005-0000-0000-00007C010000}"/>
    <cellStyle name="_Column3_Sondereinflüsse" xfId="529" xr:uid="{00000000-0005-0000-0000-00007D010000}"/>
    <cellStyle name="_Column3_Sondereinflüsse 2" xfId="530" xr:uid="{00000000-0005-0000-0000-00007E010000}"/>
    <cellStyle name="_Column3_Vorjahreswerte Anpassung 06 2001" xfId="531" xr:uid="{00000000-0005-0000-0000-00007F010000}"/>
    <cellStyle name="_Column4" xfId="15" xr:uid="{00000000-0005-0000-0000-000080010000}"/>
    <cellStyle name="_Column4 10" xfId="532" xr:uid="{00000000-0005-0000-0000-000081010000}"/>
    <cellStyle name="_Column4 11" xfId="533" xr:uid="{00000000-0005-0000-0000-000082010000}"/>
    <cellStyle name="_Column4 12" xfId="534" xr:uid="{00000000-0005-0000-0000-000083010000}"/>
    <cellStyle name="_Column4 2" xfId="535" xr:uid="{00000000-0005-0000-0000-000084010000}"/>
    <cellStyle name="_Column4 2 2" xfId="536" xr:uid="{00000000-0005-0000-0000-000085010000}"/>
    <cellStyle name="_Column4 3" xfId="537" xr:uid="{00000000-0005-0000-0000-000086010000}"/>
    <cellStyle name="_Column4 3 2" xfId="538" xr:uid="{00000000-0005-0000-0000-000087010000}"/>
    <cellStyle name="_Column4 4" xfId="539" xr:uid="{00000000-0005-0000-0000-000088010000}"/>
    <cellStyle name="_Column4 4 2" xfId="540" xr:uid="{00000000-0005-0000-0000-000089010000}"/>
    <cellStyle name="_Column4 5" xfId="541" xr:uid="{00000000-0005-0000-0000-00008A010000}"/>
    <cellStyle name="_Column4 6" xfId="542" xr:uid="{00000000-0005-0000-0000-00008B010000}"/>
    <cellStyle name="_Column4 7" xfId="543" xr:uid="{00000000-0005-0000-0000-00008C010000}"/>
    <cellStyle name="_Column4 8" xfId="544" xr:uid="{00000000-0005-0000-0000-00008D010000}"/>
    <cellStyle name="_Column4 9" xfId="545" xr:uid="{00000000-0005-0000-0000-00008E010000}"/>
    <cellStyle name="_Column4_Book2" xfId="546" xr:uid="{00000000-0005-0000-0000-00008F010000}"/>
    <cellStyle name="_Column4_Costs " xfId="547" xr:uid="{00000000-0005-0000-0000-000090010000}"/>
    <cellStyle name="_Column4_EBITDA-Aufriss_ST" xfId="548" xr:uid="{00000000-0005-0000-0000-000091010000}"/>
    <cellStyle name="_Column4_HAWA" xfId="549" xr:uid="{00000000-0005-0000-0000-000092010000}"/>
    <cellStyle name="_Column4_kgfums" xfId="550" xr:uid="{00000000-0005-0000-0000-000093010000}"/>
    <cellStyle name="_Column4_MAXtvPlan 20090416" xfId="551" xr:uid="{00000000-0005-0000-0000-000094010000}"/>
    <cellStyle name="_Column4_Mindestanforderungen_FCF" xfId="552" xr:uid="{00000000-0005-0000-0000-000095010000}"/>
    <cellStyle name="_Column4_Mindestanforderungen_FCF 2" xfId="553" xr:uid="{00000000-0005-0000-0000-000096010000}"/>
    <cellStyle name="_Column4_MIS2" xfId="554" xr:uid="{00000000-0005-0000-0000-000097010000}"/>
    <cellStyle name="_Column4_MIS2 2" xfId="555" xr:uid="{00000000-0005-0000-0000-000098010000}"/>
    <cellStyle name="_Column4_Model_SAB101_e_31_May_2008_iPF 2008" xfId="556" xr:uid="{00000000-0005-0000-0000-000099010000}"/>
    <cellStyle name="_Column4_Retention ADSL" xfId="557" xr:uid="{00000000-0005-0000-0000-00009A010000}"/>
    <cellStyle name="_Column4_Reveneus" xfId="558" xr:uid="{00000000-0005-0000-0000-00009B010000}"/>
    <cellStyle name="_Column4_revenues SP 2008" xfId="559" xr:uid="{00000000-0005-0000-0000-00009C010000}"/>
    <cellStyle name="_Column4_Säulen" xfId="560" xr:uid="{00000000-0005-0000-0000-00009D010000}"/>
    <cellStyle name="_Column4_Sheet1" xfId="561" xr:uid="{00000000-0005-0000-0000-00009E010000}"/>
    <cellStyle name="_Column4_Sondereinflüsse" xfId="562" xr:uid="{00000000-0005-0000-0000-00009F010000}"/>
    <cellStyle name="_Column4_Sondereinflüsse 2" xfId="563" xr:uid="{00000000-0005-0000-0000-0000A0010000}"/>
    <cellStyle name="_Column4_T-Com wo Iskon P&amp;L CCat" xfId="564" xr:uid="{00000000-0005-0000-0000-0000A1010000}"/>
    <cellStyle name="_Column4_TKI - TKA costs for POTS" xfId="565" xr:uid="{00000000-0005-0000-0000-0000A2010000}"/>
    <cellStyle name="_Column4_Vorjahreswerte Anpassung 06 2001" xfId="566" xr:uid="{00000000-0005-0000-0000-0000A3010000}"/>
    <cellStyle name="_Column5" xfId="16" xr:uid="{00000000-0005-0000-0000-0000A4010000}"/>
    <cellStyle name="_Column5 10" xfId="567" xr:uid="{00000000-0005-0000-0000-0000A5010000}"/>
    <cellStyle name="_Column5 11" xfId="568" xr:uid="{00000000-0005-0000-0000-0000A6010000}"/>
    <cellStyle name="_Column5 2" xfId="569" xr:uid="{00000000-0005-0000-0000-0000A7010000}"/>
    <cellStyle name="_Column5 2 2" xfId="570" xr:uid="{00000000-0005-0000-0000-0000A8010000}"/>
    <cellStyle name="_Column5 3" xfId="571" xr:uid="{00000000-0005-0000-0000-0000A9010000}"/>
    <cellStyle name="_Column5 3 2" xfId="572" xr:uid="{00000000-0005-0000-0000-0000AA010000}"/>
    <cellStyle name="_Column5 4" xfId="573" xr:uid="{00000000-0005-0000-0000-0000AB010000}"/>
    <cellStyle name="_Column5 4 2" xfId="574" xr:uid="{00000000-0005-0000-0000-0000AC010000}"/>
    <cellStyle name="_Column5 5" xfId="575" xr:uid="{00000000-0005-0000-0000-0000AD010000}"/>
    <cellStyle name="_Column5 6" xfId="576" xr:uid="{00000000-0005-0000-0000-0000AE010000}"/>
    <cellStyle name="_Column5 7" xfId="577" xr:uid="{00000000-0005-0000-0000-0000AF010000}"/>
    <cellStyle name="_Column5 8" xfId="578" xr:uid="{00000000-0005-0000-0000-0000B0010000}"/>
    <cellStyle name="_Column5 9" xfId="579" xr:uid="{00000000-0005-0000-0000-0000B1010000}"/>
    <cellStyle name="_Column5_Book2" xfId="580" xr:uid="{00000000-0005-0000-0000-0000B2010000}"/>
    <cellStyle name="_Column5_EBITDA-Aufriss_ST" xfId="581" xr:uid="{00000000-0005-0000-0000-0000B3010000}"/>
    <cellStyle name="_Column5_kgfums" xfId="582" xr:uid="{00000000-0005-0000-0000-0000B4010000}"/>
    <cellStyle name="_Column5_Mindestanforderungen_FCF" xfId="583" xr:uid="{00000000-0005-0000-0000-0000B5010000}"/>
    <cellStyle name="_Column5_Mindestanforderungen_FCF 2" xfId="584" xr:uid="{00000000-0005-0000-0000-0000B6010000}"/>
    <cellStyle name="_Column5_MIS2" xfId="585" xr:uid="{00000000-0005-0000-0000-0000B7010000}"/>
    <cellStyle name="_Column5_MIS2 2" xfId="586" xr:uid="{00000000-0005-0000-0000-0000B8010000}"/>
    <cellStyle name="_Column5_Säulen" xfId="587" xr:uid="{00000000-0005-0000-0000-0000B9010000}"/>
    <cellStyle name="_Column5_Sondereinflüsse" xfId="588" xr:uid="{00000000-0005-0000-0000-0000BA010000}"/>
    <cellStyle name="_Column5_Sondereinflüsse 2" xfId="589" xr:uid="{00000000-0005-0000-0000-0000BB010000}"/>
    <cellStyle name="_Column5_Vorjahreswerte Anpassung 06 2001" xfId="590" xr:uid="{00000000-0005-0000-0000-0000BC010000}"/>
    <cellStyle name="_Column6" xfId="17" xr:uid="{00000000-0005-0000-0000-0000BD010000}"/>
    <cellStyle name="_Column6 10" xfId="591" xr:uid="{00000000-0005-0000-0000-0000BE010000}"/>
    <cellStyle name="_Column6 11" xfId="592" xr:uid="{00000000-0005-0000-0000-0000BF010000}"/>
    <cellStyle name="_Column6 2" xfId="593" xr:uid="{00000000-0005-0000-0000-0000C0010000}"/>
    <cellStyle name="_Column6 2 2" xfId="594" xr:uid="{00000000-0005-0000-0000-0000C1010000}"/>
    <cellStyle name="_Column6 3" xfId="595" xr:uid="{00000000-0005-0000-0000-0000C2010000}"/>
    <cellStyle name="_Column6 3 2" xfId="596" xr:uid="{00000000-0005-0000-0000-0000C3010000}"/>
    <cellStyle name="_Column6 4" xfId="597" xr:uid="{00000000-0005-0000-0000-0000C4010000}"/>
    <cellStyle name="_Column6 4 2" xfId="598" xr:uid="{00000000-0005-0000-0000-0000C5010000}"/>
    <cellStyle name="_Column6 5" xfId="599" xr:uid="{00000000-0005-0000-0000-0000C6010000}"/>
    <cellStyle name="_Column6 6" xfId="600" xr:uid="{00000000-0005-0000-0000-0000C7010000}"/>
    <cellStyle name="_Column6 7" xfId="601" xr:uid="{00000000-0005-0000-0000-0000C8010000}"/>
    <cellStyle name="_Column6 8" xfId="602" xr:uid="{00000000-0005-0000-0000-0000C9010000}"/>
    <cellStyle name="_Column6 9" xfId="603" xr:uid="{00000000-0005-0000-0000-0000CA010000}"/>
    <cellStyle name="_Column6_Book2" xfId="604" xr:uid="{00000000-0005-0000-0000-0000CB010000}"/>
    <cellStyle name="_Column6_EBITDA-Aufriss_ST" xfId="605" xr:uid="{00000000-0005-0000-0000-0000CC010000}"/>
    <cellStyle name="_Column6_kgfums" xfId="606" xr:uid="{00000000-0005-0000-0000-0000CD010000}"/>
    <cellStyle name="_Column6_Mindestanforderungen_FCF" xfId="607" xr:uid="{00000000-0005-0000-0000-0000CE010000}"/>
    <cellStyle name="_Column6_Mindestanforderungen_FCF 2" xfId="608" xr:uid="{00000000-0005-0000-0000-0000CF010000}"/>
    <cellStyle name="_Column6_MIS2" xfId="609" xr:uid="{00000000-0005-0000-0000-0000D0010000}"/>
    <cellStyle name="_Column6_MIS2 2" xfId="610" xr:uid="{00000000-0005-0000-0000-0000D1010000}"/>
    <cellStyle name="_Column6_Säulen" xfId="611" xr:uid="{00000000-0005-0000-0000-0000D2010000}"/>
    <cellStyle name="_Column6_Sondereinflüsse" xfId="612" xr:uid="{00000000-0005-0000-0000-0000D3010000}"/>
    <cellStyle name="_Column6_Sondereinflüsse 2" xfId="613" xr:uid="{00000000-0005-0000-0000-0000D4010000}"/>
    <cellStyle name="_Column6_Vorjahreswerte Anpassung 06 2001" xfId="614" xr:uid="{00000000-0005-0000-0000-0000D5010000}"/>
    <cellStyle name="_Column7" xfId="18" xr:uid="{00000000-0005-0000-0000-0000D6010000}"/>
    <cellStyle name="_Column7 10" xfId="615" xr:uid="{00000000-0005-0000-0000-0000D7010000}"/>
    <cellStyle name="_Column7 11" xfId="616" xr:uid="{00000000-0005-0000-0000-0000D8010000}"/>
    <cellStyle name="_Column7 2" xfId="617" xr:uid="{00000000-0005-0000-0000-0000D9010000}"/>
    <cellStyle name="_Column7 2 2" xfId="618" xr:uid="{00000000-0005-0000-0000-0000DA010000}"/>
    <cellStyle name="_Column7 3" xfId="619" xr:uid="{00000000-0005-0000-0000-0000DB010000}"/>
    <cellStyle name="_Column7 3 2" xfId="620" xr:uid="{00000000-0005-0000-0000-0000DC010000}"/>
    <cellStyle name="_Column7 4" xfId="621" xr:uid="{00000000-0005-0000-0000-0000DD010000}"/>
    <cellStyle name="_Column7 4 2" xfId="622" xr:uid="{00000000-0005-0000-0000-0000DE010000}"/>
    <cellStyle name="_Column7 5" xfId="623" xr:uid="{00000000-0005-0000-0000-0000DF010000}"/>
    <cellStyle name="_Column7 6" xfId="624" xr:uid="{00000000-0005-0000-0000-0000E0010000}"/>
    <cellStyle name="_Column7 7" xfId="625" xr:uid="{00000000-0005-0000-0000-0000E1010000}"/>
    <cellStyle name="_Column7 8" xfId="626" xr:uid="{00000000-0005-0000-0000-0000E2010000}"/>
    <cellStyle name="_Column7 9" xfId="627" xr:uid="{00000000-0005-0000-0000-0000E3010000}"/>
    <cellStyle name="_Column7_Book2" xfId="628" xr:uid="{00000000-0005-0000-0000-0000E4010000}"/>
    <cellStyle name="_Column7_EBITDA-Aufriss_ST" xfId="629" xr:uid="{00000000-0005-0000-0000-0000E5010000}"/>
    <cellStyle name="_Column7_kgfums" xfId="630" xr:uid="{00000000-0005-0000-0000-0000E6010000}"/>
    <cellStyle name="_Column7_Mindestanforderungen_FCF" xfId="631" xr:uid="{00000000-0005-0000-0000-0000E7010000}"/>
    <cellStyle name="_Column7_Mindestanforderungen_FCF 10" xfId="632" xr:uid="{00000000-0005-0000-0000-0000E8010000}"/>
    <cellStyle name="_Column7_Mindestanforderungen_FCF 2" xfId="633" xr:uid="{00000000-0005-0000-0000-0000E9010000}"/>
    <cellStyle name="_Column7_Mindestanforderungen_FCF 2 2" xfId="634" xr:uid="{00000000-0005-0000-0000-0000EA010000}"/>
    <cellStyle name="_Column7_Mindestanforderungen_FCF 2 2 2" xfId="635" xr:uid="{00000000-0005-0000-0000-0000EB010000}"/>
    <cellStyle name="_Column7_Mindestanforderungen_FCF 2 2 3" xfId="636" xr:uid="{00000000-0005-0000-0000-0000EC010000}"/>
    <cellStyle name="_Column7_Mindestanforderungen_FCF 2 2 4" xfId="637" xr:uid="{00000000-0005-0000-0000-0000ED010000}"/>
    <cellStyle name="_Column7_Mindestanforderungen_FCF 2 2 5" xfId="638" xr:uid="{00000000-0005-0000-0000-0000EE010000}"/>
    <cellStyle name="_Column7_Mindestanforderungen_FCF 2 3" xfId="639" xr:uid="{00000000-0005-0000-0000-0000EF010000}"/>
    <cellStyle name="_Column7_Mindestanforderungen_FCF 2 3 2" xfId="640" xr:uid="{00000000-0005-0000-0000-0000F0010000}"/>
    <cellStyle name="_Column7_Mindestanforderungen_FCF 2 3 3" xfId="641" xr:uid="{00000000-0005-0000-0000-0000F1010000}"/>
    <cellStyle name="_Column7_Mindestanforderungen_FCF 2 3 4" xfId="642" xr:uid="{00000000-0005-0000-0000-0000F2010000}"/>
    <cellStyle name="_Column7_Mindestanforderungen_FCF 2 3 5" xfId="643" xr:uid="{00000000-0005-0000-0000-0000F3010000}"/>
    <cellStyle name="_Column7_Mindestanforderungen_FCF 2 4" xfId="644" xr:uid="{00000000-0005-0000-0000-0000F4010000}"/>
    <cellStyle name="_Column7_Mindestanforderungen_FCF 2 4 2" xfId="645" xr:uid="{00000000-0005-0000-0000-0000F5010000}"/>
    <cellStyle name="_Column7_Mindestanforderungen_FCF 2 4 3" xfId="646" xr:uid="{00000000-0005-0000-0000-0000F6010000}"/>
    <cellStyle name="_Column7_Mindestanforderungen_FCF 2 4 4" xfId="647" xr:uid="{00000000-0005-0000-0000-0000F7010000}"/>
    <cellStyle name="_Column7_Mindestanforderungen_FCF 2 4 5" xfId="648" xr:uid="{00000000-0005-0000-0000-0000F8010000}"/>
    <cellStyle name="_Column7_Mindestanforderungen_FCF 2 5" xfId="649" xr:uid="{00000000-0005-0000-0000-0000F9010000}"/>
    <cellStyle name="_Column7_Mindestanforderungen_FCF 2 5 2" xfId="650" xr:uid="{00000000-0005-0000-0000-0000FA010000}"/>
    <cellStyle name="_Column7_Mindestanforderungen_FCF 2 5 3" xfId="651" xr:uid="{00000000-0005-0000-0000-0000FB010000}"/>
    <cellStyle name="_Column7_Mindestanforderungen_FCF 2 5 4" xfId="652" xr:uid="{00000000-0005-0000-0000-0000FC010000}"/>
    <cellStyle name="_Column7_Mindestanforderungen_FCF 2 5 5" xfId="653" xr:uid="{00000000-0005-0000-0000-0000FD010000}"/>
    <cellStyle name="_Column7_Mindestanforderungen_FCF 2 6" xfId="654" xr:uid="{00000000-0005-0000-0000-0000FE010000}"/>
    <cellStyle name="_Column7_Mindestanforderungen_FCF 2 7" xfId="655" xr:uid="{00000000-0005-0000-0000-0000FF010000}"/>
    <cellStyle name="_Column7_Mindestanforderungen_FCF 2 8" xfId="656" xr:uid="{00000000-0005-0000-0000-000000020000}"/>
    <cellStyle name="_Column7_Mindestanforderungen_FCF 2 9" xfId="657" xr:uid="{00000000-0005-0000-0000-000001020000}"/>
    <cellStyle name="_Column7_Mindestanforderungen_FCF 3" xfId="658" xr:uid="{00000000-0005-0000-0000-000002020000}"/>
    <cellStyle name="_Column7_Mindestanforderungen_FCF 3 2" xfId="659" xr:uid="{00000000-0005-0000-0000-000003020000}"/>
    <cellStyle name="_Column7_Mindestanforderungen_FCF 3 3" xfId="660" xr:uid="{00000000-0005-0000-0000-000004020000}"/>
    <cellStyle name="_Column7_Mindestanforderungen_FCF 3 4" xfId="661" xr:uid="{00000000-0005-0000-0000-000005020000}"/>
    <cellStyle name="_Column7_Mindestanforderungen_FCF 3 5" xfId="662" xr:uid="{00000000-0005-0000-0000-000006020000}"/>
    <cellStyle name="_Column7_Mindestanforderungen_FCF 4" xfId="663" xr:uid="{00000000-0005-0000-0000-000007020000}"/>
    <cellStyle name="_Column7_Mindestanforderungen_FCF 4 2" xfId="664" xr:uid="{00000000-0005-0000-0000-000008020000}"/>
    <cellStyle name="_Column7_Mindestanforderungen_FCF 4 3" xfId="665" xr:uid="{00000000-0005-0000-0000-000009020000}"/>
    <cellStyle name="_Column7_Mindestanforderungen_FCF 4 4" xfId="666" xr:uid="{00000000-0005-0000-0000-00000A020000}"/>
    <cellStyle name="_Column7_Mindestanforderungen_FCF 4 5" xfId="667" xr:uid="{00000000-0005-0000-0000-00000B020000}"/>
    <cellStyle name="_Column7_Mindestanforderungen_FCF 5" xfId="668" xr:uid="{00000000-0005-0000-0000-00000C020000}"/>
    <cellStyle name="_Column7_Mindestanforderungen_FCF 5 2" xfId="669" xr:uid="{00000000-0005-0000-0000-00000D020000}"/>
    <cellStyle name="_Column7_Mindestanforderungen_FCF 5 3" xfId="670" xr:uid="{00000000-0005-0000-0000-00000E020000}"/>
    <cellStyle name="_Column7_Mindestanforderungen_FCF 5 4" xfId="671" xr:uid="{00000000-0005-0000-0000-00000F020000}"/>
    <cellStyle name="_Column7_Mindestanforderungen_FCF 5 5" xfId="672" xr:uid="{00000000-0005-0000-0000-000010020000}"/>
    <cellStyle name="_Column7_Mindestanforderungen_FCF 6" xfId="673" xr:uid="{00000000-0005-0000-0000-000011020000}"/>
    <cellStyle name="_Column7_Mindestanforderungen_FCF 6 2" xfId="674" xr:uid="{00000000-0005-0000-0000-000012020000}"/>
    <cellStyle name="_Column7_Mindestanforderungen_FCF 6 3" xfId="675" xr:uid="{00000000-0005-0000-0000-000013020000}"/>
    <cellStyle name="_Column7_Mindestanforderungen_FCF 6 4" xfId="676" xr:uid="{00000000-0005-0000-0000-000014020000}"/>
    <cellStyle name="_Column7_Mindestanforderungen_FCF 6 5" xfId="677" xr:uid="{00000000-0005-0000-0000-000015020000}"/>
    <cellStyle name="_Column7_Mindestanforderungen_FCF 7" xfId="678" xr:uid="{00000000-0005-0000-0000-000016020000}"/>
    <cellStyle name="_Column7_Mindestanforderungen_FCF 8" xfId="679" xr:uid="{00000000-0005-0000-0000-000017020000}"/>
    <cellStyle name="_Column7_Mindestanforderungen_FCF 9" xfId="680" xr:uid="{00000000-0005-0000-0000-000018020000}"/>
    <cellStyle name="_Column7_MIS2" xfId="681" xr:uid="{00000000-0005-0000-0000-000019020000}"/>
    <cellStyle name="_Column7_MIS2 10" xfId="682" xr:uid="{00000000-0005-0000-0000-00001A020000}"/>
    <cellStyle name="_Column7_MIS2 2" xfId="683" xr:uid="{00000000-0005-0000-0000-00001B020000}"/>
    <cellStyle name="_Column7_MIS2 2 2" xfId="684" xr:uid="{00000000-0005-0000-0000-00001C020000}"/>
    <cellStyle name="_Column7_MIS2 2 2 2" xfId="685" xr:uid="{00000000-0005-0000-0000-00001D020000}"/>
    <cellStyle name="_Column7_MIS2 2 2 3" xfId="686" xr:uid="{00000000-0005-0000-0000-00001E020000}"/>
    <cellStyle name="_Column7_MIS2 2 2 4" xfId="687" xr:uid="{00000000-0005-0000-0000-00001F020000}"/>
    <cellStyle name="_Column7_MIS2 2 2 5" xfId="688" xr:uid="{00000000-0005-0000-0000-000020020000}"/>
    <cellStyle name="_Column7_MIS2 2 3" xfId="689" xr:uid="{00000000-0005-0000-0000-000021020000}"/>
    <cellStyle name="_Column7_MIS2 2 3 2" xfId="690" xr:uid="{00000000-0005-0000-0000-000022020000}"/>
    <cellStyle name="_Column7_MIS2 2 3 3" xfId="691" xr:uid="{00000000-0005-0000-0000-000023020000}"/>
    <cellStyle name="_Column7_MIS2 2 3 4" xfId="692" xr:uid="{00000000-0005-0000-0000-000024020000}"/>
    <cellStyle name="_Column7_MIS2 2 3 5" xfId="693" xr:uid="{00000000-0005-0000-0000-000025020000}"/>
    <cellStyle name="_Column7_MIS2 2 4" xfId="694" xr:uid="{00000000-0005-0000-0000-000026020000}"/>
    <cellStyle name="_Column7_MIS2 2 4 2" xfId="695" xr:uid="{00000000-0005-0000-0000-000027020000}"/>
    <cellStyle name="_Column7_MIS2 2 4 3" xfId="696" xr:uid="{00000000-0005-0000-0000-000028020000}"/>
    <cellStyle name="_Column7_MIS2 2 4 4" xfId="697" xr:uid="{00000000-0005-0000-0000-000029020000}"/>
    <cellStyle name="_Column7_MIS2 2 4 5" xfId="698" xr:uid="{00000000-0005-0000-0000-00002A020000}"/>
    <cellStyle name="_Column7_MIS2 2 5" xfId="699" xr:uid="{00000000-0005-0000-0000-00002B020000}"/>
    <cellStyle name="_Column7_MIS2 2 5 2" xfId="700" xr:uid="{00000000-0005-0000-0000-00002C020000}"/>
    <cellStyle name="_Column7_MIS2 2 5 3" xfId="701" xr:uid="{00000000-0005-0000-0000-00002D020000}"/>
    <cellStyle name="_Column7_MIS2 2 5 4" xfId="702" xr:uid="{00000000-0005-0000-0000-00002E020000}"/>
    <cellStyle name="_Column7_MIS2 2 5 5" xfId="703" xr:uid="{00000000-0005-0000-0000-00002F020000}"/>
    <cellStyle name="_Column7_MIS2 2 6" xfId="704" xr:uid="{00000000-0005-0000-0000-000030020000}"/>
    <cellStyle name="_Column7_MIS2 2 7" xfId="705" xr:uid="{00000000-0005-0000-0000-000031020000}"/>
    <cellStyle name="_Column7_MIS2 2 8" xfId="706" xr:uid="{00000000-0005-0000-0000-000032020000}"/>
    <cellStyle name="_Column7_MIS2 2 9" xfId="707" xr:uid="{00000000-0005-0000-0000-000033020000}"/>
    <cellStyle name="_Column7_MIS2 3" xfId="708" xr:uid="{00000000-0005-0000-0000-000034020000}"/>
    <cellStyle name="_Column7_MIS2 3 2" xfId="709" xr:uid="{00000000-0005-0000-0000-000035020000}"/>
    <cellStyle name="_Column7_MIS2 3 3" xfId="710" xr:uid="{00000000-0005-0000-0000-000036020000}"/>
    <cellStyle name="_Column7_MIS2 3 4" xfId="711" xr:uid="{00000000-0005-0000-0000-000037020000}"/>
    <cellStyle name="_Column7_MIS2 3 5" xfId="712" xr:uid="{00000000-0005-0000-0000-000038020000}"/>
    <cellStyle name="_Column7_MIS2 4" xfId="713" xr:uid="{00000000-0005-0000-0000-000039020000}"/>
    <cellStyle name="_Column7_MIS2 4 2" xfId="714" xr:uid="{00000000-0005-0000-0000-00003A020000}"/>
    <cellStyle name="_Column7_MIS2 4 3" xfId="715" xr:uid="{00000000-0005-0000-0000-00003B020000}"/>
    <cellStyle name="_Column7_MIS2 4 4" xfId="716" xr:uid="{00000000-0005-0000-0000-00003C020000}"/>
    <cellStyle name="_Column7_MIS2 4 5" xfId="717" xr:uid="{00000000-0005-0000-0000-00003D020000}"/>
    <cellStyle name="_Column7_MIS2 5" xfId="718" xr:uid="{00000000-0005-0000-0000-00003E020000}"/>
    <cellStyle name="_Column7_MIS2 5 2" xfId="719" xr:uid="{00000000-0005-0000-0000-00003F020000}"/>
    <cellStyle name="_Column7_MIS2 5 3" xfId="720" xr:uid="{00000000-0005-0000-0000-000040020000}"/>
    <cellStyle name="_Column7_MIS2 5 4" xfId="721" xr:uid="{00000000-0005-0000-0000-000041020000}"/>
    <cellStyle name="_Column7_MIS2 5 5" xfId="722" xr:uid="{00000000-0005-0000-0000-000042020000}"/>
    <cellStyle name="_Column7_MIS2 6" xfId="723" xr:uid="{00000000-0005-0000-0000-000043020000}"/>
    <cellStyle name="_Column7_MIS2 6 2" xfId="724" xr:uid="{00000000-0005-0000-0000-000044020000}"/>
    <cellStyle name="_Column7_MIS2 6 3" xfId="725" xr:uid="{00000000-0005-0000-0000-000045020000}"/>
    <cellStyle name="_Column7_MIS2 6 4" xfId="726" xr:uid="{00000000-0005-0000-0000-000046020000}"/>
    <cellStyle name="_Column7_MIS2 6 5" xfId="727" xr:uid="{00000000-0005-0000-0000-000047020000}"/>
    <cellStyle name="_Column7_MIS2 7" xfId="728" xr:uid="{00000000-0005-0000-0000-000048020000}"/>
    <cellStyle name="_Column7_MIS2 8" xfId="729" xr:uid="{00000000-0005-0000-0000-000049020000}"/>
    <cellStyle name="_Column7_MIS2 9" xfId="730" xr:uid="{00000000-0005-0000-0000-00004A020000}"/>
    <cellStyle name="_Column7_Säulen" xfId="731" xr:uid="{00000000-0005-0000-0000-00004B020000}"/>
    <cellStyle name="_Column7_Sondereinflüsse" xfId="732" xr:uid="{00000000-0005-0000-0000-00004C020000}"/>
    <cellStyle name="_Column7_Sondereinflüsse 10" xfId="733" xr:uid="{00000000-0005-0000-0000-00004D020000}"/>
    <cellStyle name="_Column7_Sondereinflüsse 2" xfId="734" xr:uid="{00000000-0005-0000-0000-00004E020000}"/>
    <cellStyle name="_Column7_Sondereinflüsse 2 2" xfId="735" xr:uid="{00000000-0005-0000-0000-00004F020000}"/>
    <cellStyle name="_Column7_Sondereinflüsse 2 2 2" xfId="736" xr:uid="{00000000-0005-0000-0000-000050020000}"/>
    <cellStyle name="_Column7_Sondereinflüsse 2 2 3" xfId="737" xr:uid="{00000000-0005-0000-0000-000051020000}"/>
    <cellStyle name="_Column7_Sondereinflüsse 2 2 4" xfId="738" xr:uid="{00000000-0005-0000-0000-000052020000}"/>
    <cellStyle name="_Column7_Sondereinflüsse 2 2 5" xfId="739" xr:uid="{00000000-0005-0000-0000-000053020000}"/>
    <cellStyle name="_Column7_Sondereinflüsse 2 3" xfId="740" xr:uid="{00000000-0005-0000-0000-000054020000}"/>
    <cellStyle name="_Column7_Sondereinflüsse 2 3 2" xfId="741" xr:uid="{00000000-0005-0000-0000-000055020000}"/>
    <cellStyle name="_Column7_Sondereinflüsse 2 3 3" xfId="742" xr:uid="{00000000-0005-0000-0000-000056020000}"/>
    <cellStyle name="_Column7_Sondereinflüsse 2 3 4" xfId="743" xr:uid="{00000000-0005-0000-0000-000057020000}"/>
    <cellStyle name="_Column7_Sondereinflüsse 2 3 5" xfId="744" xr:uid="{00000000-0005-0000-0000-000058020000}"/>
    <cellStyle name="_Column7_Sondereinflüsse 2 4" xfId="745" xr:uid="{00000000-0005-0000-0000-000059020000}"/>
    <cellStyle name="_Column7_Sondereinflüsse 2 4 2" xfId="746" xr:uid="{00000000-0005-0000-0000-00005A020000}"/>
    <cellStyle name="_Column7_Sondereinflüsse 2 4 3" xfId="747" xr:uid="{00000000-0005-0000-0000-00005B020000}"/>
    <cellStyle name="_Column7_Sondereinflüsse 2 4 4" xfId="748" xr:uid="{00000000-0005-0000-0000-00005C020000}"/>
    <cellStyle name="_Column7_Sondereinflüsse 2 4 5" xfId="749" xr:uid="{00000000-0005-0000-0000-00005D020000}"/>
    <cellStyle name="_Column7_Sondereinflüsse 2 5" xfId="750" xr:uid="{00000000-0005-0000-0000-00005E020000}"/>
    <cellStyle name="_Column7_Sondereinflüsse 2 5 2" xfId="751" xr:uid="{00000000-0005-0000-0000-00005F020000}"/>
    <cellStyle name="_Column7_Sondereinflüsse 2 5 3" xfId="752" xr:uid="{00000000-0005-0000-0000-000060020000}"/>
    <cellStyle name="_Column7_Sondereinflüsse 2 5 4" xfId="753" xr:uid="{00000000-0005-0000-0000-000061020000}"/>
    <cellStyle name="_Column7_Sondereinflüsse 2 5 5" xfId="754" xr:uid="{00000000-0005-0000-0000-000062020000}"/>
    <cellStyle name="_Column7_Sondereinflüsse 2 6" xfId="755" xr:uid="{00000000-0005-0000-0000-000063020000}"/>
    <cellStyle name="_Column7_Sondereinflüsse 2 7" xfId="756" xr:uid="{00000000-0005-0000-0000-000064020000}"/>
    <cellStyle name="_Column7_Sondereinflüsse 2 8" xfId="757" xr:uid="{00000000-0005-0000-0000-000065020000}"/>
    <cellStyle name="_Column7_Sondereinflüsse 2 9" xfId="758" xr:uid="{00000000-0005-0000-0000-000066020000}"/>
    <cellStyle name="_Column7_Sondereinflüsse 3" xfId="759" xr:uid="{00000000-0005-0000-0000-000067020000}"/>
    <cellStyle name="_Column7_Sondereinflüsse 3 2" xfId="760" xr:uid="{00000000-0005-0000-0000-000068020000}"/>
    <cellStyle name="_Column7_Sondereinflüsse 3 3" xfId="761" xr:uid="{00000000-0005-0000-0000-000069020000}"/>
    <cellStyle name="_Column7_Sondereinflüsse 3 4" xfId="762" xr:uid="{00000000-0005-0000-0000-00006A020000}"/>
    <cellStyle name="_Column7_Sondereinflüsse 3 5" xfId="763" xr:uid="{00000000-0005-0000-0000-00006B020000}"/>
    <cellStyle name="_Column7_Sondereinflüsse 4" xfId="764" xr:uid="{00000000-0005-0000-0000-00006C020000}"/>
    <cellStyle name="_Column7_Sondereinflüsse 4 2" xfId="765" xr:uid="{00000000-0005-0000-0000-00006D020000}"/>
    <cellStyle name="_Column7_Sondereinflüsse 4 3" xfId="766" xr:uid="{00000000-0005-0000-0000-00006E020000}"/>
    <cellStyle name="_Column7_Sondereinflüsse 4 4" xfId="767" xr:uid="{00000000-0005-0000-0000-00006F020000}"/>
    <cellStyle name="_Column7_Sondereinflüsse 4 5" xfId="768" xr:uid="{00000000-0005-0000-0000-000070020000}"/>
    <cellStyle name="_Column7_Sondereinflüsse 5" xfId="769" xr:uid="{00000000-0005-0000-0000-000071020000}"/>
    <cellStyle name="_Column7_Sondereinflüsse 5 2" xfId="770" xr:uid="{00000000-0005-0000-0000-000072020000}"/>
    <cellStyle name="_Column7_Sondereinflüsse 5 3" xfId="771" xr:uid="{00000000-0005-0000-0000-000073020000}"/>
    <cellStyle name="_Column7_Sondereinflüsse 5 4" xfId="772" xr:uid="{00000000-0005-0000-0000-000074020000}"/>
    <cellStyle name="_Column7_Sondereinflüsse 5 5" xfId="773" xr:uid="{00000000-0005-0000-0000-000075020000}"/>
    <cellStyle name="_Column7_Sondereinflüsse 6" xfId="774" xr:uid="{00000000-0005-0000-0000-000076020000}"/>
    <cellStyle name="_Column7_Sondereinflüsse 6 2" xfId="775" xr:uid="{00000000-0005-0000-0000-000077020000}"/>
    <cellStyle name="_Column7_Sondereinflüsse 6 3" xfId="776" xr:uid="{00000000-0005-0000-0000-000078020000}"/>
    <cellStyle name="_Column7_Sondereinflüsse 6 4" xfId="777" xr:uid="{00000000-0005-0000-0000-000079020000}"/>
    <cellStyle name="_Column7_Sondereinflüsse 6 5" xfId="778" xr:uid="{00000000-0005-0000-0000-00007A020000}"/>
    <cellStyle name="_Column7_Sondereinflüsse 7" xfId="779" xr:uid="{00000000-0005-0000-0000-00007B020000}"/>
    <cellStyle name="_Column7_Sondereinflüsse 8" xfId="780" xr:uid="{00000000-0005-0000-0000-00007C020000}"/>
    <cellStyle name="_Column7_Sondereinflüsse 9" xfId="781" xr:uid="{00000000-0005-0000-0000-00007D020000}"/>
    <cellStyle name="_Column7_Vorjahreswerte Anpassung 06 2001" xfId="782" xr:uid="{00000000-0005-0000-0000-00007E020000}"/>
    <cellStyle name="_Comma" xfId="783" xr:uid="{00000000-0005-0000-0000-00007F020000}"/>
    <cellStyle name="_Comma_3G Models" xfId="784" xr:uid="{00000000-0005-0000-0000-000080020000}"/>
    <cellStyle name="_Comma_AfricaMiddleEastMobileDemand3Q2005" xfId="785" xr:uid="{00000000-0005-0000-0000-000081020000}"/>
    <cellStyle name="_Comma_AME Mobile Demand and Data Aggregation - 1Q06" xfId="786" xr:uid="{00000000-0005-0000-0000-000082020000}"/>
    <cellStyle name="_Comma_AP Mobile Demand Aggregation and Check file - 1Q06 - USE THIS ONE" xfId="787" xr:uid="{00000000-0005-0000-0000-000083020000}"/>
    <cellStyle name="_Comma_AP Mobile Demand Check File 1q2006 v.Linked" xfId="788" xr:uid="{00000000-0005-0000-0000-000084020000}"/>
    <cellStyle name="_Comma_bls roic" xfId="789" xr:uid="{00000000-0005-0000-0000-000085020000}"/>
    <cellStyle name="_Comma_FCMBEMEA_R" xfId="790" xr:uid="{00000000-0005-0000-0000-000086020000}"/>
    <cellStyle name="_Comma_FT-6June2001" xfId="791" xr:uid="{00000000-0005-0000-0000-000087020000}"/>
    <cellStyle name="_Comma_Orange-Mar01" xfId="792" xr:uid="{00000000-0005-0000-0000-000088020000}"/>
    <cellStyle name="_Comma_Orange-May01" xfId="793" xr:uid="{00000000-0005-0000-0000-000089020000}"/>
    <cellStyle name="_Comma_PakistabMob2005" xfId="794" xr:uid="{00000000-0005-0000-0000-00008A020000}"/>
    <cellStyle name="_Comma_Telefonica Moviles" xfId="795" xr:uid="{00000000-0005-0000-0000-00008B020000}"/>
    <cellStyle name="_Comma_TelenorInitiation-11Jan01" xfId="796" xr:uid="{00000000-0005-0000-0000-00008C020000}"/>
    <cellStyle name="_Comma_TelenorWIPFeb01" xfId="797" xr:uid="{00000000-0005-0000-0000-00008D020000}"/>
    <cellStyle name="_Comma_t-mobile Sep 2003" xfId="798" xr:uid="{00000000-0005-0000-0000-00008E020000}"/>
    <cellStyle name="_Comments for F1 052009" xfId="799" xr:uid="{00000000-0005-0000-0000-00008F020000}"/>
    <cellStyle name="_Copy of 20090114_ME Results_ext_ver.2" xfId="800" xr:uid="{00000000-0005-0000-0000-000090020000}"/>
    <cellStyle name="_Copy of MAX Phone - MAXtri broj korisnika i CPE SI 08_04_2008" xfId="801" xr:uid="{00000000-0005-0000-0000-000091020000}"/>
    <cellStyle name="_Copy of Net revenue results_iPF 2008_monthly_150908" xfId="802" xr:uid="{00000000-0005-0000-0000-000092020000}"/>
    <cellStyle name="_Copy of T-Com_impairment_opex_detailed_v5b" xfId="803" xr:uid="{00000000-0005-0000-0000-000093020000}"/>
    <cellStyle name="_Costs " xfId="804" xr:uid="{00000000-0005-0000-0000-000094020000}"/>
    <cellStyle name="_Costs _1" xfId="805" xr:uid="{00000000-0005-0000-0000-000095020000}"/>
    <cellStyle name="_CP24" xfId="806" xr:uid="{00000000-0005-0000-0000-000096020000}"/>
    <cellStyle name="_CP24_PRP MPL_Q1 2009_Proposal_for Quantity planning" xfId="807" xr:uid="{00000000-0005-0000-0000-000097020000}"/>
    <cellStyle name="_CTO - INST LEID and Personnel" xfId="808" xr:uid="{00000000-0005-0000-0000-000098020000}"/>
    <cellStyle name="_Currency" xfId="809" xr:uid="{00000000-0005-0000-0000-000099020000}"/>
    <cellStyle name="_Currency_3G Models" xfId="810" xr:uid="{00000000-0005-0000-0000-00009A020000}"/>
    <cellStyle name="_Currency_AfricaMiddleEastMobileDemand3Q2005" xfId="811" xr:uid="{00000000-0005-0000-0000-00009B020000}"/>
    <cellStyle name="_Currency_AME Mobile Demand and Data Aggregation - 1Q06" xfId="812" xr:uid="{00000000-0005-0000-0000-00009C020000}"/>
    <cellStyle name="_Currency_AP Mobile Demand Aggregation and Check file - 1Q06 - USE THIS ONE" xfId="813" xr:uid="{00000000-0005-0000-0000-00009D020000}"/>
    <cellStyle name="_Currency_AP Mobile Demand Check File 1q2006 v.Linked" xfId="814" xr:uid="{00000000-0005-0000-0000-00009E020000}"/>
    <cellStyle name="_Currency_BLS" xfId="815" xr:uid="{00000000-0005-0000-0000-00009F020000}"/>
    <cellStyle name="_Currency_bls roic" xfId="816" xr:uid="{00000000-0005-0000-0000-0000A0020000}"/>
    <cellStyle name="_Currency_Book1" xfId="817" xr:uid="{00000000-0005-0000-0000-0000A1020000}"/>
    <cellStyle name="_Currency_Book1_3G Models" xfId="818" xr:uid="{00000000-0005-0000-0000-0000A2020000}"/>
    <cellStyle name="_Currency_Book1_FT-6June2001" xfId="819" xr:uid="{00000000-0005-0000-0000-0000A3020000}"/>
    <cellStyle name="_Currency_Book1_Jazztel model 16DP3-Exhibits" xfId="820" xr:uid="{00000000-0005-0000-0000-0000A4020000}"/>
    <cellStyle name="_Currency_Book1_Jazztel model 16DP3-Exhibits_3G Models" xfId="821" xr:uid="{00000000-0005-0000-0000-0000A5020000}"/>
    <cellStyle name="_Currency_Book1_Jazztel model 16DP3-Exhibits_Orange-Mar01" xfId="822" xr:uid="{00000000-0005-0000-0000-0000A6020000}"/>
    <cellStyle name="_Currency_Book1_Jazztel model 16DP3-Exhibits_Orange-May01" xfId="823" xr:uid="{00000000-0005-0000-0000-0000A7020000}"/>
    <cellStyle name="_Currency_Book1_Jazztel model 16DP3-Exhibits_Orange-May01_FT-6June2001" xfId="824" xr:uid="{00000000-0005-0000-0000-0000A8020000}"/>
    <cellStyle name="_Currency_Book1_Jazztel model 16DP3-Exhibits_Orange-May01_Telefonica Moviles" xfId="825" xr:uid="{00000000-0005-0000-0000-0000A9020000}"/>
    <cellStyle name="_Currency_Book1_Jazztel model 16DP3-Exhibits_T_MOBIL2" xfId="826" xr:uid="{00000000-0005-0000-0000-0000AA020000}"/>
    <cellStyle name="_Currency_Book1_Jazztel model 16DP3-Exhibits_T_MOBIL2_Orange-May01" xfId="827" xr:uid="{00000000-0005-0000-0000-0000AB020000}"/>
    <cellStyle name="_Currency_Book1_Jazztel model 16DP3-Exhibits_TelenorInitiation-11Jan01" xfId="828" xr:uid="{00000000-0005-0000-0000-0000AC020000}"/>
    <cellStyle name="_Currency_Book1_Jazztel model 16DP3-Exhibits_TelenorWIPFeb01" xfId="829" xr:uid="{00000000-0005-0000-0000-0000AD020000}"/>
    <cellStyle name="_Currency_Book1_Jazztel model 18DP-exhibits" xfId="830" xr:uid="{00000000-0005-0000-0000-0000AE020000}"/>
    <cellStyle name="_Currency_Book1_Jazztel model 18DP-exhibits_3G Models" xfId="831" xr:uid="{00000000-0005-0000-0000-0000AF020000}"/>
    <cellStyle name="_Currency_Book1_Orange-May01" xfId="832" xr:uid="{00000000-0005-0000-0000-0000B0020000}"/>
    <cellStyle name="_Currency_Book1_Telefonica Moviles" xfId="833" xr:uid="{00000000-0005-0000-0000-0000B1020000}"/>
    <cellStyle name="_Currency_Book2" xfId="834" xr:uid="{00000000-0005-0000-0000-0000B2020000}"/>
    <cellStyle name="_Currency_Book2_3G Models" xfId="835" xr:uid="{00000000-0005-0000-0000-0000B3020000}"/>
    <cellStyle name="_Currency_Book2_FT-6June2001" xfId="836" xr:uid="{00000000-0005-0000-0000-0000B4020000}"/>
    <cellStyle name="_Currency_Book2_Jazztel model 16DP3-Exhibits" xfId="837" xr:uid="{00000000-0005-0000-0000-0000B5020000}"/>
    <cellStyle name="_Currency_Book2_Jazztel model 16DP3-Exhibits_3G Models" xfId="838" xr:uid="{00000000-0005-0000-0000-0000B6020000}"/>
    <cellStyle name="_Currency_Book2_Jazztel model 16DP3-Exhibits_Orange-Mar01" xfId="839" xr:uid="{00000000-0005-0000-0000-0000B7020000}"/>
    <cellStyle name="_Currency_Book2_Jazztel model 16DP3-Exhibits_Orange-May01" xfId="840" xr:uid="{00000000-0005-0000-0000-0000B8020000}"/>
    <cellStyle name="_Currency_Book2_Jazztel model 16DP3-Exhibits_Orange-May01_FT-6June2001" xfId="841" xr:uid="{00000000-0005-0000-0000-0000B9020000}"/>
    <cellStyle name="_Currency_Book2_Jazztel model 16DP3-Exhibits_Orange-May01_Telefonica Moviles" xfId="842" xr:uid="{00000000-0005-0000-0000-0000BA020000}"/>
    <cellStyle name="_Currency_Book2_Jazztel model 16DP3-Exhibits_T_MOBIL2" xfId="843" xr:uid="{00000000-0005-0000-0000-0000BB020000}"/>
    <cellStyle name="_Currency_Book2_Jazztel model 16DP3-Exhibits_T_MOBIL2_Orange-May01" xfId="844" xr:uid="{00000000-0005-0000-0000-0000BC020000}"/>
    <cellStyle name="_Currency_Book2_Jazztel model 16DP3-Exhibits_TelenorInitiation-11Jan01" xfId="845" xr:uid="{00000000-0005-0000-0000-0000BD020000}"/>
    <cellStyle name="_Currency_Book2_Jazztel model 16DP3-Exhibits_TelenorWIPFeb01" xfId="846" xr:uid="{00000000-0005-0000-0000-0000BE020000}"/>
    <cellStyle name="_Currency_Book2_Jazztel model 18DP-exhibits" xfId="847" xr:uid="{00000000-0005-0000-0000-0000BF020000}"/>
    <cellStyle name="_Currency_Book2_Jazztel model 18DP-exhibits_3G Models" xfId="848" xr:uid="{00000000-0005-0000-0000-0000C0020000}"/>
    <cellStyle name="_Currency_Book2_Orange-May01" xfId="849" xr:uid="{00000000-0005-0000-0000-0000C1020000}"/>
    <cellStyle name="_Currency_Book2_Telefonica Moviles" xfId="850" xr:uid="{00000000-0005-0000-0000-0000C2020000}"/>
    <cellStyle name="_Currency_FCMBEMEA_R" xfId="851" xr:uid="{00000000-0005-0000-0000-0000C3020000}"/>
    <cellStyle name="_Currency_FT-6June2001" xfId="852" xr:uid="{00000000-0005-0000-0000-0000C4020000}"/>
    <cellStyle name="_Currency_Jazztel model 15-exhibits" xfId="853" xr:uid="{00000000-0005-0000-0000-0000C5020000}"/>
    <cellStyle name="_Currency_Jazztel model 15-exhibits bis" xfId="854" xr:uid="{00000000-0005-0000-0000-0000C6020000}"/>
    <cellStyle name="_Currency_Jazztel model 15-exhibits bis_3G Models" xfId="855" xr:uid="{00000000-0005-0000-0000-0000C7020000}"/>
    <cellStyle name="_Currency_Jazztel model 15-exhibits bis_Orange-Mar01" xfId="856" xr:uid="{00000000-0005-0000-0000-0000C8020000}"/>
    <cellStyle name="_Currency_Jazztel model 15-exhibits bis_Orange-May01" xfId="857" xr:uid="{00000000-0005-0000-0000-0000C9020000}"/>
    <cellStyle name="_Currency_Jazztel model 15-exhibits bis_Orange-May01_FT-6June2001" xfId="858" xr:uid="{00000000-0005-0000-0000-0000CA020000}"/>
    <cellStyle name="_Currency_Jazztel model 15-exhibits bis_Orange-May01_Telefonica Moviles" xfId="859" xr:uid="{00000000-0005-0000-0000-0000CB020000}"/>
    <cellStyle name="_Currency_Jazztel model 15-exhibits bis_T_MOBIL2" xfId="860" xr:uid="{00000000-0005-0000-0000-0000CC020000}"/>
    <cellStyle name="_Currency_Jazztel model 15-exhibits bis_T_MOBIL2_Orange-May01" xfId="861" xr:uid="{00000000-0005-0000-0000-0000CD020000}"/>
    <cellStyle name="_Currency_Jazztel model 15-exhibits bis_TelenorInitiation-11Jan01" xfId="862" xr:uid="{00000000-0005-0000-0000-0000CE020000}"/>
    <cellStyle name="_Currency_Jazztel model 15-exhibits bis_TelenorWIPFeb01" xfId="863" xr:uid="{00000000-0005-0000-0000-0000CF020000}"/>
    <cellStyle name="_Currency_Jazztel model 15-exhibits_3G Models" xfId="864" xr:uid="{00000000-0005-0000-0000-0000D0020000}"/>
    <cellStyle name="_Currency_Jazztel model 15-exhibits_FT-6June2001" xfId="865" xr:uid="{00000000-0005-0000-0000-0000D1020000}"/>
    <cellStyle name="_Currency_Jazztel model 15-exhibits_Jazztel model 16DP3-Exhibits" xfId="866" xr:uid="{00000000-0005-0000-0000-0000D2020000}"/>
    <cellStyle name="_Currency_Jazztel model 15-exhibits_Jazztel model 16DP3-Exhibits_3G Models" xfId="867" xr:uid="{00000000-0005-0000-0000-0000D3020000}"/>
    <cellStyle name="_Currency_Jazztel model 15-exhibits_Jazztel model 16DP3-Exhibits_Orange-Mar01" xfId="868" xr:uid="{00000000-0005-0000-0000-0000D4020000}"/>
    <cellStyle name="_Currency_Jazztel model 15-exhibits_Jazztel model 16DP3-Exhibits_Orange-May01" xfId="869" xr:uid="{00000000-0005-0000-0000-0000D5020000}"/>
    <cellStyle name="_Currency_Jazztel model 15-exhibits_Jazztel model 16DP3-Exhibits_Orange-May01_FT-6June2001" xfId="870" xr:uid="{00000000-0005-0000-0000-0000D6020000}"/>
    <cellStyle name="_Currency_Jazztel model 15-exhibits_Jazztel model 16DP3-Exhibits_Orange-May01_Telefonica Moviles" xfId="871" xr:uid="{00000000-0005-0000-0000-0000D7020000}"/>
    <cellStyle name="_Currency_Jazztel model 15-exhibits_Jazztel model 16DP3-Exhibits_T_MOBIL2" xfId="872" xr:uid="{00000000-0005-0000-0000-0000D8020000}"/>
    <cellStyle name="_Currency_Jazztel model 15-exhibits_Jazztel model 16DP3-Exhibits_T_MOBIL2_Orange-May01" xfId="873" xr:uid="{00000000-0005-0000-0000-0000D9020000}"/>
    <cellStyle name="_Currency_Jazztel model 15-exhibits_Jazztel model 16DP3-Exhibits_TelenorInitiation-11Jan01" xfId="874" xr:uid="{00000000-0005-0000-0000-0000DA020000}"/>
    <cellStyle name="_Currency_Jazztel model 15-exhibits_Jazztel model 16DP3-Exhibits_TelenorWIPFeb01" xfId="875" xr:uid="{00000000-0005-0000-0000-0000DB020000}"/>
    <cellStyle name="_Currency_Jazztel model 15-exhibits_Jazztel model 18DP-exhibits" xfId="876" xr:uid="{00000000-0005-0000-0000-0000DC020000}"/>
    <cellStyle name="_Currency_Jazztel model 15-exhibits_Jazztel model 18DP-exhibits_3G Models" xfId="877" xr:uid="{00000000-0005-0000-0000-0000DD020000}"/>
    <cellStyle name="_Currency_Jazztel model 15-exhibits_Orange-May01" xfId="878" xr:uid="{00000000-0005-0000-0000-0000DE020000}"/>
    <cellStyle name="_Currency_Jazztel model 15-exhibits_Telefonica Moviles" xfId="879" xr:uid="{00000000-0005-0000-0000-0000DF020000}"/>
    <cellStyle name="_Currency_Jazztel model 15-exhibits-Friso2" xfId="880" xr:uid="{00000000-0005-0000-0000-0000E0020000}"/>
    <cellStyle name="_Currency_Jazztel model 15-exhibits-Friso2_3G Models" xfId="881" xr:uid="{00000000-0005-0000-0000-0000E1020000}"/>
    <cellStyle name="_Currency_Jazztel model 15-exhibits-Friso2_FT-6June2001" xfId="882" xr:uid="{00000000-0005-0000-0000-0000E2020000}"/>
    <cellStyle name="_Currency_Jazztel model 15-exhibits-Friso2_Jazztel model 16DP3-Exhibits" xfId="883" xr:uid="{00000000-0005-0000-0000-0000E3020000}"/>
    <cellStyle name="_Currency_Jazztel model 15-exhibits-Friso2_Jazztel model 16DP3-Exhibits_3G Models" xfId="884" xr:uid="{00000000-0005-0000-0000-0000E4020000}"/>
    <cellStyle name="_Currency_Jazztel model 15-exhibits-Friso2_Jazztel model 16DP3-Exhibits_Orange-Mar01" xfId="885" xr:uid="{00000000-0005-0000-0000-0000E5020000}"/>
    <cellStyle name="_Currency_Jazztel model 15-exhibits-Friso2_Jazztel model 16DP3-Exhibits_Orange-May01" xfId="886" xr:uid="{00000000-0005-0000-0000-0000E6020000}"/>
    <cellStyle name="_Currency_Jazztel model 15-exhibits-Friso2_Jazztel model 16DP3-Exhibits_Orange-May01_FT-6June2001" xfId="887" xr:uid="{00000000-0005-0000-0000-0000E7020000}"/>
    <cellStyle name="_Currency_Jazztel model 15-exhibits-Friso2_Jazztel model 16DP3-Exhibits_Orange-May01_Telefonica Moviles" xfId="888" xr:uid="{00000000-0005-0000-0000-0000E8020000}"/>
    <cellStyle name="_Currency_Jazztel model 15-exhibits-Friso2_Jazztel model 16DP3-Exhibits_T_MOBIL2" xfId="889" xr:uid="{00000000-0005-0000-0000-0000E9020000}"/>
    <cellStyle name="_Currency_Jazztel model 15-exhibits-Friso2_Jazztel model 16DP3-Exhibits_T_MOBIL2_Orange-May01" xfId="890" xr:uid="{00000000-0005-0000-0000-0000EA020000}"/>
    <cellStyle name="_Currency_Jazztel model 15-exhibits-Friso2_Jazztel model 16DP3-Exhibits_TelenorInitiation-11Jan01" xfId="891" xr:uid="{00000000-0005-0000-0000-0000EB020000}"/>
    <cellStyle name="_Currency_Jazztel model 15-exhibits-Friso2_Jazztel model 16DP3-Exhibits_TelenorWIPFeb01" xfId="892" xr:uid="{00000000-0005-0000-0000-0000EC020000}"/>
    <cellStyle name="_Currency_Jazztel model 15-exhibits-Friso2_Jazztel model 18DP-exhibits" xfId="893" xr:uid="{00000000-0005-0000-0000-0000ED020000}"/>
    <cellStyle name="_Currency_Jazztel model 15-exhibits-Friso2_Jazztel model 18DP-exhibits_3G Models" xfId="894" xr:uid="{00000000-0005-0000-0000-0000EE020000}"/>
    <cellStyle name="_Currency_Jazztel model 15-exhibits-Friso2_Orange-May01" xfId="895" xr:uid="{00000000-0005-0000-0000-0000EF020000}"/>
    <cellStyle name="_Currency_Jazztel model 15-exhibits-Friso2_Telefonica Moviles" xfId="896" xr:uid="{00000000-0005-0000-0000-0000F0020000}"/>
    <cellStyle name="_Currency_Orange-Mar01" xfId="897" xr:uid="{00000000-0005-0000-0000-0000F1020000}"/>
    <cellStyle name="_Currency_Orange-May01" xfId="898" xr:uid="{00000000-0005-0000-0000-0000F2020000}"/>
    <cellStyle name="_Currency_PakistabMob2005" xfId="899" xr:uid="{00000000-0005-0000-0000-0000F3020000}"/>
    <cellStyle name="_Currency_Telefonica Moviles" xfId="900" xr:uid="{00000000-0005-0000-0000-0000F4020000}"/>
    <cellStyle name="_Currency_TelenorInitiation-11Jan01" xfId="901" xr:uid="{00000000-0005-0000-0000-0000F5020000}"/>
    <cellStyle name="_Currency_TelenorWIPFeb01" xfId="902" xr:uid="{00000000-0005-0000-0000-0000F6020000}"/>
    <cellStyle name="_Currency_t-mobile Sep 2003" xfId="903" xr:uid="{00000000-0005-0000-0000-0000F7020000}"/>
    <cellStyle name="_CurrencySpace" xfId="904" xr:uid="{00000000-0005-0000-0000-0000F8020000}"/>
    <cellStyle name="_CurrencySpace_070327 Research Database" xfId="905" xr:uid="{00000000-0005-0000-0000-0000F9020000}"/>
    <cellStyle name="_CurrencySpace_AfricaMiddleEastMobileDemand3Q2005" xfId="906" xr:uid="{00000000-0005-0000-0000-0000FA020000}"/>
    <cellStyle name="_CurrencySpace_AME Mobile Demand and Data Aggregation - 1Q06" xfId="907" xr:uid="{00000000-0005-0000-0000-0000FB020000}"/>
    <cellStyle name="_CurrencySpace_AP Mobile Demand Aggregation and Check file - 1Q06 - USE THIS ONE" xfId="908" xr:uid="{00000000-0005-0000-0000-0000FC020000}"/>
    <cellStyle name="_CurrencySpace_AP Mobile Demand Check File 1q2006 v.Linked" xfId="909" xr:uid="{00000000-0005-0000-0000-0000FD020000}"/>
    <cellStyle name="_CurrencySpace_bls roic" xfId="910" xr:uid="{00000000-0005-0000-0000-0000FE020000}"/>
    <cellStyle name="_CurrencySpace_FCMBEMEA_R" xfId="911" xr:uid="{00000000-0005-0000-0000-0000FF020000}"/>
    <cellStyle name="_CurrencySpace_PakistabMob2005" xfId="912" xr:uid="{00000000-0005-0000-0000-000000030000}"/>
    <cellStyle name="_CurrencySpace_t-mobile Sep 2003" xfId="913" xr:uid="{00000000-0005-0000-0000-000001030000}"/>
    <cellStyle name="_DANIJELA for check and back up" xfId="19" xr:uid="{00000000-0005-0000-0000-000002030000}"/>
    <cellStyle name="_DANIJELA for check and back up 2" xfId="914" xr:uid="{00000000-0005-0000-0000-000003030000}"/>
    <cellStyle name="_DANIJELA for check and back up 3" xfId="915" xr:uid="{00000000-0005-0000-0000-000004030000}"/>
    <cellStyle name="_DANIJELA for check and back up 4" xfId="916" xr:uid="{00000000-0005-0000-0000-000005030000}"/>
    <cellStyle name="_Data" xfId="20" xr:uid="{00000000-0005-0000-0000-000006030000}"/>
    <cellStyle name="_Data 10" xfId="917" xr:uid="{00000000-0005-0000-0000-000007030000}"/>
    <cellStyle name="_Data 11" xfId="918" xr:uid="{00000000-0005-0000-0000-000008030000}"/>
    <cellStyle name="_Data 12" xfId="919" xr:uid="{00000000-0005-0000-0000-000009030000}"/>
    <cellStyle name="_Data 2" xfId="920" xr:uid="{00000000-0005-0000-0000-00000A030000}"/>
    <cellStyle name="_Data 2 2" xfId="921" xr:uid="{00000000-0005-0000-0000-00000B030000}"/>
    <cellStyle name="_Data 2 2 2" xfId="922" xr:uid="{00000000-0005-0000-0000-00000C030000}"/>
    <cellStyle name="_Data 2 2 2 2" xfId="923" xr:uid="{00000000-0005-0000-0000-00000D030000}"/>
    <cellStyle name="_Data 2 2 2 2 2" xfId="924" xr:uid="{00000000-0005-0000-0000-00000E030000}"/>
    <cellStyle name="_Data 2 2 2 3" xfId="925" xr:uid="{00000000-0005-0000-0000-00000F030000}"/>
    <cellStyle name="_Data 2 2 3" xfId="926" xr:uid="{00000000-0005-0000-0000-000010030000}"/>
    <cellStyle name="_Data 2 2 3 2" xfId="927" xr:uid="{00000000-0005-0000-0000-000011030000}"/>
    <cellStyle name="_Data 2 3" xfId="928" xr:uid="{00000000-0005-0000-0000-000012030000}"/>
    <cellStyle name="_Data 2 3 2" xfId="929" xr:uid="{00000000-0005-0000-0000-000013030000}"/>
    <cellStyle name="_Data 2 3 2 2" xfId="930" xr:uid="{00000000-0005-0000-0000-000014030000}"/>
    <cellStyle name="_Data 2 3 3" xfId="931" xr:uid="{00000000-0005-0000-0000-000015030000}"/>
    <cellStyle name="_Data 2 4" xfId="932" xr:uid="{00000000-0005-0000-0000-000016030000}"/>
    <cellStyle name="_Data 2 4 2" xfId="933" xr:uid="{00000000-0005-0000-0000-000017030000}"/>
    <cellStyle name="_Data 2 5" xfId="934" xr:uid="{00000000-0005-0000-0000-000018030000}"/>
    <cellStyle name="_Data 3" xfId="935" xr:uid="{00000000-0005-0000-0000-000019030000}"/>
    <cellStyle name="_Data 3 2" xfId="936" xr:uid="{00000000-0005-0000-0000-00001A030000}"/>
    <cellStyle name="_Data 3 2 2" xfId="937" xr:uid="{00000000-0005-0000-0000-00001B030000}"/>
    <cellStyle name="_Data 3 3" xfId="938" xr:uid="{00000000-0005-0000-0000-00001C030000}"/>
    <cellStyle name="_Data 3 3 2" xfId="939" xr:uid="{00000000-0005-0000-0000-00001D030000}"/>
    <cellStyle name="_Data 3 4" xfId="940" xr:uid="{00000000-0005-0000-0000-00001E030000}"/>
    <cellStyle name="_Data 3 5" xfId="941" xr:uid="{00000000-0005-0000-0000-00001F030000}"/>
    <cellStyle name="_Data 4" xfId="942" xr:uid="{00000000-0005-0000-0000-000020030000}"/>
    <cellStyle name="_Data 4 2" xfId="943" xr:uid="{00000000-0005-0000-0000-000021030000}"/>
    <cellStyle name="_Data 4 3" xfId="944" xr:uid="{00000000-0005-0000-0000-000022030000}"/>
    <cellStyle name="_Data 5" xfId="945" xr:uid="{00000000-0005-0000-0000-000023030000}"/>
    <cellStyle name="_Data 5 2" xfId="946" xr:uid="{00000000-0005-0000-0000-000024030000}"/>
    <cellStyle name="_Data 5 3" xfId="947" xr:uid="{00000000-0005-0000-0000-000025030000}"/>
    <cellStyle name="_Data 6" xfId="948" xr:uid="{00000000-0005-0000-0000-000026030000}"/>
    <cellStyle name="_Data 6 2" xfId="949" xr:uid="{00000000-0005-0000-0000-000027030000}"/>
    <cellStyle name="_Data 7" xfId="950" xr:uid="{00000000-0005-0000-0000-000028030000}"/>
    <cellStyle name="_Data 8" xfId="951" xr:uid="{00000000-0005-0000-0000-000029030000}"/>
    <cellStyle name="_Data 9" xfId="952" xr:uid="{00000000-0005-0000-0000-00002A030000}"/>
    <cellStyle name="_Data_Book2" xfId="953" xr:uid="{00000000-0005-0000-0000-00002B030000}"/>
    <cellStyle name="_Data_Book2 2" xfId="954" xr:uid="{00000000-0005-0000-0000-00002C030000}"/>
    <cellStyle name="_Data_EBITDA-Aufriss_ST" xfId="955" xr:uid="{00000000-0005-0000-0000-00002D030000}"/>
    <cellStyle name="_Data_EBITDA-Aufriss_ST 2" xfId="956" xr:uid="{00000000-0005-0000-0000-00002E030000}"/>
    <cellStyle name="_Data_kgfums" xfId="957" xr:uid="{00000000-0005-0000-0000-00002F030000}"/>
    <cellStyle name="_Data_kgfums 2" xfId="958" xr:uid="{00000000-0005-0000-0000-000030030000}"/>
    <cellStyle name="_Data_Mindestanforderungen_FCF" xfId="959" xr:uid="{00000000-0005-0000-0000-000031030000}"/>
    <cellStyle name="_Data_Mindestanforderungen_FCF 10" xfId="960" xr:uid="{00000000-0005-0000-0000-000032030000}"/>
    <cellStyle name="_Data_Mindestanforderungen_FCF 2" xfId="961" xr:uid="{00000000-0005-0000-0000-000033030000}"/>
    <cellStyle name="_Data_Mindestanforderungen_FCF 2 2" xfId="962" xr:uid="{00000000-0005-0000-0000-000034030000}"/>
    <cellStyle name="_Data_Mindestanforderungen_FCF 2 2 2" xfId="963" xr:uid="{00000000-0005-0000-0000-000035030000}"/>
    <cellStyle name="_Data_Mindestanforderungen_FCF 2 2 3" xfId="964" xr:uid="{00000000-0005-0000-0000-000036030000}"/>
    <cellStyle name="_Data_Mindestanforderungen_FCF 2 2 4" xfId="965" xr:uid="{00000000-0005-0000-0000-000037030000}"/>
    <cellStyle name="_Data_Mindestanforderungen_FCF 2 2 5" xfId="966" xr:uid="{00000000-0005-0000-0000-000038030000}"/>
    <cellStyle name="_Data_Mindestanforderungen_FCF 2 3" xfId="967" xr:uid="{00000000-0005-0000-0000-000039030000}"/>
    <cellStyle name="_Data_Mindestanforderungen_FCF 2 3 2" xfId="968" xr:uid="{00000000-0005-0000-0000-00003A030000}"/>
    <cellStyle name="_Data_Mindestanforderungen_FCF 2 3 3" xfId="969" xr:uid="{00000000-0005-0000-0000-00003B030000}"/>
    <cellStyle name="_Data_Mindestanforderungen_FCF 2 3 4" xfId="970" xr:uid="{00000000-0005-0000-0000-00003C030000}"/>
    <cellStyle name="_Data_Mindestanforderungen_FCF 2 3 5" xfId="971" xr:uid="{00000000-0005-0000-0000-00003D030000}"/>
    <cellStyle name="_Data_Mindestanforderungen_FCF 2 4" xfId="972" xr:uid="{00000000-0005-0000-0000-00003E030000}"/>
    <cellStyle name="_Data_Mindestanforderungen_FCF 2 4 2" xfId="973" xr:uid="{00000000-0005-0000-0000-00003F030000}"/>
    <cellStyle name="_Data_Mindestanforderungen_FCF 2 4 3" xfId="974" xr:uid="{00000000-0005-0000-0000-000040030000}"/>
    <cellStyle name="_Data_Mindestanforderungen_FCF 2 4 4" xfId="975" xr:uid="{00000000-0005-0000-0000-000041030000}"/>
    <cellStyle name="_Data_Mindestanforderungen_FCF 2 4 5" xfId="976" xr:uid="{00000000-0005-0000-0000-000042030000}"/>
    <cellStyle name="_Data_Mindestanforderungen_FCF 2 5" xfId="977" xr:uid="{00000000-0005-0000-0000-000043030000}"/>
    <cellStyle name="_Data_Mindestanforderungen_FCF 2 5 2" xfId="978" xr:uid="{00000000-0005-0000-0000-000044030000}"/>
    <cellStyle name="_Data_Mindestanforderungen_FCF 2 5 3" xfId="979" xr:uid="{00000000-0005-0000-0000-000045030000}"/>
    <cellStyle name="_Data_Mindestanforderungen_FCF 2 5 4" xfId="980" xr:uid="{00000000-0005-0000-0000-000046030000}"/>
    <cellStyle name="_Data_Mindestanforderungen_FCF 2 5 5" xfId="981" xr:uid="{00000000-0005-0000-0000-000047030000}"/>
    <cellStyle name="_Data_Mindestanforderungen_FCF 2 6" xfId="982" xr:uid="{00000000-0005-0000-0000-000048030000}"/>
    <cellStyle name="_Data_Mindestanforderungen_FCF 2 7" xfId="983" xr:uid="{00000000-0005-0000-0000-000049030000}"/>
    <cellStyle name="_Data_Mindestanforderungen_FCF 2 8" xfId="984" xr:uid="{00000000-0005-0000-0000-00004A030000}"/>
    <cellStyle name="_Data_Mindestanforderungen_FCF 2 9" xfId="985" xr:uid="{00000000-0005-0000-0000-00004B030000}"/>
    <cellStyle name="_Data_Mindestanforderungen_FCF 3" xfId="986" xr:uid="{00000000-0005-0000-0000-00004C030000}"/>
    <cellStyle name="_Data_Mindestanforderungen_FCF 3 2" xfId="987" xr:uid="{00000000-0005-0000-0000-00004D030000}"/>
    <cellStyle name="_Data_Mindestanforderungen_FCF 3 3" xfId="988" xr:uid="{00000000-0005-0000-0000-00004E030000}"/>
    <cellStyle name="_Data_Mindestanforderungen_FCF 3 4" xfId="989" xr:uid="{00000000-0005-0000-0000-00004F030000}"/>
    <cellStyle name="_Data_Mindestanforderungen_FCF 3 5" xfId="990" xr:uid="{00000000-0005-0000-0000-000050030000}"/>
    <cellStyle name="_Data_Mindestanforderungen_FCF 4" xfId="991" xr:uid="{00000000-0005-0000-0000-000051030000}"/>
    <cellStyle name="_Data_Mindestanforderungen_FCF 4 2" xfId="992" xr:uid="{00000000-0005-0000-0000-000052030000}"/>
    <cellStyle name="_Data_Mindestanforderungen_FCF 4 3" xfId="993" xr:uid="{00000000-0005-0000-0000-000053030000}"/>
    <cellStyle name="_Data_Mindestanforderungen_FCF 4 4" xfId="994" xr:uid="{00000000-0005-0000-0000-000054030000}"/>
    <cellStyle name="_Data_Mindestanforderungen_FCF 4 5" xfId="995" xr:uid="{00000000-0005-0000-0000-000055030000}"/>
    <cellStyle name="_Data_Mindestanforderungen_FCF 5" xfId="996" xr:uid="{00000000-0005-0000-0000-000056030000}"/>
    <cellStyle name="_Data_Mindestanforderungen_FCF 5 2" xfId="997" xr:uid="{00000000-0005-0000-0000-000057030000}"/>
    <cellStyle name="_Data_Mindestanforderungen_FCF 5 3" xfId="998" xr:uid="{00000000-0005-0000-0000-000058030000}"/>
    <cellStyle name="_Data_Mindestanforderungen_FCF 5 4" xfId="999" xr:uid="{00000000-0005-0000-0000-000059030000}"/>
    <cellStyle name="_Data_Mindestanforderungen_FCF 5 5" xfId="1000" xr:uid="{00000000-0005-0000-0000-00005A030000}"/>
    <cellStyle name="_Data_Mindestanforderungen_FCF 6" xfId="1001" xr:uid="{00000000-0005-0000-0000-00005B030000}"/>
    <cellStyle name="_Data_Mindestanforderungen_FCF 6 2" xfId="1002" xr:uid="{00000000-0005-0000-0000-00005C030000}"/>
    <cellStyle name="_Data_Mindestanforderungen_FCF 6 3" xfId="1003" xr:uid="{00000000-0005-0000-0000-00005D030000}"/>
    <cellStyle name="_Data_Mindestanforderungen_FCF 6 4" xfId="1004" xr:uid="{00000000-0005-0000-0000-00005E030000}"/>
    <cellStyle name="_Data_Mindestanforderungen_FCF 6 5" xfId="1005" xr:uid="{00000000-0005-0000-0000-00005F030000}"/>
    <cellStyle name="_Data_Mindestanforderungen_FCF 7" xfId="1006" xr:uid="{00000000-0005-0000-0000-000060030000}"/>
    <cellStyle name="_Data_Mindestanforderungen_FCF 8" xfId="1007" xr:uid="{00000000-0005-0000-0000-000061030000}"/>
    <cellStyle name="_Data_Mindestanforderungen_FCF 9" xfId="1008" xr:uid="{00000000-0005-0000-0000-000062030000}"/>
    <cellStyle name="_Data_MIS2" xfId="1009" xr:uid="{00000000-0005-0000-0000-000063030000}"/>
    <cellStyle name="_Data_MIS2 10" xfId="1010" xr:uid="{00000000-0005-0000-0000-000064030000}"/>
    <cellStyle name="_Data_MIS2 2" xfId="1011" xr:uid="{00000000-0005-0000-0000-000065030000}"/>
    <cellStyle name="_Data_MIS2 2 2" xfId="1012" xr:uid="{00000000-0005-0000-0000-000066030000}"/>
    <cellStyle name="_Data_MIS2 2 2 2" xfId="1013" xr:uid="{00000000-0005-0000-0000-000067030000}"/>
    <cellStyle name="_Data_MIS2 2 2 3" xfId="1014" xr:uid="{00000000-0005-0000-0000-000068030000}"/>
    <cellStyle name="_Data_MIS2 2 2 4" xfId="1015" xr:uid="{00000000-0005-0000-0000-000069030000}"/>
    <cellStyle name="_Data_MIS2 2 2 5" xfId="1016" xr:uid="{00000000-0005-0000-0000-00006A030000}"/>
    <cellStyle name="_Data_MIS2 2 3" xfId="1017" xr:uid="{00000000-0005-0000-0000-00006B030000}"/>
    <cellStyle name="_Data_MIS2 2 3 2" xfId="1018" xr:uid="{00000000-0005-0000-0000-00006C030000}"/>
    <cellStyle name="_Data_MIS2 2 3 3" xfId="1019" xr:uid="{00000000-0005-0000-0000-00006D030000}"/>
    <cellStyle name="_Data_MIS2 2 3 4" xfId="1020" xr:uid="{00000000-0005-0000-0000-00006E030000}"/>
    <cellStyle name="_Data_MIS2 2 3 5" xfId="1021" xr:uid="{00000000-0005-0000-0000-00006F030000}"/>
    <cellStyle name="_Data_MIS2 2 4" xfId="1022" xr:uid="{00000000-0005-0000-0000-000070030000}"/>
    <cellStyle name="_Data_MIS2 2 4 2" xfId="1023" xr:uid="{00000000-0005-0000-0000-000071030000}"/>
    <cellStyle name="_Data_MIS2 2 4 3" xfId="1024" xr:uid="{00000000-0005-0000-0000-000072030000}"/>
    <cellStyle name="_Data_MIS2 2 4 4" xfId="1025" xr:uid="{00000000-0005-0000-0000-000073030000}"/>
    <cellStyle name="_Data_MIS2 2 4 5" xfId="1026" xr:uid="{00000000-0005-0000-0000-000074030000}"/>
    <cellStyle name="_Data_MIS2 2 5" xfId="1027" xr:uid="{00000000-0005-0000-0000-000075030000}"/>
    <cellStyle name="_Data_MIS2 2 5 2" xfId="1028" xr:uid="{00000000-0005-0000-0000-000076030000}"/>
    <cellStyle name="_Data_MIS2 2 5 3" xfId="1029" xr:uid="{00000000-0005-0000-0000-000077030000}"/>
    <cellStyle name="_Data_MIS2 2 5 4" xfId="1030" xr:uid="{00000000-0005-0000-0000-000078030000}"/>
    <cellStyle name="_Data_MIS2 2 5 5" xfId="1031" xr:uid="{00000000-0005-0000-0000-000079030000}"/>
    <cellStyle name="_Data_MIS2 2 6" xfId="1032" xr:uid="{00000000-0005-0000-0000-00007A030000}"/>
    <cellStyle name="_Data_MIS2 2 7" xfId="1033" xr:uid="{00000000-0005-0000-0000-00007B030000}"/>
    <cellStyle name="_Data_MIS2 2 8" xfId="1034" xr:uid="{00000000-0005-0000-0000-00007C030000}"/>
    <cellStyle name="_Data_MIS2 2 9" xfId="1035" xr:uid="{00000000-0005-0000-0000-00007D030000}"/>
    <cellStyle name="_Data_MIS2 3" xfId="1036" xr:uid="{00000000-0005-0000-0000-00007E030000}"/>
    <cellStyle name="_Data_MIS2 3 2" xfId="1037" xr:uid="{00000000-0005-0000-0000-00007F030000}"/>
    <cellStyle name="_Data_MIS2 3 3" xfId="1038" xr:uid="{00000000-0005-0000-0000-000080030000}"/>
    <cellStyle name="_Data_MIS2 3 4" xfId="1039" xr:uid="{00000000-0005-0000-0000-000081030000}"/>
    <cellStyle name="_Data_MIS2 3 5" xfId="1040" xr:uid="{00000000-0005-0000-0000-000082030000}"/>
    <cellStyle name="_Data_MIS2 4" xfId="1041" xr:uid="{00000000-0005-0000-0000-000083030000}"/>
    <cellStyle name="_Data_MIS2 4 2" xfId="1042" xr:uid="{00000000-0005-0000-0000-000084030000}"/>
    <cellStyle name="_Data_MIS2 4 3" xfId="1043" xr:uid="{00000000-0005-0000-0000-000085030000}"/>
    <cellStyle name="_Data_MIS2 4 4" xfId="1044" xr:uid="{00000000-0005-0000-0000-000086030000}"/>
    <cellStyle name="_Data_MIS2 4 5" xfId="1045" xr:uid="{00000000-0005-0000-0000-000087030000}"/>
    <cellStyle name="_Data_MIS2 5" xfId="1046" xr:uid="{00000000-0005-0000-0000-000088030000}"/>
    <cellStyle name="_Data_MIS2 5 2" xfId="1047" xr:uid="{00000000-0005-0000-0000-000089030000}"/>
    <cellStyle name="_Data_MIS2 5 3" xfId="1048" xr:uid="{00000000-0005-0000-0000-00008A030000}"/>
    <cellStyle name="_Data_MIS2 5 4" xfId="1049" xr:uid="{00000000-0005-0000-0000-00008B030000}"/>
    <cellStyle name="_Data_MIS2 5 5" xfId="1050" xr:uid="{00000000-0005-0000-0000-00008C030000}"/>
    <cellStyle name="_Data_MIS2 6" xfId="1051" xr:uid="{00000000-0005-0000-0000-00008D030000}"/>
    <cellStyle name="_Data_MIS2 6 2" xfId="1052" xr:uid="{00000000-0005-0000-0000-00008E030000}"/>
    <cellStyle name="_Data_MIS2 6 3" xfId="1053" xr:uid="{00000000-0005-0000-0000-00008F030000}"/>
    <cellStyle name="_Data_MIS2 6 4" xfId="1054" xr:uid="{00000000-0005-0000-0000-000090030000}"/>
    <cellStyle name="_Data_MIS2 6 5" xfId="1055" xr:uid="{00000000-0005-0000-0000-000091030000}"/>
    <cellStyle name="_Data_MIS2 7" xfId="1056" xr:uid="{00000000-0005-0000-0000-000092030000}"/>
    <cellStyle name="_Data_MIS2 8" xfId="1057" xr:uid="{00000000-0005-0000-0000-000093030000}"/>
    <cellStyle name="_Data_MIS2 9" xfId="1058" xr:uid="{00000000-0005-0000-0000-000094030000}"/>
    <cellStyle name="_Data_Säulen" xfId="1059" xr:uid="{00000000-0005-0000-0000-000095030000}"/>
    <cellStyle name="_Data_Säulen 2" xfId="1060" xr:uid="{00000000-0005-0000-0000-000096030000}"/>
    <cellStyle name="_Data_Sondereinflüsse" xfId="1061" xr:uid="{00000000-0005-0000-0000-000097030000}"/>
    <cellStyle name="_Data_Sondereinflüsse 10" xfId="1062" xr:uid="{00000000-0005-0000-0000-000098030000}"/>
    <cellStyle name="_Data_Sondereinflüsse 2" xfId="1063" xr:uid="{00000000-0005-0000-0000-000099030000}"/>
    <cellStyle name="_Data_Sondereinflüsse 2 2" xfId="1064" xr:uid="{00000000-0005-0000-0000-00009A030000}"/>
    <cellStyle name="_Data_Sondereinflüsse 2 2 2" xfId="1065" xr:uid="{00000000-0005-0000-0000-00009B030000}"/>
    <cellStyle name="_Data_Sondereinflüsse 2 2 3" xfId="1066" xr:uid="{00000000-0005-0000-0000-00009C030000}"/>
    <cellStyle name="_Data_Sondereinflüsse 2 2 4" xfId="1067" xr:uid="{00000000-0005-0000-0000-00009D030000}"/>
    <cellStyle name="_Data_Sondereinflüsse 2 2 5" xfId="1068" xr:uid="{00000000-0005-0000-0000-00009E030000}"/>
    <cellStyle name="_Data_Sondereinflüsse 2 3" xfId="1069" xr:uid="{00000000-0005-0000-0000-00009F030000}"/>
    <cellStyle name="_Data_Sondereinflüsse 2 3 2" xfId="1070" xr:uid="{00000000-0005-0000-0000-0000A0030000}"/>
    <cellStyle name="_Data_Sondereinflüsse 2 3 3" xfId="1071" xr:uid="{00000000-0005-0000-0000-0000A1030000}"/>
    <cellStyle name="_Data_Sondereinflüsse 2 3 4" xfId="1072" xr:uid="{00000000-0005-0000-0000-0000A2030000}"/>
    <cellStyle name="_Data_Sondereinflüsse 2 3 5" xfId="1073" xr:uid="{00000000-0005-0000-0000-0000A3030000}"/>
    <cellStyle name="_Data_Sondereinflüsse 2 4" xfId="1074" xr:uid="{00000000-0005-0000-0000-0000A4030000}"/>
    <cellStyle name="_Data_Sondereinflüsse 2 4 2" xfId="1075" xr:uid="{00000000-0005-0000-0000-0000A5030000}"/>
    <cellStyle name="_Data_Sondereinflüsse 2 4 3" xfId="1076" xr:uid="{00000000-0005-0000-0000-0000A6030000}"/>
    <cellStyle name="_Data_Sondereinflüsse 2 4 4" xfId="1077" xr:uid="{00000000-0005-0000-0000-0000A7030000}"/>
    <cellStyle name="_Data_Sondereinflüsse 2 4 5" xfId="1078" xr:uid="{00000000-0005-0000-0000-0000A8030000}"/>
    <cellStyle name="_Data_Sondereinflüsse 2 5" xfId="1079" xr:uid="{00000000-0005-0000-0000-0000A9030000}"/>
    <cellStyle name="_Data_Sondereinflüsse 2 5 2" xfId="1080" xr:uid="{00000000-0005-0000-0000-0000AA030000}"/>
    <cellStyle name="_Data_Sondereinflüsse 2 5 3" xfId="1081" xr:uid="{00000000-0005-0000-0000-0000AB030000}"/>
    <cellStyle name="_Data_Sondereinflüsse 2 5 4" xfId="1082" xr:uid="{00000000-0005-0000-0000-0000AC030000}"/>
    <cellStyle name="_Data_Sondereinflüsse 2 5 5" xfId="1083" xr:uid="{00000000-0005-0000-0000-0000AD030000}"/>
    <cellStyle name="_Data_Sondereinflüsse 2 6" xfId="1084" xr:uid="{00000000-0005-0000-0000-0000AE030000}"/>
    <cellStyle name="_Data_Sondereinflüsse 2 7" xfId="1085" xr:uid="{00000000-0005-0000-0000-0000AF030000}"/>
    <cellStyle name="_Data_Sondereinflüsse 2 8" xfId="1086" xr:uid="{00000000-0005-0000-0000-0000B0030000}"/>
    <cellStyle name="_Data_Sondereinflüsse 2 9" xfId="1087" xr:uid="{00000000-0005-0000-0000-0000B1030000}"/>
    <cellStyle name="_Data_Sondereinflüsse 3" xfId="1088" xr:uid="{00000000-0005-0000-0000-0000B2030000}"/>
    <cellStyle name="_Data_Sondereinflüsse 3 2" xfId="1089" xr:uid="{00000000-0005-0000-0000-0000B3030000}"/>
    <cellStyle name="_Data_Sondereinflüsse 3 3" xfId="1090" xr:uid="{00000000-0005-0000-0000-0000B4030000}"/>
    <cellStyle name="_Data_Sondereinflüsse 3 4" xfId="1091" xr:uid="{00000000-0005-0000-0000-0000B5030000}"/>
    <cellStyle name="_Data_Sondereinflüsse 3 5" xfId="1092" xr:uid="{00000000-0005-0000-0000-0000B6030000}"/>
    <cellStyle name="_Data_Sondereinflüsse 4" xfId="1093" xr:uid="{00000000-0005-0000-0000-0000B7030000}"/>
    <cellStyle name="_Data_Sondereinflüsse 4 2" xfId="1094" xr:uid="{00000000-0005-0000-0000-0000B8030000}"/>
    <cellStyle name="_Data_Sondereinflüsse 4 3" xfId="1095" xr:uid="{00000000-0005-0000-0000-0000B9030000}"/>
    <cellStyle name="_Data_Sondereinflüsse 4 4" xfId="1096" xr:uid="{00000000-0005-0000-0000-0000BA030000}"/>
    <cellStyle name="_Data_Sondereinflüsse 4 5" xfId="1097" xr:uid="{00000000-0005-0000-0000-0000BB030000}"/>
    <cellStyle name="_Data_Sondereinflüsse 5" xfId="1098" xr:uid="{00000000-0005-0000-0000-0000BC030000}"/>
    <cellStyle name="_Data_Sondereinflüsse 5 2" xfId="1099" xr:uid="{00000000-0005-0000-0000-0000BD030000}"/>
    <cellStyle name="_Data_Sondereinflüsse 5 3" xfId="1100" xr:uid="{00000000-0005-0000-0000-0000BE030000}"/>
    <cellStyle name="_Data_Sondereinflüsse 5 4" xfId="1101" xr:uid="{00000000-0005-0000-0000-0000BF030000}"/>
    <cellStyle name="_Data_Sondereinflüsse 5 5" xfId="1102" xr:uid="{00000000-0005-0000-0000-0000C0030000}"/>
    <cellStyle name="_Data_Sondereinflüsse 6" xfId="1103" xr:uid="{00000000-0005-0000-0000-0000C1030000}"/>
    <cellStyle name="_Data_Sondereinflüsse 6 2" xfId="1104" xr:uid="{00000000-0005-0000-0000-0000C2030000}"/>
    <cellStyle name="_Data_Sondereinflüsse 6 3" xfId="1105" xr:uid="{00000000-0005-0000-0000-0000C3030000}"/>
    <cellStyle name="_Data_Sondereinflüsse 6 4" xfId="1106" xr:uid="{00000000-0005-0000-0000-0000C4030000}"/>
    <cellStyle name="_Data_Sondereinflüsse 6 5" xfId="1107" xr:uid="{00000000-0005-0000-0000-0000C5030000}"/>
    <cellStyle name="_Data_Sondereinflüsse 7" xfId="1108" xr:uid="{00000000-0005-0000-0000-0000C6030000}"/>
    <cellStyle name="_Data_Sondereinflüsse 8" xfId="1109" xr:uid="{00000000-0005-0000-0000-0000C7030000}"/>
    <cellStyle name="_Data_Sondereinflüsse 9" xfId="1110" xr:uid="{00000000-0005-0000-0000-0000C8030000}"/>
    <cellStyle name="_Data_Tabelle2" xfId="1111" xr:uid="{00000000-0005-0000-0000-0000C9030000}"/>
    <cellStyle name="_Data_Tabelle2 2" xfId="1112" xr:uid="{00000000-0005-0000-0000-0000CA030000}"/>
    <cellStyle name="_Data_Vorjahreswerte Anpassung 06 2001" xfId="1113" xr:uid="{00000000-0005-0000-0000-0000CB030000}"/>
    <cellStyle name="_Data_Vorjahreswerte Anpassung 06 2001 2" xfId="1114" xr:uid="{00000000-0005-0000-0000-0000CC030000}"/>
    <cellStyle name="_documentation_revenues_nonfinancials_040906_Roko" xfId="1115" xr:uid="{00000000-0005-0000-0000-0000CD030000}"/>
    <cellStyle name="_Dollar" xfId="1116" xr:uid="{00000000-0005-0000-0000-0000CE030000}"/>
    <cellStyle name="_Dollar_3G Models" xfId="1117" xr:uid="{00000000-0005-0000-0000-0000CF030000}"/>
    <cellStyle name="_Dollar_FT-6June2001" xfId="1118" xr:uid="{00000000-0005-0000-0000-0000D0030000}"/>
    <cellStyle name="_Dollar_Jazztel model 16DP3-Exhibits" xfId="1119" xr:uid="{00000000-0005-0000-0000-0000D1030000}"/>
    <cellStyle name="_Dollar_Jazztel model 16DP3-Exhibits_3G Models" xfId="1120" xr:uid="{00000000-0005-0000-0000-0000D2030000}"/>
    <cellStyle name="_Dollar_Jazztel model 16DP3-Exhibits_FT-6June2001" xfId="1121" xr:uid="{00000000-0005-0000-0000-0000D3030000}"/>
    <cellStyle name="_Dollar_Jazztel model 16DP3-Exhibits_FT-6June2001_1" xfId="1122" xr:uid="{00000000-0005-0000-0000-0000D4030000}"/>
    <cellStyle name="_Dollar_Jazztel model 16DP3-Exhibits_FT-6June2001_1_Telefonica Moviles" xfId="1123" xr:uid="{00000000-0005-0000-0000-0000D5030000}"/>
    <cellStyle name="_Dollar_Jazztel model 18DP-exhibits" xfId="1124" xr:uid="{00000000-0005-0000-0000-0000D6030000}"/>
    <cellStyle name="_Dollar_Jazztel model 18DP-exhibits_3G Models" xfId="1125" xr:uid="{00000000-0005-0000-0000-0000D7030000}"/>
    <cellStyle name="_Dollar_Jazztel model 18DP-exhibits_Orange-Mar01" xfId="1126" xr:uid="{00000000-0005-0000-0000-0000D8030000}"/>
    <cellStyle name="_Dollar_Jazztel model 18DP-exhibits_Orange-May01" xfId="1127" xr:uid="{00000000-0005-0000-0000-0000D9030000}"/>
    <cellStyle name="_Dollar_Jazztel model 18DP-exhibits_T_MOBIL2" xfId="1128" xr:uid="{00000000-0005-0000-0000-0000DA030000}"/>
    <cellStyle name="_Dollar_Jazztel model 18DP-exhibits_T_MOBIL2_FT-6June2001" xfId="1129" xr:uid="{00000000-0005-0000-0000-0000DB030000}"/>
    <cellStyle name="_Dollar_Jazztel model 18DP-exhibits_T_MOBIL2_Orange-May01" xfId="1130" xr:uid="{00000000-0005-0000-0000-0000DC030000}"/>
    <cellStyle name="_Dollar_Jazztel model 18DP-exhibits_T_MOBIL2_Orange-May01_Telefonica Moviles" xfId="1131" xr:uid="{00000000-0005-0000-0000-0000DD030000}"/>
    <cellStyle name="_Dollar_Jazztel model 18DP-exhibits_T_MOBIL2_Orange-May01_Telefonica Moviles_1" xfId="1132" xr:uid="{00000000-0005-0000-0000-0000DE030000}"/>
    <cellStyle name="_Dollar_Jazztel model 18DP-exhibits_T_MOBIL2_Telefonica Moviles" xfId="1133" xr:uid="{00000000-0005-0000-0000-0000DF030000}"/>
    <cellStyle name="_Dollar_Jazztel model 18DP-exhibits_TelenorInitiation-11Jan01" xfId="1134" xr:uid="{00000000-0005-0000-0000-0000E0030000}"/>
    <cellStyle name="_Dollar_Jazztel model 18DP-exhibits_TelenorWIPFeb01" xfId="1135" xr:uid="{00000000-0005-0000-0000-0000E1030000}"/>
    <cellStyle name="_Dollar_Orange-May01" xfId="1136" xr:uid="{00000000-0005-0000-0000-0000E2030000}"/>
    <cellStyle name="_Dollar_Telefonica Moviles" xfId="1137" xr:uid="{00000000-0005-0000-0000-0000E3030000}"/>
    <cellStyle name="_DRAFT_BC_Franšize_V3" xfId="1138" xr:uid="{00000000-0005-0000-0000-0000E4030000}"/>
    <cellStyle name="_DRAFT_BC_Franšize_V3_MAXtvPlan 20090416" xfId="1139" xr:uid="{00000000-0005-0000-0000-0000E5030000}"/>
    <cellStyle name="_DRAFT_BC_Franšize_V3_rfc novi1  20090505 z2" xfId="1140" xr:uid="{00000000-0005-0000-0000-0000E6030000}"/>
    <cellStyle name="_DSL_iPF 2005_260705" xfId="1141" xr:uid="{00000000-0005-0000-0000-0000E7030000}"/>
    <cellStyle name="_DSL_iPF 2005_260705_080422_Results_IPTV_external" xfId="1142" xr:uid="{00000000-0005-0000-0000-0000E8030000}"/>
    <cellStyle name="_DSL_iPF 2005_260705_Book2" xfId="1143" xr:uid="{00000000-0005-0000-0000-0000E9030000}"/>
    <cellStyle name="_DSL_iPF 2005_260705_Costs" xfId="1144" xr:uid="{00000000-0005-0000-0000-0000EA030000}"/>
    <cellStyle name="_DSL_iPF 2005_260705_Costs " xfId="1145" xr:uid="{00000000-0005-0000-0000-0000EB030000}"/>
    <cellStyle name="_DSL_iPF 2005_260705_Costs _1" xfId="1146" xr:uid="{00000000-0005-0000-0000-0000EC030000}"/>
    <cellStyle name="_DSL_iPF 2005_260705_HAWA" xfId="1147" xr:uid="{00000000-0005-0000-0000-0000ED030000}"/>
    <cellStyle name="_DSL_iPF 2005_260705_Invest per IP (table 2)" xfId="1148" xr:uid="{00000000-0005-0000-0000-0000EE030000}"/>
    <cellStyle name="_DSL_iPF 2005_260705_Invest per IP (table 2)_080422_Results_IPTV_external" xfId="1149" xr:uid="{00000000-0005-0000-0000-0000EF030000}"/>
    <cellStyle name="_DSL_iPF 2005_260705_Invest per IP (table 2)_1" xfId="1150" xr:uid="{00000000-0005-0000-0000-0000F0030000}"/>
    <cellStyle name="_DSL_iPF 2005_260705_Invest per IP (table 2)_Costs " xfId="1151" xr:uid="{00000000-0005-0000-0000-0000F1030000}"/>
    <cellStyle name="_DSL_iPF 2005_260705_Invest per IP (table 2)_Reveneus" xfId="1152" xr:uid="{00000000-0005-0000-0000-0000F2030000}"/>
    <cellStyle name="_DSL_iPF 2005_260705_Invest per NEC (table 1)" xfId="1153" xr:uid="{00000000-0005-0000-0000-0000F3030000}"/>
    <cellStyle name="_DSL_iPF 2005_260705_MAXtvPlan 20090416" xfId="1154" xr:uid="{00000000-0005-0000-0000-0000F4030000}"/>
    <cellStyle name="_DSL_iPF 2005_260705_Onl inv model" xfId="1155" xr:uid="{00000000-0005-0000-0000-0000F5030000}"/>
    <cellStyle name="_DSL_iPF 2005_260705_Onl inv model_080422_Results_IPTV_external" xfId="1156" xr:uid="{00000000-0005-0000-0000-0000F6030000}"/>
    <cellStyle name="_DSL_iPF 2005_260705_Onl inv model_Costs " xfId="1157" xr:uid="{00000000-0005-0000-0000-0000F7030000}"/>
    <cellStyle name="_DSL_iPF 2005_260705_Onl inv model_Reveneus" xfId="1158" xr:uid="{00000000-0005-0000-0000-0000F8030000}"/>
    <cellStyle name="_DSL_iPF 2005_260705_onl_MEA_prices" xfId="1159" xr:uid="{00000000-0005-0000-0000-0000F9030000}"/>
    <cellStyle name="_DSL_iPF 2005_260705_onl_MEA_prices_080422_Results_IPTV_external" xfId="1160" xr:uid="{00000000-0005-0000-0000-0000FA030000}"/>
    <cellStyle name="_DSL_iPF 2005_260705_onl_MEA_prices_Costs " xfId="1161" xr:uid="{00000000-0005-0000-0000-0000FB030000}"/>
    <cellStyle name="_DSL_iPF 2005_260705_onl_MEA_prices_Reveneus" xfId="1162" xr:uid="{00000000-0005-0000-0000-0000FC030000}"/>
    <cellStyle name="_DSL_iPF 2005_260705_Reveneus" xfId="1163" xr:uid="{00000000-0005-0000-0000-0000FD030000}"/>
    <cellStyle name="_DSL_iPF 2005_260705_rfc novi1  20090505 z2" xfId="1164" xr:uid="{00000000-0005-0000-0000-0000FE030000}"/>
    <cellStyle name="_DSL_iPF 2005_260705_Servisi DATA i NET obrada 20070301" xfId="1165" xr:uid="{00000000-0005-0000-0000-0000FF030000}"/>
    <cellStyle name="_DSL_iPF 2005_260705_Servisi DATA i NET obrada 20070301_080422_Results_IPTV_external" xfId="1166" xr:uid="{00000000-0005-0000-0000-000000040000}"/>
    <cellStyle name="_DSL_iPF 2005_260705_Servisi DATA i NET obrada 20070301_Costs " xfId="1167" xr:uid="{00000000-0005-0000-0000-000001040000}"/>
    <cellStyle name="_DSL_iPF 2005_260705_Servisi DATA i NET obrada 20070301_Reveneus" xfId="1168" xr:uid="{00000000-0005-0000-0000-000002040000}"/>
    <cellStyle name="_DSL_iPF 2005_260705_stvarni CORI_17-48_13 2" xfId="1169" xr:uid="{00000000-0005-0000-0000-000003040000}"/>
    <cellStyle name="_DSL_iPF 2005_260705_stvarni CORI_17-48_13 2_MAXtvPlan 20090416" xfId="1170" xr:uid="{00000000-0005-0000-0000-000004040000}"/>
    <cellStyle name="_DSL_iPF 2005_260705_tab1" xfId="1171" xr:uid="{00000000-0005-0000-0000-000005040000}"/>
    <cellStyle name="_DSL_iPF 2005_260705_tab1_080422_Results_IPTV_external" xfId="1172" xr:uid="{00000000-0005-0000-0000-000006040000}"/>
    <cellStyle name="_DSL_iPF 2005_260705_tab1_Costs " xfId="1173" xr:uid="{00000000-0005-0000-0000-000007040000}"/>
    <cellStyle name="_DSL_iPF 2005_260705_tab1_Reveneus" xfId="1174" xr:uid="{00000000-0005-0000-0000-000008040000}"/>
    <cellStyle name="_DSL_iPF 2005_260705_T-Com wo Iskon P&amp;L CCat" xfId="1175" xr:uid="{00000000-0005-0000-0000-000009040000}"/>
    <cellStyle name="_DSL_iPF 2005_260705_TKI - TKA costs for POTS" xfId="1176" xr:uid="{00000000-0005-0000-0000-00000A040000}"/>
    <cellStyle name="_Elephant_IB_3mil_PA" xfId="1177" xr:uid="{00000000-0005-0000-0000-00000B040000}"/>
    <cellStyle name="_Euro" xfId="1178" xr:uid="{00000000-0005-0000-0000-00000C040000}"/>
    <cellStyle name="_Euro_AfricaMiddleEastMobileDemand3Q2005" xfId="1179" xr:uid="{00000000-0005-0000-0000-00000D040000}"/>
    <cellStyle name="_Euro_AME Mobile Demand and Data Aggregation - 1Q06" xfId="1180" xr:uid="{00000000-0005-0000-0000-00000E040000}"/>
    <cellStyle name="_Euro_AP Mobile Demand Aggregation and Check file - 1Q06 - USE THIS ONE" xfId="1181" xr:uid="{00000000-0005-0000-0000-00000F040000}"/>
    <cellStyle name="_Euro_AP Mobile Demand Check File 1q2006 v.Linked" xfId="1182" xr:uid="{00000000-0005-0000-0000-000010040000}"/>
    <cellStyle name="_Euro_FCMBEMEA_R" xfId="1183" xr:uid="{00000000-0005-0000-0000-000011040000}"/>
    <cellStyle name="_Euro_PakistabMob2005" xfId="1184" xr:uid="{00000000-0005-0000-0000-000012040000}"/>
    <cellStyle name="_F1_BC_2003" xfId="1185" xr:uid="{00000000-0005-0000-0000-000013040000}"/>
    <cellStyle name="_F1_Revenue" xfId="1186" xr:uid="{00000000-0005-0000-0000-000014040000}"/>
    <cellStyle name="_Family offer_F1" xfId="1187" xr:uid="{00000000-0005-0000-0000-000015040000}"/>
    <cellStyle name="_FC 2006 internal" xfId="1188" xr:uid="{00000000-0005-0000-0000-000016040000}"/>
    <cellStyle name="_FC 2008 Sales back up" xfId="1189" xr:uid="{00000000-0005-0000-0000-000017040000}"/>
    <cellStyle name="_FC T-Com Croatia_01022008" xfId="1190" xr:uid="{00000000-0005-0000-0000-000018040000}"/>
    <cellStyle name="_FC T-HT Inc _Feb 2008_with layout 22-04-2008_CTO INST update" xfId="1191" xr:uid="{00000000-0005-0000-0000-000019040000}"/>
    <cellStyle name="_FC_7+5_internal_realistic" xfId="1192" xr:uid="{00000000-0005-0000-0000-00001A040000}"/>
    <cellStyle name="_FC_8+4&amp;2009_internal_realistic with VPN" xfId="1193" xr:uid="{00000000-0005-0000-0000-00001B040000}"/>
    <cellStyle name="_FC_8+4&amp;2009_internal_realistic with VPN 2" xfId="1194" xr:uid="{00000000-0005-0000-0000-00001C040000}"/>
    <cellStyle name="_FC_8+4&amp;2009_internal_realistic with VPN 3" xfId="1195" xr:uid="{00000000-0005-0000-0000-00001D040000}"/>
    <cellStyle name="_FC_8+4&amp;2009_internal_realistic with VPN 4" xfId="1196" xr:uid="{00000000-0005-0000-0000-00001E040000}"/>
    <cellStyle name="_FC'2008_CMS_17032008_DETAILED" xfId="1197" xr:uid="{00000000-0005-0000-0000-00001F040000}"/>
    <cellStyle name="_FC6+6.xls_v1" xfId="1198" xr:uid="{00000000-0005-0000-0000-000020040000}"/>
    <cellStyle name="_Financial Backup for SB_ Press_AR_ HT view 26-02-2008" xfId="1199" xr:uid="{00000000-0005-0000-0000-000021040000}"/>
    <cellStyle name="_Financial Backup for SB_ Press_AR_ HT view 26-02-2008 2" xfId="1200" xr:uid="{00000000-0005-0000-0000-000022040000}"/>
    <cellStyle name="_Financial Backup for SB_ Press_AR_ HT view 26-02-2008 2 2" xfId="1201" xr:uid="{00000000-0005-0000-0000-000023040000}"/>
    <cellStyle name="_Financial Backup for SB_ Press_AR_ HT view 26-02-2008 3" xfId="1202" xr:uid="{00000000-0005-0000-0000-000024040000}"/>
    <cellStyle name="_Financial Backup for SB_ Press_AR_ HT view 26-02-2008 3 2" xfId="1203" xr:uid="{00000000-0005-0000-0000-000025040000}"/>
    <cellStyle name="_Financial Backup for SB_ Press_AR_ HT view 26-02-2008 4" xfId="1204" xr:uid="{00000000-0005-0000-0000-000026040000}"/>
    <cellStyle name="_Financial Backup for SB_ Press_AR_ HT view 26-02-2008 5" xfId="1205" xr:uid="{00000000-0005-0000-0000-000027040000}"/>
    <cellStyle name="_Fixed Voice" xfId="1206" xr:uid="{00000000-0005-0000-0000-000028040000}"/>
    <cellStyle name="_FN_BACKEND_T-HTinc template_18072007" xfId="1207" xr:uid="{00000000-0005-0000-0000-000029040000}"/>
    <cellStyle name="_Forecast_6+6_2008" xfId="1208" xr:uid="{00000000-0005-0000-0000-00002A040000}"/>
    <cellStyle name="_Group PL (CoS) Jan 2007_v1" xfId="21" xr:uid="{00000000-0005-0000-0000-00002B040000}"/>
    <cellStyle name="_GS Equity Research Driver Comparison" xfId="1209" xr:uid="{00000000-0005-0000-0000-00002C040000}"/>
    <cellStyle name="_GS Model of VSTR" xfId="1210" xr:uid="{00000000-0005-0000-0000-00002D040000}"/>
    <cellStyle name="_GSM1 1 BTS_Flexi" xfId="1211" xr:uid="{00000000-0005-0000-0000-00002E040000}"/>
    <cellStyle name="_HAWA" xfId="1212" xr:uid="{00000000-0005-0000-0000-00002F040000}"/>
    <cellStyle name="_HAWA FC 2008" xfId="1213" xr:uid="{00000000-0005-0000-0000-000030040000}"/>
    <cellStyle name="_Header" xfId="22" xr:uid="{00000000-0005-0000-0000-000031040000}"/>
    <cellStyle name="_Header 10" xfId="1214" xr:uid="{00000000-0005-0000-0000-000032040000}"/>
    <cellStyle name="_Header 11" xfId="1215" xr:uid="{00000000-0005-0000-0000-000033040000}"/>
    <cellStyle name="_Header 2" xfId="1216" xr:uid="{00000000-0005-0000-0000-000034040000}"/>
    <cellStyle name="_Header 2 2" xfId="1217" xr:uid="{00000000-0005-0000-0000-000035040000}"/>
    <cellStyle name="_Header 3" xfId="1218" xr:uid="{00000000-0005-0000-0000-000036040000}"/>
    <cellStyle name="_Header 3 2" xfId="1219" xr:uid="{00000000-0005-0000-0000-000037040000}"/>
    <cellStyle name="_Header 4" xfId="1220" xr:uid="{00000000-0005-0000-0000-000038040000}"/>
    <cellStyle name="_Header 4 2" xfId="1221" xr:uid="{00000000-0005-0000-0000-000039040000}"/>
    <cellStyle name="_Header 5" xfId="1222" xr:uid="{00000000-0005-0000-0000-00003A040000}"/>
    <cellStyle name="_Header 6" xfId="1223" xr:uid="{00000000-0005-0000-0000-00003B040000}"/>
    <cellStyle name="_Header 7" xfId="1224" xr:uid="{00000000-0005-0000-0000-00003C040000}"/>
    <cellStyle name="_Header 8" xfId="1225" xr:uid="{00000000-0005-0000-0000-00003D040000}"/>
    <cellStyle name="_Header 9" xfId="1226" xr:uid="{00000000-0005-0000-0000-00003E040000}"/>
    <cellStyle name="_Header_Book2" xfId="1227" xr:uid="{00000000-0005-0000-0000-00003F040000}"/>
    <cellStyle name="_Header_EBITDA-Aufriss_ST" xfId="1228" xr:uid="{00000000-0005-0000-0000-000040040000}"/>
    <cellStyle name="_Header_kgfums" xfId="1229" xr:uid="{00000000-0005-0000-0000-000041040000}"/>
    <cellStyle name="_Header_Mindestanforderungen_FCF" xfId="1230" xr:uid="{00000000-0005-0000-0000-000042040000}"/>
    <cellStyle name="_Header_Mindestanforderungen_FCF 10" xfId="1231" xr:uid="{00000000-0005-0000-0000-000043040000}"/>
    <cellStyle name="_Header_Mindestanforderungen_FCF 2" xfId="1232" xr:uid="{00000000-0005-0000-0000-000044040000}"/>
    <cellStyle name="_Header_Mindestanforderungen_FCF 2 10" xfId="1233" xr:uid="{00000000-0005-0000-0000-000045040000}"/>
    <cellStyle name="_Header_Mindestanforderungen_FCF 2 2" xfId="1234" xr:uid="{00000000-0005-0000-0000-000046040000}"/>
    <cellStyle name="_Header_Mindestanforderungen_FCF 2 2 2" xfId="1235" xr:uid="{00000000-0005-0000-0000-000047040000}"/>
    <cellStyle name="_Header_Mindestanforderungen_FCF 2 2 3" xfId="1236" xr:uid="{00000000-0005-0000-0000-000048040000}"/>
    <cellStyle name="_Header_Mindestanforderungen_FCF 2 2 4" xfId="1237" xr:uid="{00000000-0005-0000-0000-000049040000}"/>
    <cellStyle name="_Header_Mindestanforderungen_FCF 2 3" xfId="1238" xr:uid="{00000000-0005-0000-0000-00004A040000}"/>
    <cellStyle name="_Header_Mindestanforderungen_FCF 2 3 2" xfId="1239" xr:uid="{00000000-0005-0000-0000-00004B040000}"/>
    <cellStyle name="_Header_Mindestanforderungen_FCF 2 3 3" xfId="1240" xr:uid="{00000000-0005-0000-0000-00004C040000}"/>
    <cellStyle name="_Header_Mindestanforderungen_FCF 2 3 4" xfId="1241" xr:uid="{00000000-0005-0000-0000-00004D040000}"/>
    <cellStyle name="_Header_Mindestanforderungen_FCF 2 4" xfId="1242" xr:uid="{00000000-0005-0000-0000-00004E040000}"/>
    <cellStyle name="_Header_Mindestanforderungen_FCF 2 4 2" xfId="1243" xr:uid="{00000000-0005-0000-0000-00004F040000}"/>
    <cellStyle name="_Header_Mindestanforderungen_FCF 2 4 3" xfId="1244" xr:uid="{00000000-0005-0000-0000-000050040000}"/>
    <cellStyle name="_Header_Mindestanforderungen_FCF 2 4 4" xfId="1245" xr:uid="{00000000-0005-0000-0000-000051040000}"/>
    <cellStyle name="_Header_Mindestanforderungen_FCF 2 5" xfId="1246" xr:uid="{00000000-0005-0000-0000-000052040000}"/>
    <cellStyle name="_Header_Mindestanforderungen_FCF 2 5 2" xfId="1247" xr:uid="{00000000-0005-0000-0000-000053040000}"/>
    <cellStyle name="_Header_Mindestanforderungen_FCF 2 5 3" xfId="1248" xr:uid="{00000000-0005-0000-0000-000054040000}"/>
    <cellStyle name="_Header_Mindestanforderungen_FCF 2 5 4" xfId="1249" xr:uid="{00000000-0005-0000-0000-000055040000}"/>
    <cellStyle name="_Header_Mindestanforderungen_FCF 2 6" xfId="1250" xr:uid="{00000000-0005-0000-0000-000056040000}"/>
    <cellStyle name="_Header_Mindestanforderungen_FCF 2 6 2" xfId="1251" xr:uid="{00000000-0005-0000-0000-000057040000}"/>
    <cellStyle name="_Header_Mindestanforderungen_FCF 2 6 3" xfId="1252" xr:uid="{00000000-0005-0000-0000-000058040000}"/>
    <cellStyle name="_Header_Mindestanforderungen_FCF 2 6 4" xfId="1253" xr:uid="{00000000-0005-0000-0000-000059040000}"/>
    <cellStyle name="_Header_Mindestanforderungen_FCF 2 7" xfId="1254" xr:uid="{00000000-0005-0000-0000-00005A040000}"/>
    <cellStyle name="_Header_Mindestanforderungen_FCF 2 7 2" xfId="1255" xr:uid="{00000000-0005-0000-0000-00005B040000}"/>
    <cellStyle name="_Header_Mindestanforderungen_FCF 2 7 3" xfId="1256" xr:uid="{00000000-0005-0000-0000-00005C040000}"/>
    <cellStyle name="_Header_Mindestanforderungen_FCF 2 7 4" xfId="1257" xr:uid="{00000000-0005-0000-0000-00005D040000}"/>
    <cellStyle name="_Header_Mindestanforderungen_FCF 2 8" xfId="1258" xr:uid="{00000000-0005-0000-0000-00005E040000}"/>
    <cellStyle name="_Header_Mindestanforderungen_FCF 2 9" xfId="1259" xr:uid="{00000000-0005-0000-0000-00005F040000}"/>
    <cellStyle name="_Header_Mindestanforderungen_FCF 3" xfId="1260" xr:uid="{00000000-0005-0000-0000-000060040000}"/>
    <cellStyle name="_Header_Mindestanforderungen_FCF 3 2" xfId="1261" xr:uid="{00000000-0005-0000-0000-000061040000}"/>
    <cellStyle name="_Header_Mindestanforderungen_FCF 3 3" xfId="1262" xr:uid="{00000000-0005-0000-0000-000062040000}"/>
    <cellStyle name="_Header_Mindestanforderungen_FCF 3 4" xfId="1263" xr:uid="{00000000-0005-0000-0000-000063040000}"/>
    <cellStyle name="_Header_Mindestanforderungen_FCF 4" xfId="1264" xr:uid="{00000000-0005-0000-0000-000064040000}"/>
    <cellStyle name="_Header_Mindestanforderungen_FCF 4 2" xfId="1265" xr:uid="{00000000-0005-0000-0000-000065040000}"/>
    <cellStyle name="_Header_Mindestanforderungen_FCF 4 3" xfId="1266" xr:uid="{00000000-0005-0000-0000-000066040000}"/>
    <cellStyle name="_Header_Mindestanforderungen_FCF 4 4" xfId="1267" xr:uid="{00000000-0005-0000-0000-000067040000}"/>
    <cellStyle name="_Header_Mindestanforderungen_FCF 5" xfId="1268" xr:uid="{00000000-0005-0000-0000-000068040000}"/>
    <cellStyle name="_Header_Mindestanforderungen_FCF 5 2" xfId="1269" xr:uid="{00000000-0005-0000-0000-000069040000}"/>
    <cellStyle name="_Header_Mindestanforderungen_FCF 5 3" xfId="1270" xr:uid="{00000000-0005-0000-0000-00006A040000}"/>
    <cellStyle name="_Header_Mindestanforderungen_FCF 5 4" xfId="1271" xr:uid="{00000000-0005-0000-0000-00006B040000}"/>
    <cellStyle name="_Header_Mindestanforderungen_FCF 6" xfId="1272" xr:uid="{00000000-0005-0000-0000-00006C040000}"/>
    <cellStyle name="_Header_Mindestanforderungen_FCF 6 2" xfId="1273" xr:uid="{00000000-0005-0000-0000-00006D040000}"/>
    <cellStyle name="_Header_Mindestanforderungen_FCF 6 3" xfId="1274" xr:uid="{00000000-0005-0000-0000-00006E040000}"/>
    <cellStyle name="_Header_Mindestanforderungen_FCF 6 4" xfId="1275" xr:uid="{00000000-0005-0000-0000-00006F040000}"/>
    <cellStyle name="_Header_Mindestanforderungen_FCF 7" xfId="1276" xr:uid="{00000000-0005-0000-0000-000070040000}"/>
    <cellStyle name="_Header_Mindestanforderungen_FCF 7 2" xfId="1277" xr:uid="{00000000-0005-0000-0000-000071040000}"/>
    <cellStyle name="_Header_Mindestanforderungen_FCF 7 3" xfId="1278" xr:uid="{00000000-0005-0000-0000-000072040000}"/>
    <cellStyle name="_Header_Mindestanforderungen_FCF 7 4" xfId="1279" xr:uid="{00000000-0005-0000-0000-000073040000}"/>
    <cellStyle name="_Header_Mindestanforderungen_FCF 8" xfId="1280" xr:uid="{00000000-0005-0000-0000-000074040000}"/>
    <cellStyle name="_Header_Mindestanforderungen_FCF 9" xfId="1281" xr:uid="{00000000-0005-0000-0000-000075040000}"/>
    <cellStyle name="_Header_MIS2" xfId="1282" xr:uid="{00000000-0005-0000-0000-000076040000}"/>
    <cellStyle name="_Header_MIS2 10" xfId="1283" xr:uid="{00000000-0005-0000-0000-000077040000}"/>
    <cellStyle name="_Header_MIS2 2" xfId="1284" xr:uid="{00000000-0005-0000-0000-000078040000}"/>
    <cellStyle name="_Header_MIS2 2 10" xfId="1285" xr:uid="{00000000-0005-0000-0000-000079040000}"/>
    <cellStyle name="_Header_MIS2 2 2" xfId="1286" xr:uid="{00000000-0005-0000-0000-00007A040000}"/>
    <cellStyle name="_Header_MIS2 2 2 2" xfId="1287" xr:uid="{00000000-0005-0000-0000-00007B040000}"/>
    <cellStyle name="_Header_MIS2 2 2 3" xfId="1288" xr:uid="{00000000-0005-0000-0000-00007C040000}"/>
    <cellStyle name="_Header_MIS2 2 2 4" xfId="1289" xr:uid="{00000000-0005-0000-0000-00007D040000}"/>
    <cellStyle name="_Header_MIS2 2 3" xfId="1290" xr:uid="{00000000-0005-0000-0000-00007E040000}"/>
    <cellStyle name="_Header_MIS2 2 3 2" xfId="1291" xr:uid="{00000000-0005-0000-0000-00007F040000}"/>
    <cellStyle name="_Header_MIS2 2 3 3" xfId="1292" xr:uid="{00000000-0005-0000-0000-000080040000}"/>
    <cellStyle name="_Header_MIS2 2 3 4" xfId="1293" xr:uid="{00000000-0005-0000-0000-000081040000}"/>
    <cellStyle name="_Header_MIS2 2 4" xfId="1294" xr:uid="{00000000-0005-0000-0000-000082040000}"/>
    <cellStyle name="_Header_MIS2 2 4 2" xfId="1295" xr:uid="{00000000-0005-0000-0000-000083040000}"/>
    <cellStyle name="_Header_MIS2 2 4 3" xfId="1296" xr:uid="{00000000-0005-0000-0000-000084040000}"/>
    <cellStyle name="_Header_MIS2 2 4 4" xfId="1297" xr:uid="{00000000-0005-0000-0000-000085040000}"/>
    <cellStyle name="_Header_MIS2 2 5" xfId="1298" xr:uid="{00000000-0005-0000-0000-000086040000}"/>
    <cellStyle name="_Header_MIS2 2 5 2" xfId="1299" xr:uid="{00000000-0005-0000-0000-000087040000}"/>
    <cellStyle name="_Header_MIS2 2 5 3" xfId="1300" xr:uid="{00000000-0005-0000-0000-000088040000}"/>
    <cellStyle name="_Header_MIS2 2 5 4" xfId="1301" xr:uid="{00000000-0005-0000-0000-000089040000}"/>
    <cellStyle name="_Header_MIS2 2 6" xfId="1302" xr:uid="{00000000-0005-0000-0000-00008A040000}"/>
    <cellStyle name="_Header_MIS2 2 6 2" xfId="1303" xr:uid="{00000000-0005-0000-0000-00008B040000}"/>
    <cellStyle name="_Header_MIS2 2 6 3" xfId="1304" xr:uid="{00000000-0005-0000-0000-00008C040000}"/>
    <cellStyle name="_Header_MIS2 2 6 4" xfId="1305" xr:uid="{00000000-0005-0000-0000-00008D040000}"/>
    <cellStyle name="_Header_MIS2 2 7" xfId="1306" xr:uid="{00000000-0005-0000-0000-00008E040000}"/>
    <cellStyle name="_Header_MIS2 2 7 2" xfId="1307" xr:uid="{00000000-0005-0000-0000-00008F040000}"/>
    <cellStyle name="_Header_MIS2 2 7 3" xfId="1308" xr:uid="{00000000-0005-0000-0000-000090040000}"/>
    <cellStyle name="_Header_MIS2 2 7 4" xfId="1309" xr:uid="{00000000-0005-0000-0000-000091040000}"/>
    <cellStyle name="_Header_MIS2 2 8" xfId="1310" xr:uid="{00000000-0005-0000-0000-000092040000}"/>
    <cellStyle name="_Header_MIS2 2 9" xfId="1311" xr:uid="{00000000-0005-0000-0000-000093040000}"/>
    <cellStyle name="_Header_MIS2 3" xfId="1312" xr:uid="{00000000-0005-0000-0000-000094040000}"/>
    <cellStyle name="_Header_MIS2 3 2" xfId="1313" xr:uid="{00000000-0005-0000-0000-000095040000}"/>
    <cellStyle name="_Header_MIS2 3 3" xfId="1314" xr:uid="{00000000-0005-0000-0000-000096040000}"/>
    <cellStyle name="_Header_MIS2 3 4" xfId="1315" xr:uid="{00000000-0005-0000-0000-000097040000}"/>
    <cellStyle name="_Header_MIS2 4" xfId="1316" xr:uid="{00000000-0005-0000-0000-000098040000}"/>
    <cellStyle name="_Header_MIS2 4 2" xfId="1317" xr:uid="{00000000-0005-0000-0000-000099040000}"/>
    <cellStyle name="_Header_MIS2 4 3" xfId="1318" xr:uid="{00000000-0005-0000-0000-00009A040000}"/>
    <cellStyle name="_Header_MIS2 4 4" xfId="1319" xr:uid="{00000000-0005-0000-0000-00009B040000}"/>
    <cellStyle name="_Header_MIS2 5" xfId="1320" xr:uid="{00000000-0005-0000-0000-00009C040000}"/>
    <cellStyle name="_Header_MIS2 5 2" xfId="1321" xr:uid="{00000000-0005-0000-0000-00009D040000}"/>
    <cellStyle name="_Header_MIS2 5 3" xfId="1322" xr:uid="{00000000-0005-0000-0000-00009E040000}"/>
    <cellStyle name="_Header_MIS2 5 4" xfId="1323" xr:uid="{00000000-0005-0000-0000-00009F040000}"/>
    <cellStyle name="_Header_MIS2 6" xfId="1324" xr:uid="{00000000-0005-0000-0000-0000A0040000}"/>
    <cellStyle name="_Header_MIS2 6 2" xfId="1325" xr:uid="{00000000-0005-0000-0000-0000A1040000}"/>
    <cellStyle name="_Header_MIS2 6 3" xfId="1326" xr:uid="{00000000-0005-0000-0000-0000A2040000}"/>
    <cellStyle name="_Header_MIS2 6 4" xfId="1327" xr:uid="{00000000-0005-0000-0000-0000A3040000}"/>
    <cellStyle name="_Header_MIS2 7" xfId="1328" xr:uid="{00000000-0005-0000-0000-0000A4040000}"/>
    <cellStyle name="_Header_MIS2 7 2" xfId="1329" xr:uid="{00000000-0005-0000-0000-0000A5040000}"/>
    <cellStyle name="_Header_MIS2 7 3" xfId="1330" xr:uid="{00000000-0005-0000-0000-0000A6040000}"/>
    <cellStyle name="_Header_MIS2 7 4" xfId="1331" xr:uid="{00000000-0005-0000-0000-0000A7040000}"/>
    <cellStyle name="_Header_MIS2 8" xfId="1332" xr:uid="{00000000-0005-0000-0000-0000A8040000}"/>
    <cellStyle name="_Header_MIS2 9" xfId="1333" xr:uid="{00000000-0005-0000-0000-0000A9040000}"/>
    <cellStyle name="_Header_Säulen" xfId="1334" xr:uid="{00000000-0005-0000-0000-0000AA040000}"/>
    <cellStyle name="_Header_Sondereinflüsse" xfId="1335" xr:uid="{00000000-0005-0000-0000-0000AB040000}"/>
    <cellStyle name="_Header_Sondereinflüsse 10" xfId="1336" xr:uid="{00000000-0005-0000-0000-0000AC040000}"/>
    <cellStyle name="_Header_Sondereinflüsse 2" xfId="1337" xr:uid="{00000000-0005-0000-0000-0000AD040000}"/>
    <cellStyle name="_Header_Sondereinflüsse 2 10" xfId="1338" xr:uid="{00000000-0005-0000-0000-0000AE040000}"/>
    <cellStyle name="_Header_Sondereinflüsse 2 2" xfId="1339" xr:uid="{00000000-0005-0000-0000-0000AF040000}"/>
    <cellStyle name="_Header_Sondereinflüsse 2 2 2" xfId="1340" xr:uid="{00000000-0005-0000-0000-0000B0040000}"/>
    <cellStyle name="_Header_Sondereinflüsse 2 2 3" xfId="1341" xr:uid="{00000000-0005-0000-0000-0000B1040000}"/>
    <cellStyle name="_Header_Sondereinflüsse 2 2 4" xfId="1342" xr:uid="{00000000-0005-0000-0000-0000B2040000}"/>
    <cellStyle name="_Header_Sondereinflüsse 2 3" xfId="1343" xr:uid="{00000000-0005-0000-0000-0000B3040000}"/>
    <cellStyle name="_Header_Sondereinflüsse 2 3 2" xfId="1344" xr:uid="{00000000-0005-0000-0000-0000B4040000}"/>
    <cellStyle name="_Header_Sondereinflüsse 2 3 3" xfId="1345" xr:uid="{00000000-0005-0000-0000-0000B5040000}"/>
    <cellStyle name="_Header_Sondereinflüsse 2 3 4" xfId="1346" xr:uid="{00000000-0005-0000-0000-0000B6040000}"/>
    <cellStyle name="_Header_Sondereinflüsse 2 4" xfId="1347" xr:uid="{00000000-0005-0000-0000-0000B7040000}"/>
    <cellStyle name="_Header_Sondereinflüsse 2 4 2" xfId="1348" xr:uid="{00000000-0005-0000-0000-0000B8040000}"/>
    <cellStyle name="_Header_Sondereinflüsse 2 4 3" xfId="1349" xr:uid="{00000000-0005-0000-0000-0000B9040000}"/>
    <cellStyle name="_Header_Sondereinflüsse 2 4 4" xfId="1350" xr:uid="{00000000-0005-0000-0000-0000BA040000}"/>
    <cellStyle name="_Header_Sondereinflüsse 2 5" xfId="1351" xr:uid="{00000000-0005-0000-0000-0000BB040000}"/>
    <cellStyle name="_Header_Sondereinflüsse 2 5 2" xfId="1352" xr:uid="{00000000-0005-0000-0000-0000BC040000}"/>
    <cellStyle name="_Header_Sondereinflüsse 2 5 3" xfId="1353" xr:uid="{00000000-0005-0000-0000-0000BD040000}"/>
    <cellStyle name="_Header_Sondereinflüsse 2 5 4" xfId="1354" xr:uid="{00000000-0005-0000-0000-0000BE040000}"/>
    <cellStyle name="_Header_Sondereinflüsse 2 6" xfId="1355" xr:uid="{00000000-0005-0000-0000-0000BF040000}"/>
    <cellStyle name="_Header_Sondereinflüsse 2 6 2" xfId="1356" xr:uid="{00000000-0005-0000-0000-0000C0040000}"/>
    <cellStyle name="_Header_Sondereinflüsse 2 6 3" xfId="1357" xr:uid="{00000000-0005-0000-0000-0000C1040000}"/>
    <cellStyle name="_Header_Sondereinflüsse 2 6 4" xfId="1358" xr:uid="{00000000-0005-0000-0000-0000C2040000}"/>
    <cellStyle name="_Header_Sondereinflüsse 2 7" xfId="1359" xr:uid="{00000000-0005-0000-0000-0000C3040000}"/>
    <cellStyle name="_Header_Sondereinflüsse 2 7 2" xfId="1360" xr:uid="{00000000-0005-0000-0000-0000C4040000}"/>
    <cellStyle name="_Header_Sondereinflüsse 2 7 3" xfId="1361" xr:uid="{00000000-0005-0000-0000-0000C5040000}"/>
    <cellStyle name="_Header_Sondereinflüsse 2 7 4" xfId="1362" xr:uid="{00000000-0005-0000-0000-0000C6040000}"/>
    <cellStyle name="_Header_Sondereinflüsse 2 8" xfId="1363" xr:uid="{00000000-0005-0000-0000-0000C7040000}"/>
    <cellStyle name="_Header_Sondereinflüsse 2 9" xfId="1364" xr:uid="{00000000-0005-0000-0000-0000C8040000}"/>
    <cellStyle name="_Header_Sondereinflüsse 3" xfId="1365" xr:uid="{00000000-0005-0000-0000-0000C9040000}"/>
    <cellStyle name="_Header_Sondereinflüsse 3 2" xfId="1366" xr:uid="{00000000-0005-0000-0000-0000CA040000}"/>
    <cellStyle name="_Header_Sondereinflüsse 3 3" xfId="1367" xr:uid="{00000000-0005-0000-0000-0000CB040000}"/>
    <cellStyle name="_Header_Sondereinflüsse 3 4" xfId="1368" xr:uid="{00000000-0005-0000-0000-0000CC040000}"/>
    <cellStyle name="_Header_Sondereinflüsse 4" xfId="1369" xr:uid="{00000000-0005-0000-0000-0000CD040000}"/>
    <cellStyle name="_Header_Sondereinflüsse 4 2" xfId="1370" xr:uid="{00000000-0005-0000-0000-0000CE040000}"/>
    <cellStyle name="_Header_Sondereinflüsse 4 3" xfId="1371" xr:uid="{00000000-0005-0000-0000-0000CF040000}"/>
    <cellStyle name="_Header_Sondereinflüsse 4 4" xfId="1372" xr:uid="{00000000-0005-0000-0000-0000D0040000}"/>
    <cellStyle name="_Header_Sondereinflüsse 5" xfId="1373" xr:uid="{00000000-0005-0000-0000-0000D1040000}"/>
    <cellStyle name="_Header_Sondereinflüsse 5 2" xfId="1374" xr:uid="{00000000-0005-0000-0000-0000D2040000}"/>
    <cellStyle name="_Header_Sondereinflüsse 5 3" xfId="1375" xr:uid="{00000000-0005-0000-0000-0000D3040000}"/>
    <cellStyle name="_Header_Sondereinflüsse 5 4" xfId="1376" xr:uid="{00000000-0005-0000-0000-0000D4040000}"/>
    <cellStyle name="_Header_Sondereinflüsse 6" xfId="1377" xr:uid="{00000000-0005-0000-0000-0000D5040000}"/>
    <cellStyle name="_Header_Sondereinflüsse 6 2" xfId="1378" xr:uid="{00000000-0005-0000-0000-0000D6040000}"/>
    <cellStyle name="_Header_Sondereinflüsse 6 3" xfId="1379" xr:uid="{00000000-0005-0000-0000-0000D7040000}"/>
    <cellStyle name="_Header_Sondereinflüsse 6 4" xfId="1380" xr:uid="{00000000-0005-0000-0000-0000D8040000}"/>
    <cellStyle name="_Header_Sondereinflüsse 7" xfId="1381" xr:uid="{00000000-0005-0000-0000-0000D9040000}"/>
    <cellStyle name="_Header_Sondereinflüsse 7 2" xfId="1382" xr:uid="{00000000-0005-0000-0000-0000DA040000}"/>
    <cellStyle name="_Header_Sondereinflüsse 7 3" xfId="1383" xr:uid="{00000000-0005-0000-0000-0000DB040000}"/>
    <cellStyle name="_Header_Sondereinflüsse 7 4" xfId="1384" xr:uid="{00000000-0005-0000-0000-0000DC040000}"/>
    <cellStyle name="_Header_Sondereinflüsse 8" xfId="1385" xr:uid="{00000000-0005-0000-0000-0000DD040000}"/>
    <cellStyle name="_Header_Sondereinflüsse 9" xfId="1386" xr:uid="{00000000-0005-0000-0000-0000DE040000}"/>
    <cellStyle name="_Header_Vorjahreswerte Anpassung 06 2001" xfId="1387" xr:uid="{00000000-0005-0000-0000-0000DF040000}"/>
    <cellStyle name="_Heading" xfId="1388" xr:uid="{00000000-0005-0000-0000-0000E0040000}"/>
    <cellStyle name="_Heading_AfricaMiddleEastMobileDemand3Q2005" xfId="1389" xr:uid="{00000000-0005-0000-0000-0000E1040000}"/>
    <cellStyle name="_Heading_AME Mobile Demand and Data Aggregation - 1Q06" xfId="1390" xr:uid="{00000000-0005-0000-0000-0000E2040000}"/>
    <cellStyle name="_Heading_AP Mobile Demand Aggregation and Check file - 1Q06 - USE THIS ONE" xfId="1391" xr:uid="{00000000-0005-0000-0000-0000E3040000}"/>
    <cellStyle name="_Heading_AP Mobile Demand Check File 1q2006 v.Linked" xfId="1392" xr:uid="{00000000-0005-0000-0000-0000E4040000}"/>
    <cellStyle name="_Heading_bls roic" xfId="1393" xr:uid="{00000000-0005-0000-0000-0000E5040000}"/>
    <cellStyle name="_Heading_Broadband Comps" xfId="1394" xr:uid="{00000000-0005-0000-0000-0000E6040000}"/>
    <cellStyle name="_Heading_FCMBEMEA_R" xfId="1395" xr:uid="{00000000-0005-0000-0000-0000E7040000}"/>
    <cellStyle name="_Heading_PakistabMob2005" xfId="1396" xr:uid="{00000000-0005-0000-0000-0000E8040000}"/>
    <cellStyle name="_Heading_Q" xfId="1397" xr:uid="{00000000-0005-0000-0000-0000E9040000}"/>
    <cellStyle name="_Heading_q - new guidance" xfId="1398" xr:uid="{00000000-0005-0000-0000-0000EA040000}"/>
    <cellStyle name="_Heading_q - valuation" xfId="1399" xr:uid="{00000000-0005-0000-0000-0000EB040000}"/>
    <cellStyle name="_Highlight" xfId="1400" xr:uid="{00000000-0005-0000-0000-0000EC040000}"/>
    <cellStyle name="_Highlight_AfricaMiddleEastMobileDemand3Q2005" xfId="1401" xr:uid="{00000000-0005-0000-0000-0000ED040000}"/>
    <cellStyle name="_Highlight_AME Mobile Demand and Data Aggregation - 1Q06" xfId="1402" xr:uid="{00000000-0005-0000-0000-0000EE040000}"/>
    <cellStyle name="_Highlight_AP Mobile Demand Aggregation and Check file - 1Q06 - USE THIS ONE" xfId="1403" xr:uid="{00000000-0005-0000-0000-0000EF040000}"/>
    <cellStyle name="_Highlight_AP Mobile Demand Check File 1q2006 v.Linked" xfId="1404" xr:uid="{00000000-0005-0000-0000-0000F0040000}"/>
    <cellStyle name="_Highlight_FCMBEMEA_R" xfId="1405" xr:uid="{00000000-0005-0000-0000-0000F1040000}"/>
    <cellStyle name="_Highlight_PakistabMob2005" xfId="1406" xr:uid="{00000000-0005-0000-0000-0000F2040000}"/>
    <cellStyle name="_HT Inc opex iPF V1_one_translation_FINAL-primjerak" xfId="1407" xr:uid="{00000000-0005-0000-0000-0000F3040000}"/>
    <cellStyle name="_HT_Goal Setting Template_iPF 2008" xfId="1408" xr:uid="{00000000-0005-0000-0000-0000F4040000}"/>
    <cellStyle name="_IC calc. T-Mobile 28.01.2009" xfId="1409" xr:uid="{00000000-0005-0000-0000-0000F5040000}"/>
    <cellStyle name="_IC calc.22.01.2009" xfId="1410" xr:uid="{00000000-0005-0000-0000-0000F6040000}"/>
    <cellStyle name="_IC calculation za HT 20.01.2009" xfId="1411" xr:uid="{00000000-0005-0000-0000-0000F7040000}"/>
    <cellStyle name="_IC calculation_za HT" xfId="1412" xr:uid="{00000000-0005-0000-0000-0000F8040000}"/>
    <cellStyle name="_IKOS_COS_working_based_on_version_13_111006" xfId="1413" xr:uid="{00000000-0005-0000-0000-0000F9040000}"/>
    <cellStyle name="_Impairment_documentation T-Com HR_backup_model_v 5b_sent13 09" xfId="1414" xr:uid="{00000000-0005-0000-0000-0000FA040000}"/>
    <cellStyle name="_IPF 2006 m Consolidated BS, PL (CoS)_v3(ikos, PL)" xfId="23" xr:uid="{00000000-0005-0000-0000-0000FB040000}"/>
    <cellStyle name="_IPF 2006 m Consolidated BS, PL (CoS)_v3(ikos, PL) 2" xfId="1415" xr:uid="{00000000-0005-0000-0000-0000FC040000}"/>
    <cellStyle name="_IPF 2006 m Consolidated BS, PL (CoS)_v3(ikos, PL) 2 2" xfId="1416" xr:uid="{00000000-0005-0000-0000-0000FD040000}"/>
    <cellStyle name="_IPF 2006 m Consolidated BS, PL (CoS)_v3(ikos, PL) 3" xfId="1417" xr:uid="{00000000-0005-0000-0000-0000FE040000}"/>
    <cellStyle name="_IPF 2006 m Consolidated BS, PL (CoS)_v3(ikos, PL) 3 2" xfId="1418" xr:uid="{00000000-0005-0000-0000-0000FF040000}"/>
    <cellStyle name="_IPF 2006 m Consolidated BS, PL (CoS)_v3(ikos, PL) 4" xfId="1419" xr:uid="{00000000-0005-0000-0000-000000050000}"/>
    <cellStyle name="_IPF 2006 m Consolidated BS, PL (CoS)_v3(ikos, PL) 5" xfId="1420" xr:uid="{00000000-0005-0000-0000-000001050000}"/>
    <cellStyle name="_IPF 2006 m Consolidated BS, PL (CoS)_v3(ikos, PL)_Sheet1" xfId="1421" xr:uid="{00000000-0005-0000-0000-000002050000}"/>
    <cellStyle name="_iPF 2007 model version_21_20082007_RB_arpu v1.1" xfId="1422" xr:uid="{00000000-0005-0000-0000-000003050000}"/>
    <cellStyle name="_iPF 2007 model version_21_20082007_RB_arpu v1.1 2" xfId="1423" xr:uid="{00000000-0005-0000-0000-000004050000}"/>
    <cellStyle name="_iPF 2007 model version_21_20082007_RB_arpu v1.1 3" xfId="1424" xr:uid="{00000000-0005-0000-0000-000005050000}"/>
    <cellStyle name="_iPF 2007 model version_21_20082007_RB_arpu v1.1 4" xfId="1425" xr:uid="{00000000-0005-0000-0000-000006050000}"/>
    <cellStyle name="_iPF 2007_KPI base_v19_03062007_RB_all" xfId="1426" xr:uid="{00000000-0005-0000-0000-000007050000}"/>
    <cellStyle name="_iPF 2008 model v.18e KPIs" xfId="1427" xr:uid="{00000000-0005-0000-0000-000008050000}"/>
    <cellStyle name="_iPF 2008 other PGs draft_smal_220408" xfId="1428" xr:uid="{00000000-0005-0000-0000-000009050000}"/>
    <cellStyle name="_iPF 2009 model FINAL" xfId="1429" xr:uid="{00000000-0005-0000-0000-00000A050000}"/>
    <cellStyle name="_iPF 2009 model FINAL_promjena_cijena_interkonekcije_mobile_retail_190210" xfId="1430" xr:uid="{00000000-0005-0000-0000-00000B050000}"/>
    <cellStyle name="_iPhone_wo pdv" xfId="1431" xr:uid="{00000000-0005-0000-0000-00000C050000}"/>
    <cellStyle name="_iPhone_wo pdv 2" xfId="1432" xr:uid="{00000000-0005-0000-0000-00000D050000}"/>
    <cellStyle name="_iPhone_wo pdv_PRP MPL_Q1 2009_Proposal_for Quantity planning" xfId="1433" xr:uid="{00000000-0005-0000-0000-00000E050000}"/>
    <cellStyle name="_IPInternet Notes_T-Com wo Iskon_180707" xfId="1434" xr:uid="{00000000-0005-0000-0000-00000F050000}"/>
    <cellStyle name="_IPInternet Notes_T-Com wo Iskon_300707_v2" xfId="1435" xr:uid="{00000000-0005-0000-0000-000010050000}"/>
    <cellStyle name="_Irma_CAPEX REPORT January-Oktober 2007" xfId="1436" xr:uid="{00000000-0005-0000-0000-000011050000}"/>
    <cellStyle name="_Irma_CAPEX REPORT January-Oktober 2007 2" xfId="1437" xr:uid="{00000000-0005-0000-0000-000012050000}"/>
    <cellStyle name="_Irma_CAPEX REPORT January-Oktober 2007 3" xfId="1438" xr:uid="{00000000-0005-0000-0000-000013050000}"/>
    <cellStyle name="_Irma_CAPEX REPORT January-Oktober 2007 4" xfId="1439" xr:uid="{00000000-0005-0000-0000-000014050000}"/>
    <cellStyle name="_ISKON_ccat" xfId="1440" xr:uid="{00000000-0005-0000-0000-000015050000}"/>
    <cellStyle name="_KOMENTARI CAPEX T-MOBILE 03.2007." xfId="1441" xr:uid="{00000000-0005-0000-0000-000016050000}"/>
    <cellStyle name="_KOMENTARI CAPEX T-MOBILE 03.2007. 2" xfId="1442" xr:uid="{00000000-0005-0000-0000-000017050000}"/>
    <cellStyle name="_KOMENTARI CAPEX T-MOBILE 03.2007. 3" xfId="1443" xr:uid="{00000000-0005-0000-0000-000018050000}"/>
    <cellStyle name="_KOMENTARI CAPEX T-MOBILE 03.2007. 4" xfId="1444" xr:uid="{00000000-0005-0000-0000-000019050000}"/>
    <cellStyle name="_KOMENTARI CAPEX T-MOBILE 07 2007 " xfId="1445" xr:uid="{00000000-0005-0000-0000-00001A050000}"/>
    <cellStyle name="_KOMENTARI CAPEX T-MOBILE 07 2007  2" xfId="1446" xr:uid="{00000000-0005-0000-0000-00001B050000}"/>
    <cellStyle name="_KOMENTARI CAPEX T-MOBILE 07 2007  3" xfId="1447" xr:uid="{00000000-0005-0000-0000-00001C050000}"/>
    <cellStyle name="_KOMENTARI CAPEX T-MOBILE 07 2007  4" xfId="1448" xr:uid="{00000000-0005-0000-0000-00001D050000}"/>
    <cellStyle name="_KPI_T_Com without Iskon_iPF 2007_111207_sent" xfId="1449" xr:uid="{00000000-0005-0000-0000-00001E050000}"/>
    <cellStyle name="_KPI_T_Com without Iskon_iPF 2007_180907_sent" xfId="1450" xr:uid="{00000000-0005-0000-0000-00001F050000}"/>
    <cellStyle name="_LEID" xfId="1451" xr:uid="{00000000-0005-0000-0000-000020050000}"/>
    <cellStyle name="_M4 - OPEX 2006-2008-filled" xfId="1452" xr:uid="{00000000-0005-0000-0000-000021050000}"/>
    <cellStyle name="_M4 - OPEX 2006-2008-filled 2" xfId="1453" xr:uid="{00000000-0005-0000-0000-000022050000}"/>
    <cellStyle name="_M4 - OPEX 2006-2008-filled 3" xfId="1454" xr:uid="{00000000-0005-0000-0000-000023050000}"/>
    <cellStyle name="_M4 - OPEX 2006-2008-filled 4" xfId="1455" xr:uid="{00000000-0005-0000-0000-000024050000}"/>
    <cellStyle name="_M4 - OPEX 2007-2009-filled" xfId="1456" xr:uid="{00000000-0005-0000-0000-000025050000}"/>
    <cellStyle name="_M4 - OPEX 2007-2009-filled 2" xfId="1457" xr:uid="{00000000-0005-0000-0000-000026050000}"/>
    <cellStyle name="_M4 - OPEX 2007-2009-filled 3" xfId="1458" xr:uid="{00000000-0005-0000-0000-000027050000}"/>
    <cellStyle name="_M4 - OPEX 2007-2009-filled 4" xfId="1459" xr:uid="{00000000-0005-0000-0000-000028050000}"/>
    <cellStyle name="_M5" xfId="1460" xr:uid="{00000000-0005-0000-0000-000029050000}"/>
    <cellStyle name="_MAIN CCAT JAN ws March" xfId="1461" xr:uid="{00000000-0005-0000-0000-00002A050000}"/>
    <cellStyle name="_Market model - setup Nostradamus DK v5" xfId="1462" xr:uid="{00000000-0005-0000-0000-00002B050000}"/>
    <cellStyle name="_Marketing opex 2008-2010" xfId="1463" xr:uid="{00000000-0005-0000-0000-00002C050000}"/>
    <cellStyle name="_Marketing opex 2008-2010 2" xfId="1464" xr:uid="{00000000-0005-0000-0000-00002D050000}"/>
    <cellStyle name="_Marketing opex 2008-2010 3" xfId="1465" xr:uid="{00000000-0005-0000-0000-00002E050000}"/>
    <cellStyle name="_Marketing opex 2008-2010 4" xfId="1466" xr:uid="{00000000-0005-0000-0000-00002F050000}"/>
    <cellStyle name="_Marketing opex 2008-2010_v1" xfId="1467" xr:uid="{00000000-0005-0000-0000-000030050000}"/>
    <cellStyle name="_Marketing opex 2008-2010_v1 2" xfId="1468" xr:uid="{00000000-0005-0000-0000-000031050000}"/>
    <cellStyle name="_Marketing opex 2008-2010_v1 3" xfId="1469" xr:uid="{00000000-0005-0000-0000-000032050000}"/>
    <cellStyle name="_Marketing opex 2008-2010_v1 4" xfId="1470" xr:uid="{00000000-0005-0000-0000-000033050000}"/>
    <cellStyle name="_Marktmodell_BBFN_iPF_2007 V1.12 - 0 Scenario zero" xfId="1471" xr:uid="{00000000-0005-0000-0000-000034050000}"/>
    <cellStyle name="_Marktmodell_BBFN_iPF_2008 v0.3" xfId="1472" xr:uid="{00000000-0005-0000-0000-000035050000}"/>
    <cellStyle name="_MAX Phone - MAXtri broj korisnika i CPE SI 08_04_2008" xfId="1473" xr:uid="{00000000-0005-0000-0000-000036050000}"/>
    <cellStyle name="_MaxPhone_COMT3_procjena troskova_20071122" xfId="1474" xr:uid="{00000000-0005-0000-0000-000037050000}"/>
    <cellStyle name="_MaxPhone_COMT3_procjena troskova_20071122 2" xfId="1475" xr:uid="{00000000-0005-0000-0000-000038050000}"/>
    <cellStyle name="_MaxPhone_COMT3_procjena troskova_20071122 3" xfId="1476" xr:uid="{00000000-0005-0000-0000-000039050000}"/>
    <cellStyle name="_MaxPhone_COMT3_procjena troskova_20071122 4" xfId="1477" xr:uid="{00000000-0005-0000-0000-00003A050000}"/>
    <cellStyle name="_MaxPhone_COMT3_procjena troskova_20071122_Costs" xfId="1478" xr:uid="{00000000-0005-0000-0000-00003B050000}"/>
    <cellStyle name="_MaxPhone_COMT3_procjena troskova_20071122_Costs " xfId="1479" xr:uid="{00000000-0005-0000-0000-00003C050000}"/>
    <cellStyle name="_MaxPhone_COMT3_procjena troskova_20071122_MAXphone - MAXtri - BC_01042008" xfId="1480" xr:uid="{00000000-0005-0000-0000-00003D050000}"/>
    <cellStyle name="_MaxPhone_COMT3_procjena troskova_20071122_Net phone_SME_01042008" xfId="1481" xr:uid="{00000000-0005-0000-0000-00003E050000}"/>
    <cellStyle name="_MaxPhone_COMT3_procjena troskova_20071122_No of users" xfId="1482" xr:uid="{00000000-0005-0000-0000-00003F050000}"/>
    <cellStyle name="_MaxPhone_COMT3_procjena troskova_20071122_Reveneus" xfId="1483" xr:uid="{00000000-0005-0000-0000-000040050000}"/>
    <cellStyle name="_MB central opex cut -distribution" xfId="1484" xr:uid="{00000000-0005-0000-0000-000041050000}"/>
    <cellStyle name="_MB central opex cut -distribution_Book2" xfId="1485" xr:uid="{00000000-0005-0000-0000-000042050000}"/>
    <cellStyle name="_MB central opex cut -distribution_HAWA" xfId="1486" xr:uid="{00000000-0005-0000-0000-000043050000}"/>
    <cellStyle name="_MB central opex cut -distribution_T-Com wo Iskon P&amp;L CCat" xfId="1487" xr:uid="{00000000-0005-0000-0000-000044050000}"/>
    <cellStyle name="_MCD12" xfId="1488" xr:uid="{00000000-0005-0000-0000-000045050000}"/>
    <cellStyle name="_MCD12_PRP MPL_Q1 2009_Proposal_for Quantity planning" xfId="1489" xr:uid="{00000000-0005-0000-0000-000046050000}"/>
    <cellStyle name="_MCD24" xfId="1490" xr:uid="{00000000-0005-0000-0000-000047050000}"/>
    <cellStyle name="_MCD24_PRP MPL_Q1 2009_Proposal_for Quantity planning" xfId="1491" xr:uid="{00000000-0005-0000-0000-000048050000}"/>
    <cellStyle name="_Metro &amp; VPN &amp; NetPRO YTD srpanj 2008" xfId="1492" xr:uid="{00000000-0005-0000-0000-000049050000}"/>
    <cellStyle name="_Metro Ethernet ALL SPEEDS BC - draft20060602" xfId="1493" xr:uid="{00000000-0005-0000-0000-00004A050000}"/>
    <cellStyle name="_Minute po PG-ama" xfId="1494" xr:uid="{00000000-0005-0000-0000-00004B050000}"/>
    <cellStyle name="_mobile ipf" xfId="1495" xr:uid="{00000000-0005-0000-0000-00004C050000}"/>
    <cellStyle name="_Model Diego_AS3" xfId="1496" xr:uid="{00000000-0005-0000-0000-00004D050000}"/>
    <cellStyle name="_Model_TMNL_051129 base case_TMNLcheck_v1 4" xfId="1497" xr:uid="{00000000-0005-0000-0000-00004E050000}"/>
    <cellStyle name="_Monthly report June 2007 _T-Com Croatia" xfId="1498" xr:uid="{00000000-0005-0000-0000-00004F050000}"/>
    <cellStyle name="_Monthly report T-Com Croatia August 2006" xfId="24" xr:uid="{00000000-0005-0000-0000-000050050000}"/>
    <cellStyle name="_Monthly report T-Com Croatia August 2006 2" xfId="1499" xr:uid="{00000000-0005-0000-0000-000051050000}"/>
    <cellStyle name="_Monthly report T-Com Croatia August 2006 3" xfId="1500" xr:uid="{00000000-0005-0000-0000-000052050000}"/>
    <cellStyle name="_Monthly report T-Com Croatia August 2006 4" xfId="1501" xr:uid="{00000000-0005-0000-0000-000053050000}"/>
    <cellStyle name="_Monthly report T-Com Croatia September 2006" xfId="25" xr:uid="{00000000-0005-0000-0000-000054050000}"/>
    <cellStyle name="_Monthly report T-Com Croatia September 2006 2" xfId="1502" xr:uid="{00000000-0005-0000-0000-000055050000}"/>
    <cellStyle name="_Monthly report T-Com Croatia September 2006 3" xfId="1503" xr:uid="{00000000-0005-0000-0000-000056050000}"/>
    <cellStyle name="_Monthly report T-Com Croatia September 2006 4" xfId="1504" xr:uid="{00000000-0005-0000-0000-000057050000}"/>
    <cellStyle name="_MRC back up_Danijela_2006" xfId="26" xr:uid="{00000000-0005-0000-0000-000058050000}"/>
    <cellStyle name="_MRC back up_Danijela_2006 2" xfId="1505" xr:uid="{00000000-0005-0000-0000-000059050000}"/>
    <cellStyle name="_MRC back up_Danijela_2006 2 2" xfId="1506" xr:uid="{00000000-0005-0000-0000-00005A050000}"/>
    <cellStyle name="_MRC back up_Danijela_2006 3" xfId="1507" xr:uid="{00000000-0005-0000-0000-00005B050000}"/>
    <cellStyle name="_MRC back up_Danijela_2006 3 2" xfId="1508" xr:uid="{00000000-0005-0000-0000-00005C050000}"/>
    <cellStyle name="_MRC back up_Danijela_2006 4" xfId="1509" xr:uid="{00000000-0005-0000-0000-00005D050000}"/>
    <cellStyle name="_MRC back up_Danijela_2006 5" xfId="1510" xr:uid="{00000000-0005-0000-0000-00005E050000}"/>
    <cellStyle name="_MRC back up_Danijela_2006_Sheet1" xfId="1511" xr:uid="{00000000-0005-0000-0000-00005F050000}"/>
    <cellStyle name="_Multiple" xfId="27" xr:uid="{00000000-0005-0000-0000-000060050000}"/>
    <cellStyle name="_Multiple 2" xfId="1512" xr:uid="{00000000-0005-0000-0000-000061050000}"/>
    <cellStyle name="_Multiple 2 10" xfId="1513" xr:uid="{00000000-0005-0000-0000-000062050000}"/>
    <cellStyle name="_Multiple 2 11" xfId="1514" xr:uid="{00000000-0005-0000-0000-000063050000}"/>
    <cellStyle name="_Multiple 2 12" xfId="1515" xr:uid="{00000000-0005-0000-0000-000064050000}"/>
    <cellStyle name="_Multiple 2 2" xfId="1516" xr:uid="{00000000-0005-0000-0000-000065050000}"/>
    <cellStyle name="_Multiple 2 2 2" xfId="1517" xr:uid="{00000000-0005-0000-0000-000066050000}"/>
    <cellStyle name="_Multiple 2 2 3" xfId="1518" xr:uid="{00000000-0005-0000-0000-000067050000}"/>
    <cellStyle name="_Multiple 2 2 4" xfId="1519" xr:uid="{00000000-0005-0000-0000-000068050000}"/>
    <cellStyle name="_Multiple 2 3" xfId="1520" xr:uid="{00000000-0005-0000-0000-000069050000}"/>
    <cellStyle name="_Multiple 2 3 2" xfId="1521" xr:uid="{00000000-0005-0000-0000-00006A050000}"/>
    <cellStyle name="_Multiple 2 4" xfId="1522" xr:uid="{00000000-0005-0000-0000-00006B050000}"/>
    <cellStyle name="_Multiple 2 4 2" xfId="1523" xr:uid="{00000000-0005-0000-0000-00006C050000}"/>
    <cellStyle name="_Multiple 2 5" xfId="1524" xr:uid="{00000000-0005-0000-0000-00006D050000}"/>
    <cellStyle name="_Multiple 2 5 2" xfId="1525" xr:uid="{00000000-0005-0000-0000-00006E050000}"/>
    <cellStyle name="_Multiple 2 6" xfId="1526" xr:uid="{00000000-0005-0000-0000-00006F050000}"/>
    <cellStyle name="_Multiple 2 7" xfId="1527" xr:uid="{00000000-0005-0000-0000-000070050000}"/>
    <cellStyle name="_Multiple 2 8" xfId="1528" xr:uid="{00000000-0005-0000-0000-000071050000}"/>
    <cellStyle name="_Multiple 2 9" xfId="1529" xr:uid="{00000000-0005-0000-0000-000072050000}"/>
    <cellStyle name="_Multiple 3" xfId="1530" xr:uid="{00000000-0005-0000-0000-000073050000}"/>
    <cellStyle name="_Multiple 3 10" xfId="1531" xr:uid="{00000000-0005-0000-0000-000074050000}"/>
    <cellStyle name="_Multiple 3 11" xfId="1532" xr:uid="{00000000-0005-0000-0000-000075050000}"/>
    <cellStyle name="_Multiple 3 12" xfId="1533" xr:uid="{00000000-0005-0000-0000-000076050000}"/>
    <cellStyle name="_Multiple 3 2" xfId="1534" xr:uid="{00000000-0005-0000-0000-000077050000}"/>
    <cellStyle name="_Multiple 3 2 2" xfId="1535" xr:uid="{00000000-0005-0000-0000-000078050000}"/>
    <cellStyle name="_Multiple 3 2 3" xfId="1536" xr:uid="{00000000-0005-0000-0000-000079050000}"/>
    <cellStyle name="_Multiple 3 2 4" xfId="1537" xr:uid="{00000000-0005-0000-0000-00007A050000}"/>
    <cellStyle name="_Multiple 3 3" xfId="1538" xr:uid="{00000000-0005-0000-0000-00007B050000}"/>
    <cellStyle name="_Multiple 3 3 2" xfId="1539" xr:uid="{00000000-0005-0000-0000-00007C050000}"/>
    <cellStyle name="_Multiple 3 4" xfId="1540" xr:uid="{00000000-0005-0000-0000-00007D050000}"/>
    <cellStyle name="_Multiple 3 4 2" xfId="1541" xr:uid="{00000000-0005-0000-0000-00007E050000}"/>
    <cellStyle name="_Multiple 3 5" xfId="1542" xr:uid="{00000000-0005-0000-0000-00007F050000}"/>
    <cellStyle name="_Multiple 3 5 2" xfId="1543" xr:uid="{00000000-0005-0000-0000-000080050000}"/>
    <cellStyle name="_Multiple 3 6" xfId="1544" xr:uid="{00000000-0005-0000-0000-000081050000}"/>
    <cellStyle name="_Multiple 3 7" xfId="1545" xr:uid="{00000000-0005-0000-0000-000082050000}"/>
    <cellStyle name="_Multiple 3 8" xfId="1546" xr:uid="{00000000-0005-0000-0000-000083050000}"/>
    <cellStyle name="_Multiple 3 9" xfId="1547" xr:uid="{00000000-0005-0000-0000-000084050000}"/>
    <cellStyle name="_Multiple 4" xfId="1548" xr:uid="{00000000-0005-0000-0000-000085050000}"/>
    <cellStyle name="_Multiple 4 2" xfId="1549" xr:uid="{00000000-0005-0000-0000-000086050000}"/>
    <cellStyle name="_Multiple 4 2 2" xfId="1550" xr:uid="{00000000-0005-0000-0000-000087050000}"/>
    <cellStyle name="_Multiple 4 2 3" xfId="1551" xr:uid="{00000000-0005-0000-0000-000088050000}"/>
    <cellStyle name="_Multiple 4 2 4" xfId="1552" xr:uid="{00000000-0005-0000-0000-000089050000}"/>
    <cellStyle name="_Multiple 4 3" xfId="1553" xr:uid="{00000000-0005-0000-0000-00008A050000}"/>
    <cellStyle name="_Multiple 4 4" xfId="1554" xr:uid="{00000000-0005-0000-0000-00008B050000}"/>
    <cellStyle name="_Multiple 4 5" xfId="1555" xr:uid="{00000000-0005-0000-0000-00008C050000}"/>
    <cellStyle name="_Multiple 5" xfId="1556" xr:uid="{00000000-0005-0000-0000-00008D050000}"/>
    <cellStyle name="_Multiple 5 2" xfId="1557" xr:uid="{00000000-0005-0000-0000-00008E050000}"/>
    <cellStyle name="_Multiple 6" xfId="1558" xr:uid="{00000000-0005-0000-0000-00008F050000}"/>
    <cellStyle name="_Multiple 6 2" xfId="1559" xr:uid="{00000000-0005-0000-0000-000090050000}"/>
    <cellStyle name="_Multiple 7" xfId="1560" xr:uid="{00000000-0005-0000-0000-000091050000}"/>
    <cellStyle name="_Multiple 7 2" xfId="1561" xr:uid="{00000000-0005-0000-0000-000092050000}"/>
    <cellStyle name="_Multiple 8" xfId="1562" xr:uid="{00000000-0005-0000-0000-000093050000}"/>
    <cellStyle name="_Multiple_2010-02-01 MTR Overview - Final - SEE" xfId="1563" xr:uid="{00000000-0005-0000-0000-000094050000}"/>
    <cellStyle name="_Multiple_3G Models" xfId="1564" xr:uid="{00000000-0005-0000-0000-000095050000}"/>
    <cellStyle name="_Multiple_AfricaMiddleEastMobileDemand3Q2005" xfId="1565" xr:uid="{00000000-0005-0000-0000-000096050000}"/>
    <cellStyle name="_Multiple_AME Mobile Demand and Data Aggregation - 1Q06" xfId="1566" xr:uid="{00000000-0005-0000-0000-000097050000}"/>
    <cellStyle name="_Multiple_AP Mobile Demand Aggregation and Check file - 1Q06 - USE THIS ONE" xfId="1567" xr:uid="{00000000-0005-0000-0000-000098050000}"/>
    <cellStyle name="_Multiple_AP Mobile Demand Check File 1q2006 v.Linked" xfId="1568" xr:uid="{00000000-0005-0000-0000-000099050000}"/>
    <cellStyle name="_Multiple_bls roic" xfId="1569" xr:uid="{00000000-0005-0000-0000-00009A050000}"/>
    <cellStyle name="_Multiple_Book1" xfId="1570" xr:uid="{00000000-0005-0000-0000-00009B050000}"/>
    <cellStyle name="_Multiple_Book1_3G Models" xfId="1571" xr:uid="{00000000-0005-0000-0000-00009C050000}"/>
    <cellStyle name="_Multiple_Book1_Jazztel model 16DP3-Exhibits" xfId="1572" xr:uid="{00000000-0005-0000-0000-00009D050000}"/>
    <cellStyle name="_Multiple_Book1_Jazztel model 16DP3-Exhibits_3G Models" xfId="1573" xr:uid="{00000000-0005-0000-0000-00009E050000}"/>
    <cellStyle name="_Multiple_Book1_Jazztel model 16DP3-Exhibits_FT-6June2001" xfId="1574" xr:uid="{00000000-0005-0000-0000-00009F050000}"/>
    <cellStyle name="_Multiple_Book1_Jazztel model 16DP3-Exhibits_FT-6June2001_1" xfId="1575" xr:uid="{00000000-0005-0000-0000-0000A0050000}"/>
    <cellStyle name="_Multiple_Book1_Jazztel model 16DP3-Exhibits_FT-6June2001_1_Telefonica Moviles" xfId="1576" xr:uid="{00000000-0005-0000-0000-0000A1050000}"/>
    <cellStyle name="_Multiple_Book1_Jazztel model 18DP-exhibits" xfId="1577" xr:uid="{00000000-0005-0000-0000-0000A2050000}"/>
    <cellStyle name="_Multiple_Book1_Jazztel model 18DP-exhibits_FT-6June2001" xfId="1578" xr:uid="{00000000-0005-0000-0000-0000A3050000}"/>
    <cellStyle name="_Multiple_Book1_Jazztel model 18DP-exhibits_Orange-Mar01" xfId="1579" xr:uid="{00000000-0005-0000-0000-0000A4050000}"/>
    <cellStyle name="_Multiple_Book1_Jazztel model 18DP-exhibits_Orange-May01" xfId="1580" xr:uid="{00000000-0005-0000-0000-0000A5050000}"/>
    <cellStyle name="_Multiple_Book1_Jazztel model 18DP-exhibits_T_MOBIL2" xfId="1581" xr:uid="{00000000-0005-0000-0000-0000A6050000}"/>
    <cellStyle name="_Multiple_Book1_Jazztel model 18DP-exhibits_T_MOBIL2_FT-6June2001" xfId="1582" xr:uid="{00000000-0005-0000-0000-0000A7050000}"/>
    <cellStyle name="_Multiple_Book1_Jazztel model 18DP-exhibits_T_MOBIL2_FT-6June2001_1" xfId="1583" xr:uid="{00000000-0005-0000-0000-0000A8050000}"/>
    <cellStyle name="_Multiple_Book1_Jazztel model 18DP-exhibits_T_MOBIL2_Orange-May01" xfId="1584" xr:uid="{00000000-0005-0000-0000-0000A9050000}"/>
    <cellStyle name="_Multiple_Book1_Jazztel model 18DP-exhibits_T_MOBIL2_Telefonica Moviles" xfId="1585" xr:uid="{00000000-0005-0000-0000-0000AA050000}"/>
    <cellStyle name="_Multiple_Book1_Jazztel model 18DP-exhibits_Telefonica Moviles" xfId="1586" xr:uid="{00000000-0005-0000-0000-0000AB050000}"/>
    <cellStyle name="_Multiple_Book1_Jazztel model 18DP-exhibits_TelenorInitiation-11Jan01" xfId="1587" xr:uid="{00000000-0005-0000-0000-0000AC050000}"/>
    <cellStyle name="_Multiple_Book1_Jazztel model 18DP-exhibits_TelenorWIPFeb01" xfId="1588" xr:uid="{00000000-0005-0000-0000-0000AD050000}"/>
    <cellStyle name="_Multiple_Book1_Jazztel model 18DP-exhibits_Telia-April01(new structure)" xfId="1589" xr:uid="{00000000-0005-0000-0000-0000AE050000}"/>
    <cellStyle name="_Multiple_Book1_Jazztel model 18DP-exhibits_Telia-April01(new structure)_FT-6June2001" xfId="1590" xr:uid="{00000000-0005-0000-0000-0000AF050000}"/>
    <cellStyle name="_Multiple_Book1_Jazztel model 18DP-exhibits_Telia-April01(new structure)_FT-6June2001_Telefonica Moviles" xfId="1591" xr:uid="{00000000-0005-0000-0000-0000B0050000}"/>
    <cellStyle name="_Multiple_Book1_Jazztel model 18DP-exhibits_Telia-April01(new structure)_Telefonica Moviles" xfId="1592" xr:uid="{00000000-0005-0000-0000-0000B1050000}"/>
    <cellStyle name="_Multiple_Book1_Jazztel1" xfId="1593" xr:uid="{00000000-0005-0000-0000-0000B2050000}"/>
    <cellStyle name="_Multiple_Book1_Orange-Mar01" xfId="1594" xr:uid="{00000000-0005-0000-0000-0000B3050000}"/>
    <cellStyle name="_Multiple_Book1_Orange-Mar01_FT-6June2001" xfId="1595" xr:uid="{00000000-0005-0000-0000-0000B4050000}"/>
    <cellStyle name="_Multiple_Book1_Orange-Mar01_Telefonica Moviles" xfId="1596" xr:uid="{00000000-0005-0000-0000-0000B5050000}"/>
    <cellStyle name="_Multiple_Book1_Orange-Mar01_Telefonica Moviles_1" xfId="1597" xr:uid="{00000000-0005-0000-0000-0000B6050000}"/>
    <cellStyle name="_Multiple_Book1_Orange-May01" xfId="1598" xr:uid="{00000000-0005-0000-0000-0000B7050000}"/>
    <cellStyle name="_Multiple_Book1_Orange-May01_FT-6June2001" xfId="1599" xr:uid="{00000000-0005-0000-0000-0000B8050000}"/>
    <cellStyle name="_Multiple_Book1_Orange-May01_FT-6June2001_Telefonica Moviles" xfId="1600" xr:uid="{00000000-0005-0000-0000-0000B9050000}"/>
    <cellStyle name="_Multiple_Book1_Orange-May01_Telefonica Moviles" xfId="1601" xr:uid="{00000000-0005-0000-0000-0000BA050000}"/>
    <cellStyle name="_Multiple_Book1_T_MOBIL2" xfId="1602" xr:uid="{00000000-0005-0000-0000-0000BB050000}"/>
    <cellStyle name="_Multiple_Book1_TelenorInitiation-11Jan01" xfId="1603" xr:uid="{00000000-0005-0000-0000-0000BC050000}"/>
    <cellStyle name="_Multiple_Book1_TelenorInitiation-11Jan01_FT-6June2001" xfId="1604" xr:uid="{00000000-0005-0000-0000-0000BD050000}"/>
    <cellStyle name="_Multiple_Book1_TelenorInitiation-11Jan01_Telefonica Moviles" xfId="1605" xr:uid="{00000000-0005-0000-0000-0000BE050000}"/>
    <cellStyle name="_Multiple_Book1_TelenorInitiation-11Jan01_Telefonica Moviles_1" xfId="1606" xr:uid="{00000000-0005-0000-0000-0000BF050000}"/>
    <cellStyle name="_Multiple_Book1_TelenorWIPFeb01" xfId="1607" xr:uid="{00000000-0005-0000-0000-0000C0050000}"/>
    <cellStyle name="_Multiple_Book1_TelenorWIPFeb01_FT-6June2001" xfId="1608" xr:uid="{00000000-0005-0000-0000-0000C1050000}"/>
    <cellStyle name="_Multiple_Book1_TelenorWIPFeb01_Telefonica Moviles" xfId="1609" xr:uid="{00000000-0005-0000-0000-0000C2050000}"/>
    <cellStyle name="_Multiple_Book1_TelenorWIPFeb01_Telefonica Moviles_1" xfId="1610" xr:uid="{00000000-0005-0000-0000-0000C3050000}"/>
    <cellStyle name="_Multiple_Book1_Telia-April01(new structure)" xfId="1611" xr:uid="{00000000-0005-0000-0000-0000C4050000}"/>
    <cellStyle name="_Multiple_Book11" xfId="1612" xr:uid="{00000000-0005-0000-0000-0000C5050000}"/>
    <cellStyle name="_Multiple_Book11_3G Models" xfId="1613" xr:uid="{00000000-0005-0000-0000-0000C6050000}"/>
    <cellStyle name="_Multiple_Book11_Jazztel model 16DP3-Exhibits" xfId="1614" xr:uid="{00000000-0005-0000-0000-0000C7050000}"/>
    <cellStyle name="_Multiple_Book11_Jazztel model 16DP3-Exhibits_3G Models" xfId="1615" xr:uid="{00000000-0005-0000-0000-0000C8050000}"/>
    <cellStyle name="_Multiple_Book11_Jazztel model 16DP3-Exhibits_FT-6June2001" xfId="1616" xr:uid="{00000000-0005-0000-0000-0000C9050000}"/>
    <cellStyle name="_Multiple_Book11_Jazztel model 16DP3-Exhibits_FT-6June2001_1" xfId="1617" xr:uid="{00000000-0005-0000-0000-0000CA050000}"/>
    <cellStyle name="_Multiple_Book11_Jazztel model 16DP3-Exhibits_FT-6June2001_1_Telefonica Moviles" xfId="1618" xr:uid="{00000000-0005-0000-0000-0000CB050000}"/>
    <cellStyle name="_Multiple_Book11_Jazztel model 18DP-exhibits" xfId="1619" xr:uid="{00000000-0005-0000-0000-0000CC050000}"/>
    <cellStyle name="_Multiple_Book11_Jazztel model 18DP-exhibits_FT-6June2001" xfId="1620" xr:uid="{00000000-0005-0000-0000-0000CD050000}"/>
    <cellStyle name="_Multiple_Book11_Jazztel model 18DP-exhibits_Orange-Mar01" xfId="1621" xr:uid="{00000000-0005-0000-0000-0000CE050000}"/>
    <cellStyle name="_Multiple_Book11_Jazztel model 18DP-exhibits_Orange-May01" xfId="1622" xr:uid="{00000000-0005-0000-0000-0000CF050000}"/>
    <cellStyle name="_Multiple_Book11_Jazztel model 18DP-exhibits_T_MOBIL2" xfId="1623" xr:uid="{00000000-0005-0000-0000-0000D0050000}"/>
    <cellStyle name="_Multiple_Book11_Jazztel model 18DP-exhibits_T_MOBIL2_FT-6June2001" xfId="1624" xr:uid="{00000000-0005-0000-0000-0000D1050000}"/>
    <cellStyle name="_Multiple_Book11_Jazztel model 18DP-exhibits_T_MOBIL2_FT-6June2001_1" xfId="1625" xr:uid="{00000000-0005-0000-0000-0000D2050000}"/>
    <cellStyle name="_Multiple_Book11_Jazztel model 18DP-exhibits_T_MOBIL2_Orange-May01" xfId="1626" xr:uid="{00000000-0005-0000-0000-0000D3050000}"/>
    <cellStyle name="_Multiple_Book11_Jazztel model 18DP-exhibits_T_MOBIL2_Telefonica Moviles" xfId="1627" xr:uid="{00000000-0005-0000-0000-0000D4050000}"/>
    <cellStyle name="_Multiple_Book11_Jazztel model 18DP-exhibits_Telefonica Moviles" xfId="1628" xr:uid="{00000000-0005-0000-0000-0000D5050000}"/>
    <cellStyle name="_Multiple_Book11_Jazztel model 18DP-exhibits_TelenorInitiation-11Jan01" xfId="1629" xr:uid="{00000000-0005-0000-0000-0000D6050000}"/>
    <cellStyle name="_Multiple_Book11_Jazztel model 18DP-exhibits_TelenorWIPFeb01" xfId="1630" xr:uid="{00000000-0005-0000-0000-0000D7050000}"/>
    <cellStyle name="_Multiple_Book11_Jazztel model 18DP-exhibits_Telia-April01(new structure)" xfId="1631" xr:uid="{00000000-0005-0000-0000-0000D8050000}"/>
    <cellStyle name="_Multiple_Book11_Jazztel model 18DP-exhibits_Telia-April01(new structure)_FT-6June2001" xfId="1632" xr:uid="{00000000-0005-0000-0000-0000D9050000}"/>
    <cellStyle name="_Multiple_Book11_Jazztel model 18DP-exhibits_Telia-April01(new structure)_FT-6June2001_Telefonica Moviles" xfId="1633" xr:uid="{00000000-0005-0000-0000-0000DA050000}"/>
    <cellStyle name="_Multiple_Book11_Jazztel model 18DP-exhibits_Telia-April01(new structure)_Telefonica Moviles" xfId="1634" xr:uid="{00000000-0005-0000-0000-0000DB050000}"/>
    <cellStyle name="_Multiple_Book11_Jazztel1" xfId="1635" xr:uid="{00000000-0005-0000-0000-0000DC050000}"/>
    <cellStyle name="_Multiple_Book11_Orange-Mar01" xfId="1636" xr:uid="{00000000-0005-0000-0000-0000DD050000}"/>
    <cellStyle name="_Multiple_Book11_Orange-Mar01_FT-6June2001" xfId="1637" xr:uid="{00000000-0005-0000-0000-0000DE050000}"/>
    <cellStyle name="_Multiple_Book11_Orange-Mar01_Telefonica Moviles" xfId="1638" xr:uid="{00000000-0005-0000-0000-0000DF050000}"/>
    <cellStyle name="_Multiple_Book11_Orange-Mar01_Telefonica Moviles_1" xfId="1639" xr:uid="{00000000-0005-0000-0000-0000E0050000}"/>
    <cellStyle name="_Multiple_Book11_Orange-May01" xfId="1640" xr:uid="{00000000-0005-0000-0000-0000E1050000}"/>
    <cellStyle name="_Multiple_Book11_Orange-May01_FT-6June2001" xfId="1641" xr:uid="{00000000-0005-0000-0000-0000E2050000}"/>
    <cellStyle name="_Multiple_Book11_Orange-May01_FT-6June2001_Telefonica Moviles" xfId="1642" xr:uid="{00000000-0005-0000-0000-0000E3050000}"/>
    <cellStyle name="_Multiple_Book11_Orange-May01_Telefonica Moviles" xfId="1643" xr:uid="{00000000-0005-0000-0000-0000E4050000}"/>
    <cellStyle name="_Multiple_Book11_T_MOBIL2" xfId="1644" xr:uid="{00000000-0005-0000-0000-0000E5050000}"/>
    <cellStyle name="_Multiple_Book11_TelenorInitiation-11Jan01" xfId="1645" xr:uid="{00000000-0005-0000-0000-0000E6050000}"/>
    <cellStyle name="_Multiple_Book11_TelenorInitiation-11Jan01_FT-6June2001" xfId="1646" xr:uid="{00000000-0005-0000-0000-0000E7050000}"/>
    <cellStyle name="_Multiple_Book11_TelenorInitiation-11Jan01_Telefonica Moviles" xfId="1647" xr:uid="{00000000-0005-0000-0000-0000E8050000}"/>
    <cellStyle name="_Multiple_Book11_TelenorInitiation-11Jan01_Telefonica Moviles_1" xfId="1648" xr:uid="{00000000-0005-0000-0000-0000E9050000}"/>
    <cellStyle name="_Multiple_Book11_TelenorWIPFeb01" xfId="1649" xr:uid="{00000000-0005-0000-0000-0000EA050000}"/>
    <cellStyle name="_Multiple_Book11_TelenorWIPFeb01_FT-6June2001" xfId="1650" xr:uid="{00000000-0005-0000-0000-0000EB050000}"/>
    <cellStyle name="_Multiple_Book11_TelenorWIPFeb01_Telefonica Moviles" xfId="1651" xr:uid="{00000000-0005-0000-0000-0000EC050000}"/>
    <cellStyle name="_Multiple_Book11_TelenorWIPFeb01_Telefonica Moviles_1" xfId="1652" xr:uid="{00000000-0005-0000-0000-0000ED050000}"/>
    <cellStyle name="_Multiple_Book11_Telia-April01(new structure)" xfId="1653" xr:uid="{00000000-0005-0000-0000-0000EE050000}"/>
    <cellStyle name="_Multiple_Book12" xfId="1654" xr:uid="{00000000-0005-0000-0000-0000EF050000}"/>
    <cellStyle name="_Multiple_Book12_3G Models" xfId="1655" xr:uid="{00000000-0005-0000-0000-0000F0050000}"/>
    <cellStyle name="_Multiple_Book12_Jazztel model 16DP3-Exhibits" xfId="1656" xr:uid="{00000000-0005-0000-0000-0000F1050000}"/>
    <cellStyle name="_Multiple_Book12_Jazztel model 16DP3-Exhibits_3G Models" xfId="1657" xr:uid="{00000000-0005-0000-0000-0000F2050000}"/>
    <cellStyle name="_Multiple_Book12_Jazztel model 16DP3-Exhibits_FT-6June2001" xfId="1658" xr:uid="{00000000-0005-0000-0000-0000F3050000}"/>
    <cellStyle name="_Multiple_Book12_Jazztel model 16DP3-Exhibits_FT-6June2001_1" xfId="1659" xr:uid="{00000000-0005-0000-0000-0000F4050000}"/>
    <cellStyle name="_Multiple_Book12_Jazztel model 16DP3-Exhibits_FT-6June2001_1_Telefonica Moviles" xfId="1660" xr:uid="{00000000-0005-0000-0000-0000F5050000}"/>
    <cellStyle name="_Multiple_Book12_Jazztel model 18DP-exhibits" xfId="1661" xr:uid="{00000000-0005-0000-0000-0000F6050000}"/>
    <cellStyle name="_Multiple_Book12_Jazztel model 18DP-exhibits_FT-6June2001" xfId="1662" xr:uid="{00000000-0005-0000-0000-0000F7050000}"/>
    <cellStyle name="_Multiple_Book12_Jazztel model 18DP-exhibits_Orange-Mar01" xfId="1663" xr:uid="{00000000-0005-0000-0000-0000F8050000}"/>
    <cellStyle name="_Multiple_Book12_Jazztel model 18DP-exhibits_Orange-May01" xfId="1664" xr:uid="{00000000-0005-0000-0000-0000F9050000}"/>
    <cellStyle name="_Multiple_Book12_Jazztel model 18DP-exhibits_T_MOBIL2" xfId="1665" xr:uid="{00000000-0005-0000-0000-0000FA050000}"/>
    <cellStyle name="_Multiple_Book12_Jazztel model 18DP-exhibits_T_MOBIL2_FT-6June2001" xfId="1666" xr:uid="{00000000-0005-0000-0000-0000FB050000}"/>
    <cellStyle name="_Multiple_Book12_Jazztel model 18DP-exhibits_T_MOBIL2_FT-6June2001_1" xfId="1667" xr:uid="{00000000-0005-0000-0000-0000FC050000}"/>
    <cellStyle name="_Multiple_Book12_Jazztel model 18DP-exhibits_T_MOBIL2_Orange-May01" xfId="1668" xr:uid="{00000000-0005-0000-0000-0000FD050000}"/>
    <cellStyle name="_Multiple_Book12_Jazztel model 18DP-exhibits_T_MOBIL2_Telefonica Moviles" xfId="1669" xr:uid="{00000000-0005-0000-0000-0000FE050000}"/>
    <cellStyle name="_Multiple_Book12_Jazztel model 18DP-exhibits_Telefonica Moviles" xfId="1670" xr:uid="{00000000-0005-0000-0000-0000FF050000}"/>
    <cellStyle name="_Multiple_Book12_Jazztel model 18DP-exhibits_TelenorInitiation-11Jan01" xfId="1671" xr:uid="{00000000-0005-0000-0000-000000060000}"/>
    <cellStyle name="_Multiple_Book12_Jazztel model 18DP-exhibits_TelenorWIPFeb01" xfId="1672" xr:uid="{00000000-0005-0000-0000-000001060000}"/>
    <cellStyle name="_Multiple_Book12_Jazztel model 18DP-exhibits_Telia-April01(new structure)" xfId="1673" xr:uid="{00000000-0005-0000-0000-000002060000}"/>
    <cellStyle name="_Multiple_Book12_Jazztel model 18DP-exhibits_Telia-April01(new structure)_FT-6June2001" xfId="1674" xr:uid="{00000000-0005-0000-0000-000003060000}"/>
    <cellStyle name="_Multiple_Book12_Jazztel model 18DP-exhibits_Telia-April01(new structure)_FT-6June2001_Telefonica Moviles" xfId="1675" xr:uid="{00000000-0005-0000-0000-000004060000}"/>
    <cellStyle name="_Multiple_Book12_Jazztel model 18DP-exhibits_Telia-April01(new structure)_Telefonica Moviles" xfId="1676" xr:uid="{00000000-0005-0000-0000-000005060000}"/>
    <cellStyle name="_Multiple_Book12_Jazztel1" xfId="1677" xr:uid="{00000000-0005-0000-0000-000006060000}"/>
    <cellStyle name="_Multiple_Book12_Orange-Mar01" xfId="1678" xr:uid="{00000000-0005-0000-0000-000007060000}"/>
    <cellStyle name="_Multiple_Book12_Orange-Mar01_FT-6June2001" xfId="1679" xr:uid="{00000000-0005-0000-0000-000008060000}"/>
    <cellStyle name="_Multiple_Book12_Orange-Mar01_Telefonica Moviles" xfId="1680" xr:uid="{00000000-0005-0000-0000-000009060000}"/>
    <cellStyle name="_Multiple_Book12_Orange-Mar01_Telefonica Moviles_1" xfId="1681" xr:uid="{00000000-0005-0000-0000-00000A060000}"/>
    <cellStyle name="_Multiple_Book12_Orange-May01" xfId="1682" xr:uid="{00000000-0005-0000-0000-00000B060000}"/>
    <cellStyle name="_Multiple_Book12_Orange-May01_FT-6June2001" xfId="1683" xr:uid="{00000000-0005-0000-0000-00000C060000}"/>
    <cellStyle name="_Multiple_Book12_Orange-May01_FT-6June2001_Telefonica Moviles" xfId="1684" xr:uid="{00000000-0005-0000-0000-00000D060000}"/>
    <cellStyle name="_Multiple_Book12_Orange-May01_Telefonica Moviles" xfId="1685" xr:uid="{00000000-0005-0000-0000-00000E060000}"/>
    <cellStyle name="_Multiple_Book12_T_MOBIL2" xfId="1686" xr:uid="{00000000-0005-0000-0000-00000F060000}"/>
    <cellStyle name="_Multiple_Book12_TelenorInitiation-11Jan01" xfId="1687" xr:uid="{00000000-0005-0000-0000-000010060000}"/>
    <cellStyle name="_Multiple_Book12_TelenorInitiation-11Jan01_FT-6June2001" xfId="1688" xr:uid="{00000000-0005-0000-0000-000011060000}"/>
    <cellStyle name="_Multiple_Book12_TelenorInitiation-11Jan01_Telefonica Moviles" xfId="1689" xr:uid="{00000000-0005-0000-0000-000012060000}"/>
    <cellStyle name="_Multiple_Book12_TelenorInitiation-11Jan01_Telefonica Moviles_1" xfId="1690" xr:uid="{00000000-0005-0000-0000-000013060000}"/>
    <cellStyle name="_Multiple_Book12_TelenorWIPFeb01" xfId="1691" xr:uid="{00000000-0005-0000-0000-000014060000}"/>
    <cellStyle name="_Multiple_Book12_TelenorWIPFeb01_FT-6June2001" xfId="1692" xr:uid="{00000000-0005-0000-0000-000015060000}"/>
    <cellStyle name="_Multiple_Book12_TelenorWIPFeb01_Telefonica Moviles" xfId="1693" xr:uid="{00000000-0005-0000-0000-000016060000}"/>
    <cellStyle name="_Multiple_Book12_TelenorWIPFeb01_Telefonica Moviles_1" xfId="1694" xr:uid="{00000000-0005-0000-0000-000017060000}"/>
    <cellStyle name="_Multiple_Book12_Telia-April01(new structure)" xfId="1695" xr:uid="{00000000-0005-0000-0000-000018060000}"/>
    <cellStyle name="_Multiple_DCF Summary pages" xfId="1696" xr:uid="{00000000-0005-0000-0000-000019060000}"/>
    <cellStyle name="_Multiple_DCF Summary pages_3G Models" xfId="1697" xr:uid="{00000000-0005-0000-0000-00001A060000}"/>
    <cellStyle name="_Multiple_DCF Summary pages_Jazztel model 16DP3-Exhibits" xfId="1698" xr:uid="{00000000-0005-0000-0000-00001B060000}"/>
    <cellStyle name="_Multiple_DCF Summary pages_Jazztel model 16DP3-Exhibits_3G Models" xfId="1699" xr:uid="{00000000-0005-0000-0000-00001C060000}"/>
    <cellStyle name="_Multiple_DCF Summary pages_Jazztel model 16DP3-Exhibits_FT-6June2001" xfId="1700" xr:uid="{00000000-0005-0000-0000-00001D060000}"/>
    <cellStyle name="_Multiple_DCF Summary pages_Jazztel model 16DP3-Exhibits_FT-6June2001_1" xfId="1701" xr:uid="{00000000-0005-0000-0000-00001E060000}"/>
    <cellStyle name="_Multiple_DCF Summary pages_Jazztel model 16DP3-Exhibits_FT-6June2001_1_Telefonica Moviles" xfId="1702" xr:uid="{00000000-0005-0000-0000-00001F060000}"/>
    <cellStyle name="_Multiple_DCF Summary pages_Jazztel model 18DP-exhibits" xfId="1703" xr:uid="{00000000-0005-0000-0000-000020060000}"/>
    <cellStyle name="_Multiple_DCF Summary pages_Jazztel model 18DP-exhibits_FT-6June2001" xfId="1704" xr:uid="{00000000-0005-0000-0000-000021060000}"/>
    <cellStyle name="_Multiple_DCF Summary pages_Jazztel model 18DP-exhibits_Orange-Mar01" xfId="1705" xr:uid="{00000000-0005-0000-0000-000022060000}"/>
    <cellStyle name="_Multiple_DCF Summary pages_Jazztel model 18DP-exhibits_Orange-May01" xfId="1706" xr:uid="{00000000-0005-0000-0000-000023060000}"/>
    <cellStyle name="_Multiple_DCF Summary pages_Jazztel model 18DP-exhibits_T_MOBIL2" xfId="1707" xr:uid="{00000000-0005-0000-0000-000024060000}"/>
    <cellStyle name="_Multiple_DCF Summary pages_Jazztel model 18DP-exhibits_T_MOBIL2_FT-6June2001" xfId="1708" xr:uid="{00000000-0005-0000-0000-000025060000}"/>
    <cellStyle name="_Multiple_DCF Summary pages_Jazztel model 18DP-exhibits_T_MOBIL2_FT-6June2001_1" xfId="1709" xr:uid="{00000000-0005-0000-0000-000026060000}"/>
    <cellStyle name="_Multiple_DCF Summary pages_Jazztel model 18DP-exhibits_T_MOBIL2_Orange-May01" xfId="1710" xr:uid="{00000000-0005-0000-0000-000027060000}"/>
    <cellStyle name="_Multiple_DCF Summary pages_Jazztel model 18DP-exhibits_T_MOBIL2_Telefonica Moviles" xfId="1711" xr:uid="{00000000-0005-0000-0000-000028060000}"/>
    <cellStyle name="_Multiple_DCF Summary pages_Jazztel model 18DP-exhibits_Telefonica Moviles" xfId="1712" xr:uid="{00000000-0005-0000-0000-000029060000}"/>
    <cellStyle name="_Multiple_DCF Summary pages_Jazztel model 18DP-exhibits_TelenorInitiation-11Jan01" xfId="1713" xr:uid="{00000000-0005-0000-0000-00002A060000}"/>
    <cellStyle name="_Multiple_DCF Summary pages_Jazztel model 18DP-exhibits_TelenorWIPFeb01" xfId="1714" xr:uid="{00000000-0005-0000-0000-00002B060000}"/>
    <cellStyle name="_Multiple_DCF Summary pages_Jazztel model 18DP-exhibits_Telia-April01(new structure)" xfId="1715" xr:uid="{00000000-0005-0000-0000-00002C060000}"/>
    <cellStyle name="_Multiple_DCF Summary pages_Jazztel model 18DP-exhibits_Telia-April01(new structure)_FT-6June2001" xfId="1716" xr:uid="{00000000-0005-0000-0000-00002D060000}"/>
    <cellStyle name="_Multiple_DCF Summary pages_Jazztel model 18DP-exhibits_Telia-April01(new structure)_FT-6June2001_Telefonica Moviles" xfId="1717" xr:uid="{00000000-0005-0000-0000-00002E060000}"/>
    <cellStyle name="_Multiple_DCF Summary pages_Jazztel model 18DP-exhibits_Telia-April01(new structure)_Telefonica Moviles" xfId="1718" xr:uid="{00000000-0005-0000-0000-00002F060000}"/>
    <cellStyle name="_Multiple_DCF Summary pages_Jazztel1" xfId="1719" xr:uid="{00000000-0005-0000-0000-000030060000}"/>
    <cellStyle name="_Multiple_DCF Summary pages_Orange-Mar01" xfId="1720" xr:uid="{00000000-0005-0000-0000-000031060000}"/>
    <cellStyle name="_Multiple_DCF Summary pages_Orange-Mar01_FT-6June2001" xfId="1721" xr:uid="{00000000-0005-0000-0000-000032060000}"/>
    <cellStyle name="_Multiple_DCF Summary pages_Orange-Mar01_Telefonica Moviles" xfId="1722" xr:uid="{00000000-0005-0000-0000-000033060000}"/>
    <cellStyle name="_Multiple_DCF Summary pages_Orange-Mar01_Telefonica Moviles_1" xfId="1723" xr:uid="{00000000-0005-0000-0000-000034060000}"/>
    <cellStyle name="_Multiple_DCF Summary pages_Orange-May01" xfId="1724" xr:uid="{00000000-0005-0000-0000-000035060000}"/>
    <cellStyle name="_Multiple_DCF Summary pages_Orange-May01_FT-6June2001" xfId="1725" xr:uid="{00000000-0005-0000-0000-000036060000}"/>
    <cellStyle name="_Multiple_DCF Summary pages_Orange-May01_FT-6June2001_Telefonica Moviles" xfId="1726" xr:uid="{00000000-0005-0000-0000-000037060000}"/>
    <cellStyle name="_Multiple_DCF Summary pages_Orange-May01_Telefonica Moviles" xfId="1727" xr:uid="{00000000-0005-0000-0000-000038060000}"/>
    <cellStyle name="_Multiple_DCF Summary pages_T_MOBIL2" xfId="1728" xr:uid="{00000000-0005-0000-0000-000039060000}"/>
    <cellStyle name="_Multiple_DCF Summary pages_TelenorInitiation-11Jan01" xfId="1729" xr:uid="{00000000-0005-0000-0000-00003A060000}"/>
    <cellStyle name="_Multiple_DCF Summary pages_TelenorInitiation-11Jan01_FT-6June2001" xfId="1730" xr:uid="{00000000-0005-0000-0000-00003B060000}"/>
    <cellStyle name="_Multiple_DCF Summary pages_TelenorInitiation-11Jan01_Telefonica Moviles" xfId="1731" xr:uid="{00000000-0005-0000-0000-00003C060000}"/>
    <cellStyle name="_Multiple_DCF Summary pages_TelenorInitiation-11Jan01_Telefonica Moviles_1" xfId="1732" xr:uid="{00000000-0005-0000-0000-00003D060000}"/>
    <cellStyle name="_Multiple_DCF Summary pages_TelenorWIPFeb01" xfId="1733" xr:uid="{00000000-0005-0000-0000-00003E060000}"/>
    <cellStyle name="_Multiple_DCF Summary pages_TelenorWIPFeb01_FT-6June2001" xfId="1734" xr:uid="{00000000-0005-0000-0000-00003F060000}"/>
    <cellStyle name="_Multiple_DCF Summary pages_TelenorWIPFeb01_Telefonica Moviles" xfId="1735" xr:uid="{00000000-0005-0000-0000-000040060000}"/>
    <cellStyle name="_Multiple_DCF Summary pages_TelenorWIPFeb01_Telefonica Moviles_1" xfId="1736" xr:uid="{00000000-0005-0000-0000-000041060000}"/>
    <cellStyle name="_Multiple_DCF Summary pages_Telia-April01(new structure)" xfId="1737" xr:uid="{00000000-0005-0000-0000-000042060000}"/>
    <cellStyle name="_Multiple_FCMBEMEA_R" xfId="1738" xr:uid="{00000000-0005-0000-0000-000043060000}"/>
    <cellStyle name="_Multiple_FT-6June2001" xfId="1739" xr:uid="{00000000-0005-0000-0000-000044060000}"/>
    <cellStyle name="_Multiple_iPF 2009 model FINAL" xfId="1740" xr:uid="{00000000-0005-0000-0000-000045060000}"/>
    <cellStyle name="_Multiple_Jazztel model 15-exhibits" xfId="1741" xr:uid="{00000000-0005-0000-0000-000046060000}"/>
    <cellStyle name="_Multiple_Jazztel model 15-exhibits bis" xfId="1742" xr:uid="{00000000-0005-0000-0000-000047060000}"/>
    <cellStyle name="_Multiple_Jazztel model 15-exhibits bis_3G Models" xfId="1743" xr:uid="{00000000-0005-0000-0000-000048060000}"/>
    <cellStyle name="_Multiple_Jazztel model 15-exhibits bis_FT-6June2001" xfId="1744" xr:uid="{00000000-0005-0000-0000-000049060000}"/>
    <cellStyle name="_Multiple_Jazztel model 15-exhibits bis_FT-6June2001_1" xfId="1745" xr:uid="{00000000-0005-0000-0000-00004A060000}"/>
    <cellStyle name="_Multiple_Jazztel model 15-exhibits bis_FT-6June2001_1_Telefonica Moviles" xfId="1746" xr:uid="{00000000-0005-0000-0000-00004B060000}"/>
    <cellStyle name="_Multiple_Jazztel model 15-exhibits_3G Models" xfId="1747" xr:uid="{00000000-0005-0000-0000-00004C060000}"/>
    <cellStyle name="_Multiple_Jazztel model 15-exhibits_Jazztel model 16DP3-Exhibits" xfId="1748" xr:uid="{00000000-0005-0000-0000-00004D060000}"/>
    <cellStyle name="_Multiple_Jazztel model 15-exhibits_Jazztel model 16DP3-Exhibits_3G Models" xfId="1749" xr:uid="{00000000-0005-0000-0000-00004E060000}"/>
    <cellStyle name="_Multiple_Jazztel model 15-exhibits_Jazztel model 16DP3-Exhibits_FT-6June2001" xfId="1750" xr:uid="{00000000-0005-0000-0000-00004F060000}"/>
    <cellStyle name="_Multiple_Jazztel model 15-exhibits_Jazztel model 16DP3-Exhibits_FT-6June2001_1" xfId="1751" xr:uid="{00000000-0005-0000-0000-000050060000}"/>
    <cellStyle name="_Multiple_Jazztel model 15-exhibits_Jazztel model 16DP3-Exhibits_FT-6June2001_1_Telefonica Moviles" xfId="1752" xr:uid="{00000000-0005-0000-0000-000051060000}"/>
    <cellStyle name="_Multiple_Jazztel model 15-exhibits_Jazztel model 18DP-exhibits" xfId="1753" xr:uid="{00000000-0005-0000-0000-000052060000}"/>
    <cellStyle name="_Multiple_Jazztel model 15-exhibits_Jazztel model 18DP-exhibits_FT-6June2001" xfId="1754" xr:uid="{00000000-0005-0000-0000-000053060000}"/>
    <cellStyle name="_Multiple_Jazztel model 15-exhibits_Jazztel model 18DP-exhibits_Orange-Mar01" xfId="1755" xr:uid="{00000000-0005-0000-0000-000054060000}"/>
    <cellStyle name="_Multiple_Jazztel model 15-exhibits_Jazztel model 18DP-exhibits_Orange-May01" xfId="1756" xr:uid="{00000000-0005-0000-0000-000055060000}"/>
    <cellStyle name="_Multiple_Jazztel model 15-exhibits_Jazztel model 18DP-exhibits_T_MOBIL2" xfId="1757" xr:uid="{00000000-0005-0000-0000-000056060000}"/>
    <cellStyle name="_Multiple_Jazztel model 15-exhibits_Jazztel model 18DP-exhibits_T_MOBIL2_FT-6June2001" xfId="1758" xr:uid="{00000000-0005-0000-0000-000057060000}"/>
    <cellStyle name="_Multiple_Jazztel model 15-exhibits_Jazztel model 18DP-exhibits_T_MOBIL2_FT-6June2001_1" xfId="1759" xr:uid="{00000000-0005-0000-0000-000058060000}"/>
    <cellStyle name="_Multiple_Jazztel model 15-exhibits_Jazztel model 18DP-exhibits_T_MOBIL2_Orange-May01" xfId="1760" xr:uid="{00000000-0005-0000-0000-000059060000}"/>
    <cellStyle name="_Multiple_Jazztel model 15-exhibits_Jazztel model 18DP-exhibits_T_MOBIL2_Telefonica Moviles" xfId="1761" xr:uid="{00000000-0005-0000-0000-00005A060000}"/>
    <cellStyle name="_Multiple_Jazztel model 15-exhibits_Jazztel model 18DP-exhibits_Telefonica Moviles" xfId="1762" xr:uid="{00000000-0005-0000-0000-00005B060000}"/>
    <cellStyle name="_Multiple_Jazztel model 15-exhibits_Jazztel model 18DP-exhibits_TelenorInitiation-11Jan01" xfId="1763" xr:uid="{00000000-0005-0000-0000-00005C060000}"/>
    <cellStyle name="_Multiple_Jazztel model 15-exhibits_Jazztel model 18DP-exhibits_TelenorWIPFeb01" xfId="1764" xr:uid="{00000000-0005-0000-0000-00005D060000}"/>
    <cellStyle name="_Multiple_Jazztel model 15-exhibits_Jazztel model 18DP-exhibits_Telia-April01(new structure)" xfId="1765" xr:uid="{00000000-0005-0000-0000-00005E060000}"/>
    <cellStyle name="_Multiple_Jazztel model 15-exhibits_Jazztel model 18DP-exhibits_Telia-April01(new structure)_FT-6June2001" xfId="1766" xr:uid="{00000000-0005-0000-0000-00005F060000}"/>
    <cellStyle name="_Multiple_Jazztel model 15-exhibits_Jazztel model 18DP-exhibits_Telia-April01(new structure)_FT-6June2001_Telefonica Moviles" xfId="1767" xr:uid="{00000000-0005-0000-0000-000060060000}"/>
    <cellStyle name="_Multiple_Jazztel model 15-exhibits_Jazztel model 18DP-exhibits_Telia-April01(new structure)_Telefonica Moviles" xfId="1768" xr:uid="{00000000-0005-0000-0000-000061060000}"/>
    <cellStyle name="_Multiple_Jazztel model 15-exhibits_Jazztel1" xfId="1769" xr:uid="{00000000-0005-0000-0000-000062060000}"/>
    <cellStyle name="_Multiple_Jazztel model 15-exhibits_Orange-Mar01" xfId="1770" xr:uid="{00000000-0005-0000-0000-000063060000}"/>
    <cellStyle name="_Multiple_Jazztel model 15-exhibits_Orange-Mar01_FT-6June2001" xfId="1771" xr:uid="{00000000-0005-0000-0000-000064060000}"/>
    <cellStyle name="_Multiple_Jazztel model 15-exhibits_Orange-Mar01_Telefonica Moviles" xfId="1772" xr:uid="{00000000-0005-0000-0000-000065060000}"/>
    <cellStyle name="_Multiple_Jazztel model 15-exhibits_Orange-Mar01_Telefonica Moviles_1" xfId="1773" xr:uid="{00000000-0005-0000-0000-000066060000}"/>
    <cellStyle name="_Multiple_Jazztel model 15-exhibits_Orange-May01" xfId="1774" xr:uid="{00000000-0005-0000-0000-000067060000}"/>
    <cellStyle name="_Multiple_Jazztel model 15-exhibits_Orange-May01_FT-6June2001" xfId="1775" xr:uid="{00000000-0005-0000-0000-000068060000}"/>
    <cellStyle name="_Multiple_Jazztel model 15-exhibits_Orange-May01_FT-6June2001_Telefonica Moviles" xfId="1776" xr:uid="{00000000-0005-0000-0000-000069060000}"/>
    <cellStyle name="_Multiple_Jazztel model 15-exhibits_Orange-May01_Telefonica Moviles" xfId="1777" xr:uid="{00000000-0005-0000-0000-00006A060000}"/>
    <cellStyle name="_Multiple_Jazztel model 15-exhibits_T_MOBIL2" xfId="1778" xr:uid="{00000000-0005-0000-0000-00006B060000}"/>
    <cellStyle name="_Multiple_Jazztel model 15-exhibits_TelenorInitiation-11Jan01" xfId="1779" xr:uid="{00000000-0005-0000-0000-00006C060000}"/>
    <cellStyle name="_Multiple_Jazztel model 15-exhibits_TelenorInitiation-11Jan01_FT-6June2001" xfId="1780" xr:uid="{00000000-0005-0000-0000-00006D060000}"/>
    <cellStyle name="_Multiple_Jazztel model 15-exhibits_TelenorInitiation-11Jan01_Telefonica Moviles" xfId="1781" xr:uid="{00000000-0005-0000-0000-00006E060000}"/>
    <cellStyle name="_Multiple_Jazztel model 15-exhibits_TelenorInitiation-11Jan01_Telefonica Moviles_1" xfId="1782" xr:uid="{00000000-0005-0000-0000-00006F060000}"/>
    <cellStyle name="_Multiple_Jazztel model 15-exhibits_TelenorWIPFeb01" xfId="1783" xr:uid="{00000000-0005-0000-0000-000070060000}"/>
    <cellStyle name="_Multiple_Jazztel model 15-exhibits_TelenorWIPFeb01_FT-6June2001" xfId="1784" xr:uid="{00000000-0005-0000-0000-000071060000}"/>
    <cellStyle name="_Multiple_Jazztel model 15-exhibits_TelenorWIPFeb01_Telefonica Moviles" xfId="1785" xr:uid="{00000000-0005-0000-0000-000072060000}"/>
    <cellStyle name="_Multiple_Jazztel model 15-exhibits_TelenorWIPFeb01_Telefonica Moviles_1" xfId="1786" xr:uid="{00000000-0005-0000-0000-000073060000}"/>
    <cellStyle name="_Multiple_Jazztel model 15-exhibits_Telia-April01(new structure)" xfId="1787" xr:uid="{00000000-0005-0000-0000-000074060000}"/>
    <cellStyle name="_Multiple_Jazztel model 15-exhibits-Friso2" xfId="1788" xr:uid="{00000000-0005-0000-0000-000075060000}"/>
    <cellStyle name="_Multiple_Jazztel model 15-exhibits-Friso2_3G Models" xfId="1789" xr:uid="{00000000-0005-0000-0000-000076060000}"/>
    <cellStyle name="_Multiple_Jazztel model 15-exhibits-Friso2_Jazztel model 16DP3-Exhibits" xfId="1790" xr:uid="{00000000-0005-0000-0000-000077060000}"/>
    <cellStyle name="_Multiple_Jazztel model 15-exhibits-Friso2_Jazztel model 16DP3-Exhibits_3G Models" xfId="1791" xr:uid="{00000000-0005-0000-0000-000078060000}"/>
    <cellStyle name="_Multiple_Jazztel model 15-exhibits-Friso2_Jazztel model 16DP3-Exhibits_FT-6June2001" xfId="1792" xr:uid="{00000000-0005-0000-0000-000079060000}"/>
    <cellStyle name="_Multiple_Jazztel model 15-exhibits-Friso2_Jazztel model 16DP3-Exhibits_FT-6June2001_1" xfId="1793" xr:uid="{00000000-0005-0000-0000-00007A060000}"/>
    <cellStyle name="_Multiple_Jazztel model 15-exhibits-Friso2_Jazztel model 16DP3-Exhibits_FT-6June2001_1_Telefonica Moviles" xfId="1794" xr:uid="{00000000-0005-0000-0000-00007B060000}"/>
    <cellStyle name="_Multiple_Jazztel model 15-exhibits-Friso2_Jazztel model 18DP-exhibits" xfId="1795" xr:uid="{00000000-0005-0000-0000-00007C060000}"/>
    <cellStyle name="_Multiple_Jazztel model 15-exhibits-Friso2_Jazztel model 18DP-exhibits_FT-6June2001" xfId="1796" xr:uid="{00000000-0005-0000-0000-00007D060000}"/>
    <cellStyle name="_Multiple_Jazztel model 15-exhibits-Friso2_Jazztel model 18DP-exhibits_Orange-Mar01" xfId="1797" xr:uid="{00000000-0005-0000-0000-00007E060000}"/>
    <cellStyle name="_Multiple_Jazztel model 15-exhibits-Friso2_Jazztel model 18DP-exhibits_Orange-May01" xfId="1798" xr:uid="{00000000-0005-0000-0000-00007F060000}"/>
    <cellStyle name="_Multiple_Jazztel model 15-exhibits-Friso2_Jazztel model 18DP-exhibits_T_MOBIL2" xfId="1799" xr:uid="{00000000-0005-0000-0000-000080060000}"/>
    <cellStyle name="_Multiple_Jazztel model 15-exhibits-Friso2_Jazztel model 18DP-exhibits_T_MOBIL2_FT-6June2001" xfId="1800" xr:uid="{00000000-0005-0000-0000-000081060000}"/>
    <cellStyle name="_Multiple_Jazztel model 15-exhibits-Friso2_Jazztel model 18DP-exhibits_T_MOBIL2_FT-6June2001_1" xfId="1801" xr:uid="{00000000-0005-0000-0000-000082060000}"/>
    <cellStyle name="_Multiple_Jazztel model 15-exhibits-Friso2_Jazztel model 18DP-exhibits_T_MOBIL2_Orange-May01" xfId="1802" xr:uid="{00000000-0005-0000-0000-000083060000}"/>
    <cellStyle name="_Multiple_Jazztel model 15-exhibits-Friso2_Jazztel model 18DP-exhibits_T_MOBIL2_Telefonica Moviles" xfId="1803" xr:uid="{00000000-0005-0000-0000-000084060000}"/>
    <cellStyle name="_Multiple_Jazztel model 15-exhibits-Friso2_Jazztel model 18DP-exhibits_Telefonica Moviles" xfId="1804" xr:uid="{00000000-0005-0000-0000-000085060000}"/>
    <cellStyle name="_Multiple_Jazztel model 15-exhibits-Friso2_Jazztel model 18DP-exhibits_TelenorInitiation-11Jan01" xfId="1805" xr:uid="{00000000-0005-0000-0000-000086060000}"/>
    <cellStyle name="_Multiple_Jazztel model 15-exhibits-Friso2_Jazztel model 18DP-exhibits_TelenorWIPFeb01" xfId="1806" xr:uid="{00000000-0005-0000-0000-000087060000}"/>
    <cellStyle name="_Multiple_Jazztel model 15-exhibits-Friso2_Jazztel model 18DP-exhibits_Telia-April01(new structure)" xfId="1807" xr:uid="{00000000-0005-0000-0000-000088060000}"/>
    <cellStyle name="_Multiple_Jazztel model 15-exhibits-Friso2_Jazztel model 18DP-exhibits_Telia-April01(new structure)_FT-6June2001" xfId="1808" xr:uid="{00000000-0005-0000-0000-000089060000}"/>
    <cellStyle name="_Multiple_Jazztel model 15-exhibits-Friso2_Jazztel model 18DP-exhibits_Telia-April01(new structure)_FT-6June2001_Telefonica Moviles" xfId="1809" xr:uid="{00000000-0005-0000-0000-00008A060000}"/>
    <cellStyle name="_Multiple_Jazztel model 15-exhibits-Friso2_Jazztel model 18DP-exhibits_Telia-April01(new structure)_Telefonica Moviles" xfId="1810" xr:uid="{00000000-0005-0000-0000-00008B060000}"/>
    <cellStyle name="_Multiple_Jazztel model 15-exhibits-Friso2_Jazztel1" xfId="1811" xr:uid="{00000000-0005-0000-0000-00008C060000}"/>
    <cellStyle name="_Multiple_Jazztel model 15-exhibits-Friso2_Orange-Mar01" xfId="1812" xr:uid="{00000000-0005-0000-0000-00008D060000}"/>
    <cellStyle name="_Multiple_Jazztel model 15-exhibits-Friso2_Orange-Mar01_FT-6June2001" xfId="1813" xr:uid="{00000000-0005-0000-0000-00008E060000}"/>
    <cellStyle name="_Multiple_Jazztel model 15-exhibits-Friso2_Orange-Mar01_Telefonica Moviles" xfId="1814" xr:uid="{00000000-0005-0000-0000-00008F060000}"/>
    <cellStyle name="_Multiple_Jazztel model 15-exhibits-Friso2_Orange-Mar01_Telefonica Moviles_1" xfId="1815" xr:uid="{00000000-0005-0000-0000-000090060000}"/>
    <cellStyle name="_Multiple_Jazztel model 15-exhibits-Friso2_Orange-May01" xfId="1816" xr:uid="{00000000-0005-0000-0000-000091060000}"/>
    <cellStyle name="_Multiple_Jazztel model 15-exhibits-Friso2_Orange-May01_FT-6June2001" xfId="1817" xr:uid="{00000000-0005-0000-0000-000092060000}"/>
    <cellStyle name="_Multiple_Jazztel model 15-exhibits-Friso2_Orange-May01_FT-6June2001_Telefonica Moviles" xfId="1818" xr:uid="{00000000-0005-0000-0000-000093060000}"/>
    <cellStyle name="_Multiple_Jazztel model 15-exhibits-Friso2_Orange-May01_Telefonica Moviles" xfId="1819" xr:uid="{00000000-0005-0000-0000-000094060000}"/>
    <cellStyle name="_Multiple_Jazztel model 15-exhibits-Friso2_T_MOBIL2" xfId="1820" xr:uid="{00000000-0005-0000-0000-000095060000}"/>
    <cellStyle name="_Multiple_Jazztel model 15-exhibits-Friso2_TelenorInitiation-11Jan01" xfId="1821" xr:uid="{00000000-0005-0000-0000-000096060000}"/>
    <cellStyle name="_Multiple_Jazztel model 15-exhibits-Friso2_TelenorInitiation-11Jan01_FT-6June2001" xfId="1822" xr:uid="{00000000-0005-0000-0000-000097060000}"/>
    <cellStyle name="_Multiple_Jazztel model 15-exhibits-Friso2_TelenorInitiation-11Jan01_Telefonica Moviles" xfId="1823" xr:uid="{00000000-0005-0000-0000-000098060000}"/>
    <cellStyle name="_Multiple_Jazztel model 15-exhibits-Friso2_TelenorInitiation-11Jan01_Telefonica Moviles_1" xfId="1824" xr:uid="{00000000-0005-0000-0000-000099060000}"/>
    <cellStyle name="_Multiple_Jazztel model 15-exhibits-Friso2_TelenorWIPFeb01" xfId="1825" xr:uid="{00000000-0005-0000-0000-00009A060000}"/>
    <cellStyle name="_Multiple_Jazztel model 15-exhibits-Friso2_TelenorWIPFeb01_FT-6June2001" xfId="1826" xr:uid="{00000000-0005-0000-0000-00009B060000}"/>
    <cellStyle name="_Multiple_Jazztel model 15-exhibits-Friso2_TelenorWIPFeb01_Telefonica Moviles" xfId="1827" xr:uid="{00000000-0005-0000-0000-00009C060000}"/>
    <cellStyle name="_Multiple_Jazztel model 15-exhibits-Friso2_TelenorWIPFeb01_Telefonica Moviles_1" xfId="1828" xr:uid="{00000000-0005-0000-0000-00009D060000}"/>
    <cellStyle name="_Multiple_Jazztel model 15-exhibits-Friso2_Telia-April01(new structure)" xfId="1829" xr:uid="{00000000-0005-0000-0000-00009E060000}"/>
    <cellStyle name="_Multiple_Jazztel model 16DP2-Exhibits" xfId="1830" xr:uid="{00000000-0005-0000-0000-00009F060000}"/>
    <cellStyle name="_Multiple_Jazztel model 16DP2-Exhibits_3G Models" xfId="1831" xr:uid="{00000000-0005-0000-0000-0000A0060000}"/>
    <cellStyle name="_Multiple_Jazztel model 16DP2-Exhibits_FT-6June2001" xfId="1832" xr:uid="{00000000-0005-0000-0000-0000A1060000}"/>
    <cellStyle name="_Multiple_Jazztel model 16DP2-Exhibits_Orange-Mar01" xfId="1833" xr:uid="{00000000-0005-0000-0000-0000A2060000}"/>
    <cellStyle name="_Multiple_Jazztel model 16DP2-Exhibits_Orange-May01" xfId="1834" xr:uid="{00000000-0005-0000-0000-0000A3060000}"/>
    <cellStyle name="_Multiple_Jazztel model 16DP2-Exhibits_T_MOBIL2" xfId="1835" xr:uid="{00000000-0005-0000-0000-0000A4060000}"/>
    <cellStyle name="_Multiple_Jazztel model 16DP2-Exhibits_Telefonica Moviles" xfId="1836" xr:uid="{00000000-0005-0000-0000-0000A5060000}"/>
    <cellStyle name="_Multiple_Jazztel model 16DP2-Exhibits_TelenorInitiation-11Jan01" xfId="1837" xr:uid="{00000000-0005-0000-0000-0000A6060000}"/>
    <cellStyle name="_Multiple_Jazztel model 16DP2-Exhibits_TelenorWIPFeb01" xfId="1838" xr:uid="{00000000-0005-0000-0000-0000A7060000}"/>
    <cellStyle name="_Multiple_Jazztel model 16DP3-Exhibits" xfId="1839" xr:uid="{00000000-0005-0000-0000-0000A8060000}"/>
    <cellStyle name="_Multiple_Jazztel model 16DP3-Exhibits_3G Models" xfId="1840" xr:uid="{00000000-0005-0000-0000-0000A9060000}"/>
    <cellStyle name="_Multiple_Jazztel model 16DP3-Exhibits_FT-6June2001" xfId="1841" xr:uid="{00000000-0005-0000-0000-0000AA060000}"/>
    <cellStyle name="_Multiple_Jazztel model 16DP3-Exhibits_Orange-Mar01" xfId="1842" xr:uid="{00000000-0005-0000-0000-0000AB060000}"/>
    <cellStyle name="_Multiple_Jazztel model 16DP3-Exhibits_Orange-May01" xfId="1843" xr:uid="{00000000-0005-0000-0000-0000AC060000}"/>
    <cellStyle name="_Multiple_Jazztel model 16DP3-Exhibits_T_MOBIL2" xfId="1844" xr:uid="{00000000-0005-0000-0000-0000AD060000}"/>
    <cellStyle name="_Multiple_Jazztel model 16DP3-Exhibits_Telefonica Moviles" xfId="1845" xr:uid="{00000000-0005-0000-0000-0000AE060000}"/>
    <cellStyle name="_Multiple_Jazztel model 16DP3-Exhibits_TelenorInitiation-11Jan01" xfId="1846" xr:uid="{00000000-0005-0000-0000-0000AF060000}"/>
    <cellStyle name="_Multiple_Jazztel model 16DP3-Exhibits_TelenorWIPFeb01" xfId="1847" xr:uid="{00000000-0005-0000-0000-0000B0060000}"/>
    <cellStyle name="_Multiple_Orange-Mar01" xfId="1848" xr:uid="{00000000-0005-0000-0000-0000B1060000}"/>
    <cellStyle name="_Multiple_Orange-May01" xfId="1849" xr:uid="{00000000-0005-0000-0000-0000B2060000}"/>
    <cellStyle name="_Multiple_PakistabMob2005" xfId="1850" xr:uid="{00000000-0005-0000-0000-0000B3060000}"/>
    <cellStyle name="_Multiple_promjena_cijena_interkonekcije_mobile_retail_190210" xfId="1851" xr:uid="{00000000-0005-0000-0000-0000B4060000}"/>
    <cellStyle name="_Multiple_stvarni CORI_17-48_13 2" xfId="1852" xr:uid="{00000000-0005-0000-0000-0000B5060000}"/>
    <cellStyle name="_Multiple_stvarni CORI_17-48_13 2_MAXtvPlan 20090416" xfId="1853" xr:uid="{00000000-0005-0000-0000-0000B6060000}"/>
    <cellStyle name="_Multiple_T_MOBIL2" xfId="1854" xr:uid="{00000000-0005-0000-0000-0000B7060000}"/>
    <cellStyle name="_Multiple_Telefonica Moviles" xfId="1855" xr:uid="{00000000-0005-0000-0000-0000B8060000}"/>
    <cellStyle name="_Multiple_TelenorInitiation-11Jan01" xfId="1856" xr:uid="{00000000-0005-0000-0000-0000B9060000}"/>
    <cellStyle name="_Multiple_TelenorWIPFeb01" xfId="1857" xr:uid="{00000000-0005-0000-0000-0000BA060000}"/>
    <cellStyle name="_Multiple_t-mobile Sep 2003" xfId="1858" xr:uid="{00000000-0005-0000-0000-0000BB060000}"/>
    <cellStyle name="_MultipleSpace" xfId="1859" xr:uid="{00000000-0005-0000-0000-0000BC060000}"/>
    <cellStyle name="_MultipleSpace_3G Models" xfId="1860" xr:uid="{00000000-0005-0000-0000-0000BD060000}"/>
    <cellStyle name="_MultipleSpace_AfricaMiddleEastMobileDemand3Q2005" xfId="1861" xr:uid="{00000000-0005-0000-0000-0000BE060000}"/>
    <cellStyle name="_MultipleSpace_AME Mobile Demand and Data Aggregation - 1Q06" xfId="1862" xr:uid="{00000000-0005-0000-0000-0000BF060000}"/>
    <cellStyle name="_MultipleSpace_AP Mobile Demand Aggregation and Check file - 1Q06 - USE THIS ONE" xfId="1863" xr:uid="{00000000-0005-0000-0000-0000C0060000}"/>
    <cellStyle name="_MultipleSpace_AP Mobile Demand Check File 1q2006 v.Linked" xfId="1864" xr:uid="{00000000-0005-0000-0000-0000C1060000}"/>
    <cellStyle name="_MultipleSpace_bls roic" xfId="1865" xr:uid="{00000000-0005-0000-0000-0000C2060000}"/>
    <cellStyle name="_MultipleSpace_Book1" xfId="1866" xr:uid="{00000000-0005-0000-0000-0000C3060000}"/>
    <cellStyle name="_MultipleSpace_Book1_Jazztel" xfId="1867" xr:uid="{00000000-0005-0000-0000-0000C4060000}"/>
    <cellStyle name="_MultipleSpace_Book1_Jazztel model 16DP3-Exhibits" xfId="1868" xr:uid="{00000000-0005-0000-0000-0000C5060000}"/>
    <cellStyle name="_MultipleSpace_Book1_Jazztel model 16DP3-Exhibits_Orange-Mar01" xfId="1869" xr:uid="{00000000-0005-0000-0000-0000C6060000}"/>
    <cellStyle name="_MultipleSpace_Book1_Jazztel model 16DP3-Exhibits_Orange-May01" xfId="1870" xr:uid="{00000000-0005-0000-0000-0000C7060000}"/>
    <cellStyle name="_MultipleSpace_Book1_Jazztel model 16DP3-Exhibits_TelenorInitiation-11Jan01" xfId="1871" xr:uid="{00000000-0005-0000-0000-0000C8060000}"/>
    <cellStyle name="_MultipleSpace_Book1_Jazztel model 16DP3-Exhibits_TelenorWIPFeb01" xfId="1872" xr:uid="{00000000-0005-0000-0000-0000C9060000}"/>
    <cellStyle name="_MultipleSpace_Book1_Jazztel model 18DP-exhibits" xfId="1873" xr:uid="{00000000-0005-0000-0000-0000CA060000}"/>
    <cellStyle name="_MultipleSpace_Book1_Jazztel model 18DP-exhibits_FT-6June2001" xfId="1874" xr:uid="{00000000-0005-0000-0000-0000CB060000}"/>
    <cellStyle name="_MultipleSpace_Book1_Jazztel model 18DP-exhibits_Orange-Mar01" xfId="1875" xr:uid="{00000000-0005-0000-0000-0000CC060000}"/>
    <cellStyle name="_MultipleSpace_Book1_Jazztel model 18DP-exhibits_Orange-May01" xfId="1876" xr:uid="{00000000-0005-0000-0000-0000CD060000}"/>
    <cellStyle name="_MultipleSpace_Book1_Jazztel model 18DP-exhibits_T_MOBIL2" xfId="1877" xr:uid="{00000000-0005-0000-0000-0000CE060000}"/>
    <cellStyle name="_MultipleSpace_Book1_Jazztel model 18DP-exhibits_T_MOBIL2_FT-6June2001" xfId="1878" xr:uid="{00000000-0005-0000-0000-0000CF060000}"/>
    <cellStyle name="_MultipleSpace_Book1_Jazztel model 18DP-exhibits_T_MOBIL2_Orange-May01" xfId="1879" xr:uid="{00000000-0005-0000-0000-0000D0060000}"/>
    <cellStyle name="_MultipleSpace_Book1_Jazztel model 18DP-exhibits_T_MOBIL2_Telefonica Moviles" xfId="1880" xr:uid="{00000000-0005-0000-0000-0000D1060000}"/>
    <cellStyle name="_MultipleSpace_Book1_Jazztel model 18DP-exhibits_Telefonica Moviles" xfId="1881" xr:uid="{00000000-0005-0000-0000-0000D2060000}"/>
    <cellStyle name="_MultipleSpace_Book1_Jazztel model 18DP-exhibits_TelenorInitiation-11Jan01" xfId="1882" xr:uid="{00000000-0005-0000-0000-0000D3060000}"/>
    <cellStyle name="_MultipleSpace_Book1_Jazztel model 18DP-exhibits_TelenorWIPFeb01" xfId="1883" xr:uid="{00000000-0005-0000-0000-0000D4060000}"/>
    <cellStyle name="_MultipleSpace_Book1_Jazztel model 18DP-exhibits_Telia-April01(new structure)" xfId="1884" xr:uid="{00000000-0005-0000-0000-0000D5060000}"/>
    <cellStyle name="_MultipleSpace_Book1_Jazztel1" xfId="1885" xr:uid="{00000000-0005-0000-0000-0000D6060000}"/>
    <cellStyle name="_MultipleSpace_Book1_Jazztel1_Orange-Mar01" xfId="1886" xr:uid="{00000000-0005-0000-0000-0000D7060000}"/>
    <cellStyle name="_MultipleSpace_Book1_Jazztel1_Orange-Mar01_FT-6June2001" xfId="1887" xr:uid="{00000000-0005-0000-0000-0000D8060000}"/>
    <cellStyle name="_MultipleSpace_Book1_Jazztel1_Orange-Mar01_Telefonica Group August 12 2002" xfId="1888" xr:uid="{00000000-0005-0000-0000-0000D9060000}"/>
    <cellStyle name="_MultipleSpace_Book1_Jazztel1_Orange-Mar01_Telefonica Group Jan 02" xfId="1889" xr:uid="{00000000-0005-0000-0000-0000DA060000}"/>
    <cellStyle name="_MultipleSpace_Book1_Jazztel1_Orange-Mar01_Telefonica Moviles" xfId="1890" xr:uid="{00000000-0005-0000-0000-0000DB060000}"/>
    <cellStyle name="_MultipleSpace_Book1_Jazztel1_Orange-Mar01_Telefonica Moviles_1" xfId="1891" xr:uid="{00000000-0005-0000-0000-0000DC060000}"/>
    <cellStyle name="_MultipleSpace_Book1_Jazztel1_Orange-May01" xfId="1892" xr:uid="{00000000-0005-0000-0000-0000DD060000}"/>
    <cellStyle name="_MultipleSpace_Book1_Jazztel1_Orange-May01_FT-6June2001" xfId="1893" xr:uid="{00000000-0005-0000-0000-0000DE060000}"/>
    <cellStyle name="_MultipleSpace_Book1_Jazztel1_Orange-May01_FT-6June2001_Telefonica Moviles" xfId="1894" xr:uid="{00000000-0005-0000-0000-0000DF060000}"/>
    <cellStyle name="_MultipleSpace_Book1_Jazztel1_Orange-May01_Telefonica Moviles" xfId="1895" xr:uid="{00000000-0005-0000-0000-0000E0060000}"/>
    <cellStyle name="_MultipleSpace_Book1_Jazztel1_TelenorInitiation-11Jan01" xfId="1896" xr:uid="{00000000-0005-0000-0000-0000E1060000}"/>
    <cellStyle name="_MultipleSpace_Book1_Jazztel1_TelenorInitiation-11Jan01_FT-6June2001" xfId="1897" xr:uid="{00000000-0005-0000-0000-0000E2060000}"/>
    <cellStyle name="_MultipleSpace_Book1_Jazztel1_TelenorInitiation-11Jan01_Telefonica Group August 12 2002" xfId="1898" xr:uid="{00000000-0005-0000-0000-0000E3060000}"/>
    <cellStyle name="_MultipleSpace_Book1_Jazztel1_TelenorInitiation-11Jan01_Telefonica Group Jan 02" xfId="1899" xr:uid="{00000000-0005-0000-0000-0000E4060000}"/>
    <cellStyle name="_MultipleSpace_Book1_Jazztel1_TelenorInitiation-11Jan01_Telefonica Moviles" xfId="1900" xr:uid="{00000000-0005-0000-0000-0000E5060000}"/>
    <cellStyle name="_MultipleSpace_Book1_Jazztel1_TelenorInitiation-11Jan01_Telefonica Moviles_1" xfId="1901" xr:uid="{00000000-0005-0000-0000-0000E6060000}"/>
    <cellStyle name="_MultipleSpace_Book1_Jazztel1_TelenorWIPFeb01" xfId="1902" xr:uid="{00000000-0005-0000-0000-0000E7060000}"/>
    <cellStyle name="_MultipleSpace_Book1_Jazztel1_TelenorWIPFeb01_FT-6June2001" xfId="1903" xr:uid="{00000000-0005-0000-0000-0000E8060000}"/>
    <cellStyle name="_MultipleSpace_Book1_Jazztel1_TelenorWIPFeb01_Telefonica Group August 12 2002" xfId="1904" xr:uid="{00000000-0005-0000-0000-0000E9060000}"/>
    <cellStyle name="_MultipleSpace_Book1_Jazztel1_TelenorWIPFeb01_Telefonica Group Jan 02" xfId="1905" xr:uid="{00000000-0005-0000-0000-0000EA060000}"/>
    <cellStyle name="_MultipleSpace_Book1_Jazztel1_TelenorWIPFeb01_Telefonica Moviles" xfId="1906" xr:uid="{00000000-0005-0000-0000-0000EB060000}"/>
    <cellStyle name="_MultipleSpace_Book1_Jazztel1_TelenorWIPFeb01_Telefonica Moviles_1" xfId="1907" xr:uid="{00000000-0005-0000-0000-0000EC060000}"/>
    <cellStyle name="_MultipleSpace_Book11" xfId="1908" xr:uid="{00000000-0005-0000-0000-0000ED060000}"/>
    <cellStyle name="_MultipleSpace_Book11_Jazztel" xfId="1909" xr:uid="{00000000-0005-0000-0000-0000EE060000}"/>
    <cellStyle name="_MultipleSpace_Book11_Jazztel model 16DP3-Exhibits" xfId="1910" xr:uid="{00000000-0005-0000-0000-0000EF060000}"/>
    <cellStyle name="_MultipleSpace_Book11_Jazztel model 16DP3-Exhibits_Orange-Mar01" xfId="1911" xr:uid="{00000000-0005-0000-0000-0000F0060000}"/>
    <cellStyle name="_MultipleSpace_Book11_Jazztel model 16DP3-Exhibits_Orange-May01" xfId="1912" xr:uid="{00000000-0005-0000-0000-0000F1060000}"/>
    <cellStyle name="_MultipleSpace_Book11_Jazztel model 16DP3-Exhibits_TelenorInitiation-11Jan01" xfId="1913" xr:uid="{00000000-0005-0000-0000-0000F2060000}"/>
    <cellStyle name="_MultipleSpace_Book11_Jazztel model 16DP3-Exhibits_TelenorWIPFeb01" xfId="1914" xr:uid="{00000000-0005-0000-0000-0000F3060000}"/>
    <cellStyle name="_MultipleSpace_Book11_Jazztel model 18DP-exhibits" xfId="1915" xr:uid="{00000000-0005-0000-0000-0000F4060000}"/>
    <cellStyle name="_MultipleSpace_Book11_Jazztel model 18DP-exhibits_FT-6June2001" xfId="1916" xr:uid="{00000000-0005-0000-0000-0000F5060000}"/>
    <cellStyle name="_MultipleSpace_Book11_Jazztel model 18DP-exhibits_Orange-Mar01" xfId="1917" xr:uid="{00000000-0005-0000-0000-0000F6060000}"/>
    <cellStyle name="_MultipleSpace_Book11_Jazztel model 18DP-exhibits_Orange-May01" xfId="1918" xr:uid="{00000000-0005-0000-0000-0000F7060000}"/>
    <cellStyle name="_MultipleSpace_Book11_Jazztel model 18DP-exhibits_T_MOBIL2" xfId="1919" xr:uid="{00000000-0005-0000-0000-0000F8060000}"/>
    <cellStyle name="_MultipleSpace_Book11_Jazztel model 18DP-exhibits_T_MOBIL2_FT-6June2001" xfId="1920" xr:uid="{00000000-0005-0000-0000-0000F9060000}"/>
    <cellStyle name="_MultipleSpace_Book11_Jazztel model 18DP-exhibits_T_MOBIL2_Orange-May01" xfId="1921" xr:uid="{00000000-0005-0000-0000-0000FA060000}"/>
    <cellStyle name="_MultipleSpace_Book11_Jazztel model 18DP-exhibits_T_MOBIL2_Telefonica Moviles" xfId="1922" xr:uid="{00000000-0005-0000-0000-0000FB060000}"/>
    <cellStyle name="_MultipleSpace_Book11_Jazztel model 18DP-exhibits_Telefonica Moviles" xfId="1923" xr:uid="{00000000-0005-0000-0000-0000FC060000}"/>
    <cellStyle name="_MultipleSpace_Book11_Jazztel model 18DP-exhibits_TelenorInitiation-11Jan01" xfId="1924" xr:uid="{00000000-0005-0000-0000-0000FD060000}"/>
    <cellStyle name="_MultipleSpace_Book11_Jazztel model 18DP-exhibits_TelenorWIPFeb01" xfId="1925" xr:uid="{00000000-0005-0000-0000-0000FE060000}"/>
    <cellStyle name="_MultipleSpace_Book11_Jazztel model 18DP-exhibits_Telia-April01(new structure)" xfId="1926" xr:uid="{00000000-0005-0000-0000-0000FF060000}"/>
    <cellStyle name="_MultipleSpace_Book11_Jazztel1" xfId="1927" xr:uid="{00000000-0005-0000-0000-000000070000}"/>
    <cellStyle name="_MultipleSpace_Book11_Jazztel1_Orange-Mar01" xfId="1928" xr:uid="{00000000-0005-0000-0000-000001070000}"/>
    <cellStyle name="_MultipleSpace_Book11_Jazztel1_Orange-Mar01_FT-6June2001" xfId="1929" xr:uid="{00000000-0005-0000-0000-000002070000}"/>
    <cellStyle name="_MultipleSpace_Book11_Jazztel1_Orange-Mar01_Telefonica Group August 12 2002" xfId="1930" xr:uid="{00000000-0005-0000-0000-000003070000}"/>
    <cellStyle name="_MultipleSpace_Book11_Jazztel1_Orange-Mar01_Telefonica Group Jan 02" xfId="1931" xr:uid="{00000000-0005-0000-0000-000004070000}"/>
    <cellStyle name="_MultipleSpace_Book11_Jazztel1_Orange-Mar01_Telefonica Moviles" xfId="1932" xr:uid="{00000000-0005-0000-0000-000005070000}"/>
    <cellStyle name="_MultipleSpace_Book11_Jazztel1_Orange-Mar01_Telefonica Moviles_1" xfId="1933" xr:uid="{00000000-0005-0000-0000-000006070000}"/>
    <cellStyle name="_MultipleSpace_Book11_Jazztel1_Orange-May01" xfId="1934" xr:uid="{00000000-0005-0000-0000-000007070000}"/>
    <cellStyle name="_MultipleSpace_Book11_Jazztel1_Orange-May01_FT-6June2001" xfId="1935" xr:uid="{00000000-0005-0000-0000-000008070000}"/>
    <cellStyle name="_MultipleSpace_Book11_Jazztel1_Orange-May01_FT-6June2001_Telefonica Moviles" xfId="1936" xr:uid="{00000000-0005-0000-0000-000009070000}"/>
    <cellStyle name="_MultipleSpace_Book11_Jazztel1_Orange-May01_Telefonica Moviles" xfId="1937" xr:uid="{00000000-0005-0000-0000-00000A070000}"/>
    <cellStyle name="_MultipleSpace_Book11_Jazztel1_TelenorInitiation-11Jan01" xfId="1938" xr:uid="{00000000-0005-0000-0000-00000B070000}"/>
    <cellStyle name="_MultipleSpace_Book11_Jazztel1_TelenorInitiation-11Jan01_FT-6June2001" xfId="1939" xr:uid="{00000000-0005-0000-0000-00000C070000}"/>
    <cellStyle name="_MultipleSpace_Book11_Jazztel1_TelenorInitiation-11Jan01_Telefonica Group August 12 2002" xfId="1940" xr:uid="{00000000-0005-0000-0000-00000D070000}"/>
    <cellStyle name="_MultipleSpace_Book11_Jazztel1_TelenorInitiation-11Jan01_Telefonica Group Jan 02" xfId="1941" xr:uid="{00000000-0005-0000-0000-00000E070000}"/>
    <cellStyle name="_MultipleSpace_Book11_Jazztel1_TelenorInitiation-11Jan01_Telefonica Moviles" xfId="1942" xr:uid="{00000000-0005-0000-0000-00000F070000}"/>
    <cellStyle name="_MultipleSpace_Book11_Jazztel1_TelenorInitiation-11Jan01_Telefonica Moviles_1" xfId="1943" xr:uid="{00000000-0005-0000-0000-000010070000}"/>
    <cellStyle name="_MultipleSpace_Book11_Jazztel1_TelenorWIPFeb01" xfId="1944" xr:uid="{00000000-0005-0000-0000-000011070000}"/>
    <cellStyle name="_MultipleSpace_Book11_Jazztel1_TelenorWIPFeb01_FT-6June2001" xfId="1945" xr:uid="{00000000-0005-0000-0000-000012070000}"/>
    <cellStyle name="_MultipleSpace_Book11_Jazztel1_TelenorWIPFeb01_Telefonica Group August 12 2002" xfId="1946" xr:uid="{00000000-0005-0000-0000-000013070000}"/>
    <cellStyle name="_MultipleSpace_Book11_Jazztel1_TelenorWIPFeb01_Telefonica Group Jan 02" xfId="1947" xr:uid="{00000000-0005-0000-0000-000014070000}"/>
    <cellStyle name="_MultipleSpace_Book11_Jazztel1_TelenorWIPFeb01_Telefonica Moviles" xfId="1948" xr:uid="{00000000-0005-0000-0000-000015070000}"/>
    <cellStyle name="_MultipleSpace_Book11_Jazztel1_TelenorWIPFeb01_Telefonica Moviles_1" xfId="1949" xr:uid="{00000000-0005-0000-0000-000016070000}"/>
    <cellStyle name="_MultipleSpace_Book12" xfId="1950" xr:uid="{00000000-0005-0000-0000-000017070000}"/>
    <cellStyle name="_MultipleSpace_Book12_Jazztel" xfId="1951" xr:uid="{00000000-0005-0000-0000-000018070000}"/>
    <cellStyle name="_MultipleSpace_Book12_Jazztel model 16DP3-Exhibits" xfId="1952" xr:uid="{00000000-0005-0000-0000-000019070000}"/>
    <cellStyle name="_MultipleSpace_Book12_Jazztel model 16DP3-Exhibits_Orange-Mar01" xfId="1953" xr:uid="{00000000-0005-0000-0000-00001A070000}"/>
    <cellStyle name="_MultipleSpace_Book12_Jazztel model 16DP3-Exhibits_Orange-May01" xfId="1954" xr:uid="{00000000-0005-0000-0000-00001B070000}"/>
    <cellStyle name="_MultipleSpace_Book12_Jazztel model 16DP3-Exhibits_TelenorInitiation-11Jan01" xfId="1955" xr:uid="{00000000-0005-0000-0000-00001C070000}"/>
    <cellStyle name="_MultipleSpace_Book12_Jazztel model 16DP3-Exhibits_TelenorWIPFeb01" xfId="1956" xr:uid="{00000000-0005-0000-0000-00001D070000}"/>
    <cellStyle name="_MultipleSpace_Book12_Jazztel model 18DP-exhibits" xfId="1957" xr:uid="{00000000-0005-0000-0000-00001E070000}"/>
    <cellStyle name="_MultipleSpace_Book12_Jazztel model 18DP-exhibits_FT-6June2001" xfId="1958" xr:uid="{00000000-0005-0000-0000-00001F070000}"/>
    <cellStyle name="_MultipleSpace_Book12_Jazztel model 18DP-exhibits_Orange-Mar01" xfId="1959" xr:uid="{00000000-0005-0000-0000-000020070000}"/>
    <cellStyle name="_MultipleSpace_Book12_Jazztel model 18DP-exhibits_Orange-May01" xfId="1960" xr:uid="{00000000-0005-0000-0000-000021070000}"/>
    <cellStyle name="_MultipleSpace_Book12_Jazztel model 18DP-exhibits_T_MOBIL2" xfId="1961" xr:uid="{00000000-0005-0000-0000-000022070000}"/>
    <cellStyle name="_MultipleSpace_Book12_Jazztel model 18DP-exhibits_T_MOBIL2_FT-6June2001" xfId="1962" xr:uid="{00000000-0005-0000-0000-000023070000}"/>
    <cellStyle name="_MultipleSpace_Book12_Jazztel model 18DP-exhibits_T_MOBIL2_Orange-May01" xfId="1963" xr:uid="{00000000-0005-0000-0000-000024070000}"/>
    <cellStyle name="_MultipleSpace_Book12_Jazztel model 18DP-exhibits_T_MOBIL2_Telefonica Moviles" xfId="1964" xr:uid="{00000000-0005-0000-0000-000025070000}"/>
    <cellStyle name="_MultipleSpace_Book12_Jazztel model 18DP-exhibits_Telefonica Moviles" xfId="1965" xr:uid="{00000000-0005-0000-0000-000026070000}"/>
    <cellStyle name="_MultipleSpace_Book12_Jazztel model 18DP-exhibits_TelenorInitiation-11Jan01" xfId="1966" xr:uid="{00000000-0005-0000-0000-000027070000}"/>
    <cellStyle name="_MultipleSpace_Book12_Jazztel model 18DP-exhibits_TelenorWIPFeb01" xfId="1967" xr:uid="{00000000-0005-0000-0000-000028070000}"/>
    <cellStyle name="_MultipleSpace_Book12_Jazztel model 18DP-exhibits_Telia-April01(new structure)" xfId="1968" xr:uid="{00000000-0005-0000-0000-000029070000}"/>
    <cellStyle name="_MultipleSpace_Book12_Jazztel1" xfId="1969" xr:uid="{00000000-0005-0000-0000-00002A070000}"/>
    <cellStyle name="_MultipleSpace_Book12_Jazztel1_Orange-Mar01" xfId="1970" xr:uid="{00000000-0005-0000-0000-00002B070000}"/>
    <cellStyle name="_MultipleSpace_Book12_Jazztel1_Orange-Mar01_FT-6June2001" xfId="1971" xr:uid="{00000000-0005-0000-0000-00002C070000}"/>
    <cellStyle name="_MultipleSpace_Book12_Jazztel1_Orange-Mar01_Telefonica Group August 12 2002" xfId="1972" xr:uid="{00000000-0005-0000-0000-00002D070000}"/>
    <cellStyle name="_MultipleSpace_Book12_Jazztel1_Orange-Mar01_Telefonica Group Jan 02" xfId="1973" xr:uid="{00000000-0005-0000-0000-00002E070000}"/>
    <cellStyle name="_MultipleSpace_Book12_Jazztel1_Orange-Mar01_Telefonica Moviles" xfId="1974" xr:uid="{00000000-0005-0000-0000-00002F070000}"/>
    <cellStyle name="_MultipleSpace_Book12_Jazztel1_Orange-Mar01_Telefonica Moviles_1" xfId="1975" xr:uid="{00000000-0005-0000-0000-000030070000}"/>
    <cellStyle name="_MultipleSpace_Book12_Jazztel1_Orange-May01" xfId="1976" xr:uid="{00000000-0005-0000-0000-000031070000}"/>
    <cellStyle name="_MultipleSpace_Book12_Jazztel1_Orange-May01_FT-6June2001" xfId="1977" xr:uid="{00000000-0005-0000-0000-000032070000}"/>
    <cellStyle name="_MultipleSpace_Book12_Jazztel1_Orange-May01_FT-6June2001_Telefonica Moviles" xfId="1978" xr:uid="{00000000-0005-0000-0000-000033070000}"/>
    <cellStyle name="_MultipleSpace_Book12_Jazztel1_Orange-May01_Telefonica Moviles" xfId="1979" xr:uid="{00000000-0005-0000-0000-000034070000}"/>
    <cellStyle name="_MultipleSpace_Book12_Jazztel1_TelenorInitiation-11Jan01" xfId="1980" xr:uid="{00000000-0005-0000-0000-000035070000}"/>
    <cellStyle name="_MultipleSpace_Book12_Jazztel1_TelenorInitiation-11Jan01_FT-6June2001" xfId="1981" xr:uid="{00000000-0005-0000-0000-000036070000}"/>
    <cellStyle name="_MultipleSpace_Book12_Jazztel1_TelenorInitiation-11Jan01_Telefonica Group August 12 2002" xfId="1982" xr:uid="{00000000-0005-0000-0000-000037070000}"/>
    <cellStyle name="_MultipleSpace_Book12_Jazztel1_TelenorInitiation-11Jan01_Telefonica Group Jan 02" xfId="1983" xr:uid="{00000000-0005-0000-0000-000038070000}"/>
    <cellStyle name="_MultipleSpace_Book12_Jazztel1_TelenorInitiation-11Jan01_Telefonica Moviles" xfId="1984" xr:uid="{00000000-0005-0000-0000-000039070000}"/>
    <cellStyle name="_MultipleSpace_Book12_Jazztel1_TelenorInitiation-11Jan01_Telefonica Moviles_1" xfId="1985" xr:uid="{00000000-0005-0000-0000-00003A070000}"/>
    <cellStyle name="_MultipleSpace_Book12_Jazztel1_TelenorWIPFeb01" xfId="1986" xr:uid="{00000000-0005-0000-0000-00003B070000}"/>
    <cellStyle name="_MultipleSpace_Book12_Jazztel1_TelenorWIPFeb01_FT-6June2001" xfId="1987" xr:uid="{00000000-0005-0000-0000-00003C070000}"/>
    <cellStyle name="_MultipleSpace_Book12_Jazztel1_TelenorWIPFeb01_Telefonica Group August 12 2002" xfId="1988" xr:uid="{00000000-0005-0000-0000-00003D070000}"/>
    <cellStyle name="_MultipleSpace_Book12_Jazztel1_TelenorWIPFeb01_Telefonica Group Jan 02" xfId="1989" xr:uid="{00000000-0005-0000-0000-00003E070000}"/>
    <cellStyle name="_MultipleSpace_Book12_Jazztel1_TelenorWIPFeb01_Telefonica Moviles" xfId="1990" xr:uid="{00000000-0005-0000-0000-00003F070000}"/>
    <cellStyle name="_MultipleSpace_Book12_Jazztel1_TelenorWIPFeb01_Telefonica Moviles_1" xfId="1991" xr:uid="{00000000-0005-0000-0000-000040070000}"/>
    <cellStyle name="_MultipleSpace_DCF Summary pages" xfId="1992" xr:uid="{00000000-0005-0000-0000-000041070000}"/>
    <cellStyle name="_MultipleSpace_DCF Summary pages_Jazztel" xfId="1993" xr:uid="{00000000-0005-0000-0000-000042070000}"/>
    <cellStyle name="_MultipleSpace_DCF Summary pages_Jazztel model 16DP3-Exhibits" xfId="1994" xr:uid="{00000000-0005-0000-0000-000043070000}"/>
    <cellStyle name="_MultipleSpace_DCF Summary pages_Jazztel model 16DP3-Exhibits_Orange-Mar01" xfId="1995" xr:uid="{00000000-0005-0000-0000-000044070000}"/>
    <cellStyle name="_MultipleSpace_DCF Summary pages_Jazztel model 16DP3-Exhibits_Orange-May01" xfId="1996" xr:uid="{00000000-0005-0000-0000-000045070000}"/>
    <cellStyle name="_MultipleSpace_DCF Summary pages_Jazztel model 16DP3-Exhibits_TelenorInitiation-11Jan01" xfId="1997" xr:uid="{00000000-0005-0000-0000-000046070000}"/>
    <cellStyle name="_MultipleSpace_DCF Summary pages_Jazztel model 16DP3-Exhibits_TelenorWIPFeb01" xfId="1998" xr:uid="{00000000-0005-0000-0000-000047070000}"/>
    <cellStyle name="_MultipleSpace_DCF Summary pages_Jazztel model 18DP-exhibits" xfId="1999" xr:uid="{00000000-0005-0000-0000-000048070000}"/>
    <cellStyle name="_MultipleSpace_DCF Summary pages_Jazztel model 18DP-exhibits_FT-6June2001" xfId="2000" xr:uid="{00000000-0005-0000-0000-000049070000}"/>
    <cellStyle name="_MultipleSpace_DCF Summary pages_Jazztel model 18DP-exhibits_Orange-Mar01" xfId="2001" xr:uid="{00000000-0005-0000-0000-00004A070000}"/>
    <cellStyle name="_MultipleSpace_DCF Summary pages_Jazztel model 18DP-exhibits_Orange-May01" xfId="2002" xr:uid="{00000000-0005-0000-0000-00004B070000}"/>
    <cellStyle name="_MultipleSpace_DCF Summary pages_Jazztel model 18DP-exhibits_T_MOBIL2" xfId="2003" xr:uid="{00000000-0005-0000-0000-00004C070000}"/>
    <cellStyle name="_MultipleSpace_DCF Summary pages_Jazztel model 18DP-exhibits_T_MOBIL2_FT-6June2001" xfId="2004" xr:uid="{00000000-0005-0000-0000-00004D070000}"/>
    <cellStyle name="_MultipleSpace_DCF Summary pages_Jazztel model 18DP-exhibits_T_MOBIL2_Orange-May01" xfId="2005" xr:uid="{00000000-0005-0000-0000-00004E070000}"/>
    <cellStyle name="_MultipleSpace_DCF Summary pages_Jazztel model 18DP-exhibits_T_MOBIL2_Telefonica Moviles" xfId="2006" xr:uid="{00000000-0005-0000-0000-00004F070000}"/>
    <cellStyle name="_MultipleSpace_DCF Summary pages_Jazztel model 18DP-exhibits_Telefonica Moviles" xfId="2007" xr:uid="{00000000-0005-0000-0000-000050070000}"/>
    <cellStyle name="_MultipleSpace_DCF Summary pages_Jazztel model 18DP-exhibits_TelenorInitiation-11Jan01" xfId="2008" xr:uid="{00000000-0005-0000-0000-000051070000}"/>
    <cellStyle name="_MultipleSpace_DCF Summary pages_Jazztel model 18DP-exhibits_TelenorWIPFeb01" xfId="2009" xr:uid="{00000000-0005-0000-0000-000052070000}"/>
    <cellStyle name="_MultipleSpace_DCF Summary pages_Jazztel model 18DP-exhibits_Telia-April01(new structure)" xfId="2010" xr:uid="{00000000-0005-0000-0000-000053070000}"/>
    <cellStyle name="_MultipleSpace_DCF Summary pages_Jazztel1" xfId="2011" xr:uid="{00000000-0005-0000-0000-000054070000}"/>
    <cellStyle name="_MultipleSpace_DCF Summary pages_Jazztel1_Orange-Mar01" xfId="2012" xr:uid="{00000000-0005-0000-0000-000055070000}"/>
    <cellStyle name="_MultipleSpace_DCF Summary pages_Jazztel1_Orange-Mar01_FT-6June2001" xfId="2013" xr:uid="{00000000-0005-0000-0000-000056070000}"/>
    <cellStyle name="_MultipleSpace_DCF Summary pages_Jazztel1_Orange-Mar01_Telefonica Group August 12 2002" xfId="2014" xr:uid="{00000000-0005-0000-0000-000057070000}"/>
    <cellStyle name="_MultipleSpace_DCF Summary pages_Jazztel1_Orange-Mar01_Telefonica Group Jan 02" xfId="2015" xr:uid="{00000000-0005-0000-0000-000058070000}"/>
    <cellStyle name="_MultipleSpace_DCF Summary pages_Jazztel1_Orange-Mar01_Telefonica Moviles" xfId="2016" xr:uid="{00000000-0005-0000-0000-000059070000}"/>
    <cellStyle name="_MultipleSpace_DCF Summary pages_Jazztel1_Orange-Mar01_Telefonica Moviles_1" xfId="2017" xr:uid="{00000000-0005-0000-0000-00005A070000}"/>
    <cellStyle name="_MultipleSpace_DCF Summary pages_Jazztel1_Orange-May01" xfId="2018" xr:uid="{00000000-0005-0000-0000-00005B070000}"/>
    <cellStyle name="_MultipleSpace_DCF Summary pages_Jazztel1_Orange-May01_FT-6June2001" xfId="2019" xr:uid="{00000000-0005-0000-0000-00005C070000}"/>
    <cellStyle name="_MultipleSpace_DCF Summary pages_Jazztel1_Orange-May01_FT-6June2001_Telefonica Moviles" xfId="2020" xr:uid="{00000000-0005-0000-0000-00005D070000}"/>
    <cellStyle name="_MultipleSpace_DCF Summary pages_Jazztel1_Orange-May01_Telefonica Moviles" xfId="2021" xr:uid="{00000000-0005-0000-0000-00005E070000}"/>
    <cellStyle name="_MultipleSpace_DCF Summary pages_Jazztel1_TelenorInitiation-11Jan01" xfId="2022" xr:uid="{00000000-0005-0000-0000-00005F070000}"/>
    <cellStyle name="_MultipleSpace_DCF Summary pages_Jazztel1_TelenorInitiation-11Jan01_FT-6June2001" xfId="2023" xr:uid="{00000000-0005-0000-0000-000060070000}"/>
    <cellStyle name="_MultipleSpace_DCF Summary pages_Jazztel1_TelenorInitiation-11Jan01_Telefonica Group August 12 2002" xfId="2024" xr:uid="{00000000-0005-0000-0000-000061070000}"/>
    <cellStyle name="_MultipleSpace_DCF Summary pages_Jazztel1_TelenorInitiation-11Jan01_Telefonica Group Jan 02" xfId="2025" xr:uid="{00000000-0005-0000-0000-000062070000}"/>
    <cellStyle name="_MultipleSpace_DCF Summary pages_Jazztel1_TelenorInitiation-11Jan01_Telefonica Moviles" xfId="2026" xr:uid="{00000000-0005-0000-0000-000063070000}"/>
    <cellStyle name="_MultipleSpace_DCF Summary pages_Jazztel1_TelenorInitiation-11Jan01_Telefonica Moviles_1" xfId="2027" xr:uid="{00000000-0005-0000-0000-000064070000}"/>
    <cellStyle name="_MultipleSpace_DCF Summary pages_Jazztel1_TelenorWIPFeb01" xfId="2028" xr:uid="{00000000-0005-0000-0000-000065070000}"/>
    <cellStyle name="_MultipleSpace_DCF Summary pages_Jazztel1_TelenorWIPFeb01_FT-6June2001" xfId="2029" xr:uid="{00000000-0005-0000-0000-000066070000}"/>
    <cellStyle name="_MultipleSpace_DCF Summary pages_Jazztel1_TelenorWIPFeb01_Telefonica Group August 12 2002" xfId="2030" xr:uid="{00000000-0005-0000-0000-000067070000}"/>
    <cellStyle name="_MultipleSpace_DCF Summary pages_Jazztel1_TelenorWIPFeb01_Telefonica Group Jan 02" xfId="2031" xr:uid="{00000000-0005-0000-0000-000068070000}"/>
    <cellStyle name="_MultipleSpace_DCF Summary pages_Jazztel1_TelenorWIPFeb01_Telefonica Moviles" xfId="2032" xr:uid="{00000000-0005-0000-0000-000069070000}"/>
    <cellStyle name="_MultipleSpace_DCF Summary pages_Jazztel1_TelenorWIPFeb01_Telefonica Moviles_1" xfId="2033" xr:uid="{00000000-0005-0000-0000-00006A070000}"/>
    <cellStyle name="_MultipleSpace_FCMBEMEA_R" xfId="2034" xr:uid="{00000000-0005-0000-0000-00006B070000}"/>
    <cellStyle name="_MultipleSpace_FT-6June2001" xfId="2035" xr:uid="{00000000-0005-0000-0000-00006C070000}"/>
    <cellStyle name="_MultipleSpace_FT-6June2001_Telefonica Moviles" xfId="2036" xr:uid="{00000000-0005-0000-0000-00006D070000}"/>
    <cellStyle name="_MultipleSpace_Jazztel model 15-exhibits" xfId="2037" xr:uid="{00000000-0005-0000-0000-00006E070000}"/>
    <cellStyle name="_MultipleSpace_Jazztel model 15-exhibits bis" xfId="2038" xr:uid="{00000000-0005-0000-0000-00006F070000}"/>
    <cellStyle name="_MultipleSpace_Jazztel model 15-exhibits bis_Orange-Mar01" xfId="2039" xr:uid="{00000000-0005-0000-0000-000070070000}"/>
    <cellStyle name="_MultipleSpace_Jazztel model 15-exhibits bis_Orange-May01" xfId="2040" xr:uid="{00000000-0005-0000-0000-000071070000}"/>
    <cellStyle name="_MultipleSpace_Jazztel model 15-exhibits bis_TelenorInitiation-11Jan01" xfId="2041" xr:uid="{00000000-0005-0000-0000-000072070000}"/>
    <cellStyle name="_MultipleSpace_Jazztel model 15-exhibits bis_TelenorWIPFeb01" xfId="2042" xr:uid="{00000000-0005-0000-0000-000073070000}"/>
    <cellStyle name="_MultipleSpace_Jazztel model 15-exhibits_Jazztel" xfId="2043" xr:uid="{00000000-0005-0000-0000-000074070000}"/>
    <cellStyle name="_MultipleSpace_Jazztel model 15-exhibits_Jazztel model 16DP3-Exhibits" xfId="2044" xr:uid="{00000000-0005-0000-0000-000075070000}"/>
    <cellStyle name="_MultipleSpace_Jazztel model 15-exhibits_Jazztel model 16DP3-Exhibits_Orange-Mar01" xfId="2045" xr:uid="{00000000-0005-0000-0000-000076070000}"/>
    <cellStyle name="_MultipleSpace_Jazztel model 15-exhibits_Jazztel model 16DP3-Exhibits_Orange-May01" xfId="2046" xr:uid="{00000000-0005-0000-0000-000077070000}"/>
    <cellStyle name="_MultipleSpace_Jazztel model 15-exhibits_Jazztel model 16DP3-Exhibits_TelenorInitiation-11Jan01" xfId="2047" xr:uid="{00000000-0005-0000-0000-000078070000}"/>
    <cellStyle name="_MultipleSpace_Jazztel model 15-exhibits_Jazztel model 16DP3-Exhibits_TelenorWIPFeb01" xfId="2048" xr:uid="{00000000-0005-0000-0000-000079070000}"/>
    <cellStyle name="_MultipleSpace_Jazztel model 15-exhibits_Jazztel model 18DP-exhibits" xfId="2049" xr:uid="{00000000-0005-0000-0000-00007A070000}"/>
    <cellStyle name="_MultipleSpace_Jazztel model 15-exhibits_Jazztel model 18DP-exhibits_FT-6June2001" xfId="2050" xr:uid="{00000000-0005-0000-0000-00007B070000}"/>
    <cellStyle name="_MultipleSpace_Jazztel model 15-exhibits_Jazztel model 18DP-exhibits_Orange-Mar01" xfId="2051" xr:uid="{00000000-0005-0000-0000-00007C070000}"/>
    <cellStyle name="_MultipleSpace_Jazztel model 15-exhibits_Jazztel model 18DP-exhibits_Orange-May01" xfId="2052" xr:uid="{00000000-0005-0000-0000-00007D070000}"/>
    <cellStyle name="_MultipleSpace_Jazztel model 15-exhibits_Jazztel model 18DP-exhibits_T_MOBIL2" xfId="2053" xr:uid="{00000000-0005-0000-0000-00007E070000}"/>
    <cellStyle name="_MultipleSpace_Jazztel model 15-exhibits_Jazztel model 18DP-exhibits_T_MOBIL2_FT-6June2001" xfId="2054" xr:uid="{00000000-0005-0000-0000-00007F070000}"/>
    <cellStyle name="_MultipleSpace_Jazztel model 15-exhibits_Jazztel model 18DP-exhibits_T_MOBIL2_Orange-May01" xfId="2055" xr:uid="{00000000-0005-0000-0000-000080070000}"/>
    <cellStyle name="_MultipleSpace_Jazztel model 15-exhibits_Jazztel model 18DP-exhibits_T_MOBIL2_Telefonica Moviles" xfId="2056" xr:uid="{00000000-0005-0000-0000-000081070000}"/>
    <cellStyle name="_MultipleSpace_Jazztel model 15-exhibits_Jazztel model 18DP-exhibits_Telefonica Moviles" xfId="2057" xr:uid="{00000000-0005-0000-0000-000082070000}"/>
    <cellStyle name="_MultipleSpace_Jazztel model 15-exhibits_Jazztel model 18DP-exhibits_TelenorInitiation-11Jan01" xfId="2058" xr:uid="{00000000-0005-0000-0000-000083070000}"/>
    <cellStyle name="_MultipleSpace_Jazztel model 15-exhibits_Jazztel model 18DP-exhibits_TelenorWIPFeb01" xfId="2059" xr:uid="{00000000-0005-0000-0000-000084070000}"/>
    <cellStyle name="_MultipleSpace_Jazztel model 15-exhibits_Jazztel model 18DP-exhibits_Telia-April01(new structure)" xfId="2060" xr:uid="{00000000-0005-0000-0000-000085070000}"/>
    <cellStyle name="_MultipleSpace_Jazztel model 15-exhibits_Jazztel1" xfId="2061" xr:uid="{00000000-0005-0000-0000-000086070000}"/>
    <cellStyle name="_MultipleSpace_Jazztel model 15-exhibits_Jazztel1_Orange-Mar01" xfId="2062" xr:uid="{00000000-0005-0000-0000-000087070000}"/>
    <cellStyle name="_MultipleSpace_Jazztel model 15-exhibits_Jazztel1_Orange-Mar01_FT-6June2001" xfId="2063" xr:uid="{00000000-0005-0000-0000-000088070000}"/>
    <cellStyle name="_MultipleSpace_Jazztel model 15-exhibits_Jazztel1_Orange-Mar01_Telefonica Group August 12 2002" xfId="2064" xr:uid="{00000000-0005-0000-0000-000089070000}"/>
    <cellStyle name="_MultipleSpace_Jazztel model 15-exhibits_Jazztel1_Orange-Mar01_Telefonica Group Jan 02" xfId="2065" xr:uid="{00000000-0005-0000-0000-00008A070000}"/>
    <cellStyle name="_MultipleSpace_Jazztel model 15-exhibits_Jazztel1_Orange-Mar01_Telefonica Moviles" xfId="2066" xr:uid="{00000000-0005-0000-0000-00008B070000}"/>
    <cellStyle name="_MultipleSpace_Jazztel model 15-exhibits_Jazztel1_Orange-Mar01_Telefonica Moviles_1" xfId="2067" xr:uid="{00000000-0005-0000-0000-00008C070000}"/>
    <cellStyle name="_MultipleSpace_Jazztel model 15-exhibits_Jazztel1_Orange-May01" xfId="2068" xr:uid="{00000000-0005-0000-0000-00008D070000}"/>
    <cellStyle name="_MultipleSpace_Jazztel model 15-exhibits_Jazztel1_Orange-May01_FT-6June2001" xfId="2069" xr:uid="{00000000-0005-0000-0000-00008E070000}"/>
    <cellStyle name="_MultipleSpace_Jazztel model 15-exhibits_Jazztel1_Orange-May01_FT-6June2001_Telefonica Moviles" xfId="2070" xr:uid="{00000000-0005-0000-0000-00008F070000}"/>
    <cellStyle name="_MultipleSpace_Jazztel model 15-exhibits_Jazztel1_Orange-May01_Telefonica Moviles" xfId="2071" xr:uid="{00000000-0005-0000-0000-000090070000}"/>
    <cellStyle name="_MultipleSpace_Jazztel model 15-exhibits_Jazztel1_TelenorInitiation-11Jan01" xfId="2072" xr:uid="{00000000-0005-0000-0000-000091070000}"/>
    <cellStyle name="_MultipleSpace_Jazztel model 15-exhibits_Jazztel1_TelenorInitiation-11Jan01_FT-6June2001" xfId="2073" xr:uid="{00000000-0005-0000-0000-000092070000}"/>
    <cellStyle name="_MultipleSpace_Jazztel model 15-exhibits_Jazztel1_TelenorInitiation-11Jan01_Telefonica Group August 12 2002" xfId="2074" xr:uid="{00000000-0005-0000-0000-000093070000}"/>
    <cellStyle name="_MultipleSpace_Jazztel model 15-exhibits_Jazztel1_TelenorInitiation-11Jan01_Telefonica Group Jan 02" xfId="2075" xr:uid="{00000000-0005-0000-0000-000094070000}"/>
    <cellStyle name="_MultipleSpace_Jazztel model 15-exhibits_Jazztel1_TelenorInitiation-11Jan01_Telefonica Moviles" xfId="2076" xr:uid="{00000000-0005-0000-0000-000095070000}"/>
    <cellStyle name="_MultipleSpace_Jazztel model 15-exhibits_Jazztel1_TelenorInitiation-11Jan01_Telefonica Moviles_1" xfId="2077" xr:uid="{00000000-0005-0000-0000-000096070000}"/>
    <cellStyle name="_MultipleSpace_Jazztel model 15-exhibits_Jazztel1_TelenorWIPFeb01" xfId="2078" xr:uid="{00000000-0005-0000-0000-000097070000}"/>
    <cellStyle name="_MultipleSpace_Jazztel model 15-exhibits_Jazztel1_TelenorWIPFeb01_FT-6June2001" xfId="2079" xr:uid="{00000000-0005-0000-0000-000098070000}"/>
    <cellStyle name="_MultipleSpace_Jazztel model 15-exhibits_Jazztel1_TelenorWIPFeb01_Telefonica Group August 12 2002" xfId="2080" xr:uid="{00000000-0005-0000-0000-000099070000}"/>
    <cellStyle name="_MultipleSpace_Jazztel model 15-exhibits_Jazztel1_TelenorWIPFeb01_Telefonica Group Jan 02" xfId="2081" xr:uid="{00000000-0005-0000-0000-00009A070000}"/>
    <cellStyle name="_MultipleSpace_Jazztel model 15-exhibits_Jazztel1_TelenorWIPFeb01_Telefonica Moviles" xfId="2082" xr:uid="{00000000-0005-0000-0000-00009B070000}"/>
    <cellStyle name="_MultipleSpace_Jazztel model 15-exhibits_Jazztel1_TelenorWIPFeb01_Telefonica Moviles_1" xfId="2083" xr:uid="{00000000-0005-0000-0000-00009C070000}"/>
    <cellStyle name="_MultipleSpace_Jazztel model 15-exhibits-Friso2" xfId="2084" xr:uid="{00000000-0005-0000-0000-00009D070000}"/>
    <cellStyle name="_MultipleSpace_Jazztel model 15-exhibits-Friso2_Jazztel" xfId="2085" xr:uid="{00000000-0005-0000-0000-00009E070000}"/>
    <cellStyle name="_MultipleSpace_Jazztel model 15-exhibits-Friso2_Jazztel model 16DP3-Exhibits" xfId="2086" xr:uid="{00000000-0005-0000-0000-00009F070000}"/>
    <cellStyle name="_MultipleSpace_Jazztel model 15-exhibits-Friso2_Jazztel model 16DP3-Exhibits_Orange-Mar01" xfId="2087" xr:uid="{00000000-0005-0000-0000-0000A0070000}"/>
    <cellStyle name="_MultipleSpace_Jazztel model 15-exhibits-Friso2_Jazztel model 16DP3-Exhibits_Orange-May01" xfId="2088" xr:uid="{00000000-0005-0000-0000-0000A1070000}"/>
    <cellStyle name="_MultipleSpace_Jazztel model 15-exhibits-Friso2_Jazztel model 16DP3-Exhibits_TelenorInitiation-11Jan01" xfId="2089" xr:uid="{00000000-0005-0000-0000-0000A2070000}"/>
    <cellStyle name="_MultipleSpace_Jazztel model 15-exhibits-Friso2_Jazztel model 16DP3-Exhibits_TelenorWIPFeb01" xfId="2090" xr:uid="{00000000-0005-0000-0000-0000A3070000}"/>
    <cellStyle name="_MultipleSpace_Jazztel model 15-exhibits-Friso2_Jazztel model 18DP-exhibits" xfId="2091" xr:uid="{00000000-0005-0000-0000-0000A4070000}"/>
    <cellStyle name="_MultipleSpace_Jazztel model 15-exhibits-Friso2_Jazztel model 18DP-exhibits_FT-6June2001" xfId="2092" xr:uid="{00000000-0005-0000-0000-0000A5070000}"/>
    <cellStyle name="_MultipleSpace_Jazztel model 15-exhibits-Friso2_Jazztel model 18DP-exhibits_Orange-Mar01" xfId="2093" xr:uid="{00000000-0005-0000-0000-0000A6070000}"/>
    <cellStyle name="_MultipleSpace_Jazztel model 15-exhibits-Friso2_Jazztel model 18DP-exhibits_Orange-May01" xfId="2094" xr:uid="{00000000-0005-0000-0000-0000A7070000}"/>
    <cellStyle name="_MultipleSpace_Jazztel model 15-exhibits-Friso2_Jazztel model 18DP-exhibits_T_MOBIL2" xfId="2095" xr:uid="{00000000-0005-0000-0000-0000A8070000}"/>
    <cellStyle name="_MultipleSpace_Jazztel model 15-exhibits-Friso2_Jazztel model 18DP-exhibits_T_MOBIL2_FT-6June2001" xfId="2096" xr:uid="{00000000-0005-0000-0000-0000A9070000}"/>
    <cellStyle name="_MultipleSpace_Jazztel model 15-exhibits-Friso2_Jazztel model 18DP-exhibits_T_MOBIL2_Orange-May01" xfId="2097" xr:uid="{00000000-0005-0000-0000-0000AA070000}"/>
    <cellStyle name="_MultipleSpace_Jazztel model 15-exhibits-Friso2_Jazztel model 18DP-exhibits_T_MOBIL2_Telefonica Moviles" xfId="2098" xr:uid="{00000000-0005-0000-0000-0000AB070000}"/>
    <cellStyle name="_MultipleSpace_Jazztel model 15-exhibits-Friso2_Jazztel model 18DP-exhibits_Telefonica Moviles" xfId="2099" xr:uid="{00000000-0005-0000-0000-0000AC070000}"/>
    <cellStyle name="_MultipleSpace_Jazztel model 15-exhibits-Friso2_Jazztel model 18DP-exhibits_TelenorInitiation-11Jan01" xfId="2100" xr:uid="{00000000-0005-0000-0000-0000AD070000}"/>
    <cellStyle name="_MultipleSpace_Jazztel model 15-exhibits-Friso2_Jazztel model 18DP-exhibits_TelenorWIPFeb01" xfId="2101" xr:uid="{00000000-0005-0000-0000-0000AE070000}"/>
    <cellStyle name="_MultipleSpace_Jazztel model 15-exhibits-Friso2_Jazztel model 18DP-exhibits_Telia-April01(new structure)" xfId="2102" xr:uid="{00000000-0005-0000-0000-0000AF070000}"/>
    <cellStyle name="_MultipleSpace_Jazztel model 15-exhibits-Friso2_Jazztel1" xfId="2103" xr:uid="{00000000-0005-0000-0000-0000B0070000}"/>
    <cellStyle name="_MultipleSpace_Jazztel model 15-exhibits-Friso2_Jazztel1_Orange-Mar01" xfId="2104" xr:uid="{00000000-0005-0000-0000-0000B1070000}"/>
    <cellStyle name="_MultipleSpace_Jazztel model 15-exhibits-Friso2_Jazztel1_Orange-Mar01_FT-6June2001" xfId="2105" xr:uid="{00000000-0005-0000-0000-0000B2070000}"/>
    <cellStyle name="_MultipleSpace_Jazztel model 15-exhibits-Friso2_Jazztel1_Orange-Mar01_Telefonica Group August 12 2002" xfId="2106" xr:uid="{00000000-0005-0000-0000-0000B3070000}"/>
    <cellStyle name="_MultipleSpace_Jazztel model 15-exhibits-Friso2_Jazztel1_Orange-Mar01_Telefonica Group Jan 02" xfId="2107" xr:uid="{00000000-0005-0000-0000-0000B4070000}"/>
    <cellStyle name="_MultipleSpace_Jazztel model 15-exhibits-Friso2_Jazztel1_Orange-Mar01_Telefonica Moviles" xfId="2108" xr:uid="{00000000-0005-0000-0000-0000B5070000}"/>
    <cellStyle name="_MultipleSpace_Jazztel model 15-exhibits-Friso2_Jazztel1_Orange-Mar01_Telefonica Moviles_1" xfId="2109" xr:uid="{00000000-0005-0000-0000-0000B6070000}"/>
    <cellStyle name="_MultipleSpace_Jazztel model 15-exhibits-Friso2_Jazztel1_Orange-May01" xfId="2110" xr:uid="{00000000-0005-0000-0000-0000B7070000}"/>
    <cellStyle name="_MultipleSpace_Jazztel model 15-exhibits-Friso2_Jazztel1_Orange-May01_FT-6June2001" xfId="2111" xr:uid="{00000000-0005-0000-0000-0000B8070000}"/>
    <cellStyle name="_MultipleSpace_Jazztel model 15-exhibits-Friso2_Jazztel1_Orange-May01_FT-6June2001_Telefonica Moviles" xfId="2112" xr:uid="{00000000-0005-0000-0000-0000B9070000}"/>
    <cellStyle name="_MultipleSpace_Jazztel model 15-exhibits-Friso2_Jazztel1_Orange-May01_Telefonica Moviles" xfId="2113" xr:uid="{00000000-0005-0000-0000-0000BA070000}"/>
    <cellStyle name="_MultipleSpace_Jazztel model 15-exhibits-Friso2_Jazztel1_TelenorInitiation-11Jan01" xfId="2114" xr:uid="{00000000-0005-0000-0000-0000BB070000}"/>
    <cellStyle name="_MultipleSpace_Jazztel model 15-exhibits-Friso2_Jazztel1_TelenorInitiation-11Jan01_FT-6June2001" xfId="2115" xr:uid="{00000000-0005-0000-0000-0000BC070000}"/>
    <cellStyle name="_MultipleSpace_Jazztel model 15-exhibits-Friso2_Jazztel1_TelenorInitiation-11Jan01_Telefonica Group August 12 2002" xfId="2116" xr:uid="{00000000-0005-0000-0000-0000BD070000}"/>
    <cellStyle name="_MultipleSpace_Jazztel model 15-exhibits-Friso2_Jazztel1_TelenorInitiation-11Jan01_Telefonica Group Jan 02" xfId="2117" xr:uid="{00000000-0005-0000-0000-0000BE070000}"/>
    <cellStyle name="_MultipleSpace_Jazztel model 15-exhibits-Friso2_Jazztel1_TelenorInitiation-11Jan01_Telefonica Moviles" xfId="2118" xr:uid="{00000000-0005-0000-0000-0000BF070000}"/>
    <cellStyle name="_MultipleSpace_Jazztel model 15-exhibits-Friso2_Jazztel1_TelenorInitiation-11Jan01_Telefonica Moviles_1" xfId="2119" xr:uid="{00000000-0005-0000-0000-0000C0070000}"/>
    <cellStyle name="_MultipleSpace_Jazztel model 15-exhibits-Friso2_Jazztel1_TelenorWIPFeb01" xfId="2120" xr:uid="{00000000-0005-0000-0000-0000C1070000}"/>
    <cellStyle name="_MultipleSpace_Jazztel model 15-exhibits-Friso2_Jazztel1_TelenorWIPFeb01_FT-6June2001" xfId="2121" xr:uid="{00000000-0005-0000-0000-0000C2070000}"/>
    <cellStyle name="_MultipleSpace_Jazztel model 15-exhibits-Friso2_Jazztel1_TelenorWIPFeb01_Telefonica Group August 12 2002" xfId="2122" xr:uid="{00000000-0005-0000-0000-0000C3070000}"/>
    <cellStyle name="_MultipleSpace_Jazztel model 15-exhibits-Friso2_Jazztel1_TelenorWIPFeb01_Telefonica Group Jan 02" xfId="2123" xr:uid="{00000000-0005-0000-0000-0000C4070000}"/>
    <cellStyle name="_MultipleSpace_Jazztel model 15-exhibits-Friso2_Jazztel1_TelenorWIPFeb01_Telefonica Moviles" xfId="2124" xr:uid="{00000000-0005-0000-0000-0000C5070000}"/>
    <cellStyle name="_MultipleSpace_Jazztel model 15-exhibits-Friso2_Jazztel1_TelenorWIPFeb01_Telefonica Moviles_1" xfId="2125" xr:uid="{00000000-0005-0000-0000-0000C6070000}"/>
    <cellStyle name="_MultipleSpace_Jazztel model 16DP2-Exhibits" xfId="2126" xr:uid="{00000000-0005-0000-0000-0000C7070000}"/>
    <cellStyle name="_MultipleSpace_Jazztel model 16DP2-Exhibits_3G Models" xfId="2127" xr:uid="{00000000-0005-0000-0000-0000C8070000}"/>
    <cellStyle name="_MultipleSpace_Jazztel model 16DP2-Exhibits_FT-6June2001" xfId="2128" xr:uid="{00000000-0005-0000-0000-0000C9070000}"/>
    <cellStyle name="_MultipleSpace_Jazztel model 16DP2-Exhibits_FT-6June2001_Telefonica Moviles" xfId="2129" xr:uid="{00000000-0005-0000-0000-0000CA070000}"/>
    <cellStyle name="_MultipleSpace_Jazztel model 16DP2-Exhibits_Orange-Mar01" xfId="2130" xr:uid="{00000000-0005-0000-0000-0000CB070000}"/>
    <cellStyle name="_MultipleSpace_Jazztel model 16DP2-Exhibits_Orange-Mar01_Telefonica Moviles" xfId="2131" xr:uid="{00000000-0005-0000-0000-0000CC070000}"/>
    <cellStyle name="_MultipleSpace_Jazztel model 16DP2-Exhibits_Orange-May01" xfId="2132" xr:uid="{00000000-0005-0000-0000-0000CD070000}"/>
    <cellStyle name="_MultipleSpace_Jazztel model 16DP2-Exhibits_Orange-May01_Telefonica Moviles" xfId="2133" xr:uid="{00000000-0005-0000-0000-0000CE070000}"/>
    <cellStyle name="_MultipleSpace_Jazztel model 16DP2-Exhibits_Orange-May01_Telefonica Moviles_1" xfId="2134" xr:uid="{00000000-0005-0000-0000-0000CF070000}"/>
    <cellStyle name="_MultipleSpace_Jazztel model 16DP2-Exhibits_Telefonica Moviles" xfId="2135" xr:uid="{00000000-0005-0000-0000-0000D0070000}"/>
    <cellStyle name="_MultipleSpace_Jazztel model 16DP2-Exhibits_TelenorInitiation-11Jan01" xfId="2136" xr:uid="{00000000-0005-0000-0000-0000D1070000}"/>
    <cellStyle name="_MultipleSpace_Jazztel model 16DP2-Exhibits_TelenorInitiation-11Jan01_Telefonica Moviles" xfId="2137" xr:uid="{00000000-0005-0000-0000-0000D2070000}"/>
    <cellStyle name="_MultipleSpace_Jazztel model 16DP2-Exhibits_TelenorWIPFeb01" xfId="2138" xr:uid="{00000000-0005-0000-0000-0000D3070000}"/>
    <cellStyle name="_MultipleSpace_Jazztel model 16DP2-Exhibits_TelenorWIPFeb01_Telefonica Moviles" xfId="2139" xr:uid="{00000000-0005-0000-0000-0000D4070000}"/>
    <cellStyle name="_MultipleSpace_Jazztel model 16DP3-Exhibits" xfId="2140" xr:uid="{00000000-0005-0000-0000-0000D5070000}"/>
    <cellStyle name="_MultipleSpace_Jazztel model 16DP3-Exhibits_3G Models" xfId="2141" xr:uid="{00000000-0005-0000-0000-0000D6070000}"/>
    <cellStyle name="_MultipleSpace_Jazztel model 16DP3-Exhibits_FT-6June2001" xfId="2142" xr:uid="{00000000-0005-0000-0000-0000D7070000}"/>
    <cellStyle name="_MultipleSpace_Jazztel model 16DP3-Exhibits_FT-6June2001_Telefonica Moviles" xfId="2143" xr:uid="{00000000-0005-0000-0000-0000D8070000}"/>
    <cellStyle name="_MultipleSpace_Jazztel model 16DP3-Exhibits_Orange-Mar01" xfId="2144" xr:uid="{00000000-0005-0000-0000-0000D9070000}"/>
    <cellStyle name="_MultipleSpace_Jazztel model 16DP3-Exhibits_Orange-Mar01_Telefonica Moviles" xfId="2145" xr:uid="{00000000-0005-0000-0000-0000DA070000}"/>
    <cellStyle name="_MultipleSpace_Jazztel model 16DP3-Exhibits_Orange-May01" xfId="2146" xr:uid="{00000000-0005-0000-0000-0000DB070000}"/>
    <cellStyle name="_MultipleSpace_Jazztel model 16DP3-Exhibits_Orange-May01_Telefonica Moviles" xfId="2147" xr:uid="{00000000-0005-0000-0000-0000DC070000}"/>
    <cellStyle name="_MultipleSpace_Jazztel model 16DP3-Exhibits_Orange-May01_Telefonica Moviles_1" xfId="2148" xr:uid="{00000000-0005-0000-0000-0000DD070000}"/>
    <cellStyle name="_MultipleSpace_Jazztel model 16DP3-Exhibits_Telefonica Moviles" xfId="2149" xr:uid="{00000000-0005-0000-0000-0000DE070000}"/>
    <cellStyle name="_MultipleSpace_Jazztel model 16DP3-Exhibits_TelenorInitiation-11Jan01" xfId="2150" xr:uid="{00000000-0005-0000-0000-0000DF070000}"/>
    <cellStyle name="_MultipleSpace_Jazztel model 16DP3-Exhibits_TelenorInitiation-11Jan01_Telefonica Moviles" xfId="2151" xr:uid="{00000000-0005-0000-0000-0000E0070000}"/>
    <cellStyle name="_MultipleSpace_Jazztel model 16DP3-Exhibits_TelenorWIPFeb01" xfId="2152" xr:uid="{00000000-0005-0000-0000-0000E1070000}"/>
    <cellStyle name="_MultipleSpace_Jazztel model 16DP3-Exhibits_TelenorWIPFeb01_Telefonica Moviles" xfId="2153" xr:uid="{00000000-0005-0000-0000-0000E2070000}"/>
    <cellStyle name="_MultipleSpace_Orange-Mar01" xfId="2154" xr:uid="{00000000-0005-0000-0000-0000E3070000}"/>
    <cellStyle name="_MultipleSpace_Orange-Mar01_Telefonica Moviles" xfId="2155" xr:uid="{00000000-0005-0000-0000-0000E4070000}"/>
    <cellStyle name="_MultipleSpace_Orange-May01" xfId="2156" xr:uid="{00000000-0005-0000-0000-0000E5070000}"/>
    <cellStyle name="_MultipleSpace_Orange-May01_Telefonica Moviles" xfId="2157" xr:uid="{00000000-0005-0000-0000-0000E6070000}"/>
    <cellStyle name="_MultipleSpace_Orange-May01_Telefonica Moviles_1" xfId="2158" xr:uid="{00000000-0005-0000-0000-0000E7070000}"/>
    <cellStyle name="_MultipleSpace_PakistabMob2005" xfId="2159" xr:uid="{00000000-0005-0000-0000-0000E8070000}"/>
    <cellStyle name="_MultipleSpace_Telefonica Moviles" xfId="2160" xr:uid="{00000000-0005-0000-0000-0000E9070000}"/>
    <cellStyle name="_MultipleSpace_TelenorInitiation-11Jan01" xfId="2161" xr:uid="{00000000-0005-0000-0000-0000EA070000}"/>
    <cellStyle name="_MultipleSpace_TelenorInitiation-11Jan01_Telefonica Moviles" xfId="2162" xr:uid="{00000000-0005-0000-0000-0000EB070000}"/>
    <cellStyle name="_MultipleSpace_TelenorWIPFeb01" xfId="2163" xr:uid="{00000000-0005-0000-0000-0000EC070000}"/>
    <cellStyle name="_MultipleSpace_TelenorWIPFeb01_Telefonica Moviles" xfId="2164" xr:uid="{00000000-0005-0000-0000-0000ED070000}"/>
    <cellStyle name="_MultipleSpace_t-mobile Sep 2003" xfId="2165" xr:uid="{00000000-0005-0000-0000-0000EE070000}"/>
    <cellStyle name="_Net PRO 2009(20090214)" xfId="2166" xr:uid="{00000000-0005-0000-0000-0000EF070000}"/>
    <cellStyle name="_Net_revenue_T-Com_without_ISKON_shift_clusters_150507" xfId="2167" xr:uid="{00000000-0005-0000-0000-0000F0070000}"/>
    <cellStyle name="_New commission scheme_revised" xfId="2168" xr:uid="{00000000-0005-0000-0000-0000F1070000}"/>
    <cellStyle name="_Notes_Forecast_2006" xfId="2169" xr:uid="{00000000-0005-0000-0000-0000F2070000}"/>
    <cellStyle name="_Notes_Forecast_2006 10" xfId="2170" xr:uid="{00000000-0005-0000-0000-0000F3070000}"/>
    <cellStyle name="_Notes_Forecast_2006 11" xfId="2171" xr:uid="{00000000-0005-0000-0000-0000F4070000}"/>
    <cellStyle name="_Notes_Forecast_2006 12" xfId="2172" xr:uid="{00000000-0005-0000-0000-0000F5070000}"/>
    <cellStyle name="_Notes_Forecast_2006 13" xfId="2173" xr:uid="{00000000-0005-0000-0000-0000F6070000}"/>
    <cellStyle name="_Notes_Forecast_2006 2" xfId="2174" xr:uid="{00000000-0005-0000-0000-0000F7070000}"/>
    <cellStyle name="_Notes_Forecast_2006 2 2" xfId="2175" xr:uid="{00000000-0005-0000-0000-0000F8070000}"/>
    <cellStyle name="_Notes_Forecast_2006 2 2 2" xfId="2176" xr:uid="{00000000-0005-0000-0000-0000F9070000}"/>
    <cellStyle name="_Notes_Forecast_2006 2 3" xfId="2177" xr:uid="{00000000-0005-0000-0000-0000FA070000}"/>
    <cellStyle name="_Notes_Forecast_2006 2 3 2" xfId="2178" xr:uid="{00000000-0005-0000-0000-0000FB070000}"/>
    <cellStyle name="_Notes_Forecast_2006 2 4" xfId="2179" xr:uid="{00000000-0005-0000-0000-0000FC070000}"/>
    <cellStyle name="_Notes_Forecast_2006 2 4 2" xfId="2180" xr:uid="{00000000-0005-0000-0000-0000FD070000}"/>
    <cellStyle name="_Notes_Forecast_2006 2 4 3" xfId="2181" xr:uid="{00000000-0005-0000-0000-0000FE070000}"/>
    <cellStyle name="_Notes_Forecast_2006 2 5" xfId="2182" xr:uid="{00000000-0005-0000-0000-0000FF070000}"/>
    <cellStyle name="_Notes_Forecast_2006 2 6" xfId="2183" xr:uid="{00000000-0005-0000-0000-000000080000}"/>
    <cellStyle name="_Notes_Forecast_2006 3" xfId="2184" xr:uid="{00000000-0005-0000-0000-000001080000}"/>
    <cellStyle name="_Notes_Forecast_2006 3 2" xfId="2185" xr:uid="{00000000-0005-0000-0000-000002080000}"/>
    <cellStyle name="_Notes_Forecast_2006 3 2 2" xfId="2186" xr:uid="{00000000-0005-0000-0000-000003080000}"/>
    <cellStyle name="_Notes_Forecast_2006 3 2 3" xfId="2187" xr:uid="{00000000-0005-0000-0000-000004080000}"/>
    <cellStyle name="_Notes_Forecast_2006 3 3" xfId="2188" xr:uid="{00000000-0005-0000-0000-000005080000}"/>
    <cellStyle name="_Notes_Forecast_2006 3 4" xfId="2189" xr:uid="{00000000-0005-0000-0000-000006080000}"/>
    <cellStyle name="_Notes_Forecast_2006 3 4 2" xfId="2190" xr:uid="{00000000-0005-0000-0000-000007080000}"/>
    <cellStyle name="_Notes_Forecast_2006 3 4 3" xfId="2191" xr:uid="{00000000-0005-0000-0000-000008080000}"/>
    <cellStyle name="_Notes_Forecast_2006 3 5" xfId="2192" xr:uid="{00000000-0005-0000-0000-000009080000}"/>
    <cellStyle name="_Notes_Forecast_2006 3 6" xfId="2193" xr:uid="{00000000-0005-0000-0000-00000A080000}"/>
    <cellStyle name="_Notes_Forecast_2006 4" xfId="2194" xr:uid="{00000000-0005-0000-0000-00000B080000}"/>
    <cellStyle name="_Notes_Forecast_2006 4 2" xfId="2195" xr:uid="{00000000-0005-0000-0000-00000C080000}"/>
    <cellStyle name="_Notes_Forecast_2006 5" xfId="2196" xr:uid="{00000000-0005-0000-0000-00000D080000}"/>
    <cellStyle name="_Notes_Forecast_2006 5 2" xfId="2197" xr:uid="{00000000-0005-0000-0000-00000E080000}"/>
    <cellStyle name="_Notes_Forecast_2006 6" xfId="2198" xr:uid="{00000000-0005-0000-0000-00000F080000}"/>
    <cellStyle name="_Notes_Forecast_2006 6 2" xfId="2199" xr:uid="{00000000-0005-0000-0000-000010080000}"/>
    <cellStyle name="_Notes_Forecast_2006 7" xfId="2200" xr:uid="{00000000-0005-0000-0000-000011080000}"/>
    <cellStyle name="_Notes_Forecast_2006 8" xfId="2201" xr:uid="{00000000-0005-0000-0000-000012080000}"/>
    <cellStyle name="_Notes_Forecast_2006 9" xfId="2202" xr:uid="{00000000-0005-0000-0000-000013080000}"/>
    <cellStyle name="_Notes_Forecast_2006_Forecast1+11_new_model_M1" xfId="2203" xr:uid="{00000000-0005-0000-0000-000014080000}"/>
    <cellStyle name="_Notes_Forecast_2006_Forecast1+11_new_model_M1 2" xfId="2204" xr:uid="{00000000-0005-0000-0000-000015080000}"/>
    <cellStyle name="_Notes_Forecast_2006_Forecast1+11_new_model_M1_PRP MPL_Q1 2009_Proposal_for Quantity planning" xfId="2205" xr:uid="{00000000-0005-0000-0000-000016080000}"/>
    <cellStyle name="_Notes_Forecast_2006_internal FC input sheet _ v6" xfId="2206" xr:uid="{00000000-0005-0000-0000-000017080000}"/>
    <cellStyle name="_Notes_Forecast_2006_internal FC input sheet _ v6 10" xfId="2207" xr:uid="{00000000-0005-0000-0000-000018080000}"/>
    <cellStyle name="_Notes_Forecast_2006_internal FC input sheet _ v6 11" xfId="2208" xr:uid="{00000000-0005-0000-0000-000019080000}"/>
    <cellStyle name="_Notes_Forecast_2006_internal FC input sheet _ v6 12" xfId="2209" xr:uid="{00000000-0005-0000-0000-00001A080000}"/>
    <cellStyle name="_Notes_Forecast_2006_internal FC input sheet _ v6 13" xfId="2210" xr:uid="{00000000-0005-0000-0000-00001B080000}"/>
    <cellStyle name="_Notes_Forecast_2006_internal FC input sheet _ v6 2" xfId="2211" xr:uid="{00000000-0005-0000-0000-00001C080000}"/>
    <cellStyle name="_Notes_Forecast_2006_internal FC input sheet _ v6 2 2" xfId="2212" xr:uid="{00000000-0005-0000-0000-00001D080000}"/>
    <cellStyle name="_Notes_Forecast_2006_internal FC input sheet _ v6 2 2 2" xfId="2213" xr:uid="{00000000-0005-0000-0000-00001E080000}"/>
    <cellStyle name="_Notes_Forecast_2006_internal FC input sheet _ v6 2 3" xfId="2214" xr:uid="{00000000-0005-0000-0000-00001F080000}"/>
    <cellStyle name="_Notes_Forecast_2006_internal FC input sheet _ v6 2 3 2" xfId="2215" xr:uid="{00000000-0005-0000-0000-000020080000}"/>
    <cellStyle name="_Notes_Forecast_2006_internal FC input sheet _ v6 2 4" xfId="2216" xr:uid="{00000000-0005-0000-0000-000021080000}"/>
    <cellStyle name="_Notes_Forecast_2006_internal FC input sheet _ v6 2 4 2" xfId="2217" xr:uid="{00000000-0005-0000-0000-000022080000}"/>
    <cellStyle name="_Notes_Forecast_2006_internal FC input sheet _ v6 2 4 3" xfId="2218" xr:uid="{00000000-0005-0000-0000-000023080000}"/>
    <cellStyle name="_Notes_Forecast_2006_internal FC input sheet _ v6 2 5" xfId="2219" xr:uid="{00000000-0005-0000-0000-000024080000}"/>
    <cellStyle name="_Notes_Forecast_2006_internal FC input sheet _ v6 2 6" xfId="2220" xr:uid="{00000000-0005-0000-0000-000025080000}"/>
    <cellStyle name="_Notes_Forecast_2006_internal FC input sheet _ v6 3" xfId="2221" xr:uid="{00000000-0005-0000-0000-000026080000}"/>
    <cellStyle name="_Notes_Forecast_2006_internal FC input sheet _ v6 3 2" xfId="2222" xr:uid="{00000000-0005-0000-0000-000027080000}"/>
    <cellStyle name="_Notes_Forecast_2006_internal FC input sheet _ v6 3 2 2" xfId="2223" xr:uid="{00000000-0005-0000-0000-000028080000}"/>
    <cellStyle name="_Notes_Forecast_2006_internal FC input sheet _ v6 3 2 3" xfId="2224" xr:uid="{00000000-0005-0000-0000-000029080000}"/>
    <cellStyle name="_Notes_Forecast_2006_internal FC input sheet _ v6 3 3" xfId="2225" xr:uid="{00000000-0005-0000-0000-00002A080000}"/>
    <cellStyle name="_Notes_Forecast_2006_internal FC input sheet _ v6 3 4" xfId="2226" xr:uid="{00000000-0005-0000-0000-00002B080000}"/>
    <cellStyle name="_Notes_Forecast_2006_internal FC input sheet _ v6 3 4 2" xfId="2227" xr:uid="{00000000-0005-0000-0000-00002C080000}"/>
    <cellStyle name="_Notes_Forecast_2006_internal FC input sheet _ v6 3 4 3" xfId="2228" xr:uid="{00000000-0005-0000-0000-00002D080000}"/>
    <cellStyle name="_Notes_Forecast_2006_internal FC input sheet _ v6 3 5" xfId="2229" xr:uid="{00000000-0005-0000-0000-00002E080000}"/>
    <cellStyle name="_Notes_Forecast_2006_internal FC input sheet _ v6 3 6" xfId="2230" xr:uid="{00000000-0005-0000-0000-00002F080000}"/>
    <cellStyle name="_Notes_Forecast_2006_internal FC input sheet _ v6 4" xfId="2231" xr:uid="{00000000-0005-0000-0000-000030080000}"/>
    <cellStyle name="_Notes_Forecast_2006_internal FC input sheet _ v6 4 2" xfId="2232" xr:uid="{00000000-0005-0000-0000-000031080000}"/>
    <cellStyle name="_Notes_Forecast_2006_internal FC input sheet _ v6 5" xfId="2233" xr:uid="{00000000-0005-0000-0000-000032080000}"/>
    <cellStyle name="_Notes_Forecast_2006_internal FC input sheet _ v6 5 2" xfId="2234" xr:uid="{00000000-0005-0000-0000-000033080000}"/>
    <cellStyle name="_Notes_Forecast_2006_internal FC input sheet _ v6 6" xfId="2235" xr:uid="{00000000-0005-0000-0000-000034080000}"/>
    <cellStyle name="_Notes_Forecast_2006_internal FC input sheet _ v6 6 2" xfId="2236" xr:uid="{00000000-0005-0000-0000-000035080000}"/>
    <cellStyle name="_Notes_Forecast_2006_internal FC input sheet _ v6 7" xfId="2237" xr:uid="{00000000-0005-0000-0000-000036080000}"/>
    <cellStyle name="_Notes_Forecast_2006_internal FC input sheet _ v6 8" xfId="2238" xr:uid="{00000000-0005-0000-0000-000037080000}"/>
    <cellStyle name="_Notes_Forecast_2006_internal FC input sheet _ v6 9" xfId="2239" xr:uid="{00000000-0005-0000-0000-000038080000}"/>
    <cellStyle name="_Notes_Forecast_2006_internal FC input sheet _ v6_promjena_cijena_interkonekcije_mobile_retail_190210" xfId="2240" xr:uid="{00000000-0005-0000-0000-000039080000}"/>
    <cellStyle name="_Notes_Forecast_2006_internal FC input sheet _ v6_PRP MPL_Q1 2009_Proposal_for Quantity planning" xfId="2241" xr:uid="{00000000-0005-0000-0000-00003A080000}"/>
    <cellStyle name="_Notes_Forecast_2006_Internal fc input sheet-M1PRP&amp; POP-290109_finalno" xfId="2242" xr:uid="{00000000-0005-0000-0000-00003B080000}"/>
    <cellStyle name="_Notes_Forecast_2006_Internal fc input sheet-M1PRP&amp; POP-290109_finalno 10" xfId="2243" xr:uid="{00000000-0005-0000-0000-00003C080000}"/>
    <cellStyle name="_Notes_Forecast_2006_Internal fc input sheet-M1PRP&amp; POP-290109_finalno 11" xfId="2244" xr:uid="{00000000-0005-0000-0000-00003D080000}"/>
    <cellStyle name="_Notes_Forecast_2006_Internal fc input sheet-M1PRP&amp; POP-290109_finalno 12" xfId="2245" xr:uid="{00000000-0005-0000-0000-00003E080000}"/>
    <cellStyle name="_Notes_Forecast_2006_Internal fc input sheet-M1PRP&amp; POP-290109_finalno 13" xfId="2246" xr:uid="{00000000-0005-0000-0000-00003F080000}"/>
    <cellStyle name="_Notes_Forecast_2006_Internal fc input sheet-M1PRP&amp; POP-290109_finalno 2" xfId="2247" xr:uid="{00000000-0005-0000-0000-000040080000}"/>
    <cellStyle name="_Notes_Forecast_2006_Internal fc input sheet-M1PRP&amp; POP-290109_finalno 2 2" xfId="2248" xr:uid="{00000000-0005-0000-0000-000041080000}"/>
    <cellStyle name="_Notes_Forecast_2006_Internal fc input sheet-M1PRP&amp; POP-290109_finalno 2 2 2" xfId="2249" xr:uid="{00000000-0005-0000-0000-000042080000}"/>
    <cellStyle name="_Notes_Forecast_2006_Internal fc input sheet-M1PRP&amp; POP-290109_finalno 2 3" xfId="2250" xr:uid="{00000000-0005-0000-0000-000043080000}"/>
    <cellStyle name="_Notes_Forecast_2006_Internal fc input sheet-M1PRP&amp; POP-290109_finalno 2 3 2" xfId="2251" xr:uid="{00000000-0005-0000-0000-000044080000}"/>
    <cellStyle name="_Notes_Forecast_2006_Internal fc input sheet-M1PRP&amp; POP-290109_finalno 2 4" xfId="2252" xr:uid="{00000000-0005-0000-0000-000045080000}"/>
    <cellStyle name="_Notes_Forecast_2006_Internal fc input sheet-M1PRP&amp; POP-290109_finalno 2 4 2" xfId="2253" xr:uid="{00000000-0005-0000-0000-000046080000}"/>
    <cellStyle name="_Notes_Forecast_2006_Internal fc input sheet-M1PRP&amp; POP-290109_finalno 2 4 3" xfId="2254" xr:uid="{00000000-0005-0000-0000-000047080000}"/>
    <cellStyle name="_Notes_Forecast_2006_Internal fc input sheet-M1PRP&amp; POP-290109_finalno 2 5" xfId="2255" xr:uid="{00000000-0005-0000-0000-000048080000}"/>
    <cellStyle name="_Notes_Forecast_2006_Internal fc input sheet-M1PRP&amp; POP-290109_finalno 2 6" xfId="2256" xr:uid="{00000000-0005-0000-0000-000049080000}"/>
    <cellStyle name="_Notes_Forecast_2006_Internal fc input sheet-M1PRP&amp; POP-290109_finalno 3" xfId="2257" xr:uid="{00000000-0005-0000-0000-00004A080000}"/>
    <cellStyle name="_Notes_Forecast_2006_Internal fc input sheet-M1PRP&amp; POP-290109_finalno 3 2" xfId="2258" xr:uid="{00000000-0005-0000-0000-00004B080000}"/>
    <cellStyle name="_Notes_Forecast_2006_Internal fc input sheet-M1PRP&amp; POP-290109_finalno 3 2 2" xfId="2259" xr:uid="{00000000-0005-0000-0000-00004C080000}"/>
    <cellStyle name="_Notes_Forecast_2006_Internal fc input sheet-M1PRP&amp; POP-290109_finalno 3 2 3" xfId="2260" xr:uid="{00000000-0005-0000-0000-00004D080000}"/>
    <cellStyle name="_Notes_Forecast_2006_Internal fc input sheet-M1PRP&amp; POP-290109_finalno 3 3" xfId="2261" xr:uid="{00000000-0005-0000-0000-00004E080000}"/>
    <cellStyle name="_Notes_Forecast_2006_Internal fc input sheet-M1PRP&amp; POP-290109_finalno 3 4" xfId="2262" xr:uid="{00000000-0005-0000-0000-00004F080000}"/>
    <cellStyle name="_Notes_Forecast_2006_Internal fc input sheet-M1PRP&amp; POP-290109_finalno 3 4 2" xfId="2263" xr:uid="{00000000-0005-0000-0000-000050080000}"/>
    <cellStyle name="_Notes_Forecast_2006_Internal fc input sheet-M1PRP&amp; POP-290109_finalno 3 4 3" xfId="2264" xr:uid="{00000000-0005-0000-0000-000051080000}"/>
    <cellStyle name="_Notes_Forecast_2006_Internal fc input sheet-M1PRP&amp; POP-290109_finalno 3 5" xfId="2265" xr:uid="{00000000-0005-0000-0000-000052080000}"/>
    <cellStyle name="_Notes_Forecast_2006_Internal fc input sheet-M1PRP&amp; POP-290109_finalno 3 6" xfId="2266" xr:uid="{00000000-0005-0000-0000-000053080000}"/>
    <cellStyle name="_Notes_Forecast_2006_Internal fc input sheet-M1PRP&amp; POP-290109_finalno 4" xfId="2267" xr:uid="{00000000-0005-0000-0000-000054080000}"/>
    <cellStyle name="_Notes_Forecast_2006_Internal fc input sheet-M1PRP&amp; POP-290109_finalno 4 2" xfId="2268" xr:uid="{00000000-0005-0000-0000-000055080000}"/>
    <cellStyle name="_Notes_Forecast_2006_Internal fc input sheet-M1PRP&amp; POP-290109_finalno 5" xfId="2269" xr:uid="{00000000-0005-0000-0000-000056080000}"/>
    <cellStyle name="_Notes_Forecast_2006_Internal fc input sheet-M1PRP&amp; POP-290109_finalno 5 2" xfId="2270" xr:uid="{00000000-0005-0000-0000-000057080000}"/>
    <cellStyle name="_Notes_Forecast_2006_Internal fc input sheet-M1PRP&amp; POP-290109_finalno 6" xfId="2271" xr:uid="{00000000-0005-0000-0000-000058080000}"/>
    <cellStyle name="_Notes_Forecast_2006_Internal fc input sheet-M1PRP&amp; POP-290109_finalno 6 2" xfId="2272" xr:uid="{00000000-0005-0000-0000-000059080000}"/>
    <cellStyle name="_Notes_Forecast_2006_Internal fc input sheet-M1PRP&amp; POP-290109_finalno 7" xfId="2273" xr:uid="{00000000-0005-0000-0000-00005A080000}"/>
    <cellStyle name="_Notes_Forecast_2006_Internal fc input sheet-M1PRP&amp; POP-290109_finalno 8" xfId="2274" xr:uid="{00000000-0005-0000-0000-00005B080000}"/>
    <cellStyle name="_Notes_Forecast_2006_Internal fc input sheet-M1PRP&amp; POP-290109_finalno 9" xfId="2275" xr:uid="{00000000-0005-0000-0000-00005C080000}"/>
    <cellStyle name="_Notes_Forecast_2006_Internal fc input sheet-M1PRP&amp; POP-290109_finalno_promjena_cijena_interkonekcije_mobile_retail_190210" xfId="2276" xr:uid="{00000000-0005-0000-0000-00005D080000}"/>
    <cellStyle name="_Notes_Forecast_2006_Internal fc input sheet-M1PRP&amp; POP-290109_finalno_PRP MPL_Q1 2009_Proposal_for Quantity planning" xfId="2277" xr:uid="{00000000-0005-0000-0000-00005E080000}"/>
    <cellStyle name="_Notes_Forecast_2006_promjena_cijena_interkonekcije_mobile_retail_190210" xfId="2278" xr:uid="{00000000-0005-0000-0000-00005F080000}"/>
    <cellStyle name="_Notes_Forecast_2006_PRP MPL_Q1 2009_Proposal_for Quantity planning" xfId="2279" xr:uid="{00000000-0005-0000-0000-000060080000}"/>
    <cellStyle name="_Notes_Forecast_2006_S3_input" xfId="2280" xr:uid="{00000000-0005-0000-0000-000061080000}"/>
    <cellStyle name="_Notes_Forecast_2006_SAC_SRC_final_28012009" xfId="2281" xr:uid="{00000000-0005-0000-0000-000062080000}"/>
    <cellStyle name="_Notes_Forecast_2006_SAC_SRC_final_28012009 10" xfId="2282" xr:uid="{00000000-0005-0000-0000-000063080000}"/>
    <cellStyle name="_Notes_Forecast_2006_SAC_SRC_final_28012009 11" xfId="2283" xr:uid="{00000000-0005-0000-0000-000064080000}"/>
    <cellStyle name="_Notes_Forecast_2006_SAC_SRC_final_28012009 12" xfId="2284" xr:uid="{00000000-0005-0000-0000-000065080000}"/>
    <cellStyle name="_Notes_Forecast_2006_SAC_SRC_final_28012009 13" xfId="2285" xr:uid="{00000000-0005-0000-0000-000066080000}"/>
    <cellStyle name="_Notes_Forecast_2006_SAC_SRC_final_28012009 2" xfId="2286" xr:uid="{00000000-0005-0000-0000-000067080000}"/>
    <cellStyle name="_Notes_Forecast_2006_SAC_SRC_final_28012009 2 2" xfId="2287" xr:uid="{00000000-0005-0000-0000-000068080000}"/>
    <cellStyle name="_Notes_Forecast_2006_SAC_SRC_final_28012009 2 2 2" xfId="2288" xr:uid="{00000000-0005-0000-0000-000069080000}"/>
    <cellStyle name="_Notes_Forecast_2006_SAC_SRC_final_28012009 2 3" xfId="2289" xr:uid="{00000000-0005-0000-0000-00006A080000}"/>
    <cellStyle name="_Notes_Forecast_2006_SAC_SRC_final_28012009 2 3 2" xfId="2290" xr:uid="{00000000-0005-0000-0000-00006B080000}"/>
    <cellStyle name="_Notes_Forecast_2006_SAC_SRC_final_28012009 2 4" xfId="2291" xr:uid="{00000000-0005-0000-0000-00006C080000}"/>
    <cellStyle name="_Notes_Forecast_2006_SAC_SRC_final_28012009 2 4 2" xfId="2292" xr:uid="{00000000-0005-0000-0000-00006D080000}"/>
    <cellStyle name="_Notes_Forecast_2006_SAC_SRC_final_28012009 2 4 3" xfId="2293" xr:uid="{00000000-0005-0000-0000-00006E080000}"/>
    <cellStyle name="_Notes_Forecast_2006_SAC_SRC_final_28012009 2 5" xfId="2294" xr:uid="{00000000-0005-0000-0000-00006F080000}"/>
    <cellStyle name="_Notes_Forecast_2006_SAC_SRC_final_28012009 2 6" xfId="2295" xr:uid="{00000000-0005-0000-0000-000070080000}"/>
    <cellStyle name="_Notes_Forecast_2006_SAC_SRC_final_28012009 3" xfId="2296" xr:uid="{00000000-0005-0000-0000-000071080000}"/>
    <cellStyle name="_Notes_Forecast_2006_SAC_SRC_final_28012009 3 2" xfId="2297" xr:uid="{00000000-0005-0000-0000-000072080000}"/>
    <cellStyle name="_Notes_Forecast_2006_SAC_SRC_final_28012009 3 2 2" xfId="2298" xr:uid="{00000000-0005-0000-0000-000073080000}"/>
    <cellStyle name="_Notes_Forecast_2006_SAC_SRC_final_28012009 3 2 3" xfId="2299" xr:uid="{00000000-0005-0000-0000-000074080000}"/>
    <cellStyle name="_Notes_Forecast_2006_SAC_SRC_final_28012009 3 3" xfId="2300" xr:uid="{00000000-0005-0000-0000-000075080000}"/>
    <cellStyle name="_Notes_Forecast_2006_SAC_SRC_final_28012009 3 4" xfId="2301" xr:uid="{00000000-0005-0000-0000-000076080000}"/>
    <cellStyle name="_Notes_Forecast_2006_SAC_SRC_final_28012009 3 4 2" xfId="2302" xr:uid="{00000000-0005-0000-0000-000077080000}"/>
    <cellStyle name="_Notes_Forecast_2006_SAC_SRC_final_28012009 3 4 3" xfId="2303" xr:uid="{00000000-0005-0000-0000-000078080000}"/>
    <cellStyle name="_Notes_Forecast_2006_SAC_SRC_final_28012009 3 5" xfId="2304" xr:uid="{00000000-0005-0000-0000-000079080000}"/>
    <cellStyle name="_Notes_Forecast_2006_SAC_SRC_final_28012009 3 6" xfId="2305" xr:uid="{00000000-0005-0000-0000-00007A080000}"/>
    <cellStyle name="_Notes_Forecast_2006_SAC_SRC_final_28012009 4" xfId="2306" xr:uid="{00000000-0005-0000-0000-00007B080000}"/>
    <cellStyle name="_Notes_Forecast_2006_SAC_SRC_final_28012009 4 2" xfId="2307" xr:uid="{00000000-0005-0000-0000-00007C080000}"/>
    <cellStyle name="_Notes_Forecast_2006_SAC_SRC_final_28012009 5" xfId="2308" xr:uid="{00000000-0005-0000-0000-00007D080000}"/>
    <cellStyle name="_Notes_Forecast_2006_SAC_SRC_final_28012009 5 2" xfId="2309" xr:uid="{00000000-0005-0000-0000-00007E080000}"/>
    <cellStyle name="_Notes_Forecast_2006_SAC_SRC_final_28012009 6" xfId="2310" xr:uid="{00000000-0005-0000-0000-00007F080000}"/>
    <cellStyle name="_Notes_Forecast_2006_SAC_SRC_final_28012009 6 2" xfId="2311" xr:uid="{00000000-0005-0000-0000-000080080000}"/>
    <cellStyle name="_Notes_Forecast_2006_SAC_SRC_final_28012009 7" xfId="2312" xr:uid="{00000000-0005-0000-0000-000081080000}"/>
    <cellStyle name="_Notes_Forecast_2006_SAC_SRC_final_28012009 8" xfId="2313" xr:uid="{00000000-0005-0000-0000-000082080000}"/>
    <cellStyle name="_Notes_Forecast_2006_SAC_SRC_final_28012009 9" xfId="2314" xr:uid="{00000000-0005-0000-0000-000083080000}"/>
    <cellStyle name="_Notes_Forecast_2006_SAC_SRC_Forecast1+11_18022009" xfId="2315" xr:uid="{00000000-0005-0000-0000-000084080000}"/>
    <cellStyle name="_Notes_Forecast_2006_SAC_SRC_Forecast1+11_18022009 2" xfId="2316" xr:uid="{00000000-0005-0000-0000-000085080000}"/>
    <cellStyle name="_Notes_Forecast_2006_Worksheet in capex reports_deadlines and users" xfId="2317" xr:uid="{00000000-0005-0000-0000-000086080000}"/>
    <cellStyle name="_Notes_Forecast_2006_Worksheet in capex reports_deadlines and users 2" xfId="2318" xr:uid="{00000000-0005-0000-0000-000087080000}"/>
    <cellStyle name="_Notes_Forecast_2006_Worksheet in capex reports_deadlines and users 2 2" xfId="2319" xr:uid="{00000000-0005-0000-0000-000088080000}"/>
    <cellStyle name="_Notes_Forecast_2006_Worksheet in capex reports_deadlines and users 3" xfId="2320" xr:uid="{00000000-0005-0000-0000-000089080000}"/>
    <cellStyle name="_Notes_Forecast_2006_Worksheet in capex reports_deadlines and users 3 2" xfId="2321" xr:uid="{00000000-0005-0000-0000-00008A080000}"/>
    <cellStyle name="_Notes_Forecast_2006_Worksheet in capex reports_deadlines and users 4" xfId="2322" xr:uid="{00000000-0005-0000-0000-00008B080000}"/>
    <cellStyle name="_Notes_Forecast_2006_Worksheet in capex reports_deadlines and users 5" xfId="2323" xr:uid="{00000000-0005-0000-0000-00008C080000}"/>
    <cellStyle name="_nPVR_IPTV_30012007_radna (2)" xfId="2324" xr:uid="{00000000-0005-0000-0000-00008D080000}"/>
    <cellStyle name="_Obrazac_HAT_Q4_2008" xfId="2325" xr:uid="{00000000-0005-0000-0000-00008E080000}"/>
    <cellStyle name="_Obrazac_HAT_Q4_2008 2" xfId="2326" xr:uid="{00000000-0005-0000-0000-00008F080000}"/>
    <cellStyle name="_Obrazac_HAT_Q4_2008 3" xfId="2327" xr:uid="{00000000-0005-0000-0000-000090080000}"/>
    <cellStyle name="_Obrazac_HAT_Q4_2008 4" xfId="2328" xr:uid="{00000000-0005-0000-0000-000091080000}"/>
    <cellStyle name="_Opex_10y_development_030906_v6" xfId="2329" xr:uid="{00000000-0005-0000-0000-000092080000}"/>
    <cellStyle name="_Opex_10y_development_091006_v12" xfId="2330" xr:uid="{00000000-0005-0000-0000-000093080000}"/>
    <cellStyle name="_opex-template" xfId="28" xr:uid="{00000000-0005-0000-0000-000094080000}"/>
    <cellStyle name="_opex-template 2" xfId="2331" xr:uid="{00000000-0005-0000-0000-000095080000}"/>
    <cellStyle name="_opex-template 3" xfId="2332" xr:uid="{00000000-0005-0000-0000-000096080000}"/>
    <cellStyle name="_opex-template 4" xfId="2333" xr:uid="{00000000-0005-0000-0000-000097080000}"/>
    <cellStyle name="_other&amp;reduc_visitors " xfId="2334" xr:uid="{00000000-0005-0000-0000-000098080000}"/>
    <cellStyle name="_other&amp;reduc_visitors  2" xfId="2335" xr:uid="{00000000-0005-0000-0000-000099080000}"/>
    <cellStyle name="_other&amp;reduc_visitors  3" xfId="2336" xr:uid="{00000000-0005-0000-0000-00009A080000}"/>
    <cellStyle name="_other&amp;reduc_visitors  4" xfId="2337" xr:uid="{00000000-0005-0000-0000-00009B080000}"/>
    <cellStyle name="_Page 130" xfId="29" xr:uid="{00000000-0005-0000-0000-00009C080000}"/>
    <cellStyle name="_Page 130 2" xfId="2338" xr:uid="{00000000-0005-0000-0000-00009D080000}"/>
    <cellStyle name="_Page 130 3" xfId="2339" xr:uid="{00000000-0005-0000-0000-00009E080000}"/>
    <cellStyle name="_Page 130 4" xfId="2340" xr:uid="{00000000-0005-0000-0000-00009F080000}"/>
    <cellStyle name="_Page 130_Sheet1" xfId="2341" xr:uid="{00000000-0005-0000-0000-0000A0080000}"/>
    <cellStyle name="_Percent" xfId="2342" xr:uid="{00000000-0005-0000-0000-0000A1080000}"/>
    <cellStyle name="_Percent_3G Models" xfId="2343" xr:uid="{00000000-0005-0000-0000-0000A2080000}"/>
    <cellStyle name="_Percent_Book1" xfId="2344" xr:uid="{00000000-0005-0000-0000-0000A3080000}"/>
    <cellStyle name="_Percent_Book1_3G Models" xfId="2345" xr:uid="{00000000-0005-0000-0000-0000A4080000}"/>
    <cellStyle name="_Percent_Book1_Jazztel model 16DP3-Exhibits" xfId="2346" xr:uid="{00000000-0005-0000-0000-0000A5080000}"/>
    <cellStyle name="_Percent_Book1_Jazztel model 16DP3-Exhibits_3G Models" xfId="2347" xr:uid="{00000000-0005-0000-0000-0000A6080000}"/>
    <cellStyle name="_Percent_Book1_Jazztel model 16DP3-Exhibits_Orange-Mar01" xfId="2348" xr:uid="{00000000-0005-0000-0000-0000A7080000}"/>
    <cellStyle name="_Percent_Book1_Jazztel model 16DP3-Exhibits_Orange-May01" xfId="2349" xr:uid="{00000000-0005-0000-0000-0000A8080000}"/>
    <cellStyle name="_Percent_Book1_Jazztel model 16DP3-Exhibits_T_MOBIL2" xfId="2350" xr:uid="{00000000-0005-0000-0000-0000A9080000}"/>
    <cellStyle name="_Percent_Book1_Jazztel model 16DP3-Exhibits_T_MOBIL2_FT-6June2001" xfId="2351" xr:uid="{00000000-0005-0000-0000-0000AA080000}"/>
    <cellStyle name="_Percent_Book1_Jazztel model 16DP3-Exhibits_T_MOBIL2_Orange-May01" xfId="2352" xr:uid="{00000000-0005-0000-0000-0000AB080000}"/>
    <cellStyle name="_Percent_Book1_Jazztel model 16DP3-Exhibits_T_MOBIL2_Telefonica Moviles" xfId="2353" xr:uid="{00000000-0005-0000-0000-0000AC080000}"/>
    <cellStyle name="_Percent_Book1_Jazztel model 16DP3-Exhibits_TelenorInitiation-11Jan01" xfId="2354" xr:uid="{00000000-0005-0000-0000-0000AD080000}"/>
    <cellStyle name="_Percent_Book1_Jazztel model 16DP3-Exhibits_TelenorWIPFeb01" xfId="2355" xr:uid="{00000000-0005-0000-0000-0000AE080000}"/>
    <cellStyle name="_Percent_Book1_Jazztel model 18DP-exhibits" xfId="2356" xr:uid="{00000000-0005-0000-0000-0000AF080000}"/>
    <cellStyle name="_Percent_Book1_Jazztel model 18DP-exhibits_3G Models" xfId="2357" xr:uid="{00000000-0005-0000-0000-0000B0080000}"/>
    <cellStyle name="_Percent_Book1_Telefonica Moviles" xfId="2358" xr:uid="{00000000-0005-0000-0000-0000B1080000}"/>
    <cellStyle name="_Percent_Book11" xfId="2359" xr:uid="{00000000-0005-0000-0000-0000B2080000}"/>
    <cellStyle name="_Percent_Book11_3G Models" xfId="2360" xr:uid="{00000000-0005-0000-0000-0000B3080000}"/>
    <cellStyle name="_Percent_Book11_Jazztel model 16DP3-Exhibits" xfId="2361" xr:uid="{00000000-0005-0000-0000-0000B4080000}"/>
    <cellStyle name="_Percent_Book11_Jazztel model 16DP3-Exhibits_3G Models" xfId="2362" xr:uid="{00000000-0005-0000-0000-0000B5080000}"/>
    <cellStyle name="_Percent_Book11_Jazztel model 16DP3-Exhibits_Orange-Mar01" xfId="2363" xr:uid="{00000000-0005-0000-0000-0000B6080000}"/>
    <cellStyle name="_Percent_Book11_Jazztel model 16DP3-Exhibits_Orange-May01" xfId="2364" xr:uid="{00000000-0005-0000-0000-0000B7080000}"/>
    <cellStyle name="_Percent_Book11_Jazztel model 16DP3-Exhibits_T_MOBIL2" xfId="2365" xr:uid="{00000000-0005-0000-0000-0000B8080000}"/>
    <cellStyle name="_Percent_Book11_Jazztel model 16DP3-Exhibits_T_MOBIL2_FT-6June2001" xfId="2366" xr:uid="{00000000-0005-0000-0000-0000B9080000}"/>
    <cellStyle name="_Percent_Book11_Jazztel model 16DP3-Exhibits_T_MOBIL2_Orange-May01" xfId="2367" xr:uid="{00000000-0005-0000-0000-0000BA080000}"/>
    <cellStyle name="_Percent_Book11_Jazztel model 16DP3-Exhibits_T_MOBIL2_Telefonica Moviles" xfId="2368" xr:uid="{00000000-0005-0000-0000-0000BB080000}"/>
    <cellStyle name="_Percent_Book11_Jazztel model 16DP3-Exhibits_TelenorInitiation-11Jan01" xfId="2369" xr:uid="{00000000-0005-0000-0000-0000BC080000}"/>
    <cellStyle name="_Percent_Book11_Jazztel model 16DP3-Exhibits_TelenorWIPFeb01" xfId="2370" xr:uid="{00000000-0005-0000-0000-0000BD080000}"/>
    <cellStyle name="_Percent_Book11_Jazztel model 18DP-exhibits" xfId="2371" xr:uid="{00000000-0005-0000-0000-0000BE080000}"/>
    <cellStyle name="_Percent_Book11_Jazztel model 18DP-exhibits_3G Models" xfId="2372" xr:uid="{00000000-0005-0000-0000-0000BF080000}"/>
    <cellStyle name="_Percent_Book11_Telefonica Moviles" xfId="2373" xr:uid="{00000000-0005-0000-0000-0000C0080000}"/>
    <cellStyle name="_Percent_Book12" xfId="2374" xr:uid="{00000000-0005-0000-0000-0000C1080000}"/>
    <cellStyle name="_Percent_Book12_3G Models" xfId="2375" xr:uid="{00000000-0005-0000-0000-0000C2080000}"/>
    <cellStyle name="_Percent_Book12_Jazztel model 16DP3-Exhibits" xfId="2376" xr:uid="{00000000-0005-0000-0000-0000C3080000}"/>
    <cellStyle name="_Percent_Book12_Jazztel model 16DP3-Exhibits_3G Models" xfId="2377" xr:uid="{00000000-0005-0000-0000-0000C4080000}"/>
    <cellStyle name="_Percent_Book12_Jazztel model 16DP3-Exhibits_Orange-Mar01" xfId="2378" xr:uid="{00000000-0005-0000-0000-0000C5080000}"/>
    <cellStyle name="_Percent_Book12_Jazztel model 16DP3-Exhibits_Orange-May01" xfId="2379" xr:uid="{00000000-0005-0000-0000-0000C6080000}"/>
    <cellStyle name="_Percent_Book12_Jazztel model 16DP3-Exhibits_T_MOBIL2" xfId="2380" xr:uid="{00000000-0005-0000-0000-0000C7080000}"/>
    <cellStyle name="_Percent_Book12_Jazztel model 16DP3-Exhibits_T_MOBIL2_FT-6June2001" xfId="2381" xr:uid="{00000000-0005-0000-0000-0000C8080000}"/>
    <cellStyle name="_Percent_Book12_Jazztel model 16DP3-Exhibits_T_MOBIL2_Orange-May01" xfId="2382" xr:uid="{00000000-0005-0000-0000-0000C9080000}"/>
    <cellStyle name="_Percent_Book12_Jazztel model 16DP3-Exhibits_T_MOBIL2_Telefonica Moviles" xfId="2383" xr:uid="{00000000-0005-0000-0000-0000CA080000}"/>
    <cellStyle name="_Percent_Book12_Jazztel model 16DP3-Exhibits_TelenorInitiation-11Jan01" xfId="2384" xr:uid="{00000000-0005-0000-0000-0000CB080000}"/>
    <cellStyle name="_Percent_Book12_Jazztel model 16DP3-Exhibits_TelenorWIPFeb01" xfId="2385" xr:uid="{00000000-0005-0000-0000-0000CC080000}"/>
    <cellStyle name="_Percent_Book12_Jazztel model 18DP-exhibits" xfId="2386" xr:uid="{00000000-0005-0000-0000-0000CD080000}"/>
    <cellStyle name="_Percent_Book12_Jazztel model 18DP-exhibits_3G Models" xfId="2387" xr:uid="{00000000-0005-0000-0000-0000CE080000}"/>
    <cellStyle name="_Percent_Book12_Telefonica Moviles" xfId="2388" xr:uid="{00000000-0005-0000-0000-0000CF080000}"/>
    <cellStyle name="_Percent_DCF Summary pages" xfId="2389" xr:uid="{00000000-0005-0000-0000-0000D0080000}"/>
    <cellStyle name="_Percent_DCF Summary pages_3G Models" xfId="2390" xr:uid="{00000000-0005-0000-0000-0000D1080000}"/>
    <cellStyle name="_Percent_DCF Summary pages_Jazztel model 16DP3-Exhibits" xfId="2391" xr:uid="{00000000-0005-0000-0000-0000D2080000}"/>
    <cellStyle name="_Percent_DCF Summary pages_Jazztel model 16DP3-Exhibits_3G Models" xfId="2392" xr:uid="{00000000-0005-0000-0000-0000D3080000}"/>
    <cellStyle name="_Percent_DCF Summary pages_Jazztel model 16DP3-Exhibits_Orange-Mar01" xfId="2393" xr:uid="{00000000-0005-0000-0000-0000D4080000}"/>
    <cellStyle name="_Percent_DCF Summary pages_Jazztel model 16DP3-Exhibits_Orange-May01" xfId="2394" xr:uid="{00000000-0005-0000-0000-0000D5080000}"/>
    <cellStyle name="_Percent_DCF Summary pages_Jazztel model 16DP3-Exhibits_T_MOBIL2" xfId="2395" xr:uid="{00000000-0005-0000-0000-0000D6080000}"/>
    <cellStyle name="_Percent_DCF Summary pages_Jazztel model 16DP3-Exhibits_T_MOBIL2_FT-6June2001" xfId="2396" xr:uid="{00000000-0005-0000-0000-0000D7080000}"/>
    <cellStyle name="_Percent_DCF Summary pages_Jazztel model 16DP3-Exhibits_T_MOBIL2_Orange-May01" xfId="2397" xr:uid="{00000000-0005-0000-0000-0000D8080000}"/>
    <cellStyle name="_Percent_DCF Summary pages_Jazztel model 16DP3-Exhibits_T_MOBIL2_Telefonica Moviles" xfId="2398" xr:uid="{00000000-0005-0000-0000-0000D9080000}"/>
    <cellStyle name="_Percent_DCF Summary pages_Jazztel model 16DP3-Exhibits_TelenorInitiation-11Jan01" xfId="2399" xr:uid="{00000000-0005-0000-0000-0000DA080000}"/>
    <cellStyle name="_Percent_DCF Summary pages_Jazztel model 16DP3-Exhibits_TelenorWIPFeb01" xfId="2400" xr:uid="{00000000-0005-0000-0000-0000DB080000}"/>
    <cellStyle name="_Percent_DCF Summary pages_Jazztel model 18DP-exhibits" xfId="2401" xr:uid="{00000000-0005-0000-0000-0000DC080000}"/>
    <cellStyle name="_Percent_DCF Summary pages_Jazztel model 18DP-exhibits_3G Models" xfId="2402" xr:uid="{00000000-0005-0000-0000-0000DD080000}"/>
    <cellStyle name="_Percent_DCF Summary pages_Telefonica Moviles" xfId="2403" xr:uid="{00000000-0005-0000-0000-0000DE080000}"/>
    <cellStyle name="_Percent_Jazztel model 15-exhibits" xfId="2404" xr:uid="{00000000-0005-0000-0000-0000DF080000}"/>
    <cellStyle name="_Percent_Jazztel model 15-exhibits bis" xfId="2405" xr:uid="{00000000-0005-0000-0000-0000E0080000}"/>
    <cellStyle name="_Percent_Jazztel model 15-exhibits bis_3G Models" xfId="2406" xr:uid="{00000000-0005-0000-0000-0000E1080000}"/>
    <cellStyle name="_Percent_Jazztel model 15-exhibits bis_Orange-Mar01" xfId="2407" xr:uid="{00000000-0005-0000-0000-0000E2080000}"/>
    <cellStyle name="_Percent_Jazztel model 15-exhibits bis_Orange-May01" xfId="2408" xr:uid="{00000000-0005-0000-0000-0000E3080000}"/>
    <cellStyle name="_Percent_Jazztel model 15-exhibits bis_T_MOBIL2" xfId="2409" xr:uid="{00000000-0005-0000-0000-0000E4080000}"/>
    <cellStyle name="_Percent_Jazztel model 15-exhibits bis_T_MOBIL2_FT-6June2001" xfId="2410" xr:uid="{00000000-0005-0000-0000-0000E5080000}"/>
    <cellStyle name="_Percent_Jazztel model 15-exhibits bis_T_MOBIL2_Orange-May01" xfId="2411" xr:uid="{00000000-0005-0000-0000-0000E6080000}"/>
    <cellStyle name="_Percent_Jazztel model 15-exhibits bis_T_MOBIL2_Telefonica Moviles" xfId="2412" xr:uid="{00000000-0005-0000-0000-0000E7080000}"/>
    <cellStyle name="_Percent_Jazztel model 15-exhibits bis_TelenorInitiation-11Jan01" xfId="2413" xr:uid="{00000000-0005-0000-0000-0000E8080000}"/>
    <cellStyle name="_Percent_Jazztel model 15-exhibits bis_TelenorWIPFeb01" xfId="2414" xr:uid="{00000000-0005-0000-0000-0000E9080000}"/>
    <cellStyle name="_Percent_Jazztel model 15-exhibits_3G Models" xfId="2415" xr:uid="{00000000-0005-0000-0000-0000EA080000}"/>
    <cellStyle name="_Percent_Jazztel model 15-exhibits_Jazztel model 16DP3-Exhibits" xfId="2416" xr:uid="{00000000-0005-0000-0000-0000EB080000}"/>
    <cellStyle name="_Percent_Jazztel model 15-exhibits_Jazztel model 16DP3-Exhibits_3G Models" xfId="2417" xr:uid="{00000000-0005-0000-0000-0000EC080000}"/>
    <cellStyle name="_Percent_Jazztel model 15-exhibits_Jazztel model 16DP3-Exhibits_Orange-Mar01" xfId="2418" xr:uid="{00000000-0005-0000-0000-0000ED080000}"/>
    <cellStyle name="_Percent_Jazztel model 15-exhibits_Jazztel model 16DP3-Exhibits_Orange-May01" xfId="2419" xr:uid="{00000000-0005-0000-0000-0000EE080000}"/>
    <cellStyle name="_Percent_Jazztel model 15-exhibits_Jazztel model 16DP3-Exhibits_T_MOBIL2" xfId="2420" xr:uid="{00000000-0005-0000-0000-0000EF080000}"/>
    <cellStyle name="_Percent_Jazztel model 15-exhibits_Jazztel model 16DP3-Exhibits_T_MOBIL2_FT-6June2001" xfId="2421" xr:uid="{00000000-0005-0000-0000-0000F0080000}"/>
    <cellStyle name="_Percent_Jazztel model 15-exhibits_Jazztel model 16DP3-Exhibits_T_MOBIL2_Orange-May01" xfId="2422" xr:uid="{00000000-0005-0000-0000-0000F1080000}"/>
    <cellStyle name="_Percent_Jazztel model 15-exhibits_Jazztel model 16DP3-Exhibits_T_MOBIL2_Telefonica Moviles" xfId="2423" xr:uid="{00000000-0005-0000-0000-0000F2080000}"/>
    <cellStyle name="_Percent_Jazztel model 15-exhibits_Jazztel model 16DP3-Exhibits_TelenorInitiation-11Jan01" xfId="2424" xr:uid="{00000000-0005-0000-0000-0000F3080000}"/>
    <cellStyle name="_Percent_Jazztel model 15-exhibits_Jazztel model 16DP3-Exhibits_TelenorWIPFeb01" xfId="2425" xr:uid="{00000000-0005-0000-0000-0000F4080000}"/>
    <cellStyle name="_Percent_Jazztel model 15-exhibits_Jazztel model 18DP-exhibits" xfId="2426" xr:uid="{00000000-0005-0000-0000-0000F5080000}"/>
    <cellStyle name="_Percent_Jazztel model 15-exhibits_Jazztel model 18DP-exhibits_3G Models" xfId="2427" xr:uid="{00000000-0005-0000-0000-0000F6080000}"/>
    <cellStyle name="_Percent_Jazztel model 15-exhibits_Telefonica Moviles" xfId="2428" xr:uid="{00000000-0005-0000-0000-0000F7080000}"/>
    <cellStyle name="_Percent_Jazztel model 15-exhibits-Friso2" xfId="2429" xr:uid="{00000000-0005-0000-0000-0000F8080000}"/>
    <cellStyle name="_Percent_Jazztel model 15-exhibits-Friso2_3G Models" xfId="2430" xr:uid="{00000000-0005-0000-0000-0000F9080000}"/>
    <cellStyle name="_Percent_Jazztel model 15-exhibits-Friso2_Jazztel model 16DP3-Exhibits" xfId="2431" xr:uid="{00000000-0005-0000-0000-0000FA080000}"/>
    <cellStyle name="_Percent_Jazztel model 15-exhibits-Friso2_Jazztel model 16DP3-Exhibits_3G Models" xfId="2432" xr:uid="{00000000-0005-0000-0000-0000FB080000}"/>
    <cellStyle name="_Percent_Jazztel model 15-exhibits-Friso2_Jazztel model 16DP3-Exhibits_Orange-Mar01" xfId="2433" xr:uid="{00000000-0005-0000-0000-0000FC080000}"/>
    <cellStyle name="_Percent_Jazztel model 15-exhibits-Friso2_Jazztel model 16DP3-Exhibits_Orange-May01" xfId="2434" xr:uid="{00000000-0005-0000-0000-0000FD080000}"/>
    <cellStyle name="_Percent_Jazztel model 15-exhibits-Friso2_Jazztel model 16DP3-Exhibits_T_MOBIL2" xfId="2435" xr:uid="{00000000-0005-0000-0000-0000FE080000}"/>
    <cellStyle name="_Percent_Jazztel model 15-exhibits-Friso2_Jazztel model 16DP3-Exhibits_T_MOBIL2_FT-6June2001" xfId="2436" xr:uid="{00000000-0005-0000-0000-0000FF080000}"/>
    <cellStyle name="_Percent_Jazztel model 15-exhibits-Friso2_Jazztel model 16DP3-Exhibits_T_MOBIL2_Orange-May01" xfId="2437" xr:uid="{00000000-0005-0000-0000-000000090000}"/>
    <cellStyle name="_Percent_Jazztel model 15-exhibits-Friso2_Jazztel model 16DP3-Exhibits_T_MOBIL2_Telefonica Moviles" xfId="2438" xr:uid="{00000000-0005-0000-0000-000001090000}"/>
    <cellStyle name="_Percent_Jazztel model 15-exhibits-Friso2_Jazztel model 16DP3-Exhibits_TelenorInitiation-11Jan01" xfId="2439" xr:uid="{00000000-0005-0000-0000-000002090000}"/>
    <cellStyle name="_Percent_Jazztel model 15-exhibits-Friso2_Jazztel model 16DP3-Exhibits_TelenorWIPFeb01" xfId="2440" xr:uid="{00000000-0005-0000-0000-000003090000}"/>
    <cellStyle name="_Percent_Jazztel model 15-exhibits-Friso2_Jazztel model 18DP-exhibits" xfId="2441" xr:uid="{00000000-0005-0000-0000-000004090000}"/>
    <cellStyle name="_Percent_Jazztel model 15-exhibits-Friso2_Jazztel model 18DP-exhibits_3G Models" xfId="2442" xr:uid="{00000000-0005-0000-0000-000005090000}"/>
    <cellStyle name="_Percent_Jazztel model 15-exhibits-Friso2_Telefonica Moviles" xfId="2443" xr:uid="{00000000-0005-0000-0000-000006090000}"/>
    <cellStyle name="_Percent_Jazztel model 16DP2-Exhibits" xfId="2444" xr:uid="{00000000-0005-0000-0000-000007090000}"/>
    <cellStyle name="_Percent_Jazztel model 16DP2-Exhibits_3G Models" xfId="2445" xr:uid="{00000000-0005-0000-0000-000008090000}"/>
    <cellStyle name="_Percent_Jazztel model 16DP3-Exhibits" xfId="2446" xr:uid="{00000000-0005-0000-0000-000009090000}"/>
    <cellStyle name="_Percent_Jazztel model 16DP3-Exhibits_3G Models" xfId="2447" xr:uid="{00000000-0005-0000-0000-00000A090000}"/>
    <cellStyle name="_Percent_t-mobile Sep 2003" xfId="2448" xr:uid="{00000000-0005-0000-0000-00000B090000}"/>
    <cellStyle name="_PercentSpace" xfId="2449" xr:uid="{00000000-0005-0000-0000-00000C090000}"/>
    <cellStyle name="_PercentSpace_3G Models" xfId="2450" xr:uid="{00000000-0005-0000-0000-00000D090000}"/>
    <cellStyle name="_PercentSpace_Book1" xfId="2451" xr:uid="{00000000-0005-0000-0000-00000E090000}"/>
    <cellStyle name="_PercentSpace_Book1_3G Models" xfId="2452" xr:uid="{00000000-0005-0000-0000-00000F090000}"/>
    <cellStyle name="_PercentSpace_Book1_FT-6June2001" xfId="2453" xr:uid="{00000000-0005-0000-0000-000010090000}"/>
    <cellStyle name="_PercentSpace_Book1_Jazztel model 16DP3-Exhibits" xfId="2454" xr:uid="{00000000-0005-0000-0000-000011090000}"/>
    <cellStyle name="_PercentSpace_Book1_Jazztel model 16DP3-Exhibits_FT-6June2001" xfId="2455" xr:uid="{00000000-0005-0000-0000-000012090000}"/>
    <cellStyle name="_PercentSpace_Book1_Jazztel model 16DP3-Exhibits_FT-6June2001_Telefonica Moviles" xfId="2456" xr:uid="{00000000-0005-0000-0000-000013090000}"/>
    <cellStyle name="_PercentSpace_Book1_Jazztel model 16DP3-Exhibits_Orange-Mar01" xfId="2457" xr:uid="{00000000-0005-0000-0000-000014090000}"/>
    <cellStyle name="_PercentSpace_Book1_Jazztel model 16DP3-Exhibits_Orange-May01" xfId="2458" xr:uid="{00000000-0005-0000-0000-000015090000}"/>
    <cellStyle name="_PercentSpace_Book1_Jazztel model 16DP3-Exhibits_T_MOBIL2" xfId="2459" xr:uid="{00000000-0005-0000-0000-000016090000}"/>
    <cellStyle name="_PercentSpace_Book1_Jazztel model 16DP3-Exhibits_T_MOBIL2_FT-6June2001" xfId="2460" xr:uid="{00000000-0005-0000-0000-000017090000}"/>
    <cellStyle name="_PercentSpace_Book1_Jazztel model 16DP3-Exhibits_T_MOBIL2_FT-6June2001_1" xfId="2461" xr:uid="{00000000-0005-0000-0000-000018090000}"/>
    <cellStyle name="_PercentSpace_Book1_Jazztel model 16DP3-Exhibits_T_MOBIL2_FT-6June2001_1_Telefonica Moviles" xfId="2462" xr:uid="{00000000-0005-0000-0000-000019090000}"/>
    <cellStyle name="_PercentSpace_Book1_Jazztel model 16DP3-Exhibits_T_MOBIL2_Orange-May01" xfId="2463" xr:uid="{00000000-0005-0000-0000-00001A090000}"/>
    <cellStyle name="_PercentSpace_Book1_Jazztel model 16DP3-Exhibits_T_MOBIL2_Telefonica Moviles" xfId="2464" xr:uid="{00000000-0005-0000-0000-00001B090000}"/>
    <cellStyle name="_PercentSpace_Book1_Jazztel model 16DP3-Exhibits_Telefonica Moviles" xfId="2465" xr:uid="{00000000-0005-0000-0000-00001C090000}"/>
    <cellStyle name="_PercentSpace_Book1_Jazztel model 16DP3-Exhibits_TelenorInitiation-11Jan01" xfId="2466" xr:uid="{00000000-0005-0000-0000-00001D090000}"/>
    <cellStyle name="_PercentSpace_Book1_Jazztel model 16DP3-Exhibits_TelenorWIPFeb01" xfId="2467" xr:uid="{00000000-0005-0000-0000-00001E090000}"/>
    <cellStyle name="_PercentSpace_Book1_Jazztel model 18DP-exhibits" xfId="2468" xr:uid="{00000000-0005-0000-0000-00001F090000}"/>
    <cellStyle name="_PercentSpace_Book1_Jazztel model 18DP-exhibits_3G Models" xfId="2469" xr:uid="{00000000-0005-0000-0000-000020090000}"/>
    <cellStyle name="_PercentSpace_Book1_Orange-May01" xfId="2470" xr:uid="{00000000-0005-0000-0000-000021090000}"/>
    <cellStyle name="_PercentSpace_Book1_Telefonica Moviles" xfId="2471" xr:uid="{00000000-0005-0000-0000-000022090000}"/>
    <cellStyle name="_PercentSpace_Book11" xfId="2472" xr:uid="{00000000-0005-0000-0000-000023090000}"/>
    <cellStyle name="_PercentSpace_Book11_3G Models" xfId="2473" xr:uid="{00000000-0005-0000-0000-000024090000}"/>
    <cellStyle name="_PercentSpace_Book11_FT-6June2001" xfId="2474" xr:uid="{00000000-0005-0000-0000-000025090000}"/>
    <cellStyle name="_PercentSpace_Book11_Jazztel model 16DP3-Exhibits" xfId="2475" xr:uid="{00000000-0005-0000-0000-000026090000}"/>
    <cellStyle name="_PercentSpace_Book11_Jazztel model 16DP3-Exhibits_FT-6June2001" xfId="2476" xr:uid="{00000000-0005-0000-0000-000027090000}"/>
    <cellStyle name="_PercentSpace_Book11_Jazztel model 16DP3-Exhibits_FT-6June2001_Telefonica Moviles" xfId="2477" xr:uid="{00000000-0005-0000-0000-000028090000}"/>
    <cellStyle name="_PercentSpace_Book11_Jazztel model 16DP3-Exhibits_Orange-Mar01" xfId="2478" xr:uid="{00000000-0005-0000-0000-000029090000}"/>
    <cellStyle name="_PercentSpace_Book11_Jazztel model 16DP3-Exhibits_Orange-May01" xfId="2479" xr:uid="{00000000-0005-0000-0000-00002A090000}"/>
    <cellStyle name="_PercentSpace_Book11_Jazztel model 16DP3-Exhibits_T_MOBIL2" xfId="2480" xr:uid="{00000000-0005-0000-0000-00002B090000}"/>
    <cellStyle name="_PercentSpace_Book11_Jazztel model 16DP3-Exhibits_T_MOBIL2_FT-6June2001" xfId="2481" xr:uid="{00000000-0005-0000-0000-00002C090000}"/>
    <cellStyle name="_PercentSpace_Book11_Jazztel model 16DP3-Exhibits_T_MOBIL2_FT-6June2001_1" xfId="2482" xr:uid="{00000000-0005-0000-0000-00002D090000}"/>
    <cellStyle name="_PercentSpace_Book11_Jazztel model 16DP3-Exhibits_T_MOBIL2_FT-6June2001_1_Telefonica Moviles" xfId="2483" xr:uid="{00000000-0005-0000-0000-00002E090000}"/>
    <cellStyle name="_PercentSpace_Book11_Jazztel model 16DP3-Exhibits_T_MOBIL2_Orange-May01" xfId="2484" xr:uid="{00000000-0005-0000-0000-00002F090000}"/>
    <cellStyle name="_PercentSpace_Book11_Jazztel model 16DP3-Exhibits_T_MOBIL2_Telefonica Moviles" xfId="2485" xr:uid="{00000000-0005-0000-0000-000030090000}"/>
    <cellStyle name="_PercentSpace_Book11_Jazztel model 16DP3-Exhibits_Telefonica Moviles" xfId="2486" xr:uid="{00000000-0005-0000-0000-000031090000}"/>
    <cellStyle name="_PercentSpace_Book11_Jazztel model 16DP3-Exhibits_TelenorInitiation-11Jan01" xfId="2487" xr:uid="{00000000-0005-0000-0000-000032090000}"/>
    <cellStyle name="_PercentSpace_Book11_Jazztel model 16DP3-Exhibits_TelenorWIPFeb01" xfId="2488" xr:uid="{00000000-0005-0000-0000-000033090000}"/>
    <cellStyle name="_PercentSpace_Book11_Jazztel model 18DP-exhibits" xfId="2489" xr:uid="{00000000-0005-0000-0000-000034090000}"/>
    <cellStyle name="_PercentSpace_Book11_Jazztel model 18DP-exhibits_3G Models" xfId="2490" xr:uid="{00000000-0005-0000-0000-000035090000}"/>
    <cellStyle name="_PercentSpace_Book11_Orange-May01" xfId="2491" xr:uid="{00000000-0005-0000-0000-000036090000}"/>
    <cellStyle name="_PercentSpace_Book11_Telefonica Moviles" xfId="2492" xr:uid="{00000000-0005-0000-0000-000037090000}"/>
    <cellStyle name="_PercentSpace_Book12" xfId="2493" xr:uid="{00000000-0005-0000-0000-000038090000}"/>
    <cellStyle name="_PercentSpace_Book12_3G Models" xfId="2494" xr:uid="{00000000-0005-0000-0000-000039090000}"/>
    <cellStyle name="_PercentSpace_Book12_FT-6June2001" xfId="2495" xr:uid="{00000000-0005-0000-0000-00003A090000}"/>
    <cellStyle name="_PercentSpace_Book12_Jazztel model 16DP3-Exhibits" xfId="2496" xr:uid="{00000000-0005-0000-0000-00003B090000}"/>
    <cellStyle name="_PercentSpace_Book12_Jazztel model 16DP3-Exhibits_FT-6June2001" xfId="2497" xr:uid="{00000000-0005-0000-0000-00003C090000}"/>
    <cellStyle name="_PercentSpace_Book12_Jazztel model 16DP3-Exhibits_FT-6June2001_Telefonica Moviles" xfId="2498" xr:uid="{00000000-0005-0000-0000-00003D090000}"/>
    <cellStyle name="_PercentSpace_Book12_Jazztel model 16DP3-Exhibits_Orange-Mar01" xfId="2499" xr:uid="{00000000-0005-0000-0000-00003E090000}"/>
    <cellStyle name="_PercentSpace_Book12_Jazztel model 16DP3-Exhibits_Orange-May01" xfId="2500" xr:uid="{00000000-0005-0000-0000-00003F090000}"/>
    <cellStyle name="_PercentSpace_Book12_Jazztel model 16DP3-Exhibits_T_MOBIL2" xfId="2501" xr:uid="{00000000-0005-0000-0000-000040090000}"/>
    <cellStyle name="_PercentSpace_Book12_Jazztel model 16DP3-Exhibits_T_MOBIL2_FT-6June2001" xfId="2502" xr:uid="{00000000-0005-0000-0000-000041090000}"/>
    <cellStyle name="_PercentSpace_Book12_Jazztel model 16DP3-Exhibits_T_MOBIL2_FT-6June2001_1" xfId="2503" xr:uid="{00000000-0005-0000-0000-000042090000}"/>
    <cellStyle name="_PercentSpace_Book12_Jazztel model 16DP3-Exhibits_T_MOBIL2_FT-6June2001_1_Telefonica Moviles" xfId="2504" xr:uid="{00000000-0005-0000-0000-000043090000}"/>
    <cellStyle name="_PercentSpace_Book12_Jazztel model 16DP3-Exhibits_T_MOBIL2_Orange-May01" xfId="2505" xr:uid="{00000000-0005-0000-0000-000044090000}"/>
    <cellStyle name="_PercentSpace_Book12_Jazztel model 16DP3-Exhibits_T_MOBIL2_Telefonica Moviles" xfId="2506" xr:uid="{00000000-0005-0000-0000-000045090000}"/>
    <cellStyle name="_PercentSpace_Book12_Jazztel model 16DP3-Exhibits_Telefonica Moviles" xfId="2507" xr:uid="{00000000-0005-0000-0000-000046090000}"/>
    <cellStyle name="_PercentSpace_Book12_Jazztel model 16DP3-Exhibits_TelenorInitiation-11Jan01" xfId="2508" xr:uid="{00000000-0005-0000-0000-000047090000}"/>
    <cellStyle name="_PercentSpace_Book12_Jazztel model 16DP3-Exhibits_TelenorWIPFeb01" xfId="2509" xr:uid="{00000000-0005-0000-0000-000048090000}"/>
    <cellStyle name="_PercentSpace_Book12_Jazztel model 18DP-exhibits" xfId="2510" xr:uid="{00000000-0005-0000-0000-000049090000}"/>
    <cellStyle name="_PercentSpace_Book12_Jazztel model 18DP-exhibits_3G Models" xfId="2511" xr:uid="{00000000-0005-0000-0000-00004A090000}"/>
    <cellStyle name="_PercentSpace_Book12_Orange-May01" xfId="2512" xr:uid="{00000000-0005-0000-0000-00004B090000}"/>
    <cellStyle name="_PercentSpace_Book12_Telefonica Moviles" xfId="2513" xr:uid="{00000000-0005-0000-0000-00004C090000}"/>
    <cellStyle name="_PercentSpace_DCF Summary pages" xfId="2514" xr:uid="{00000000-0005-0000-0000-00004D090000}"/>
    <cellStyle name="_PercentSpace_DCF Summary pages_3G Models" xfId="2515" xr:uid="{00000000-0005-0000-0000-00004E090000}"/>
    <cellStyle name="_PercentSpace_DCF Summary pages_FT-6June2001" xfId="2516" xr:uid="{00000000-0005-0000-0000-00004F090000}"/>
    <cellStyle name="_PercentSpace_DCF Summary pages_Jazztel model 16DP3-Exhibits" xfId="2517" xr:uid="{00000000-0005-0000-0000-000050090000}"/>
    <cellStyle name="_PercentSpace_DCF Summary pages_Jazztel model 16DP3-Exhibits_FT-6June2001" xfId="2518" xr:uid="{00000000-0005-0000-0000-000051090000}"/>
    <cellStyle name="_PercentSpace_DCF Summary pages_Jazztel model 16DP3-Exhibits_FT-6June2001_Telefonica Moviles" xfId="2519" xr:uid="{00000000-0005-0000-0000-000052090000}"/>
    <cellStyle name="_PercentSpace_DCF Summary pages_Jazztel model 16DP3-Exhibits_Orange-Mar01" xfId="2520" xr:uid="{00000000-0005-0000-0000-000053090000}"/>
    <cellStyle name="_PercentSpace_DCF Summary pages_Jazztel model 16DP3-Exhibits_Orange-May01" xfId="2521" xr:uid="{00000000-0005-0000-0000-000054090000}"/>
    <cellStyle name="_PercentSpace_DCF Summary pages_Jazztel model 16DP3-Exhibits_T_MOBIL2" xfId="2522" xr:uid="{00000000-0005-0000-0000-000055090000}"/>
    <cellStyle name="_PercentSpace_DCF Summary pages_Jazztel model 16DP3-Exhibits_T_MOBIL2_FT-6June2001" xfId="2523" xr:uid="{00000000-0005-0000-0000-000056090000}"/>
    <cellStyle name="_PercentSpace_DCF Summary pages_Jazztel model 16DP3-Exhibits_T_MOBIL2_FT-6June2001_1" xfId="2524" xr:uid="{00000000-0005-0000-0000-000057090000}"/>
    <cellStyle name="_PercentSpace_DCF Summary pages_Jazztel model 16DP3-Exhibits_T_MOBIL2_FT-6June2001_1_Telefonica Moviles" xfId="2525" xr:uid="{00000000-0005-0000-0000-000058090000}"/>
    <cellStyle name="_PercentSpace_DCF Summary pages_Jazztel model 16DP3-Exhibits_T_MOBIL2_Orange-May01" xfId="2526" xr:uid="{00000000-0005-0000-0000-000059090000}"/>
    <cellStyle name="_PercentSpace_DCF Summary pages_Jazztel model 16DP3-Exhibits_T_MOBIL2_Telefonica Moviles" xfId="2527" xr:uid="{00000000-0005-0000-0000-00005A090000}"/>
    <cellStyle name="_PercentSpace_DCF Summary pages_Jazztel model 16DP3-Exhibits_Telefonica Moviles" xfId="2528" xr:uid="{00000000-0005-0000-0000-00005B090000}"/>
    <cellStyle name="_PercentSpace_DCF Summary pages_Jazztel model 16DP3-Exhibits_TelenorInitiation-11Jan01" xfId="2529" xr:uid="{00000000-0005-0000-0000-00005C090000}"/>
    <cellStyle name="_PercentSpace_DCF Summary pages_Jazztel model 16DP3-Exhibits_TelenorWIPFeb01" xfId="2530" xr:uid="{00000000-0005-0000-0000-00005D090000}"/>
    <cellStyle name="_PercentSpace_DCF Summary pages_Jazztel model 18DP-exhibits" xfId="2531" xr:uid="{00000000-0005-0000-0000-00005E090000}"/>
    <cellStyle name="_PercentSpace_DCF Summary pages_Jazztel model 18DP-exhibits_3G Models" xfId="2532" xr:uid="{00000000-0005-0000-0000-00005F090000}"/>
    <cellStyle name="_PercentSpace_DCF Summary pages_Orange-May01" xfId="2533" xr:uid="{00000000-0005-0000-0000-000060090000}"/>
    <cellStyle name="_PercentSpace_DCF Summary pages_Telefonica Moviles" xfId="2534" xr:uid="{00000000-0005-0000-0000-000061090000}"/>
    <cellStyle name="_PercentSpace_Jazztel model 15-exhibits" xfId="2535" xr:uid="{00000000-0005-0000-0000-000062090000}"/>
    <cellStyle name="_PercentSpace_Jazztel model 15-exhibits bis" xfId="2536" xr:uid="{00000000-0005-0000-0000-000063090000}"/>
    <cellStyle name="_PercentSpace_Jazztel model 15-exhibits bis_FT-6June2001" xfId="2537" xr:uid="{00000000-0005-0000-0000-000064090000}"/>
    <cellStyle name="_PercentSpace_Jazztel model 15-exhibits bis_FT-6June2001_Telefonica Moviles" xfId="2538" xr:uid="{00000000-0005-0000-0000-000065090000}"/>
    <cellStyle name="_PercentSpace_Jazztel model 15-exhibits bis_Orange-Mar01" xfId="2539" xr:uid="{00000000-0005-0000-0000-000066090000}"/>
    <cellStyle name="_PercentSpace_Jazztel model 15-exhibits bis_Orange-May01" xfId="2540" xr:uid="{00000000-0005-0000-0000-000067090000}"/>
    <cellStyle name="_PercentSpace_Jazztel model 15-exhibits bis_T_MOBIL2" xfId="2541" xr:uid="{00000000-0005-0000-0000-000068090000}"/>
    <cellStyle name="_PercentSpace_Jazztel model 15-exhibits bis_T_MOBIL2_FT-6June2001" xfId="2542" xr:uid="{00000000-0005-0000-0000-000069090000}"/>
    <cellStyle name="_PercentSpace_Jazztel model 15-exhibits bis_T_MOBIL2_FT-6June2001_1" xfId="2543" xr:uid="{00000000-0005-0000-0000-00006A090000}"/>
    <cellStyle name="_PercentSpace_Jazztel model 15-exhibits bis_T_MOBIL2_FT-6June2001_1_Telefonica Moviles" xfId="2544" xr:uid="{00000000-0005-0000-0000-00006B090000}"/>
    <cellStyle name="_PercentSpace_Jazztel model 15-exhibits bis_T_MOBIL2_Orange-May01" xfId="2545" xr:uid="{00000000-0005-0000-0000-00006C090000}"/>
    <cellStyle name="_PercentSpace_Jazztel model 15-exhibits bis_T_MOBIL2_Telefonica Moviles" xfId="2546" xr:uid="{00000000-0005-0000-0000-00006D090000}"/>
    <cellStyle name="_PercentSpace_Jazztel model 15-exhibits bis_Telefonica Moviles" xfId="2547" xr:uid="{00000000-0005-0000-0000-00006E090000}"/>
    <cellStyle name="_PercentSpace_Jazztel model 15-exhibits bis_TelenorInitiation-11Jan01" xfId="2548" xr:uid="{00000000-0005-0000-0000-00006F090000}"/>
    <cellStyle name="_PercentSpace_Jazztel model 15-exhibits bis_TelenorWIPFeb01" xfId="2549" xr:uid="{00000000-0005-0000-0000-000070090000}"/>
    <cellStyle name="_PercentSpace_Jazztel model 15-exhibits_3G Models" xfId="2550" xr:uid="{00000000-0005-0000-0000-000071090000}"/>
    <cellStyle name="_PercentSpace_Jazztel model 15-exhibits_FT-6June2001" xfId="2551" xr:uid="{00000000-0005-0000-0000-000072090000}"/>
    <cellStyle name="_PercentSpace_Jazztel model 15-exhibits_Jazztel model 16DP3-Exhibits" xfId="2552" xr:uid="{00000000-0005-0000-0000-000073090000}"/>
    <cellStyle name="_PercentSpace_Jazztel model 15-exhibits_Jazztel model 16DP3-Exhibits_FT-6June2001" xfId="2553" xr:uid="{00000000-0005-0000-0000-000074090000}"/>
    <cellStyle name="_PercentSpace_Jazztel model 15-exhibits_Jazztel model 16DP3-Exhibits_FT-6June2001_Telefonica Moviles" xfId="2554" xr:uid="{00000000-0005-0000-0000-000075090000}"/>
    <cellStyle name="_PercentSpace_Jazztel model 15-exhibits_Jazztel model 16DP3-Exhibits_Orange-Mar01" xfId="2555" xr:uid="{00000000-0005-0000-0000-000076090000}"/>
    <cellStyle name="_PercentSpace_Jazztel model 15-exhibits_Jazztel model 16DP3-Exhibits_Orange-May01" xfId="2556" xr:uid="{00000000-0005-0000-0000-000077090000}"/>
    <cellStyle name="_PercentSpace_Jazztel model 15-exhibits_Jazztel model 16DP3-Exhibits_T_MOBIL2" xfId="2557" xr:uid="{00000000-0005-0000-0000-000078090000}"/>
    <cellStyle name="_PercentSpace_Jazztel model 15-exhibits_Jazztel model 16DP3-Exhibits_T_MOBIL2_FT-6June2001" xfId="2558" xr:uid="{00000000-0005-0000-0000-000079090000}"/>
    <cellStyle name="_PercentSpace_Jazztel model 15-exhibits_Jazztel model 16DP3-Exhibits_T_MOBIL2_FT-6June2001_1" xfId="2559" xr:uid="{00000000-0005-0000-0000-00007A090000}"/>
    <cellStyle name="_PercentSpace_Jazztel model 15-exhibits_Jazztel model 16DP3-Exhibits_T_MOBIL2_FT-6June2001_1_Telefonica Moviles" xfId="2560" xr:uid="{00000000-0005-0000-0000-00007B090000}"/>
    <cellStyle name="_PercentSpace_Jazztel model 15-exhibits_Jazztel model 16DP3-Exhibits_T_MOBIL2_Orange-May01" xfId="2561" xr:uid="{00000000-0005-0000-0000-00007C090000}"/>
    <cellStyle name="_PercentSpace_Jazztel model 15-exhibits_Jazztel model 16DP3-Exhibits_T_MOBIL2_Telefonica Moviles" xfId="2562" xr:uid="{00000000-0005-0000-0000-00007D090000}"/>
    <cellStyle name="_PercentSpace_Jazztel model 15-exhibits_Jazztel model 16DP3-Exhibits_Telefonica Moviles" xfId="2563" xr:uid="{00000000-0005-0000-0000-00007E090000}"/>
    <cellStyle name="_PercentSpace_Jazztel model 15-exhibits_Jazztel model 16DP3-Exhibits_TelenorInitiation-11Jan01" xfId="2564" xr:uid="{00000000-0005-0000-0000-00007F090000}"/>
    <cellStyle name="_PercentSpace_Jazztel model 15-exhibits_Jazztel model 16DP3-Exhibits_TelenorWIPFeb01" xfId="2565" xr:uid="{00000000-0005-0000-0000-000080090000}"/>
    <cellStyle name="_PercentSpace_Jazztel model 15-exhibits_Jazztel model 18DP-exhibits" xfId="2566" xr:uid="{00000000-0005-0000-0000-000081090000}"/>
    <cellStyle name="_PercentSpace_Jazztel model 15-exhibits_Jazztel model 18DP-exhibits_3G Models" xfId="2567" xr:uid="{00000000-0005-0000-0000-000082090000}"/>
    <cellStyle name="_PercentSpace_Jazztel model 15-exhibits_Orange-May01" xfId="2568" xr:uid="{00000000-0005-0000-0000-000083090000}"/>
    <cellStyle name="_PercentSpace_Jazztel model 15-exhibits_Telefonica Moviles" xfId="2569" xr:uid="{00000000-0005-0000-0000-000084090000}"/>
    <cellStyle name="_PercentSpace_Jazztel model 15-exhibits-Friso2" xfId="2570" xr:uid="{00000000-0005-0000-0000-000085090000}"/>
    <cellStyle name="_PercentSpace_Jazztel model 15-exhibits-Friso2_3G Models" xfId="2571" xr:uid="{00000000-0005-0000-0000-000086090000}"/>
    <cellStyle name="_PercentSpace_Jazztel model 15-exhibits-Friso2_FT-6June2001" xfId="2572" xr:uid="{00000000-0005-0000-0000-000087090000}"/>
    <cellStyle name="_PercentSpace_Jazztel model 15-exhibits-Friso2_Jazztel model 16DP3-Exhibits" xfId="2573" xr:uid="{00000000-0005-0000-0000-000088090000}"/>
    <cellStyle name="_PercentSpace_Jazztel model 15-exhibits-Friso2_Jazztel model 16DP3-Exhibits_FT-6June2001" xfId="2574" xr:uid="{00000000-0005-0000-0000-000089090000}"/>
    <cellStyle name="_PercentSpace_Jazztel model 15-exhibits-Friso2_Jazztel model 16DP3-Exhibits_FT-6June2001_Telefonica Moviles" xfId="2575" xr:uid="{00000000-0005-0000-0000-00008A090000}"/>
    <cellStyle name="_PercentSpace_Jazztel model 15-exhibits-Friso2_Jazztel model 16DP3-Exhibits_Orange-Mar01" xfId="2576" xr:uid="{00000000-0005-0000-0000-00008B090000}"/>
    <cellStyle name="_PercentSpace_Jazztel model 15-exhibits-Friso2_Jazztel model 16DP3-Exhibits_Orange-May01" xfId="2577" xr:uid="{00000000-0005-0000-0000-00008C090000}"/>
    <cellStyle name="_PercentSpace_Jazztel model 15-exhibits-Friso2_Jazztel model 16DP3-Exhibits_T_MOBIL2" xfId="2578" xr:uid="{00000000-0005-0000-0000-00008D090000}"/>
    <cellStyle name="_PercentSpace_Jazztel model 15-exhibits-Friso2_Jazztel model 16DP3-Exhibits_T_MOBIL2_FT-6June2001" xfId="2579" xr:uid="{00000000-0005-0000-0000-00008E090000}"/>
    <cellStyle name="_PercentSpace_Jazztel model 15-exhibits-Friso2_Jazztel model 16DP3-Exhibits_T_MOBIL2_FT-6June2001_1" xfId="2580" xr:uid="{00000000-0005-0000-0000-00008F090000}"/>
    <cellStyle name="_PercentSpace_Jazztel model 15-exhibits-Friso2_Jazztel model 16DP3-Exhibits_T_MOBIL2_FT-6June2001_1_Telefonica Moviles" xfId="2581" xr:uid="{00000000-0005-0000-0000-000090090000}"/>
    <cellStyle name="_PercentSpace_Jazztel model 15-exhibits-Friso2_Jazztel model 16DP3-Exhibits_T_MOBIL2_Orange-May01" xfId="2582" xr:uid="{00000000-0005-0000-0000-000091090000}"/>
    <cellStyle name="_PercentSpace_Jazztel model 15-exhibits-Friso2_Jazztel model 16DP3-Exhibits_T_MOBIL2_Telefonica Moviles" xfId="2583" xr:uid="{00000000-0005-0000-0000-000092090000}"/>
    <cellStyle name="_PercentSpace_Jazztel model 15-exhibits-Friso2_Jazztel model 16DP3-Exhibits_Telefonica Moviles" xfId="2584" xr:uid="{00000000-0005-0000-0000-000093090000}"/>
    <cellStyle name="_PercentSpace_Jazztel model 15-exhibits-Friso2_Jazztel model 16DP3-Exhibits_TelenorInitiation-11Jan01" xfId="2585" xr:uid="{00000000-0005-0000-0000-000094090000}"/>
    <cellStyle name="_PercentSpace_Jazztel model 15-exhibits-Friso2_Jazztel model 16DP3-Exhibits_TelenorWIPFeb01" xfId="2586" xr:uid="{00000000-0005-0000-0000-000095090000}"/>
    <cellStyle name="_PercentSpace_Jazztel model 15-exhibits-Friso2_Jazztel model 18DP-exhibits" xfId="2587" xr:uid="{00000000-0005-0000-0000-000096090000}"/>
    <cellStyle name="_PercentSpace_Jazztel model 15-exhibits-Friso2_Jazztel model 18DP-exhibits_3G Models" xfId="2588" xr:uid="{00000000-0005-0000-0000-000097090000}"/>
    <cellStyle name="_PercentSpace_Jazztel model 15-exhibits-Friso2_Orange-May01" xfId="2589" xr:uid="{00000000-0005-0000-0000-000098090000}"/>
    <cellStyle name="_PercentSpace_Jazztel model 15-exhibits-Friso2_Telefonica Moviles" xfId="2590" xr:uid="{00000000-0005-0000-0000-000099090000}"/>
    <cellStyle name="_PercentSpace_Jazztel model 16DP2-Exhibits" xfId="2591" xr:uid="{00000000-0005-0000-0000-00009A090000}"/>
    <cellStyle name="_PercentSpace_Jazztel model 16DP2-Exhibits_3G Models" xfId="2592" xr:uid="{00000000-0005-0000-0000-00009B090000}"/>
    <cellStyle name="_PercentSpace_Jazztel model 16DP3-Exhibits" xfId="2593" xr:uid="{00000000-0005-0000-0000-00009C090000}"/>
    <cellStyle name="_PercentSpace_Jazztel model 16DP3-Exhibits_3G Models" xfId="2594" xr:uid="{00000000-0005-0000-0000-00009D090000}"/>
    <cellStyle name="_PercentSpace_t-mobile Sep 2003" xfId="2595" xr:uid="{00000000-0005-0000-0000-00009E090000}"/>
    <cellStyle name="_PL CCat consolidated-Iskon_iPF2007" xfId="2596" xr:uid="{00000000-0005-0000-0000-00009F090000}"/>
    <cellStyle name="_PL CCat consolidated-Iskon_iPF2007 (2)" xfId="2597" xr:uid="{00000000-0005-0000-0000-0000A0090000}"/>
    <cellStyle name="_placa-plan06-08" xfId="30" xr:uid="{00000000-0005-0000-0000-0000A1090000}"/>
    <cellStyle name="_placa-plan06-08 2" xfId="2598" xr:uid="{00000000-0005-0000-0000-0000A2090000}"/>
    <cellStyle name="_placa-plan06-08 3" xfId="2599" xr:uid="{00000000-0005-0000-0000-0000A3090000}"/>
    <cellStyle name="_placa-plan06-08 4" xfId="2600" xr:uid="{00000000-0005-0000-0000-0000A4090000}"/>
    <cellStyle name="_Plan model 2006-2008-novi" xfId="31" xr:uid="{00000000-0005-0000-0000-0000A5090000}"/>
    <cellStyle name="_Plan model 2006-2008-novi 2" xfId="2601" xr:uid="{00000000-0005-0000-0000-0000A6090000}"/>
    <cellStyle name="_Plan model 2006-2008-novi 3" xfId="2602" xr:uid="{00000000-0005-0000-0000-0000A7090000}"/>
    <cellStyle name="_Plan model 2006-2008-novi 4" xfId="2603" xr:uid="{00000000-0005-0000-0000-0000A8090000}"/>
    <cellStyle name="_Plan model 2006-2008-novi_Sheet1" xfId="2604" xr:uid="{00000000-0005-0000-0000-0000A9090000}"/>
    <cellStyle name="_Plan Virt_POP" xfId="2605" xr:uid="{00000000-0005-0000-0000-0000AA090000}"/>
    <cellStyle name="_Plan Virt_POP_MAXtvPlan 20090416" xfId="2606" xr:uid="{00000000-0005-0000-0000-0000AB090000}"/>
    <cellStyle name="_Plan Virt_POP_rfc novi1  20090505 z2" xfId="2607" xr:uid="{00000000-0005-0000-0000-0000AC090000}"/>
    <cellStyle name="_podloge-MB" xfId="32" xr:uid="{00000000-0005-0000-0000-0000AD090000}"/>
    <cellStyle name="_podloge-MB 2" xfId="2608" xr:uid="{00000000-0005-0000-0000-0000AE090000}"/>
    <cellStyle name="_podloge-MB 3" xfId="2609" xr:uid="{00000000-0005-0000-0000-0000AF090000}"/>
    <cellStyle name="_podloge-MB 4" xfId="2610" xr:uid="{00000000-0005-0000-0000-0000B0090000}"/>
    <cellStyle name="_podloge-MB_Sheet1" xfId="2611" xr:uid="{00000000-0005-0000-0000-0000B1090000}"/>
    <cellStyle name="_POSTAUDIT_2005_04+05_BAD_DEBTsa ptp_final" xfId="2612" xr:uid="{00000000-0005-0000-0000-0000B2090000}"/>
    <cellStyle name="_POTS number and revenue " xfId="2613" xr:uid="{00000000-0005-0000-0000-0000B3090000}"/>
    <cellStyle name="_PRP MPL_Q1 2009_Proposal_for Quantity planning" xfId="2614" xr:uid="{00000000-0005-0000-0000-0000B4090000}"/>
    <cellStyle name="_PRP MPL_Q1 2009_Proposal_for Quantity planning_1" xfId="2615" xr:uid="{00000000-0005-0000-0000-0000B5090000}"/>
    <cellStyle name="_radna" xfId="33" xr:uid="{00000000-0005-0000-0000-0000B6090000}"/>
    <cellStyle name="_radna 2" xfId="2616" xr:uid="{00000000-0005-0000-0000-0000B7090000}"/>
    <cellStyle name="_radna 2 2" xfId="2617" xr:uid="{00000000-0005-0000-0000-0000B8090000}"/>
    <cellStyle name="_radna 3" xfId="2618" xr:uid="{00000000-0005-0000-0000-0000B9090000}"/>
    <cellStyle name="_radna 3 2" xfId="2619" xr:uid="{00000000-0005-0000-0000-0000BA090000}"/>
    <cellStyle name="_radna 4" xfId="2620" xr:uid="{00000000-0005-0000-0000-0000BB090000}"/>
    <cellStyle name="_radna_Costs " xfId="2621" xr:uid="{00000000-0005-0000-0000-0000BC090000}"/>
    <cellStyle name="_radna_HAWA" xfId="2622" xr:uid="{00000000-0005-0000-0000-0000BD090000}"/>
    <cellStyle name="_radna_MAXtvPlan 20090416" xfId="2623" xr:uid="{00000000-0005-0000-0000-0000BE090000}"/>
    <cellStyle name="_radna_Model_SAB101_e_31_May_2008_iPF 2008" xfId="2624" xr:uid="{00000000-0005-0000-0000-0000BF090000}"/>
    <cellStyle name="_radna_Retention ADSL" xfId="2625" xr:uid="{00000000-0005-0000-0000-0000C0090000}"/>
    <cellStyle name="_radna_Reveneus" xfId="2626" xr:uid="{00000000-0005-0000-0000-0000C1090000}"/>
    <cellStyle name="_radna_rfc novi1  20090505 z2" xfId="2627" xr:uid="{00000000-0005-0000-0000-0000C2090000}"/>
    <cellStyle name="_radna_T-Com wo Iskon P&amp;L CCat" xfId="2628" xr:uid="{00000000-0005-0000-0000-0000C3090000}"/>
    <cellStyle name="_radna_TKI - TKA costs for POTS" xfId="2629" xr:uid="{00000000-0005-0000-0000-0000C4090000}"/>
    <cellStyle name="_Report on SMS" xfId="34" xr:uid="{00000000-0005-0000-0000-0000C5090000}"/>
    <cellStyle name="_Report on SMS 2" xfId="2630" xr:uid="{00000000-0005-0000-0000-0000C6090000}"/>
    <cellStyle name="_Report on SMS 2 2" xfId="2631" xr:uid="{00000000-0005-0000-0000-0000C7090000}"/>
    <cellStyle name="_Report on SMS 2 2 2" xfId="2632" xr:uid="{00000000-0005-0000-0000-0000C8090000}"/>
    <cellStyle name="_Report on SMS 2 2 3" xfId="2633" xr:uid="{00000000-0005-0000-0000-0000C9090000}"/>
    <cellStyle name="_Report on SMS 2 2 4" xfId="2634" xr:uid="{00000000-0005-0000-0000-0000CA090000}"/>
    <cellStyle name="_Report on SMS 2 3" xfId="2635" xr:uid="{00000000-0005-0000-0000-0000CB090000}"/>
    <cellStyle name="_Report on SMS 2 4" xfId="2636" xr:uid="{00000000-0005-0000-0000-0000CC090000}"/>
    <cellStyle name="_Report on SMS 2 5" xfId="2637" xr:uid="{00000000-0005-0000-0000-0000CD090000}"/>
    <cellStyle name="_Report on SMS 2 6" xfId="2638" xr:uid="{00000000-0005-0000-0000-0000CE090000}"/>
    <cellStyle name="_Report on SMS 3" xfId="2639" xr:uid="{00000000-0005-0000-0000-0000CF090000}"/>
    <cellStyle name="_Report on SMS 3 2" xfId="2640" xr:uid="{00000000-0005-0000-0000-0000D0090000}"/>
    <cellStyle name="_Report on SMS 3 2 2" xfId="2641" xr:uid="{00000000-0005-0000-0000-0000D1090000}"/>
    <cellStyle name="_Report on SMS 3 2 3" xfId="2642" xr:uid="{00000000-0005-0000-0000-0000D2090000}"/>
    <cellStyle name="_Report on SMS 3 2 4" xfId="2643" xr:uid="{00000000-0005-0000-0000-0000D3090000}"/>
    <cellStyle name="_Report on SMS 3 3" xfId="2644" xr:uid="{00000000-0005-0000-0000-0000D4090000}"/>
    <cellStyle name="_Report on SMS 3 4" xfId="2645" xr:uid="{00000000-0005-0000-0000-0000D5090000}"/>
    <cellStyle name="_Report on SMS 3 5" xfId="2646" xr:uid="{00000000-0005-0000-0000-0000D6090000}"/>
    <cellStyle name="_Report on SMS 4" xfId="2647" xr:uid="{00000000-0005-0000-0000-0000D7090000}"/>
    <cellStyle name="_Report on SMS 4 2" xfId="2648" xr:uid="{00000000-0005-0000-0000-0000D8090000}"/>
    <cellStyle name="_Report on SMS 4 2 2" xfId="2649" xr:uid="{00000000-0005-0000-0000-0000D9090000}"/>
    <cellStyle name="_Report on SMS 4 2 3" xfId="2650" xr:uid="{00000000-0005-0000-0000-0000DA090000}"/>
    <cellStyle name="_Report on SMS 4 2 4" xfId="2651" xr:uid="{00000000-0005-0000-0000-0000DB090000}"/>
    <cellStyle name="_Report on SMS 4 3" xfId="2652" xr:uid="{00000000-0005-0000-0000-0000DC090000}"/>
    <cellStyle name="_Report on SMS 4 4" xfId="2653" xr:uid="{00000000-0005-0000-0000-0000DD090000}"/>
    <cellStyle name="_Report on SMS 4 5" xfId="2654" xr:uid="{00000000-0005-0000-0000-0000DE090000}"/>
    <cellStyle name="_Report on SMS 5" xfId="2655" xr:uid="{00000000-0005-0000-0000-0000DF090000}"/>
    <cellStyle name="_Report on SMS 5 2" xfId="2656" xr:uid="{00000000-0005-0000-0000-0000E0090000}"/>
    <cellStyle name="_Report on SMS 6" xfId="2657" xr:uid="{00000000-0005-0000-0000-0000E1090000}"/>
    <cellStyle name="_Report on SMS 6 2" xfId="2658" xr:uid="{00000000-0005-0000-0000-0000E2090000}"/>
    <cellStyle name="_Report on SMS 7" xfId="2659" xr:uid="{00000000-0005-0000-0000-0000E3090000}"/>
    <cellStyle name="_Report on SMS 8" xfId="2660" xr:uid="{00000000-0005-0000-0000-0000E4090000}"/>
    <cellStyle name="_Report on SMS_Forecast1+11_new_model_M1" xfId="2661" xr:uid="{00000000-0005-0000-0000-0000E5090000}"/>
    <cellStyle name="_Report on SMS_Forecast1+11_new_model_M1 2" xfId="2662" xr:uid="{00000000-0005-0000-0000-0000E6090000}"/>
    <cellStyle name="_Report on SMS_Forecast1+11_new_model_M1_PRP MPL_Q1 2009_Proposal_for Quantity planning" xfId="2663" xr:uid="{00000000-0005-0000-0000-0000E7090000}"/>
    <cellStyle name="_Report on SMS_internal FC input sheet _ v6" xfId="2664" xr:uid="{00000000-0005-0000-0000-0000E8090000}"/>
    <cellStyle name="_Report on SMS_internal FC input sheet _ v6 10" xfId="2665" xr:uid="{00000000-0005-0000-0000-0000E9090000}"/>
    <cellStyle name="_Report on SMS_internal FC input sheet _ v6 11" xfId="2666" xr:uid="{00000000-0005-0000-0000-0000EA090000}"/>
    <cellStyle name="_Report on SMS_internal FC input sheet _ v6 12" xfId="2667" xr:uid="{00000000-0005-0000-0000-0000EB090000}"/>
    <cellStyle name="_Report on SMS_internal FC input sheet _ v6 13" xfId="2668" xr:uid="{00000000-0005-0000-0000-0000EC090000}"/>
    <cellStyle name="_Report on SMS_internal FC input sheet _ v6 2" xfId="2669" xr:uid="{00000000-0005-0000-0000-0000ED090000}"/>
    <cellStyle name="_Report on SMS_internal FC input sheet _ v6 2 2" xfId="2670" xr:uid="{00000000-0005-0000-0000-0000EE090000}"/>
    <cellStyle name="_Report on SMS_internal FC input sheet _ v6 2 2 2" xfId="2671" xr:uid="{00000000-0005-0000-0000-0000EF090000}"/>
    <cellStyle name="_Report on SMS_internal FC input sheet _ v6 2 3" xfId="2672" xr:uid="{00000000-0005-0000-0000-0000F0090000}"/>
    <cellStyle name="_Report on SMS_internal FC input sheet _ v6 2 3 2" xfId="2673" xr:uid="{00000000-0005-0000-0000-0000F1090000}"/>
    <cellStyle name="_Report on SMS_internal FC input sheet _ v6 2 4" xfId="2674" xr:uid="{00000000-0005-0000-0000-0000F2090000}"/>
    <cellStyle name="_Report on SMS_internal FC input sheet _ v6 2 4 2" xfId="2675" xr:uid="{00000000-0005-0000-0000-0000F3090000}"/>
    <cellStyle name="_Report on SMS_internal FC input sheet _ v6 2 4 3" xfId="2676" xr:uid="{00000000-0005-0000-0000-0000F4090000}"/>
    <cellStyle name="_Report on SMS_internal FC input sheet _ v6 2 5" xfId="2677" xr:uid="{00000000-0005-0000-0000-0000F5090000}"/>
    <cellStyle name="_Report on SMS_internal FC input sheet _ v6 2 6" xfId="2678" xr:uid="{00000000-0005-0000-0000-0000F6090000}"/>
    <cellStyle name="_Report on SMS_internal FC input sheet _ v6 3" xfId="2679" xr:uid="{00000000-0005-0000-0000-0000F7090000}"/>
    <cellStyle name="_Report on SMS_internal FC input sheet _ v6 3 2" xfId="2680" xr:uid="{00000000-0005-0000-0000-0000F8090000}"/>
    <cellStyle name="_Report on SMS_internal FC input sheet _ v6 3 2 2" xfId="2681" xr:uid="{00000000-0005-0000-0000-0000F9090000}"/>
    <cellStyle name="_Report on SMS_internal FC input sheet _ v6 3 2 3" xfId="2682" xr:uid="{00000000-0005-0000-0000-0000FA090000}"/>
    <cellStyle name="_Report on SMS_internal FC input sheet _ v6 3 3" xfId="2683" xr:uid="{00000000-0005-0000-0000-0000FB090000}"/>
    <cellStyle name="_Report on SMS_internal FC input sheet _ v6 3 4" xfId="2684" xr:uid="{00000000-0005-0000-0000-0000FC090000}"/>
    <cellStyle name="_Report on SMS_internal FC input sheet _ v6 3 4 2" xfId="2685" xr:uid="{00000000-0005-0000-0000-0000FD090000}"/>
    <cellStyle name="_Report on SMS_internal FC input sheet _ v6 3 4 3" xfId="2686" xr:uid="{00000000-0005-0000-0000-0000FE090000}"/>
    <cellStyle name="_Report on SMS_internal FC input sheet _ v6 3 5" xfId="2687" xr:uid="{00000000-0005-0000-0000-0000FF090000}"/>
    <cellStyle name="_Report on SMS_internal FC input sheet _ v6 3 6" xfId="2688" xr:uid="{00000000-0005-0000-0000-0000000A0000}"/>
    <cellStyle name="_Report on SMS_internal FC input sheet _ v6 4" xfId="2689" xr:uid="{00000000-0005-0000-0000-0000010A0000}"/>
    <cellStyle name="_Report on SMS_internal FC input sheet _ v6 4 2" xfId="2690" xr:uid="{00000000-0005-0000-0000-0000020A0000}"/>
    <cellStyle name="_Report on SMS_internal FC input sheet _ v6 5" xfId="2691" xr:uid="{00000000-0005-0000-0000-0000030A0000}"/>
    <cellStyle name="_Report on SMS_internal FC input sheet _ v6 5 2" xfId="2692" xr:uid="{00000000-0005-0000-0000-0000040A0000}"/>
    <cellStyle name="_Report on SMS_internal FC input sheet _ v6 6" xfId="2693" xr:uid="{00000000-0005-0000-0000-0000050A0000}"/>
    <cellStyle name="_Report on SMS_internal FC input sheet _ v6 6 2" xfId="2694" xr:uid="{00000000-0005-0000-0000-0000060A0000}"/>
    <cellStyle name="_Report on SMS_internal FC input sheet _ v6 7" xfId="2695" xr:uid="{00000000-0005-0000-0000-0000070A0000}"/>
    <cellStyle name="_Report on SMS_internal FC input sheet _ v6 8" xfId="2696" xr:uid="{00000000-0005-0000-0000-0000080A0000}"/>
    <cellStyle name="_Report on SMS_internal FC input sheet _ v6 9" xfId="2697" xr:uid="{00000000-0005-0000-0000-0000090A0000}"/>
    <cellStyle name="_Report on SMS_internal FC input sheet _ v6_promjena_cijena_interkonekcije_mobile_retail_190210" xfId="2698" xr:uid="{00000000-0005-0000-0000-00000A0A0000}"/>
    <cellStyle name="_Report on SMS_internal FC input sheet _ v6_PRP MPL_Q1 2009_Proposal_for Quantity planning" xfId="2699" xr:uid="{00000000-0005-0000-0000-00000B0A0000}"/>
    <cellStyle name="_Report on SMS_Internal fc input sheet-M1PRP&amp; POP-290109_finalno" xfId="2700" xr:uid="{00000000-0005-0000-0000-00000C0A0000}"/>
    <cellStyle name="_Report on SMS_Internal fc input sheet-M1PRP&amp; POP-290109_finalno 10" xfId="2701" xr:uid="{00000000-0005-0000-0000-00000D0A0000}"/>
    <cellStyle name="_Report on SMS_Internal fc input sheet-M1PRP&amp; POP-290109_finalno 11" xfId="2702" xr:uid="{00000000-0005-0000-0000-00000E0A0000}"/>
    <cellStyle name="_Report on SMS_Internal fc input sheet-M1PRP&amp; POP-290109_finalno 12" xfId="2703" xr:uid="{00000000-0005-0000-0000-00000F0A0000}"/>
    <cellStyle name="_Report on SMS_Internal fc input sheet-M1PRP&amp; POP-290109_finalno 13" xfId="2704" xr:uid="{00000000-0005-0000-0000-0000100A0000}"/>
    <cellStyle name="_Report on SMS_Internal fc input sheet-M1PRP&amp; POP-290109_finalno 2" xfId="2705" xr:uid="{00000000-0005-0000-0000-0000110A0000}"/>
    <cellStyle name="_Report on SMS_Internal fc input sheet-M1PRP&amp; POP-290109_finalno 2 2" xfId="2706" xr:uid="{00000000-0005-0000-0000-0000120A0000}"/>
    <cellStyle name="_Report on SMS_Internal fc input sheet-M1PRP&amp; POP-290109_finalno 2 2 2" xfId="2707" xr:uid="{00000000-0005-0000-0000-0000130A0000}"/>
    <cellStyle name="_Report on SMS_Internal fc input sheet-M1PRP&amp; POP-290109_finalno 2 3" xfId="2708" xr:uid="{00000000-0005-0000-0000-0000140A0000}"/>
    <cellStyle name="_Report on SMS_Internal fc input sheet-M1PRP&amp; POP-290109_finalno 2 3 2" xfId="2709" xr:uid="{00000000-0005-0000-0000-0000150A0000}"/>
    <cellStyle name="_Report on SMS_Internal fc input sheet-M1PRP&amp; POP-290109_finalno 2 4" xfId="2710" xr:uid="{00000000-0005-0000-0000-0000160A0000}"/>
    <cellStyle name="_Report on SMS_Internal fc input sheet-M1PRP&amp; POP-290109_finalno 2 4 2" xfId="2711" xr:uid="{00000000-0005-0000-0000-0000170A0000}"/>
    <cellStyle name="_Report on SMS_Internal fc input sheet-M1PRP&amp; POP-290109_finalno 2 4 3" xfId="2712" xr:uid="{00000000-0005-0000-0000-0000180A0000}"/>
    <cellStyle name="_Report on SMS_Internal fc input sheet-M1PRP&amp; POP-290109_finalno 2 5" xfId="2713" xr:uid="{00000000-0005-0000-0000-0000190A0000}"/>
    <cellStyle name="_Report on SMS_Internal fc input sheet-M1PRP&amp; POP-290109_finalno 2 6" xfId="2714" xr:uid="{00000000-0005-0000-0000-00001A0A0000}"/>
    <cellStyle name="_Report on SMS_Internal fc input sheet-M1PRP&amp; POP-290109_finalno 3" xfId="2715" xr:uid="{00000000-0005-0000-0000-00001B0A0000}"/>
    <cellStyle name="_Report on SMS_Internal fc input sheet-M1PRP&amp; POP-290109_finalno 3 2" xfId="2716" xr:uid="{00000000-0005-0000-0000-00001C0A0000}"/>
    <cellStyle name="_Report on SMS_Internal fc input sheet-M1PRP&amp; POP-290109_finalno 3 2 2" xfId="2717" xr:uid="{00000000-0005-0000-0000-00001D0A0000}"/>
    <cellStyle name="_Report on SMS_Internal fc input sheet-M1PRP&amp; POP-290109_finalno 3 2 3" xfId="2718" xr:uid="{00000000-0005-0000-0000-00001E0A0000}"/>
    <cellStyle name="_Report on SMS_Internal fc input sheet-M1PRP&amp; POP-290109_finalno 3 3" xfId="2719" xr:uid="{00000000-0005-0000-0000-00001F0A0000}"/>
    <cellStyle name="_Report on SMS_Internal fc input sheet-M1PRP&amp; POP-290109_finalno 3 4" xfId="2720" xr:uid="{00000000-0005-0000-0000-0000200A0000}"/>
    <cellStyle name="_Report on SMS_Internal fc input sheet-M1PRP&amp; POP-290109_finalno 3 4 2" xfId="2721" xr:uid="{00000000-0005-0000-0000-0000210A0000}"/>
    <cellStyle name="_Report on SMS_Internal fc input sheet-M1PRP&amp; POP-290109_finalno 3 4 3" xfId="2722" xr:uid="{00000000-0005-0000-0000-0000220A0000}"/>
    <cellStyle name="_Report on SMS_Internal fc input sheet-M1PRP&amp; POP-290109_finalno 3 5" xfId="2723" xr:uid="{00000000-0005-0000-0000-0000230A0000}"/>
    <cellStyle name="_Report on SMS_Internal fc input sheet-M1PRP&amp; POP-290109_finalno 3 6" xfId="2724" xr:uid="{00000000-0005-0000-0000-0000240A0000}"/>
    <cellStyle name="_Report on SMS_Internal fc input sheet-M1PRP&amp; POP-290109_finalno 4" xfId="2725" xr:uid="{00000000-0005-0000-0000-0000250A0000}"/>
    <cellStyle name="_Report on SMS_Internal fc input sheet-M1PRP&amp; POP-290109_finalno 4 2" xfId="2726" xr:uid="{00000000-0005-0000-0000-0000260A0000}"/>
    <cellStyle name="_Report on SMS_Internal fc input sheet-M1PRP&amp; POP-290109_finalno 5" xfId="2727" xr:uid="{00000000-0005-0000-0000-0000270A0000}"/>
    <cellStyle name="_Report on SMS_Internal fc input sheet-M1PRP&amp; POP-290109_finalno 5 2" xfId="2728" xr:uid="{00000000-0005-0000-0000-0000280A0000}"/>
    <cellStyle name="_Report on SMS_Internal fc input sheet-M1PRP&amp; POP-290109_finalno 6" xfId="2729" xr:uid="{00000000-0005-0000-0000-0000290A0000}"/>
    <cellStyle name="_Report on SMS_Internal fc input sheet-M1PRP&amp; POP-290109_finalno 6 2" xfId="2730" xr:uid="{00000000-0005-0000-0000-00002A0A0000}"/>
    <cellStyle name="_Report on SMS_Internal fc input sheet-M1PRP&amp; POP-290109_finalno 7" xfId="2731" xr:uid="{00000000-0005-0000-0000-00002B0A0000}"/>
    <cellStyle name="_Report on SMS_Internal fc input sheet-M1PRP&amp; POP-290109_finalno 8" xfId="2732" xr:uid="{00000000-0005-0000-0000-00002C0A0000}"/>
    <cellStyle name="_Report on SMS_Internal fc input sheet-M1PRP&amp; POP-290109_finalno 9" xfId="2733" xr:uid="{00000000-0005-0000-0000-00002D0A0000}"/>
    <cellStyle name="_Report on SMS_Internal fc input sheet-M1PRP&amp; POP-290109_finalno_promjena_cijena_interkonekcije_mobile_retail_190210" xfId="2734" xr:uid="{00000000-0005-0000-0000-00002E0A0000}"/>
    <cellStyle name="_Report on SMS_Internal fc input sheet-M1PRP&amp; POP-290109_finalno_PRP MPL_Q1 2009_Proposal_for Quantity planning" xfId="2735" xr:uid="{00000000-0005-0000-0000-00002F0A0000}"/>
    <cellStyle name="_Report on SMS_promjena_cijena_interkonekcije_mobile_retail_190210" xfId="2736" xr:uid="{00000000-0005-0000-0000-0000300A0000}"/>
    <cellStyle name="_Report on SMS_PRP MPL_Q1 2009_Proposal_for Quantity planning" xfId="2737" xr:uid="{00000000-0005-0000-0000-0000310A0000}"/>
    <cellStyle name="_Report on SMS_S3_input" xfId="2738" xr:uid="{00000000-0005-0000-0000-0000320A0000}"/>
    <cellStyle name="_Report on SMS_SAC_SRC_final_28012009" xfId="2739" xr:uid="{00000000-0005-0000-0000-0000330A0000}"/>
    <cellStyle name="_Report on SMS_SAC_SRC_final_28012009 10" xfId="2740" xr:uid="{00000000-0005-0000-0000-0000340A0000}"/>
    <cellStyle name="_Report on SMS_SAC_SRC_final_28012009 11" xfId="2741" xr:uid="{00000000-0005-0000-0000-0000350A0000}"/>
    <cellStyle name="_Report on SMS_SAC_SRC_final_28012009 12" xfId="2742" xr:uid="{00000000-0005-0000-0000-0000360A0000}"/>
    <cellStyle name="_Report on SMS_SAC_SRC_final_28012009 13" xfId="2743" xr:uid="{00000000-0005-0000-0000-0000370A0000}"/>
    <cellStyle name="_Report on SMS_SAC_SRC_final_28012009 2" xfId="2744" xr:uid="{00000000-0005-0000-0000-0000380A0000}"/>
    <cellStyle name="_Report on SMS_SAC_SRC_final_28012009 2 2" xfId="2745" xr:uid="{00000000-0005-0000-0000-0000390A0000}"/>
    <cellStyle name="_Report on SMS_SAC_SRC_final_28012009 2 2 2" xfId="2746" xr:uid="{00000000-0005-0000-0000-00003A0A0000}"/>
    <cellStyle name="_Report on SMS_SAC_SRC_final_28012009 2 3" xfId="2747" xr:uid="{00000000-0005-0000-0000-00003B0A0000}"/>
    <cellStyle name="_Report on SMS_SAC_SRC_final_28012009 2 3 2" xfId="2748" xr:uid="{00000000-0005-0000-0000-00003C0A0000}"/>
    <cellStyle name="_Report on SMS_SAC_SRC_final_28012009 2 4" xfId="2749" xr:uid="{00000000-0005-0000-0000-00003D0A0000}"/>
    <cellStyle name="_Report on SMS_SAC_SRC_final_28012009 2 4 2" xfId="2750" xr:uid="{00000000-0005-0000-0000-00003E0A0000}"/>
    <cellStyle name="_Report on SMS_SAC_SRC_final_28012009 2 4 3" xfId="2751" xr:uid="{00000000-0005-0000-0000-00003F0A0000}"/>
    <cellStyle name="_Report on SMS_SAC_SRC_final_28012009 2 5" xfId="2752" xr:uid="{00000000-0005-0000-0000-0000400A0000}"/>
    <cellStyle name="_Report on SMS_SAC_SRC_final_28012009 2 6" xfId="2753" xr:uid="{00000000-0005-0000-0000-0000410A0000}"/>
    <cellStyle name="_Report on SMS_SAC_SRC_final_28012009 3" xfId="2754" xr:uid="{00000000-0005-0000-0000-0000420A0000}"/>
    <cellStyle name="_Report on SMS_SAC_SRC_final_28012009 3 2" xfId="2755" xr:uid="{00000000-0005-0000-0000-0000430A0000}"/>
    <cellStyle name="_Report on SMS_SAC_SRC_final_28012009 3 2 2" xfId="2756" xr:uid="{00000000-0005-0000-0000-0000440A0000}"/>
    <cellStyle name="_Report on SMS_SAC_SRC_final_28012009 3 2 3" xfId="2757" xr:uid="{00000000-0005-0000-0000-0000450A0000}"/>
    <cellStyle name="_Report on SMS_SAC_SRC_final_28012009 3 3" xfId="2758" xr:uid="{00000000-0005-0000-0000-0000460A0000}"/>
    <cellStyle name="_Report on SMS_SAC_SRC_final_28012009 3 4" xfId="2759" xr:uid="{00000000-0005-0000-0000-0000470A0000}"/>
    <cellStyle name="_Report on SMS_SAC_SRC_final_28012009 3 4 2" xfId="2760" xr:uid="{00000000-0005-0000-0000-0000480A0000}"/>
    <cellStyle name="_Report on SMS_SAC_SRC_final_28012009 3 4 3" xfId="2761" xr:uid="{00000000-0005-0000-0000-0000490A0000}"/>
    <cellStyle name="_Report on SMS_SAC_SRC_final_28012009 3 5" xfId="2762" xr:uid="{00000000-0005-0000-0000-00004A0A0000}"/>
    <cellStyle name="_Report on SMS_SAC_SRC_final_28012009 3 6" xfId="2763" xr:uid="{00000000-0005-0000-0000-00004B0A0000}"/>
    <cellStyle name="_Report on SMS_SAC_SRC_final_28012009 4" xfId="2764" xr:uid="{00000000-0005-0000-0000-00004C0A0000}"/>
    <cellStyle name="_Report on SMS_SAC_SRC_final_28012009 4 2" xfId="2765" xr:uid="{00000000-0005-0000-0000-00004D0A0000}"/>
    <cellStyle name="_Report on SMS_SAC_SRC_final_28012009 5" xfId="2766" xr:uid="{00000000-0005-0000-0000-00004E0A0000}"/>
    <cellStyle name="_Report on SMS_SAC_SRC_final_28012009 5 2" xfId="2767" xr:uid="{00000000-0005-0000-0000-00004F0A0000}"/>
    <cellStyle name="_Report on SMS_SAC_SRC_final_28012009 6" xfId="2768" xr:uid="{00000000-0005-0000-0000-0000500A0000}"/>
    <cellStyle name="_Report on SMS_SAC_SRC_final_28012009 6 2" xfId="2769" xr:uid="{00000000-0005-0000-0000-0000510A0000}"/>
    <cellStyle name="_Report on SMS_SAC_SRC_final_28012009 7" xfId="2770" xr:uid="{00000000-0005-0000-0000-0000520A0000}"/>
    <cellStyle name="_Report on SMS_SAC_SRC_final_28012009 8" xfId="2771" xr:uid="{00000000-0005-0000-0000-0000530A0000}"/>
    <cellStyle name="_Report on SMS_SAC_SRC_final_28012009 9" xfId="2772" xr:uid="{00000000-0005-0000-0000-0000540A0000}"/>
    <cellStyle name="_Report on SMS_SAC_SRC_Forecast1+11_18022009" xfId="2773" xr:uid="{00000000-0005-0000-0000-0000550A0000}"/>
    <cellStyle name="_Report on SMS_SAC_SRC_Forecast1+11_18022009 2" xfId="2774" xr:uid="{00000000-0005-0000-0000-0000560A0000}"/>
    <cellStyle name="_Report on SMS_Sheet1" xfId="2775" xr:uid="{00000000-0005-0000-0000-0000570A0000}"/>
    <cellStyle name="_Report on SMS_Worksheet in capex reports_deadlines and users" xfId="2776" xr:uid="{00000000-0005-0000-0000-0000580A0000}"/>
    <cellStyle name="_Report on SMS_Worksheet in capex reports_deadlines and users 2" xfId="2777" xr:uid="{00000000-0005-0000-0000-0000590A0000}"/>
    <cellStyle name="_Report on SMS_Worksheet in capex reports_deadlines and users 2 2" xfId="2778" xr:uid="{00000000-0005-0000-0000-00005A0A0000}"/>
    <cellStyle name="_Report on SMS_Worksheet in capex reports_deadlines and users 3" xfId="2779" xr:uid="{00000000-0005-0000-0000-00005B0A0000}"/>
    <cellStyle name="_Report on SMS_Worksheet in capex reports_deadlines and users 3 2" xfId="2780" xr:uid="{00000000-0005-0000-0000-00005C0A0000}"/>
    <cellStyle name="_Report on SMS_Worksheet in capex reports_deadlines and users 4" xfId="2781" xr:uid="{00000000-0005-0000-0000-00005D0A0000}"/>
    <cellStyle name="_Report on SMS_Worksheet in capex reports_deadlines and users 5" xfId="2782" xr:uid="{00000000-0005-0000-0000-00005E0A0000}"/>
    <cellStyle name="_Results data scenario_20051128final" xfId="2783" xr:uid="{00000000-0005-0000-0000-00005F0A0000}"/>
    <cellStyle name="_Retention ADSL" xfId="2784" xr:uid="{00000000-0005-0000-0000-0000600A0000}"/>
    <cellStyle name="_Rev Vs cost TKATKI_FINAL" xfId="2785" xr:uid="{00000000-0005-0000-0000-0000610A0000}"/>
    <cellStyle name="_Reveneus" xfId="2786" xr:uid="{00000000-0005-0000-0000-0000620A0000}"/>
    <cellStyle name="_revenue deviation 08_2009" xfId="2787" xr:uid="{00000000-0005-0000-0000-0000630A0000}"/>
    <cellStyle name="_Revenue Exten. Mobile" xfId="2788" xr:uid="{00000000-0005-0000-0000-0000640A0000}"/>
    <cellStyle name="_Revenues" xfId="2789" xr:uid="{00000000-0005-0000-0000-0000650A0000}"/>
    <cellStyle name="_revenues_2009" xfId="2790" xr:uid="{00000000-0005-0000-0000-0000660A0000}"/>
    <cellStyle name="_Revised budget_08122006" xfId="2791" xr:uid="{00000000-0005-0000-0000-0000670A0000}"/>
    <cellStyle name="_Row1" xfId="35" xr:uid="{00000000-0005-0000-0000-0000680A0000}"/>
    <cellStyle name="_Row1 10" xfId="2792" xr:uid="{00000000-0005-0000-0000-0000690A0000}"/>
    <cellStyle name="_Row1 11" xfId="2793" xr:uid="{00000000-0005-0000-0000-00006A0A0000}"/>
    <cellStyle name="_Row1 2" xfId="2794" xr:uid="{00000000-0005-0000-0000-00006B0A0000}"/>
    <cellStyle name="_Row1 2 2" xfId="2795" xr:uid="{00000000-0005-0000-0000-00006C0A0000}"/>
    <cellStyle name="_Row1 2 3" xfId="2796" xr:uid="{00000000-0005-0000-0000-00006D0A0000}"/>
    <cellStyle name="_Row1 3" xfId="2797" xr:uid="{00000000-0005-0000-0000-00006E0A0000}"/>
    <cellStyle name="_Row1 3 2" xfId="2798" xr:uid="{00000000-0005-0000-0000-00006F0A0000}"/>
    <cellStyle name="_Row1 3 3" xfId="2799" xr:uid="{00000000-0005-0000-0000-0000700A0000}"/>
    <cellStyle name="_Row1 4" xfId="2800" xr:uid="{00000000-0005-0000-0000-0000710A0000}"/>
    <cellStyle name="_Row1 4 2" xfId="2801" xr:uid="{00000000-0005-0000-0000-0000720A0000}"/>
    <cellStyle name="_Row1 5" xfId="2802" xr:uid="{00000000-0005-0000-0000-0000730A0000}"/>
    <cellStyle name="_Row1 5 2" xfId="2803" xr:uid="{00000000-0005-0000-0000-0000740A0000}"/>
    <cellStyle name="_Row1 6" xfId="2804" xr:uid="{00000000-0005-0000-0000-0000750A0000}"/>
    <cellStyle name="_Row1 7" xfId="2805" xr:uid="{00000000-0005-0000-0000-0000760A0000}"/>
    <cellStyle name="_Row1 8" xfId="2806" xr:uid="{00000000-0005-0000-0000-0000770A0000}"/>
    <cellStyle name="_Row1 9" xfId="2807" xr:uid="{00000000-0005-0000-0000-0000780A0000}"/>
    <cellStyle name="_Row1_Book2" xfId="2808" xr:uid="{00000000-0005-0000-0000-0000790A0000}"/>
    <cellStyle name="_Row1_Costs " xfId="2809" xr:uid="{00000000-0005-0000-0000-00007A0A0000}"/>
    <cellStyle name="_Row1_EBITDA-Aufriss_ST" xfId="2810" xr:uid="{00000000-0005-0000-0000-00007B0A0000}"/>
    <cellStyle name="_Row1_HAWA" xfId="2811" xr:uid="{00000000-0005-0000-0000-00007C0A0000}"/>
    <cellStyle name="_Row1_kgfums" xfId="2812" xr:uid="{00000000-0005-0000-0000-00007D0A0000}"/>
    <cellStyle name="_Row1_MAXtvPlan 20090416" xfId="2813" xr:uid="{00000000-0005-0000-0000-00007E0A0000}"/>
    <cellStyle name="_Row1_Mindestanforderungen_FCF" xfId="2814" xr:uid="{00000000-0005-0000-0000-00007F0A0000}"/>
    <cellStyle name="_Row1_Mindestanforderungen_FCF 10" xfId="2815" xr:uid="{00000000-0005-0000-0000-0000800A0000}"/>
    <cellStyle name="_Row1_Mindestanforderungen_FCF 2" xfId="2816" xr:uid="{00000000-0005-0000-0000-0000810A0000}"/>
    <cellStyle name="_Row1_Mindestanforderungen_FCF 2 10" xfId="2817" xr:uid="{00000000-0005-0000-0000-0000820A0000}"/>
    <cellStyle name="_Row1_Mindestanforderungen_FCF 2 2" xfId="2818" xr:uid="{00000000-0005-0000-0000-0000830A0000}"/>
    <cellStyle name="_Row1_Mindestanforderungen_FCF 2 2 2" xfId="2819" xr:uid="{00000000-0005-0000-0000-0000840A0000}"/>
    <cellStyle name="_Row1_Mindestanforderungen_FCF 2 2 3" xfId="2820" xr:uid="{00000000-0005-0000-0000-0000850A0000}"/>
    <cellStyle name="_Row1_Mindestanforderungen_FCF 2 2 4" xfId="2821" xr:uid="{00000000-0005-0000-0000-0000860A0000}"/>
    <cellStyle name="_Row1_Mindestanforderungen_FCF 2 2 5" xfId="2822" xr:uid="{00000000-0005-0000-0000-0000870A0000}"/>
    <cellStyle name="_Row1_Mindestanforderungen_FCF 2 3" xfId="2823" xr:uid="{00000000-0005-0000-0000-0000880A0000}"/>
    <cellStyle name="_Row1_Mindestanforderungen_FCF 2 3 2" xfId="2824" xr:uid="{00000000-0005-0000-0000-0000890A0000}"/>
    <cellStyle name="_Row1_Mindestanforderungen_FCF 2 3 3" xfId="2825" xr:uid="{00000000-0005-0000-0000-00008A0A0000}"/>
    <cellStyle name="_Row1_Mindestanforderungen_FCF 2 3 4" xfId="2826" xr:uid="{00000000-0005-0000-0000-00008B0A0000}"/>
    <cellStyle name="_Row1_Mindestanforderungen_FCF 2 3 5" xfId="2827" xr:uid="{00000000-0005-0000-0000-00008C0A0000}"/>
    <cellStyle name="_Row1_Mindestanforderungen_FCF 2 4" xfId="2828" xr:uid="{00000000-0005-0000-0000-00008D0A0000}"/>
    <cellStyle name="_Row1_Mindestanforderungen_FCF 2 4 2" xfId="2829" xr:uid="{00000000-0005-0000-0000-00008E0A0000}"/>
    <cellStyle name="_Row1_Mindestanforderungen_FCF 2 4 3" xfId="2830" xr:uid="{00000000-0005-0000-0000-00008F0A0000}"/>
    <cellStyle name="_Row1_Mindestanforderungen_FCF 2 4 4" xfId="2831" xr:uid="{00000000-0005-0000-0000-0000900A0000}"/>
    <cellStyle name="_Row1_Mindestanforderungen_FCF 2 4 5" xfId="2832" xr:uid="{00000000-0005-0000-0000-0000910A0000}"/>
    <cellStyle name="_Row1_Mindestanforderungen_FCF 2 5" xfId="2833" xr:uid="{00000000-0005-0000-0000-0000920A0000}"/>
    <cellStyle name="_Row1_Mindestanforderungen_FCF 2 5 2" xfId="2834" xr:uid="{00000000-0005-0000-0000-0000930A0000}"/>
    <cellStyle name="_Row1_Mindestanforderungen_FCF 2 5 3" xfId="2835" xr:uid="{00000000-0005-0000-0000-0000940A0000}"/>
    <cellStyle name="_Row1_Mindestanforderungen_FCF 2 5 4" xfId="2836" xr:uid="{00000000-0005-0000-0000-0000950A0000}"/>
    <cellStyle name="_Row1_Mindestanforderungen_FCF 2 5 5" xfId="2837" xr:uid="{00000000-0005-0000-0000-0000960A0000}"/>
    <cellStyle name="_Row1_Mindestanforderungen_FCF 2 6" xfId="2838" xr:uid="{00000000-0005-0000-0000-0000970A0000}"/>
    <cellStyle name="_Row1_Mindestanforderungen_FCF 2 6 2" xfId="2839" xr:uid="{00000000-0005-0000-0000-0000980A0000}"/>
    <cellStyle name="_Row1_Mindestanforderungen_FCF 2 6 3" xfId="2840" xr:uid="{00000000-0005-0000-0000-0000990A0000}"/>
    <cellStyle name="_Row1_Mindestanforderungen_FCF 2 6 4" xfId="2841" xr:uid="{00000000-0005-0000-0000-00009A0A0000}"/>
    <cellStyle name="_Row1_Mindestanforderungen_FCF 2 6 5" xfId="2842" xr:uid="{00000000-0005-0000-0000-00009B0A0000}"/>
    <cellStyle name="_Row1_Mindestanforderungen_FCF 2 7" xfId="2843" xr:uid="{00000000-0005-0000-0000-00009C0A0000}"/>
    <cellStyle name="_Row1_Mindestanforderungen_FCF 2 8" xfId="2844" xr:uid="{00000000-0005-0000-0000-00009D0A0000}"/>
    <cellStyle name="_Row1_Mindestanforderungen_FCF 2 9" xfId="2845" xr:uid="{00000000-0005-0000-0000-00009E0A0000}"/>
    <cellStyle name="_Row1_Mindestanforderungen_FCF 3" xfId="2846" xr:uid="{00000000-0005-0000-0000-00009F0A0000}"/>
    <cellStyle name="_Row1_Mindestanforderungen_FCF 3 2" xfId="2847" xr:uid="{00000000-0005-0000-0000-0000A00A0000}"/>
    <cellStyle name="_Row1_Mindestanforderungen_FCF 3 3" xfId="2848" xr:uid="{00000000-0005-0000-0000-0000A10A0000}"/>
    <cellStyle name="_Row1_Mindestanforderungen_FCF 3 4" xfId="2849" xr:uid="{00000000-0005-0000-0000-0000A20A0000}"/>
    <cellStyle name="_Row1_Mindestanforderungen_FCF 3 5" xfId="2850" xr:uid="{00000000-0005-0000-0000-0000A30A0000}"/>
    <cellStyle name="_Row1_Mindestanforderungen_FCF 4" xfId="2851" xr:uid="{00000000-0005-0000-0000-0000A40A0000}"/>
    <cellStyle name="_Row1_Mindestanforderungen_FCF 4 2" xfId="2852" xr:uid="{00000000-0005-0000-0000-0000A50A0000}"/>
    <cellStyle name="_Row1_Mindestanforderungen_FCF 4 3" xfId="2853" xr:uid="{00000000-0005-0000-0000-0000A60A0000}"/>
    <cellStyle name="_Row1_Mindestanforderungen_FCF 4 4" xfId="2854" xr:uid="{00000000-0005-0000-0000-0000A70A0000}"/>
    <cellStyle name="_Row1_Mindestanforderungen_FCF 4 5" xfId="2855" xr:uid="{00000000-0005-0000-0000-0000A80A0000}"/>
    <cellStyle name="_Row1_Mindestanforderungen_FCF 5" xfId="2856" xr:uid="{00000000-0005-0000-0000-0000A90A0000}"/>
    <cellStyle name="_Row1_Mindestanforderungen_FCF 5 2" xfId="2857" xr:uid="{00000000-0005-0000-0000-0000AA0A0000}"/>
    <cellStyle name="_Row1_Mindestanforderungen_FCF 5 3" xfId="2858" xr:uid="{00000000-0005-0000-0000-0000AB0A0000}"/>
    <cellStyle name="_Row1_Mindestanforderungen_FCF 5 4" xfId="2859" xr:uid="{00000000-0005-0000-0000-0000AC0A0000}"/>
    <cellStyle name="_Row1_Mindestanforderungen_FCF 5 5" xfId="2860" xr:uid="{00000000-0005-0000-0000-0000AD0A0000}"/>
    <cellStyle name="_Row1_Mindestanforderungen_FCF 6" xfId="2861" xr:uid="{00000000-0005-0000-0000-0000AE0A0000}"/>
    <cellStyle name="_Row1_Mindestanforderungen_FCF 6 2" xfId="2862" xr:uid="{00000000-0005-0000-0000-0000AF0A0000}"/>
    <cellStyle name="_Row1_Mindestanforderungen_FCF 6 3" xfId="2863" xr:uid="{00000000-0005-0000-0000-0000B00A0000}"/>
    <cellStyle name="_Row1_Mindestanforderungen_FCF 6 4" xfId="2864" xr:uid="{00000000-0005-0000-0000-0000B10A0000}"/>
    <cellStyle name="_Row1_Mindestanforderungen_FCF 6 5" xfId="2865" xr:uid="{00000000-0005-0000-0000-0000B20A0000}"/>
    <cellStyle name="_Row1_Mindestanforderungen_FCF 7" xfId="2866" xr:uid="{00000000-0005-0000-0000-0000B30A0000}"/>
    <cellStyle name="_Row1_Mindestanforderungen_FCF 8" xfId="2867" xr:uid="{00000000-0005-0000-0000-0000B40A0000}"/>
    <cellStyle name="_Row1_Mindestanforderungen_FCF 9" xfId="2868" xr:uid="{00000000-0005-0000-0000-0000B50A0000}"/>
    <cellStyle name="_Row1_MIS2" xfId="2869" xr:uid="{00000000-0005-0000-0000-0000B60A0000}"/>
    <cellStyle name="_Row1_MIS2 10" xfId="2870" xr:uid="{00000000-0005-0000-0000-0000B70A0000}"/>
    <cellStyle name="_Row1_MIS2 2" xfId="2871" xr:uid="{00000000-0005-0000-0000-0000B80A0000}"/>
    <cellStyle name="_Row1_MIS2 2 10" xfId="2872" xr:uid="{00000000-0005-0000-0000-0000B90A0000}"/>
    <cellStyle name="_Row1_MIS2 2 2" xfId="2873" xr:uid="{00000000-0005-0000-0000-0000BA0A0000}"/>
    <cellStyle name="_Row1_MIS2 2 2 2" xfId="2874" xr:uid="{00000000-0005-0000-0000-0000BB0A0000}"/>
    <cellStyle name="_Row1_MIS2 2 2 3" xfId="2875" xr:uid="{00000000-0005-0000-0000-0000BC0A0000}"/>
    <cellStyle name="_Row1_MIS2 2 2 4" xfId="2876" xr:uid="{00000000-0005-0000-0000-0000BD0A0000}"/>
    <cellStyle name="_Row1_MIS2 2 2 5" xfId="2877" xr:uid="{00000000-0005-0000-0000-0000BE0A0000}"/>
    <cellStyle name="_Row1_MIS2 2 3" xfId="2878" xr:uid="{00000000-0005-0000-0000-0000BF0A0000}"/>
    <cellStyle name="_Row1_MIS2 2 3 2" xfId="2879" xr:uid="{00000000-0005-0000-0000-0000C00A0000}"/>
    <cellStyle name="_Row1_MIS2 2 3 3" xfId="2880" xr:uid="{00000000-0005-0000-0000-0000C10A0000}"/>
    <cellStyle name="_Row1_MIS2 2 3 4" xfId="2881" xr:uid="{00000000-0005-0000-0000-0000C20A0000}"/>
    <cellStyle name="_Row1_MIS2 2 3 5" xfId="2882" xr:uid="{00000000-0005-0000-0000-0000C30A0000}"/>
    <cellStyle name="_Row1_MIS2 2 4" xfId="2883" xr:uid="{00000000-0005-0000-0000-0000C40A0000}"/>
    <cellStyle name="_Row1_MIS2 2 4 2" xfId="2884" xr:uid="{00000000-0005-0000-0000-0000C50A0000}"/>
    <cellStyle name="_Row1_MIS2 2 4 3" xfId="2885" xr:uid="{00000000-0005-0000-0000-0000C60A0000}"/>
    <cellStyle name="_Row1_MIS2 2 4 4" xfId="2886" xr:uid="{00000000-0005-0000-0000-0000C70A0000}"/>
    <cellStyle name="_Row1_MIS2 2 4 5" xfId="2887" xr:uid="{00000000-0005-0000-0000-0000C80A0000}"/>
    <cellStyle name="_Row1_MIS2 2 5" xfId="2888" xr:uid="{00000000-0005-0000-0000-0000C90A0000}"/>
    <cellStyle name="_Row1_MIS2 2 5 2" xfId="2889" xr:uid="{00000000-0005-0000-0000-0000CA0A0000}"/>
    <cellStyle name="_Row1_MIS2 2 5 3" xfId="2890" xr:uid="{00000000-0005-0000-0000-0000CB0A0000}"/>
    <cellStyle name="_Row1_MIS2 2 5 4" xfId="2891" xr:uid="{00000000-0005-0000-0000-0000CC0A0000}"/>
    <cellStyle name="_Row1_MIS2 2 5 5" xfId="2892" xr:uid="{00000000-0005-0000-0000-0000CD0A0000}"/>
    <cellStyle name="_Row1_MIS2 2 6" xfId="2893" xr:uid="{00000000-0005-0000-0000-0000CE0A0000}"/>
    <cellStyle name="_Row1_MIS2 2 6 2" xfId="2894" xr:uid="{00000000-0005-0000-0000-0000CF0A0000}"/>
    <cellStyle name="_Row1_MIS2 2 6 3" xfId="2895" xr:uid="{00000000-0005-0000-0000-0000D00A0000}"/>
    <cellStyle name="_Row1_MIS2 2 6 4" xfId="2896" xr:uid="{00000000-0005-0000-0000-0000D10A0000}"/>
    <cellStyle name="_Row1_MIS2 2 6 5" xfId="2897" xr:uid="{00000000-0005-0000-0000-0000D20A0000}"/>
    <cellStyle name="_Row1_MIS2 2 7" xfId="2898" xr:uid="{00000000-0005-0000-0000-0000D30A0000}"/>
    <cellStyle name="_Row1_MIS2 2 8" xfId="2899" xr:uid="{00000000-0005-0000-0000-0000D40A0000}"/>
    <cellStyle name="_Row1_MIS2 2 9" xfId="2900" xr:uid="{00000000-0005-0000-0000-0000D50A0000}"/>
    <cellStyle name="_Row1_MIS2 3" xfId="2901" xr:uid="{00000000-0005-0000-0000-0000D60A0000}"/>
    <cellStyle name="_Row1_MIS2 3 2" xfId="2902" xr:uid="{00000000-0005-0000-0000-0000D70A0000}"/>
    <cellStyle name="_Row1_MIS2 3 3" xfId="2903" xr:uid="{00000000-0005-0000-0000-0000D80A0000}"/>
    <cellStyle name="_Row1_MIS2 3 4" xfId="2904" xr:uid="{00000000-0005-0000-0000-0000D90A0000}"/>
    <cellStyle name="_Row1_MIS2 3 5" xfId="2905" xr:uid="{00000000-0005-0000-0000-0000DA0A0000}"/>
    <cellStyle name="_Row1_MIS2 4" xfId="2906" xr:uid="{00000000-0005-0000-0000-0000DB0A0000}"/>
    <cellStyle name="_Row1_MIS2 4 2" xfId="2907" xr:uid="{00000000-0005-0000-0000-0000DC0A0000}"/>
    <cellStyle name="_Row1_MIS2 4 3" xfId="2908" xr:uid="{00000000-0005-0000-0000-0000DD0A0000}"/>
    <cellStyle name="_Row1_MIS2 4 4" xfId="2909" xr:uid="{00000000-0005-0000-0000-0000DE0A0000}"/>
    <cellStyle name="_Row1_MIS2 4 5" xfId="2910" xr:uid="{00000000-0005-0000-0000-0000DF0A0000}"/>
    <cellStyle name="_Row1_MIS2 5" xfId="2911" xr:uid="{00000000-0005-0000-0000-0000E00A0000}"/>
    <cellStyle name="_Row1_MIS2 5 2" xfId="2912" xr:uid="{00000000-0005-0000-0000-0000E10A0000}"/>
    <cellStyle name="_Row1_MIS2 5 3" xfId="2913" xr:uid="{00000000-0005-0000-0000-0000E20A0000}"/>
    <cellStyle name="_Row1_MIS2 5 4" xfId="2914" xr:uid="{00000000-0005-0000-0000-0000E30A0000}"/>
    <cellStyle name="_Row1_MIS2 5 5" xfId="2915" xr:uid="{00000000-0005-0000-0000-0000E40A0000}"/>
    <cellStyle name="_Row1_MIS2 6" xfId="2916" xr:uid="{00000000-0005-0000-0000-0000E50A0000}"/>
    <cellStyle name="_Row1_MIS2 6 2" xfId="2917" xr:uid="{00000000-0005-0000-0000-0000E60A0000}"/>
    <cellStyle name="_Row1_MIS2 6 3" xfId="2918" xr:uid="{00000000-0005-0000-0000-0000E70A0000}"/>
    <cellStyle name="_Row1_MIS2 6 4" xfId="2919" xr:uid="{00000000-0005-0000-0000-0000E80A0000}"/>
    <cellStyle name="_Row1_MIS2 6 5" xfId="2920" xr:uid="{00000000-0005-0000-0000-0000E90A0000}"/>
    <cellStyle name="_Row1_MIS2 7" xfId="2921" xr:uid="{00000000-0005-0000-0000-0000EA0A0000}"/>
    <cellStyle name="_Row1_MIS2 8" xfId="2922" xr:uid="{00000000-0005-0000-0000-0000EB0A0000}"/>
    <cellStyle name="_Row1_MIS2 9" xfId="2923" xr:uid="{00000000-0005-0000-0000-0000EC0A0000}"/>
    <cellStyle name="_Row1_Model_SAB101_e_31_May_2008_iPF 2008" xfId="2924" xr:uid="{00000000-0005-0000-0000-0000ED0A0000}"/>
    <cellStyle name="_Row1_Retention ADSL" xfId="2925" xr:uid="{00000000-0005-0000-0000-0000EE0A0000}"/>
    <cellStyle name="_Row1_Reveneus" xfId="2926" xr:uid="{00000000-0005-0000-0000-0000EF0A0000}"/>
    <cellStyle name="_Row1_revenues SP 2008" xfId="2927" xr:uid="{00000000-0005-0000-0000-0000F00A0000}"/>
    <cellStyle name="_Row1_Säulen" xfId="2928" xr:uid="{00000000-0005-0000-0000-0000F10A0000}"/>
    <cellStyle name="_Row1_Sheet1" xfId="2929" xr:uid="{00000000-0005-0000-0000-0000F20A0000}"/>
    <cellStyle name="_Row1_Sondereinflüsse" xfId="2930" xr:uid="{00000000-0005-0000-0000-0000F30A0000}"/>
    <cellStyle name="_Row1_Sondereinflüsse 10" xfId="2931" xr:uid="{00000000-0005-0000-0000-0000F40A0000}"/>
    <cellStyle name="_Row1_Sondereinflüsse 2" xfId="2932" xr:uid="{00000000-0005-0000-0000-0000F50A0000}"/>
    <cellStyle name="_Row1_Sondereinflüsse 2 10" xfId="2933" xr:uid="{00000000-0005-0000-0000-0000F60A0000}"/>
    <cellStyle name="_Row1_Sondereinflüsse 2 2" xfId="2934" xr:uid="{00000000-0005-0000-0000-0000F70A0000}"/>
    <cellStyle name="_Row1_Sondereinflüsse 2 2 2" xfId="2935" xr:uid="{00000000-0005-0000-0000-0000F80A0000}"/>
    <cellStyle name="_Row1_Sondereinflüsse 2 2 3" xfId="2936" xr:uid="{00000000-0005-0000-0000-0000F90A0000}"/>
    <cellStyle name="_Row1_Sondereinflüsse 2 2 4" xfId="2937" xr:uid="{00000000-0005-0000-0000-0000FA0A0000}"/>
    <cellStyle name="_Row1_Sondereinflüsse 2 2 5" xfId="2938" xr:uid="{00000000-0005-0000-0000-0000FB0A0000}"/>
    <cellStyle name="_Row1_Sondereinflüsse 2 3" xfId="2939" xr:uid="{00000000-0005-0000-0000-0000FC0A0000}"/>
    <cellStyle name="_Row1_Sondereinflüsse 2 3 2" xfId="2940" xr:uid="{00000000-0005-0000-0000-0000FD0A0000}"/>
    <cellStyle name="_Row1_Sondereinflüsse 2 3 3" xfId="2941" xr:uid="{00000000-0005-0000-0000-0000FE0A0000}"/>
    <cellStyle name="_Row1_Sondereinflüsse 2 3 4" xfId="2942" xr:uid="{00000000-0005-0000-0000-0000FF0A0000}"/>
    <cellStyle name="_Row1_Sondereinflüsse 2 3 5" xfId="2943" xr:uid="{00000000-0005-0000-0000-0000000B0000}"/>
    <cellStyle name="_Row1_Sondereinflüsse 2 4" xfId="2944" xr:uid="{00000000-0005-0000-0000-0000010B0000}"/>
    <cellStyle name="_Row1_Sondereinflüsse 2 4 2" xfId="2945" xr:uid="{00000000-0005-0000-0000-0000020B0000}"/>
    <cellStyle name="_Row1_Sondereinflüsse 2 4 3" xfId="2946" xr:uid="{00000000-0005-0000-0000-0000030B0000}"/>
    <cellStyle name="_Row1_Sondereinflüsse 2 4 4" xfId="2947" xr:uid="{00000000-0005-0000-0000-0000040B0000}"/>
    <cellStyle name="_Row1_Sondereinflüsse 2 4 5" xfId="2948" xr:uid="{00000000-0005-0000-0000-0000050B0000}"/>
    <cellStyle name="_Row1_Sondereinflüsse 2 5" xfId="2949" xr:uid="{00000000-0005-0000-0000-0000060B0000}"/>
    <cellStyle name="_Row1_Sondereinflüsse 2 5 2" xfId="2950" xr:uid="{00000000-0005-0000-0000-0000070B0000}"/>
    <cellStyle name="_Row1_Sondereinflüsse 2 5 3" xfId="2951" xr:uid="{00000000-0005-0000-0000-0000080B0000}"/>
    <cellStyle name="_Row1_Sondereinflüsse 2 5 4" xfId="2952" xr:uid="{00000000-0005-0000-0000-0000090B0000}"/>
    <cellStyle name="_Row1_Sondereinflüsse 2 5 5" xfId="2953" xr:uid="{00000000-0005-0000-0000-00000A0B0000}"/>
    <cellStyle name="_Row1_Sondereinflüsse 2 6" xfId="2954" xr:uid="{00000000-0005-0000-0000-00000B0B0000}"/>
    <cellStyle name="_Row1_Sondereinflüsse 2 6 2" xfId="2955" xr:uid="{00000000-0005-0000-0000-00000C0B0000}"/>
    <cellStyle name="_Row1_Sondereinflüsse 2 6 3" xfId="2956" xr:uid="{00000000-0005-0000-0000-00000D0B0000}"/>
    <cellStyle name="_Row1_Sondereinflüsse 2 6 4" xfId="2957" xr:uid="{00000000-0005-0000-0000-00000E0B0000}"/>
    <cellStyle name="_Row1_Sondereinflüsse 2 6 5" xfId="2958" xr:uid="{00000000-0005-0000-0000-00000F0B0000}"/>
    <cellStyle name="_Row1_Sondereinflüsse 2 7" xfId="2959" xr:uid="{00000000-0005-0000-0000-0000100B0000}"/>
    <cellStyle name="_Row1_Sondereinflüsse 2 8" xfId="2960" xr:uid="{00000000-0005-0000-0000-0000110B0000}"/>
    <cellStyle name="_Row1_Sondereinflüsse 2 9" xfId="2961" xr:uid="{00000000-0005-0000-0000-0000120B0000}"/>
    <cellStyle name="_Row1_Sondereinflüsse 3" xfId="2962" xr:uid="{00000000-0005-0000-0000-0000130B0000}"/>
    <cellStyle name="_Row1_Sondereinflüsse 3 2" xfId="2963" xr:uid="{00000000-0005-0000-0000-0000140B0000}"/>
    <cellStyle name="_Row1_Sondereinflüsse 3 3" xfId="2964" xr:uid="{00000000-0005-0000-0000-0000150B0000}"/>
    <cellStyle name="_Row1_Sondereinflüsse 3 4" xfId="2965" xr:uid="{00000000-0005-0000-0000-0000160B0000}"/>
    <cellStyle name="_Row1_Sondereinflüsse 3 5" xfId="2966" xr:uid="{00000000-0005-0000-0000-0000170B0000}"/>
    <cellStyle name="_Row1_Sondereinflüsse 4" xfId="2967" xr:uid="{00000000-0005-0000-0000-0000180B0000}"/>
    <cellStyle name="_Row1_Sondereinflüsse 4 2" xfId="2968" xr:uid="{00000000-0005-0000-0000-0000190B0000}"/>
    <cellStyle name="_Row1_Sondereinflüsse 4 3" xfId="2969" xr:uid="{00000000-0005-0000-0000-00001A0B0000}"/>
    <cellStyle name="_Row1_Sondereinflüsse 4 4" xfId="2970" xr:uid="{00000000-0005-0000-0000-00001B0B0000}"/>
    <cellStyle name="_Row1_Sondereinflüsse 4 5" xfId="2971" xr:uid="{00000000-0005-0000-0000-00001C0B0000}"/>
    <cellStyle name="_Row1_Sondereinflüsse 5" xfId="2972" xr:uid="{00000000-0005-0000-0000-00001D0B0000}"/>
    <cellStyle name="_Row1_Sondereinflüsse 5 2" xfId="2973" xr:uid="{00000000-0005-0000-0000-00001E0B0000}"/>
    <cellStyle name="_Row1_Sondereinflüsse 5 3" xfId="2974" xr:uid="{00000000-0005-0000-0000-00001F0B0000}"/>
    <cellStyle name="_Row1_Sondereinflüsse 5 4" xfId="2975" xr:uid="{00000000-0005-0000-0000-0000200B0000}"/>
    <cellStyle name="_Row1_Sondereinflüsse 5 5" xfId="2976" xr:uid="{00000000-0005-0000-0000-0000210B0000}"/>
    <cellStyle name="_Row1_Sondereinflüsse 6" xfId="2977" xr:uid="{00000000-0005-0000-0000-0000220B0000}"/>
    <cellStyle name="_Row1_Sondereinflüsse 6 2" xfId="2978" xr:uid="{00000000-0005-0000-0000-0000230B0000}"/>
    <cellStyle name="_Row1_Sondereinflüsse 6 3" xfId="2979" xr:uid="{00000000-0005-0000-0000-0000240B0000}"/>
    <cellStyle name="_Row1_Sondereinflüsse 6 4" xfId="2980" xr:uid="{00000000-0005-0000-0000-0000250B0000}"/>
    <cellStyle name="_Row1_Sondereinflüsse 6 5" xfId="2981" xr:uid="{00000000-0005-0000-0000-0000260B0000}"/>
    <cellStyle name="_Row1_Sondereinflüsse 7" xfId="2982" xr:uid="{00000000-0005-0000-0000-0000270B0000}"/>
    <cellStyle name="_Row1_Sondereinflüsse 8" xfId="2983" xr:uid="{00000000-0005-0000-0000-0000280B0000}"/>
    <cellStyle name="_Row1_Sondereinflüsse 9" xfId="2984" xr:uid="{00000000-0005-0000-0000-0000290B0000}"/>
    <cellStyle name="_Row1_T-Com wo Iskon P&amp;L CCat" xfId="2985" xr:uid="{00000000-0005-0000-0000-00002A0B0000}"/>
    <cellStyle name="_Row1_TKI - TKA costs for POTS" xfId="2986" xr:uid="{00000000-0005-0000-0000-00002B0B0000}"/>
    <cellStyle name="_Row1_Vorjahreswerte Anpassung 06 2001" xfId="2987" xr:uid="{00000000-0005-0000-0000-00002C0B0000}"/>
    <cellStyle name="_Row2" xfId="36" xr:uid="{00000000-0005-0000-0000-00002D0B0000}"/>
    <cellStyle name="_Row2 10" xfId="2988" xr:uid="{00000000-0005-0000-0000-00002E0B0000}"/>
    <cellStyle name="_Row2 11" xfId="2989" xr:uid="{00000000-0005-0000-0000-00002F0B0000}"/>
    <cellStyle name="_Row2 2" xfId="2990" xr:uid="{00000000-0005-0000-0000-0000300B0000}"/>
    <cellStyle name="_Row2 2 2" xfId="2991" xr:uid="{00000000-0005-0000-0000-0000310B0000}"/>
    <cellStyle name="_Row2 3" xfId="2992" xr:uid="{00000000-0005-0000-0000-0000320B0000}"/>
    <cellStyle name="_Row2 3 2" xfId="2993" xr:uid="{00000000-0005-0000-0000-0000330B0000}"/>
    <cellStyle name="_Row2 4" xfId="2994" xr:uid="{00000000-0005-0000-0000-0000340B0000}"/>
    <cellStyle name="_Row2 4 2" xfId="2995" xr:uid="{00000000-0005-0000-0000-0000350B0000}"/>
    <cellStyle name="_Row2 5" xfId="2996" xr:uid="{00000000-0005-0000-0000-0000360B0000}"/>
    <cellStyle name="_Row2 6" xfId="2997" xr:uid="{00000000-0005-0000-0000-0000370B0000}"/>
    <cellStyle name="_Row2 7" xfId="2998" xr:uid="{00000000-0005-0000-0000-0000380B0000}"/>
    <cellStyle name="_Row2 8" xfId="2999" xr:uid="{00000000-0005-0000-0000-0000390B0000}"/>
    <cellStyle name="_Row2 9" xfId="3000" xr:uid="{00000000-0005-0000-0000-00003A0B0000}"/>
    <cellStyle name="_Row2_Book2" xfId="3001" xr:uid="{00000000-0005-0000-0000-00003B0B0000}"/>
    <cellStyle name="_Row2_EBITDA-Aufriss_ST" xfId="3002" xr:uid="{00000000-0005-0000-0000-00003C0B0000}"/>
    <cellStyle name="_Row2_kgfums" xfId="3003" xr:uid="{00000000-0005-0000-0000-00003D0B0000}"/>
    <cellStyle name="_Row2_Mindestanforderungen_FCF" xfId="3004" xr:uid="{00000000-0005-0000-0000-00003E0B0000}"/>
    <cellStyle name="_Row2_Mindestanforderungen_FCF 10" xfId="3005" xr:uid="{00000000-0005-0000-0000-00003F0B0000}"/>
    <cellStyle name="_Row2_Mindestanforderungen_FCF 2" xfId="3006" xr:uid="{00000000-0005-0000-0000-0000400B0000}"/>
    <cellStyle name="_Row2_Mindestanforderungen_FCF 2 10" xfId="3007" xr:uid="{00000000-0005-0000-0000-0000410B0000}"/>
    <cellStyle name="_Row2_Mindestanforderungen_FCF 2 2" xfId="3008" xr:uid="{00000000-0005-0000-0000-0000420B0000}"/>
    <cellStyle name="_Row2_Mindestanforderungen_FCF 2 2 2" xfId="3009" xr:uid="{00000000-0005-0000-0000-0000430B0000}"/>
    <cellStyle name="_Row2_Mindestanforderungen_FCF 2 2 3" xfId="3010" xr:uid="{00000000-0005-0000-0000-0000440B0000}"/>
    <cellStyle name="_Row2_Mindestanforderungen_FCF 2 2 4" xfId="3011" xr:uid="{00000000-0005-0000-0000-0000450B0000}"/>
    <cellStyle name="_Row2_Mindestanforderungen_FCF 2 2 5" xfId="3012" xr:uid="{00000000-0005-0000-0000-0000460B0000}"/>
    <cellStyle name="_Row2_Mindestanforderungen_FCF 2 3" xfId="3013" xr:uid="{00000000-0005-0000-0000-0000470B0000}"/>
    <cellStyle name="_Row2_Mindestanforderungen_FCF 2 3 2" xfId="3014" xr:uid="{00000000-0005-0000-0000-0000480B0000}"/>
    <cellStyle name="_Row2_Mindestanforderungen_FCF 2 3 3" xfId="3015" xr:uid="{00000000-0005-0000-0000-0000490B0000}"/>
    <cellStyle name="_Row2_Mindestanforderungen_FCF 2 3 4" xfId="3016" xr:uid="{00000000-0005-0000-0000-00004A0B0000}"/>
    <cellStyle name="_Row2_Mindestanforderungen_FCF 2 3 5" xfId="3017" xr:uid="{00000000-0005-0000-0000-00004B0B0000}"/>
    <cellStyle name="_Row2_Mindestanforderungen_FCF 2 4" xfId="3018" xr:uid="{00000000-0005-0000-0000-00004C0B0000}"/>
    <cellStyle name="_Row2_Mindestanforderungen_FCF 2 4 2" xfId="3019" xr:uid="{00000000-0005-0000-0000-00004D0B0000}"/>
    <cellStyle name="_Row2_Mindestanforderungen_FCF 2 4 3" xfId="3020" xr:uid="{00000000-0005-0000-0000-00004E0B0000}"/>
    <cellStyle name="_Row2_Mindestanforderungen_FCF 2 4 4" xfId="3021" xr:uid="{00000000-0005-0000-0000-00004F0B0000}"/>
    <cellStyle name="_Row2_Mindestanforderungen_FCF 2 4 5" xfId="3022" xr:uid="{00000000-0005-0000-0000-0000500B0000}"/>
    <cellStyle name="_Row2_Mindestanforderungen_FCF 2 5" xfId="3023" xr:uid="{00000000-0005-0000-0000-0000510B0000}"/>
    <cellStyle name="_Row2_Mindestanforderungen_FCF 2 5 2" xfId="3024" xr:uid="{00000000-0005-0000-0000-0000520B0000}"/>
    <cellStyle name="_Row2_Mindestanforderungen_FCF 2 5 3" xfId="3025" xr:uid="{00000000-0005-0000-0000-0000530B0000}"/>
    <cellStyle name="_Row2_Mindestanforderungen_FCF 2 5 4" xfId="3026" xr:uid="{00000000-0005-0000-0000-0000540B0000}"/>
    <cellStyle name="_Row2_Mindestanforderungen_FCF 2 5 5" xfId="3027" xr:uid="{00000000-0005-0000-0000-0000550B0000}"/>
    <cellStyle name="_Row2_Mindestanforderungen_FCF 2 6" xfId="3028" xr:uid="{00000000-0005-0000-0000-0000560B0000}"/>
    <cellStyle name="_Row2_Mindestanforderungen_FCF 2 6 2" xfId="3029" xr:uid="{00000000-0005-0000-0000-0000570B0000}"/>
    <cellStyle name="_Row2_Mindestanforderungen_FCF 2 6 3" xfId="3030" xr:uid="{00000000-0005-0000-0000-0000580B0000}"/>
    <cellStyle name="_Row2_Mindestanforderungen_FCF 2 6 4" xfId="3031" xr:uid="{00000000-0005-0000-0000-0000590B0000}"/>
    <cellStyle name="_Row2_Mindestanforderungen_FCF 2 6 5" xfId="3032" xr:uid="{00000000-0005-0000-0000-00005A0B0000}"/>
    <cellStyle name="_Row2_Mindestanforderungen_FCF 2 7" xfId="3033" xr:uid="{00000000-0005-0000-0000-00005B0B0000}"/>
    <cellStyle name="_Row2_Mindestanforderungen_FCF 2 8" xfId="3034" xr:uid="{00000000-0005-0000-0000-00005C0B0000}"/>
    <cellStyle name="_Row2_Mindestanforderungen_FCF 2 9" xfId="3035" xr:uid="{00000000-0005-0000-0000-00005D0B0000}"/>
    <cellStyle name="_Row2_Mindestanforderungen_FCF 3" xfId="3036" xr:uid="{00000000-0005-0000-0000-00005E0B0000}"/>
    <cellStyle name="_Row2_Mindestanforderungen_FCF 3 2" xfId="3037" xr:uid="{00000000-0005-0000-0000-00005F0B0000}"/>
    <cellStyle name="_Row2_Mindestanforderungen_FCF 3 3" xfId="3038" xr:uid="{00000000-0005-0000-0000-0000600B0000}"/>
    <cellStyle name="_Row2_Mindestanforderungen_FCF 3 4" xfId="3039" xr:uid="{00000000-0005-0000-0000-0000610B0000}"/>
    <cellStyle name="_Row2_Mindestanforderungen_FCF 3 5" xfId="3040" xr:uid="{00000000-0005-0000-0000-0000620B0000}"/>
    <cellStyle name="_Row2_Mindestanforderungen_FCF 4" xfId="3041" xr:uid="{00000000-0005-0000-0000-0000630B0000}"/>
    <cellStyle name="_Row2_Mindestanforderungen_FCF 4 2" xfId="3042" xr:uid="{00000000-0005-0000-0000-0000640B0000}"/>
    <cellStyle name="_Row2_Mindestanforderungen_FCF 4 3" xfId="3043" xr:uid="{00000000-0005-0000-0000-0000650B0000}"/>
    <cellStyle name="_Row2_Mindestanforderungen_FCF 4 4" xfId="3044" xr:uid="{00000000-0005-0000-0000-0000660B0000}"/>
    <cellStyle name="_Row2_Mindestanforderungen_FCF 4 5" xfId="3045" xr:uid="{00000000-0005-0000-0000-0000670B0000}"/>
    <cellStyle name="_Row2_Mindestanforderungen_FCF 5" xfId="3046" xr:uid="{00000000-0005-0000-0000-0000680B0000}"/>
    <cellStyle name="_Row2_Mindestanforderungen_FCF 5 2" xfId="3047" xr:uid="{00000000-0005-0000-0000-0000690B0000}"/>
    <cellStyle name="_Row2_Mindestanforderungen_FCF 5 3" xfId="3048" xr:uid="{00000000-0005-0000-0000-00006A0B0000}"/>
    <cellStyle name="_Row2_Mindestanforderungen_FCF 5 4" xfId="3049" xr:uid="{00000000-0005-0000-0000-00006B0B0000}"/>
    <cellStyle name="_Row2_Mindestanforderungen_FCF 5 5" xfId="3050" xr:uid="{00000000-0005-0000-0000-00006C0B0000}"/>
    <cellStyle name="_Row2_Mindestanforderungen_FCF 6" xfId="3051" xr:uid="{00000000-0005-0000-0000-00006D0B0000}"/>
    <cellStyle name="_Row2_Mindestanforderungen_FCF 6 2" xfId="3052" xr:uid="{00000000-0005-0000-0000-00006E0B0000}"/>
    <cellStyle name="_Row2_Mindestanforderungen_FCF 6 3" xfId="3053" xr:uid="{00000000-0005-0000-0000-00006F0B0000}"/>
    <cellStyle name="_Row2_Mindestanforderungen_FCF 6 4" xfId="3054" xr:uid="{00000000-0005-0000-0000-0000700B0000}"/>
    <cellStyle name="_Row2_Mindestanforderungen_FCF 6 5" xfId="3055" xr:uid="{00000000-0005-0000-0000-0000710B0000}"/>
    <cellStyle name="_Row2_Mindestanforderungen_FCF 7" xfId="3056" xr:uid="{00000000-0005-0000-0000-0000720B0000}"/>
    <cellStyle name="_Row2_Mindestanforderungen_FCF 8" xfId="3057" xr:uid="{00000000-0005-0000-0000-0000730B0000}"/>
    <cellStyle name="_Row2_Mindestanforderungen_FCF 9" xfId="3058" xr:uid="{00000000-0005-0000-0000-0000740B0000}"/>
    <cellStyle name="_Row2_MIS2" xfId="3059" xr:uid="{00000000-0005-0000-0000-0000750B0000}"/>
    <cellStyle name="_Row2_MIS2 10" xfId="3060" xr:uid="{00000000-0005-0000-0000-0000760B0000}"/>
    <cellStyle name="_Row2_MIS2 2" xfId="3061" xr:uid="{00000000-0005-0000-0000-0000770B0000}"/>
    <cellStyle name="_Row2_MIS2 2 10" xfId="3062" xr:uid="{00000000-0005-0000-0000-0000780B0000}"/>
    <cellStyle name="_Row2_MIS2 2 2" xfId="3063" xr:uid="{00000000-0005-0000-0000-0000790B0000}"/>
    <cellStyle name="_Row2_MIS2 2 2 2" xfId="3064" xr:uid="{00000000-0005-0000-0000-00007A0B0000}"/>
    <cellStyle name="_Row2_MIS2 2 2 3" xfId="3065" xr:uid="{00000000-0005-0000-0000-00007B0B0000}"/>
    <cellStyle name="_Row2_MIS2 2 2 4" xfId="3066" xr:uid="{00000000-0005-0000-0000-00007C0B0000}"/>
    <cellStyle name="_Row2_MIS2 2 2 5" xfId="3067" xr:uid="{00000000-0005-0000-0000-00007D0B0000}"/>
    <cellStyle name="_Row2_MIS2 2 3" xfId="3068" xr:uid="{00000000-0005-0000-0000-00007E0B0000}"/>
    <cellStyle name="_Row2_MIS2 2 3 2" xfId="3069" xr:uid="{00000000-0005-0000-0000-00007F0B0000}"/>
    <cellStyle name="_Row2_MIS2 2 3 3" xfId="3070" xr:uid="{00000000-0005-0000-0000-0000800B0000}"/>
    <cellStyle name="_Row2_MIS2 2 3 4" xfId="3071" xr:uid="{00000000-0005-0000-0000-0000810B0000}"/>
    <cellStyle name="_Row2_MIS2 2 3 5" xfId="3072" xr:uid="{00000000-0005-0000-0000-0000820B0000}"/>
    <cellStyle name="_Row2_MIS2 2 4" xfId="3073" xr:uid="{00000000-0005-0000-0000-0000830B0000}"/>
    <cellStyle name="_Row2_MIS2 2 4 2" xfId="3074" xr:uid="{00000000-0005-0000-0000-0000840B0000}"/>
    <cellStyle name="_Row2_MIS2 2 4 3" xfId="3075" xr:uid="{00000000-0005-0000-0000-0000850B0000}"/>
    <cellStyle name="_Row2_MIS2 2 4 4" xfId="3076" xr:uid="{00000000-0005-0000-0000-0000860B0000}"/>
    <cellStyle name="_Row2_MIS2 2 4 5" xfId="3077" xr:uid="{00000000-0005-0000-0000-0000870B0000}"/>
    <cellStyle name="_Row2_MIS2 2 5" xfId="3078" xr:uid="{00000000-0005-0000-0000-0000880B0000}"/>
    <cellStyle name="_Row2_MIS2 2 5 2" xfId="3079" xr:uid="{00000000-0005-0000-0000-0000890B0000}"/>
    <cellStyle name="_Row2_MIS2 2 5 3" xfId="3080" xr:uid="{00000000-0005-0000-0000-00008A0B0000}"/>
    <cellStyle name="_Row2_MIS2 2 5 4" xfId="3081" xr:uid="{00000000-0005-0000-0000-00008B0B0000}"/>
    <cellStyle name="_Row2_MIS2 2 5 5" xfId="3082" xr:uid="{00000000-0005-0000-0000-00008C0B0000}"/>
    <cellStyle name="_Row2_MIS2 2 6" xfId="3083" xr:uid="{00000000-0005-0000-0000-00008D0B0000}"/>
    <cellStyle name="_Row2_MIS2 2 6 2" xfId="3084" xr:uid="{00000000-0005-0000-0000-00008E0B0000}"/>
    <cellStyle name="_Row2_MIS2 2 6 3" xfId="3085" xr:uid="{00000000-0005-0000-0000-00008F0B0000}"/>
    <cellStyle name="_Row2_MIS2 2 6 4" xfId="3086" xr:uid="{00000000-0005-0000-0000-0000900B0000}"/>
    <cellStyle name="_Row2_MIS2 2 6 5" xfId="3087" xr:uid="{00000000-0005-0000-0000-0000910B0000}"/>
    <cellStyle name="_Row2_MIS2 2 7" xfId="3088" xr:uid="{00000000-0005-0000-0000-0000920B0000}"/>
    <cellStyle name="_Row2_MIS2 2 8" xfId="3089" xr:uid="{00000000-0005-0000-0000-0000930B0000}"/>
    <cellStyle name="_Row2_MIS2 2 9" xfId="3090" xr:uid="{00000000-0005-0000-0000-0000940B0000}"/>
    <cellStyle name="_Row2_MIS2 3" xfId="3091" xr:uid="{00000000-0005-0000-0000-0000950B0000}"/>
    <cellStyle name="_Row2_MIS2 3 2" xfId="3092" xr:uid="{00000000-0005-0000-0000-0000960B0000}"/>
    <cellStyle name="_Row2_MIS2 3 3" xfId="3093" xr:uid="{00000000-0005-0000-0000-0000970B0000}"/>
    <cellStyle name="_Row2_MIS2 3 4" xfId="3094" xr:uid="{00000000-0005-0000-0000-0000980B0000}"/>
    <cellStyle name="_Row2_MIS2 3 5" xfId="3095" xr:uid="{00000000-0005-0000-0000-0000990B0000}"/>
    <cellStyle name="_Row2_MIS2 4" xfId="3096" xr:uid="{00000000-0005-0000-0000-00009A0B0000}"/>
    <cellStyle name="_Row2_MIS2 4 2" xfId="3097" xr:uid="{00000000-0005-0000-0000-00009B0B0000}"/>
    <cellStyle name="_Row2_MIS2 4 3" xfId="3098" xr:uid="{00000000-0005-0000-0000-00009C0B0000}"/>
    <cellStyle name="_Row2_MIS2 4 4" xfId="3099" xr:uid="{00000000-0005-0000-0000-00009D0B0000}"/>
    <cellStyle name="_Row2_MIS2 4 5" xfId="3100" xr:uid="{00000000-0005-0000-0000-00009E0B0000}"/>
    <cellStyle name="_Row2_MIS2 5" xfId="3101" xr:uid="{00000000-0005-0000-0000-00009F0B0000}"/>
    <cellStyle name="_Row2_MIS2 5 2" xfId="3102" xr:uid="{00000000-0005-0000-0000-0000A00B0000}"/>
    <cellStyle name="_Row2_MIS2 5 3" xfId="3103" xr:uid="{00000000-0005-0000-0000-0000A10B0000}"/>
    <cellStyle name="_Row2_MIS2 5 4" xfId="3104" xr:uid="{00000000-0005-0000-0000-0000A20B0000}"/>
    <cellStyle name="_Row2_MIS2 5 5" xfId="3105" xr:uid="{00000000-0005-0000-0000-0000A30B0000}"/>
    <cellStyle name="_Row2_MIS2 6" xfId="3106" xr:uid="{00000000-0005-0000-0000-0000A40B0000}"/>
    <cellStyle name="_Row2_MIS2 6 2" xfId="3107" xr:uid="{00000000-0005-0000-0000-0000A50B0000}"/>
    <cellStyle name="_Row2_MIS2 6 3" xfId="3108" xr:uid="{00000000-0005-0000-0000-0000A60B0000}"/>
    <cellStyle name="_Row2_MIS2 6 4" xfId="3109" xr:uid="{00000000-0005-0000-0000-0000A70B0000}"/>
    <cellStyle name="_Row2_MIS2 6 5" xfId="3110" xr:uid="{00000000-0005-0000-0000-0000A80B0000}"/>
    <cellStyle name="_Row2_MIS2 7" xfId="3111" xr:uid="{00000000-0005-0000-0000-0000A90B0000}"/>
    <cellStyle name="_Row2_MIS2 8" xfId="3112" xr:uid="{00000000-0005-0000-0000-0000AA0B0000}"/>
    <cellStyle name="_Row2_MIS2 9" xfId="3113" xr:uid="{00000000-0005-0000-0000-0000AB0B0000}"/>
    <cellStyle name="_Row2_Säulen" xfId="3114" xr:uid="{00000000-0005-0000-0000-0000AC0B0000}"/>
    <cellStyle name="_Row2_Sondereinflüsse" xfId="3115" xr:uid="{00000000-0005-0000-0000-0000AD0B0000}"/>
    <cellStyle name="_Row2_Sondereinflüsse 10" xfId="3116" xr:uid="{00000000-0005-0000-0000-0000AE0B0000}"/>
    <cellStyle name="_Row2_Sondereinflüsse 2" xfId="3117" xr:uid="{00000000-0005-0000-0000-0000AF0B0000}"/>
    <cellStyle name="_Row2_Sondereinflüsse 2 10" xfId="3118" xr:uid="{00000000-0005-0000-0000-0000B00B0000}"/>
    <cellStyle name="_Row2_Sondereinflüsse 2 2" xfId="3119" xr:uid="{00000000-0005-0000-0000-0000B10B0000}"/>
    <cellStyle name="_Row2_Sondereinflüsse 2 2 2" xfId="3120" xr:uid="{00000000-0005-0000-0000-0000B20B0000}"/>
    <cellStyle name="_Row2_Sondereinflüsse 2 2 3" xfId="3121" xr:uid="{00000000-0005-0000-0000-0000B30B0000}"/>
    <cellStyle name="_Row2_Sondereinflüsse 2 2 4" xfId="3122" xr:uid="{00000000-0005-0000-0000-0000B40B0000}"/>
    <cellStyle name="_Row2_Sondereinflüsse 2 2 5" xfId="3123" xr:uid="{00000000-0005-0000-0000-0000B50B0000}"/>
    <cellStyle name="_Row2_Sondereinflüsse 2 3" xfId="3124" xr:uid="{00000000-0005-0000-0000-0000B60B0000}"/>
    <cellStyle name="_Row2_Sondereinflüsse 2 3 2" xfId="3125" xr:uid="{00000000-0005-0000-0000-0000B70B0000}"/>
    <cellStyle name="_Row2_Sondereinflüsse 2 3 3" xfId="3126" xr:uid="{00000000-0005-0000-0000-0000B80B0000}"/>
    <cellStyle name="_Row2_Sondereinflüsse 2 3 4" xfId="3127" xr:uid="{00000000-0005-0000-0000-0000B90B0000}"/>
    <cellStyle name="_Row2_Sondereinflüsse 2 3 5" xfId="3128" xr:uid="{00000000-0005-0000-0000-0000BA0B0000}"/>
    <cellStyle name="_Row2_Sondereinflüsse 2 4" xfId="3129" xr:uid="{00000000-0005-0000-0000-0000BB0B0000}"/>
    <cellStyle name="_Row2_Sondereinflüsse 2 4 2" xfId="3130" xr:uid="{00000000-0005-0000-0000-0000BC0B0000}"/>
    <cellStyle name="_Row2_Sondereinflüsse 2 4 3" xfId="3131" xr:uid="{00000000-0005-0000-0000-0000BD0B0000}"/>
    <cellStyle name="_Row2_Sondereinflüsse 2 4 4" xfId="3132" xr:uid="{00000000-0005-0000-0000-0000BE0B0000}"/>
    <cellStyle name="_Row2_Sondereinflüsse 2 4 5" xfId="3133" xr:uid="{00000000-0005-0000-0000-0000BF0B0000}"/>
    <cellStyle name="_Row2_Sondereinflüsse 2 5" xfId="3134" xr:uid="{00000000-0005-0000-0000-0000C00B0000}"/>
    <cellStyle name="_Row2_Sondereinflüsse 2 5 2" xfId="3135" xr:uid="{00000000-0005-0000-0000-0000C10B0000}"/>
    <cellStyle name="_Row2_Sondereinflüsse 2 5 3" xfId="3136" xr:uid="{00000000-0005-0000-0000-0000C20B0000}"/>
    <cellStyle name="_Row2_Sondereinflüsse 2 5 4" xfId="3137" xr:uid="{00000000-0005-0000-0000-0000C30B0000}"/>
    <cellStyle name="_Row2_Sondereinflüsse 2 5 5" xfId="3138" xr:uid="{00000000-0005-0000-0000-0000C40B0000}"/>
    <cellStyle name="_Row2_Sondereinflüsse 2 6" xfId="3139" xr:uid="{00000000-0005-0000-0000-0000C50B0000}"/>
    <cellStyle name="_Row2_Sondereinflüsse 2 6 2" xfId="3140" xr:uid="{00000000-0005-0000-0000-0000C60B0000}"/>
    <cellStyle name="_Row2_Sondereinflüsse 2 6 3" xfId="3141" xr:uid="{00000000-0005-0000-0000-0000C70B0000}"/>
    <cellStyle name="_Row2_Sondereinflüsse 2 6 4" xfId="3142" xr:uid="{00000000-0005-0000-0000-0000C80B0000}"/>
    <cellStyle name="_Row2_Sondereinflüsse 2 6 5" xfId="3143" xr:uid="{00000000-0005-0000-0000-0000C90B0000}"/>
    <cellStyle name="_Row2_Sondereinflüsse 2 7" xfId="3144" xr:uid="{00000000-0005-0000-0000-0000CA0B0000}"/>
    <cellStyle name="_Row2_Sondereinflüsse 2 8" xfId="3145" xr:uid="{00000000-0005-0000-0000-0000CB0B0000}"/>
    <cellStyle name="_Row2_Sondereinflüsse 2 9" xfId="3146" xr:uid="{00000000-0005-0000-0000-0000CC0B0000}"/>
    <cellStyle name="_Row2_Sondereinflüsse 3" xfId="3147" xr:uid="{00000000-0005-0000-0000-0000CD0B0000}"/>
    <cellStyle name="_Row2_Sondereinflüsse 3 2" xfId="3148" xr:uid="{00000000-0005-0000-0000-0000CE0B0000}"/>
    <cellStyle name="_Row2_Sondereinflüsse 3 3" xfId="3149" xr:uid="{00000000-0005-0000-0000-0000CF0B0000}"/>
    <cellStyle name="_Row2_Sondereinflüsse 3 4" xfId="3150" xr:uid="{00000000-0005-0000-0000-0000D00B0000}"/>
    <cellStyle name="_Row2_Sondereinflüsse 3 5" xfId="3151" xr:uid="{00000000-0005-0000-0000-0000D10B0000}"/>
    <cellStyle name="_Row2_Sondereinflüsse 4" xfId="3152" xr:uid="{00000000-0005-0000-0000-0000D20B0000}"/>
    <cellStyle name="_Row2_Sondereinflüsse 4 2" xfId="3153" xr:uid="{00000000-0005-0000-0000-0000D30B0000}"/>
    <cellStyle name="_Row2_Sondereinflüsse 4 3" xfId="3154" xr:uid="{00000000-0005-0000-0000-0000D40B0000}"/>
    <cellStyle name="_Row2_Sondereinflüsse 4 4" xfId="3155" xr:uid="{00000000-0005-0000-0000-0000D50B0000}"/>
    <cellStyle name="_Row2_Sondereinflüsse 4 5" xfId="3156" xr:uid="{00000000-0005-0000-0000-0000D60B0000}"/>
    <cellStyle name="_Row2_Sondereinflüsse 5" xfId="3157" xr:uid="{00000000-0005-0000-0000-0000D70B0000}"/>
    <cellStyle name="_Row2_Sondereinflüsse 5 2" xfId="3158" xr:uid="{00000000-0005-0000-0000-0000D80B0000}"/>
    <cellStyle name="_Row2_Sondereinflüsse 5 3" xfId="3159" xr:uid="{00000000-0005-0000-0000-0000D90B0000}"/>
    <cellStyle name="_Row2_Sondereinflüsse 5 4" xfId="3160" xr:uid="{00000000-0005-0000-0000-0000DA0B0000}"/>
    <cellStyle name="_Row2_Sondereinflüsse 5 5" xfId="3161" xr:uid="{00000000-0005-0000-0000-0000DB0B0000}"/>
    <cellStyle name="_Row2_Sondereinflüsse 6" xfId="3162" xr:uid="{00000000-0005-0000-0000-0000DC0B0000}"/>
    <cellStyle name="_Row2_Sondereinflüsse 6 2" xfId="3163" xr:uid="{00000000-0005-0000-0000-0000DD0B0000}"/>
    <cellStyle name="_Row2_Sondereinflüsse 6 3" xfId="3164" xr:uid="{00000000-0005-0000-0000-0000DE0B0000}"/>
    <cellStyle name="_Row2_Sondereinflüsse 6 4" xfId="3165" xr:uid="{00000000-0005-0000-0000-0000DF0B0000}"/>
    <cellStyle name="_Row2_Sondereinflüsse 6 5" xfId="3166" xr:uid="{00000000-0005-0000-0000-0000E00B0000}"/>
    <cellStyle name="_Row2_Sondereinflüsse 7" xfId="3167" xr:uid="{00000000-0005-0000-0000-0000E10B0000}"/>
    <cellStyle name="_Row2_Sondereinflüsse 8" xfId="3168" xr:uid="{00000000-0005-0000-0000-0000E20B0000}"/>
    <cellStyle name="_Row2_Sondereinflüsse 9" xfId="3169" xr:uid="{00000000-0005-0000-0000-0000E30B0000}"/>
    <cellStyle name="_Row2_Vorjahreswerte Anpassung 06 2001" xfId="3170" xr:uid="{00000000-0005-0000-0000-0000E40B0000}"/>
    <cellStyle name="_Row3" xfId="37" xr:uid="{00000000-0005-0000-0000-0000E50B0000}"/>
    <cellStyle name="_Row3 10" xfId="3171" xr:uid="{00000000-0005-0000-0000-0000E60B0000}"/>
    <cellStyle name="_Row3 11" xfId="3172" xr:uid="{00000000-0005-0000-0000-0000E70B0000}"/>
    <cellStyle name="_Row3 2" xfId="3173" xr:uid="{00000000-0005-0000-0000-0000E80B0000}"/>
    <cellStyle name="_Row3 2 2" xfId="3174" xr:uid="{00000000-0005-0000-0000-0000E90B0000}"/>
    <cellStyle name="_Row3 3" xfId="3175" xr:uid="{00000000-0005-0000-0000-0000EA0B0000}"/>
    <cellStyle name="_Row3 3 2" xfId="3176" xr:uid="{00000000-0005-0000-0000-0000EB0B0000}"/>
    <cellStyle name="_Row3 4" xfId="3177" xr:uid="{00000000-0005-0000-0000-0000EC0B0000}"/>
    <cellStyle name="_Row3 4 2" xfId="3178" xr:uid="{00000000-0005-0000-0000-0000ED0B0000}"/>
    <cellStyle name="_Row3 5" xfId="3179" xr:uid="{00000000-0005-0000-0000-0000EE0B0000}"/>
    <cellStyle name="_Row3 6" xfId="3180" xr:uid="{00000000-0005-0000-0000-0000EF0B0000}"/>
    <cellStyle name="_Row3 7" xfId="3181" xr:uid="{00000000-0005-0000-0000-0000F00B0000}"/>
    <cellStyle name="_Row3 8" xfId="3182" xr:uid="{00000000-0005-0000-0000-0000F10B0000}"/>
    <cellStyle name="_Row3 9" xfId="3183" xr:uid="{00000000-0005-0000-0000-0000F20B0000}"/>
    <cellStyle name="_Row3_Book2" xfId="3184" xr:uid="{00000000-0005-0000-0000-0000F30B0000}"/>
    <cellStyle name="_Row3_EBITDA-Aufriss_ST" xfId="3185" xr:uid="{00000000-0005-0000-0000-0000F40B0000}"/>
    <cellStyle name="_Row3_kgfums" xfId="3186" xr:uid="{00000000-0005-0000-0000-0000F50B0000}"/>
    <cellStyle name="_Row3_Mindestanforderungen_FCF" xfId="3187" xr:uid="{00000000-0005-0000-0000-0000F60B0000}"/>
    <cellStyle name="_Row3_Mindestanforderungen_FCF 10" xfId="3188" xr:uid="{00000000-0005-0000-0000-0000F70B0000}"/>
    <cellStyle name="_Row3_Mindestanforderungen_FCF 2" xfId="3189" xr:uid="{00000000-0005-0000-0000-0000F80B0000}"/>
    <cellStyle name="_Row3_Mindestanforderungen_FCF 2 10" xfId="3190" xr:uid="{00000000-0005-0000-0000-0000F90B0000}"/>
    <cellStyle name="_Row3_Mindestanforderungen_FCF 2 2" xfId="3191" xr:uid="{00000000-0005-0000-0000-0000FA0B0000}"/>
    <cellStyle name="_Row3_Mindestanforderungen_FCF 2 2 2" xfId="3192" xr:uid="{00000000-0005-0000-0000-0000FB0B0000}"/>
    <cellStyle name="_Row3_Mindestanforderungen_FCF 2 2 3" xfId="3193" xr:uid="{00000000-0005-0000-0000-0000FC0B0000}"/>
    <cellStyle name="_Row3_Mindestanforderungen_FCF 2 2 4" xfId="3194" xr:uid="{00000000-0005-0000-0000-0000FD0B0000}"/>
    <cellStyle name="_Row3_Mindestanforderungen_FCF 2 2 5" xfId="3195" xr:uid="{00000000-0005-0000-0000-0000FE0B0000}"/>
    <cellStyle name="_Row3_Mindestanforderungen_FCF 2 3" xfId="3196" xr:uid="{00000000-0005-0000-0000-0000FF0B0000}"/>
    <cellStyle name="_Row3_Mindestanforderungen_FCF 2 3 2" xfId="3197" xr:uid="{00000000-0005-0000-0000-0000000C0000}"/>
    <cellStyle name="_Row3_Mindestanforderungen_FCF 2 3 3" xfId="3198" xr:uid="{00000000-0005-0000-0000-0000010C0000}"/>
    <cellStyle name="_Row3_Mindestanforderungen_FCF 2 3 4" xfId="3199" xr:uid="{00000000-0005-0000-0000-0000020C0000}"/>
    <cellStyle name="_Row3_Mindestanforderungen_FCF 2 3 5" xfId="3200" xr:uid="{00000000-0005-0000-0000-0000030C0000}"/>
    <cellStyle name="_Row3_Mindestanforderungen_FCF 2 4" xfId="3201" xr:uid="{00000000-0005-0000-0000-0000040C0000}"/>
    <cellStyle name="_Row3_Mindestanforderungen_FCF 2 4 2" xfId="3202" xr:uid="{00000000-0005-0000-0000-0000050C0000}"/>
    <cellStyle name="_Row3_Mindestanforderungen_FCF 2 4 3" xfId="3203" xr:uid="{00000000-0005-0000-0000-0000060C0000}"/>
    <cellStyle name="_Row3_Mindestanforderungen_FCF 2 4 4" xfId="3204" xr:uid="{00000000-0005-0000-0000-0000070C0000}"/>
    <cellStyle name="_Row3_Mindestanforderungen_FCF 2 4 5" xfId="3205" xr:uid="{00000000-0005-0000-0000-0000080C0000}"/>
    <cellStyle name="_Row3_Mindestanforderungen_FCF 2 5" xfId="3206" xr:uid="{00000000-0005-0000-0000-0000090C0000}"/>
    <cellStyle name="_Row3_Mindestanforderungen_FCF 2 5 2" xfId="3207" xr:uid="{00000000-0005-0000-0000-00000A0C0000}"/>
    <cellStyle name="_Row3_Mindestanforderungen_FCF 2 5 3" xfId="3208" xr:uid="{00000000-0005-0000-0000-00000B0C0000}"/>
    <cellStyle name="_Row3_Mindestanforderungen_FCF 2 5 4" xfId="3209" xr:uid="{00000000-0005-0000-0000-00000C0C0000}"/>
    <cellStyle name="_Row3_Mindestanforderungen_FCF 2 5 5" xfId="3210" xr:uid="{00000000-0005-0000-0000-00000D0C0000}"/>
    <cellStyle name="_Row3_Mindestanforderungen_FCF 2 6" xfId="3211" xr:uid="{00000000-0005-0000-0000-00000E0C0000}"/>
    <cellStyle name="_Row3_Mindestanforderungen_FCF 2 6 2" xfId="3212" xr:uid="{00000000-0005-0000-0000-00000F0C0000}"/>
    <cellStyle name="_Row3_Mindestanforderungen_FCF 2 6 3" xfId="3213" xr:uid="{00000000-0005-0000-0000-0000100C0000}"/>
    <cellStyle name="_Row3_Mindestanforderungen_FCF 2 6 4" xfId="3214" xr:uid="{00000000-0005-0000-0000-0000110C0000}"/>
    <cellStyle name="_Row3_Mindestanforderungen_FCF 2 6 5" xfId="3215" xr:uid="{00000000-0005-0000-0000-0000120C0000}"/>
    <cellStyle name="_Row3_Mindestanforderungen_FCF 2 7" xfId="3216" xr:uid="{00000000-0005-0000-0000-0000130C0000}"/>
    <cellStyle name="_Row3_Mindestanforderungen_FCF 2 8" xfId="3217" xr:uid="{00000000-0005-0000-0000-0000140C0000}"/>
    <cellStyle name="_Row3_Mindestanforderungen_FCF 2 9" xfId="3218" xr:uid="{00000000-0005-0000-0000-0000150C0000}"/>
    <cellStyle name="_Row3_Mindestanforderungen_FCF 3" xfId="3219" xr:uid="{00000000-0005-0000-0000-0000160C0000}"/>
    <cellStyle name="_Row3_Mindestanforderungen_FCF 3 2" xfId="3220" xr:uid="{00000000-0005-0000-0000-0000170C0000}"/>
    <cellStyle name="_Row3_Mindestanforderungen_FCF 3 3" xfId="3221" xr:uid="{00000000-0005-0000-0000-0000180C0000}"/>
    <cellStyle name="_Row3_Mindestanforderungen_FCF 3 4" xfId="3222" xr:uid="{00000000-0005-0000-0000-0000190C0000}"/>
    <cellStyle name="_Row3_Mindestanforderungen_FCF 3 5" xfId="3223" xr:uid="{00000000-0005-0000-0000-00001A0C0000}"/>
    <cellStyle name="_Row3_Mindestanforderungen_FCF 4" xfId="3224" xr:uid="{00000000-0005-0000-0000-00001B0C0000}"/>
    <cellStyle name="_Row3_Mindestanforderungen_FCF 4 2" xfId="3225" xr:uid="{00000000-0005-0000-0000-00001C0C0000}"/>
    <cellStyle name="_Row3_Mindestanforderungen_FCF 4 3" xfId="3226" xr:uid="{00000000-0005-0000-0000-00001D0C0000}"/>
    <cellStyle name="_Row3_Mindestanforderungen_FCF 4 4" xfId="3227" xr:uid="{00000000-0005-0000-0000-00001E0C0000}"/>
    <cellStyle name="_Row3_Mindestanforderungen_FCF 4 5" xfId="3228" xr:uid="{00000000-0005-0000-0000-00001F0C0000}"/>
    <cellStyle name="_Row3_Mindestanforderungen_FCF 5" xfId="3229" xr:uid="{00000000-0005-0000-0000-0000200C0000}"/>
    <cellStyle name="_Row3_Mindestanforderungen_FCF 5 2" xfId="3230" xr:uid="{00000000-0005-0000-0000-0000210C0000}"/>
    <cellStyle name="_Row3_Mindestanforderungen_FCF 5 3" xfId="3231" xr:uid="{00000000-0005-0000-0000-0000220C0000}"/>
    <cellStyle name="_Row3_Mindestanforderungen_FCF 5 4" xfId="3232" xr:uid="{00000000-0005-0000-0000-0000230C0000}"/>
    <cellStyle name="_Row3_Mindestanforderungen_FCF 5 5" xfId="3233" xr:uid="{00000000-0005-0000-0000-0000240C0000}"/>
    <cellStyle name="_Row3_Mindestanforderungen_FCF 6" xfId="3234" xr:uid="{00000000-0005-0000-0000-0000250C0000}"/>
    <cellStyle name="_Row3_Mindestanforderungen_FCF 6 2" xfId="3235" xr:uid="{00000000-0005-0000-0000-0000260C0000}"/>
    <cellStyle name="_Row3_Mindestanforderungen_FCF 6 3" xfId="3236" xr:uid="{00000000-0005-0000-0000-0000270C0000}"/>
    <cellStyle name="_Row3_Mindestanforderungen_FCF 6 4" xfId="3237" xr:uid="{00000000-0005-0000-0000-0000280C0000}"/>
    <cellStyle name="_Row3_Mindestanforderungen_FCF 6 5" xfId="3238" xr:uid="{00000000-0005-0000-0000-0000290C0000}"/>
    <cellStyle name="_Row3_Mindestanforderungen_FCF 7" xfId="3239" xr:uid="{00000000-0005-0000-0000-00002A0C0000}"/>
    <cellStyle name="_Row3_Mindestanforderungen_FCF 8" xfId="3240" xr:uid="{00000000-0005-0000-0000-00002B0C0000}"/>
    <cellStyle name="_Row3_Mindestanforderungen_FCF 9" xfId="3241" xr:uid="{00000000-0005-0000-0000-00002C0C0000}"/>
    <cellStyle name="_Row3_MIS2" xfId="3242" xr:uid="{00000000-0005-0000-0000-00002D0C0000}"/>
    <cellStyle name="_Row3_MIS2 10" xfId="3243" xr:uid="{00000000-0005-0000-0000-00002E0C0000}"/>
    <cellStyle name="_Row3_MIS2 2" xfId="3244" xr:uid="{00000000-0005-0000-0000-00002F0C0000}"/>
    <cellStyle name="_Row3_MIS2 2 10" xfId="3245" xr:uid="{00000000-0005-0000-0000-0000300C0000}"/>
    <cellStyle name="_Row3_MIS2 2 2" xfId="3246" xr:uid="{00000000-0005-0000-0000-0000310C0000}"/>
    <cellStyle name="_Row3_MIS2 2 2 2" xfId="3247" xr:uid="{00000000-0005-0000-0000-0000320C0000}"/>
    <cellStyle name="_Row3_MIS2 2 2 3" xfId="3248" xr:uid="{00000000-0005-0000-0000-0000330C0000}"/>
    <cellStyle name="_Row3_MIS2 2 2 4" xfId="3249" xr:uid="{00000000-0005-0000-0000-0000340C0000}"/>
    <cellStyle name="_Row3_MIS2 2 2 5" xfId="3250" xr:uid="{00000000-0005-0000-0000-0000350C0000}"/>
    <cellStyle name="_Row3_MIS2 2 3" xfId="3251" xr:uid="{00000000-0005-0000-0000-0000360C0000}"/>
    <cellStyle name="_Row3_MIS2 2 3 2" xfId="3252" xr:uid="{00000000-0005-0000-0000-0000370C0000}"/>
    <cellStyle name="_Row3_MIS2 2 3 3" xfId="3253" xr:uid="{00000000-0005-0000-0000-0000380C0000}"/>
    <cellStyle name="_Row3_MIS2 2 3 4" xfId="3254" xr:uid="{00000000-0005-0000-0000-0000390C0000}"/>
    <cellStyle name="_Row3_MIS2 2 3 5" xfId="3255" xr:uid="{00000000-0005-0000-0000-00003A0C0000}"/>
    <cellStyle name="_Row3_MIS2 2 4" xfId="3256" xr:uid="{00000000-0005-0000-0000-00003B0C0000}"/>
    <cellStyle name="_Row3_MIS2 2 4 2" xfId="3257" xr:uid="{00000000-0005-0000-0000-00003C0C0000}"/>
    <cellStyle name="_Row3_MIS2 2 4 3" xfId="3258" xr:uid="{00000000-0005-0000-0000-00003D0C0000}"/>
    <cellStyle name="_Row3_MIS2 2 4 4" xfId="3259" xr:uid="{00000000-0005-0000-0000-00003E0C0000}"/>
    <cellStyle name="_Row3_MIS2 2 4 5" xfId="3260" xr:uid="{00000000-0005-0000-0000-00003F0C0000}"/>
    <cellStyle name="_Row3_MIS2 2 5" xfId="3261" xr:uid="{00000000-0005-0000-0000-0000400C0000}"/>
    <cellStyle name="_Row3_MIS2 2 5 2" xfId="3262" xr:uid="{00000000-0005-0000-0000-0000410C0000}"/>
    <cellStyle name="_Row3_MIS2 2 5 3" xfId="3263" xr:uid="{00000000-0005-0000-0000-0000420C0000}"/>
    <cellStyle name="_Row3_MIS2 2 5 4" xfId="3264" xr:uid="{00000000-0005-0000-0000-0000430C0000}"/>
    <cellStyle name="_Row3_MIS2 2 5 5" xfId="3265" xr:uid="{00000000-0005-0000-0000-0000440C0000}"/>
    <cellStyle name="_Row3_MIS2 2 6" xfId="3266" xr:uid="{00000000-0005-0000-0000-0000450C0000}"/>
    <cellStyle name="_Row3_MIS2 2 6 2" xfId="3267" xr:uid="{00000000-0005-0000-0000-0000460C0000}"/>
    <cellStyle name="_Row3_MIS2 2 6 3" xfId="3268" xr:uid="{00000000-0005-0000-0000-0000470C0000}"/>
    <cellStyle name="_Row3_MIS2 2 6 4" xfId="3269" xr:uid="{00000000-0005-0000-0000-0000480C0000}"/>
    <cellStyle name="_Row3_MIS2 2 6 5" xfId="3270" xr:uid="{00000000-0005-0000-0000-0000490C0000}"/>
    <cellStyle name="_Row3_MIS2 2 7" xfId="3271" xr:uid="{00000000-0005-0000-0000-00004A0C0000}"/>
    <cellStyle name="_Row3_MIS2 2 8" xfId="3272" xr:uid="{00000000-0005-0000-0000-00004B0C0000}"/>
    <cellStyle name="_Row3_MIS2 2 9" xfId="3273" xr:uid="{00000000-0005-0000-0000-00004C0C0000}"/>
    <cellStyle name="_Row3_MIS2 3" xfId="3274" xr:uid="{00000000-0005-0000-0000-00004D0C0000}"/>
    <cellStyle name="_Row3_MIS2 3 2" xfId="3275" xr:uid="{00000000-0005-0000-0000-00004E0C0000}"/>
    <cellStyle name="_Row3_MIS2 3 3" xfId="3276" xr:uid="{00000000-0005-0000-0000-00004F0C0000}"/>
    <cellStyle name="_Row3_MIS2 3 4" xfId="3277" xr:uid="{00000000-0005-0000-0000-0000500C0000}"/>
    <cellStyle name="_Row3_MIS2 3 5" xfId="3278" xr:uid="{00000000-0005-0000-0000-0000510C0000}"/>
    <cellStyle name="_Row3_MIS2 4" xfId="3279" xr:uid="{00000000-0005-0000-0000-0000520C0000}"/>
    <cellStyle name="_Row3_MIS2 4 2" xfId="3280" xr:uid="{00000000-0005-0000-0000-0000530C0000}"/>
    <cellStyle name="_Row3_MIS2 4 3" xfId="3281" xr:uid="{00000000-0005-0000-0000-0000540C0000}"/>
    <cellStyle name="_Row3_MIS2 4 4" xfId="3282" xr:uid="{00000000-0005-0000-0000-0000550C0000}"/>
    <cellStyle name="_Row3_MIS2 4 5" xfId="3283" xr:uid="{00000000-0005-0000-0000-0000560C0000}"/>
    <cellStyle name="_Row3_MIS2 5" xfId="3284" xr:uid="{00000000-0005-0000-0000-0000570C0000}"/>
    <cellStyle name="_Row3_MIS2 5 2" xfId="3285" xr:uid="{00000000-0005-0000-0000-0000580C0000}"/>
    <cellStyle name="_Row3_MIS2 5 3" xfId="3286" xr:uid="{00000000-0005-0000-0000-0000590C0000}"/>
    <cellStyle name="_Row3_MIS2 5 4" xfId="3287" xr:uid="{00000000-0005-0000-0000-00005A0C0000}"/>
    <cellStyle name="_Row3_MIS2 5 5" xfId="3288" xr:uid="{00000000-0005-0000-0000-00005B0C0000}"/>
    <cellStyle name="_Row3_MIS2 6" xfId="3289" xr:uid="{00000000-0005-0000-0000-00005C0C0000}"/>
    <cellStyle name="_Row3_MIS2 6 2" xfId="3290" xr:uid="{00000000-0005-0000-0000-00005D0C0000}"/>
    <cellStyle name="_Row3_MIS2 6 3" xfId="3291" xr:uid="{00000000-0005-0000-0000-00005E0C0000}"/>
    <cellStyle name="_Row3_MIS2 6 4" xfId="3292" xr:uid="{00000000-0005-0000-0000-00005F0C0000}"/>
    <cellStyle name="_Row3_MIS2 6 5" xfId="3293" xr:uid="{00000000-0005-0000-0000-0000600C0000}"/>
    <cellStyle name="_Row3_MIS2 7" xfId="3294" xr:uid="{00000000-0005-0000-0000-0000610C0000}"/>
    <cellStyle name="_Row3_MIS2 8" xfId="3295" xr:uid="{00000000-0005-0000-0000-0000620C0000}"/>
    <cellStyle name="_Row3_MIS2 9" xfId="3296" xr:uid="{00000000-0005-0000-0000-0000630C0000}"/>
    <cellStyle name="_Row3_Säulen" xfId="3297" xr:uid="{00000000-0005-0000-0000-0000640C0000}"/>
    <cellStyle name="_Row3_Sondereinflüsse" xfId="3298" xr:uid="{00000000-0005-0000-0000-0000650C0000}"/>
    <cellStyle name="_Row3_Sondereinflüsse 10" xfId="3299" xr:uid="{00000000-0005-0000-0000-0000660C0000}"/>
    <cellStyle name="_Row3_Sondereinflüsse 2" xfId="3300" xr:uid="{00000000-0005-0000-0000-0000670C0000}"/>
    <cellStyle name="_Row3_Sondereinflüsse 2 10" xfId="3301" xr:uid="{00000000-0005-0000-0000-0000680C0000}"/>
    <cellStyle name="_Row3_Sondereinflüsse 2 2" xfId="3302" xr:uid="{00000000-0005-0000-0000-0000690C0000}"/>
    <cellStyle name="_Row3_Sondereinflüsse 2 2 2" xfId="3303" xr:uid="{00000000-0005-0000-0000-00006A0C0000}"/>
    <cellStyle name="_Row3_Sondereinflüsse 2 2 3" xfId="3304" xr:uid="{00000000-0005-0000-0000-00006B0C0000}"/>
    <cellStyle name="_Row3_Sondereinflüsse 2 2 4" xfId="3305" xr:uid="{00000000-0005-0000-0000-00006C0C0000}"/>
    <cellStyle name="_Row3_Sondereinflüsse 2 2 5" xfId="3306" xr:uid="{00000000-0005-0000-0000-00006D0C0000}"/>
    <cellStyle name="_Row3_Sondereinflüsse 2 3" xfId="3307" xr:uid="{00000000-0005-0000-0000-00006E0C0000}"/>
    <cellStyle name="_Row3_Sondereinflüsse 2 3 2" xfId="3308" xr:uid="{00000000-0005-0000-0000-00006F0C0000}"/>
    <cellStyle name="_Row3_Sondereinflüsse 2 3 3" xfId="3309" xr:uid="{00000000-0005-0000-0000-0000700C0000}"/>
    <cellStyle name="_Row3_Sondereinflüsse 2 3 4" xfId="3310" xr:uid="{00000000-0005-0000-0000-0000710C0000}"/>
    <cellStyle name="_Row3_Sondereinflüsse 2 3 5" xfId="3311" xr:uid="{00000000-0005-0000-0000-0000720C0000}"/>
    <cellStyle name="_Row3_Sondereinflüsse 2 4" xfId="3312" xr:uid="{00000000-0005-0000-0000-0000730C0000}"/>
    <cellStyle name="_Row3_Sondereinflüsse 2 4 2" xfId="3313" xr:uid="{00000000-0005-0000-0000-0000740C0000}"/>
    <cellStyle name="_Row3_Sondereinflüsse 2 4 3" xfId="3314" xr:uid="{00000000-0005-0000-0000-0000750C0000}"/>
    <cellStyle name="_Row3_Sondereinflüsse 2 4 4" xfId="3315" xr:uid="{00000000-0005-0000-0000-0000760C0000}"/>
    <cellStyle name="_Row3_Sondereinflüsse 2 4 5" xfId="3316" xr:uid="{00000000-0005-0000-0000-0000770C0000}"/>
    <cellStyle name="_Row3_Sondereinflüsse 2 5" xfId="3317" xr:uid="{00000000-0005-0000-0000-0000780C0000}"/>
    <cellStyle name="_Row3_Sondereinflüsse 2 5 2" xfId="3318" xr:uid="{00000000-0005-0000-0000-0000790C0000}"/>
    <cellStyle name="_Row3_Sondereinflüsse 2 5 3" xfId="3319" xr:uid="{00000000-0005-0000-0000-00007A0C0000}"/>
    <cellStyle name="_Row3_Sondereinflüsse 2 5 4" xfId="3320" xr:uid="{00000000-0005-0000-0000-00007B0C0000}"/>
    <cellStyle name="_Row3_Sondereinflüsse 2 5 5" xfId="3321" xr:uid="{00000000-0005-0000-0000-00007C0C0000}"/>
    <cellStyle name="_Row3_Sondereinflüsse 2 6" xfId="3322" xr:uid="{00000000-0005-0000-0000-00007D0C0000}"/>
    <cellStyle name="_Row3_Sondereinflüsse 2 6 2" xfId="3323" xr:uid="{00000000-0005-0000-0000-00007E0C0000}"/>
    <cellStyle name="_Row3_Sondereinflüsse 2 6 3" xfId="3324" xr:uid="{00000000-0005-0000-0000-00007F0C0000}"/>
    <cellStyle name="_Row3_Sondereinflüsse 2 6 4" xfId="3325" xr:uid="{00000000-0005-0000-0000-0000800C0000}"/>
    <cellStyle name="_Row3_Sondereinflüsse 2 6 5" xfId="3326" xr:uid="{00000000-0005-0000-0000-0000810C0000}"/>
    <cellStyle name="_Row3_Sondereinflüsse 2 7" xfId="3327" xr:uid="{00000000-0005-0000-0000-0000820C0000}"/>
    <cellStyle name="_Row3_Sondereinflüsse 2 8" xfId="3328" xr:uid="{00000000-0005-0000-0000-0000830C0000}"/>
    <cellStyle name="_Row3_Sondereinflüsse 2 9" xfId="3329" xr:uid="{00000000-0005-0000-0000-0000840C0000}"/>
    <cellStyle name="_Row3_Sondereinflüsse 3" xfId="3330" xr:uid="{00000000-0005-0000-0000-0000850C0000}"/>
    <cellStyle name="_Row3_Sondereinflüsse 3 2" xfId="3331" xr:uid="{00000000-0005-0000-0000-0000860C0000}"/>
    <cellStyle name="_Row3_Sondereinflüsse 3 3" xfId="3332" xr:uid="{00000000-0005-0000-0000-0000870C0000}"/>
    <cellStyle name="_Row3_Sondereinflüsse 3 4" xfId="3333" xr:uid="{00000000-0005-0000-0000-0000880C0000}"/>
    <cellStyle name="_Row3_Sondereinflüsse 3 5" xfId="3334" xr:uid="{00000000-0005-0000-0000-0000890C0000}"/>
    <cellStyle name="_Row3_Sondereinflüsse 4" xfId="3335" xr:uid="{00000000-0005-0000-0000-00008A0C0000}"/>
    <cellStyle name="_Row3_Sondereinflüsse 4 2" xfId="3336" xr:uid="{00000000-0005-0000-0000-00008B0C0000}"/>
    <cellStyle name="_Row3_Sondereinflüsse 4 3" xfId="3337" xr:uid="{00000000-0005-0000-0000-00008C0C0000}"/>
    <cellStyle name="_Row3_Sondereinflüsse 4 4" xfId="3338" xr:uid="{00000000-0005-0000-0000-00008D0C0000}"/>
    <cellStyle name="_Row3_Sondereinflüsse 4 5" xfId="3339" xr:uid="{00000000-0005-0000-0000-00008E0C0000}"/>
    <cellStyle name="_Row3_Sondereinflüsse 5" xfId="3340" xr:uid="{00000000-0005-0000-0000-00008F0C0000}"/>
    <cellStyle name="_Row3_Sondereinflüsse 5 2" xfId="3341" xr:uid="{00000000-0005-0000-0000-0000900C0000}"/>
    <cellStyle name="_Row3_Sondereinflüsse 5 3" xfId="3342" xr:uid="{00000000-0005-0000-0000-0000910C0000}"/>
    <cellStyle name="_Row3_Sondereinflüsse 5 4" xfId="3343" xr:uid="{00000000-0005-0000-0000-0000920C0000}"/>
    <cellStyle name="_Row3_Sondereinflüsse 5 5" xfId="3344" xr:uid="{00000000-0005-0000-0000-0000930C0000}"/>
    <cellStyle name="_Row3_Sondereinflüsse 6" xfId="3345" xr:uid="{00000000-0005-0000-0000-0000940C0000}"/>
    <cellStyle name="_Row3_Sondereinflüsse 6 2" xfId="3346" xr:uid="{00000000-0005-0000-0000-0000950C0000}"/>
    <cellStyle name="_Row3_Sondereinflüsse 6 3" xfId="3347" xr:uid="{00000000-0005-0000-0000-0000960C0000}"/>
    <cellStyle name="_Row3_Sondereinflüsse 6 4" xfId="3348" xr:uid="{00000000-0005-0000-0000-0000970C0000}"/>
    <cellStyle name="_Row3_Sondereinflüsse 6 5" xfId="3349" xr:uid="{00000000-0005-0000-0000-0000980C0000}"/>
    <cellStyle name="_Row3_Sondereinflüsse 7" xfId="3350" xr:uid="{00000000-0005-0000-0000-0000990C0000}"/>
    <cellStyle name="_Row3_Sondereinflüsse 8" xfId="3351" xr:uid="{00000000-0005-0000-0000-00009A0C0000}"/>
    <cellStyle name="_Row3_Sondereinflüsse 9" xfId="3352" xr:uid="{00000000-0005-0000-0000-00009B0C0000}"/>
    <cellStyle name="_Row3_Vorjahreswerte Anpassung 06 2001" xfId="3353" xr:uid="{00000000-0005-0000-0000-00009C0C0000}"/>
    <cellStyle name="_Row4" xfId="38" xr:uid="{00000000-0005-0000-0000-00009D0C0000}"/>
    <cellStyle name="_Row4 10" xfId="3354" xr:uid="{00000000-0005-0000-0000-00009E0C0000}"/>
    <cellStyle name="_Row4 11" xfId="3355" xr:uid="{00000000-0005-0000-0000-00009F0C0000}"/>
    <cellStyle name="_Row4 2" xfId="3356" xr:uid="{00000000-0005-0000-0000-0000A00C0000}"/>
    <cellStyle name="_Row4 2 2" xfId="3357" xr:uid="{00000000-0005-0000-0000-0000A10C0000}"/>
    <cellStyle name="_Row4 3" xfId="3358" xr:uid="{00000000-0005-0000-0000-0000A20C0000}"/>
    <cellStyle name="_Row4 3 2" xfId="3359" xr:uid="{00000000-0005-0000-0000-0000A30C0000}"/>
    <cellStyle name="_Row4 4" xfId="3360" xr:uid="{00000000-0005-0000-0000-0000A40C0000}"/>
    <cellStyle name="_Row4 4 2" xfId="3361" xr:uid="{00000000-0005-0000-0000-0000A50C0000}"/>
    <cellStyle name="_Row4 5" xfId="3362" xr:uid="{00000000-0005-0000-0000-0000A60C0000}"/>
    <cellStyle name="_Row4 6" xfId="3363" xr:uid="{00000000-0005-0000-0000-0000A70C0000}"/>
    <cellStyle name="_Row4 7" xfId="3364" xr:uid="{00000000-0005-0000-0000-0000A80C0000}"/>
    <cellStyle name="_Row4 8" xfId="3365" xr:uid="{00000000-0005-0000-0000-0000A90C0000}"/>
    <cellStyle name="_Row4 9" xfId="3366" xr:uid="{00000000-0005-0000-0000-0000AA0C0000}"/>
    <cellStyle name="_Row4_Book2" xfId="3367" xr:uid="{00000000-0005-0000-0000-0000AB0C0000}"/>
    <cellStyle name="_Row4_EBITDA-Aufriss_ST" xfId="3368" xr:uid="{00000000-0005-0000-0000-0000AC0C0000}"/>
    <cellStyle name="_Row4_kgfums" xfId="3369" xr:uid="{00000000-0005-0000-0000-0000AD0C0000}"/>
    <cellStyle name="_Row4_Mindestanforderungen_FCF" xfId="3370" xr:uid="{00000000-0005-0000-0000-0000AE0C0000}"/>
    <cellStyle name="_Row4_Mindestanforderungen_FCF 10" xfId="3371" xr:uid="{00000000-0005-0000-0000-0000AF0C0000}"/>
    <cellStyle name="_Row4_Mindestanforderungen_FCF 2" xfId="3372" xr:uid="{00000000-0005-0000-0000-0000B00C0000}"/>
    <cellStyle name="_Row4_Mindestanforderungen_FCF 2 10" xfId="3373" xr:uid="{00000000-0005-0000-0000-0000B10C0000}"/>
    <cellStyle name="_Row4_Mindestanforderungen_FCF 2 2" xfId="3374" xr:uid="{00000000-0005-0000-0000-0000B20C0000}"/>
    <cellStyle name="_Row4_Mindestanforderungen_FCF 2 2 2" xfId="3375" xr:uid="{00000000-0005-0000-0000-0000B30C0000}"/>
    <cellStyle name="_Row4_Mindestanforderungen_FCF 2 2 3" xfId="3376" xr:uid="{00000000-0005-0000-0000-0000B40C0000}"/>
    <cellStyle name="_Row4_Mindestanforderungen_FCF 2 2 4" xfId="3377" xr:uid="{00000000-0005-0000-0000-0000B50C0000}"/>
    <cellStyle name="_Row4_Mindestanforderungen_FCF 2 2 5" xfId="3378" xr:uid="{00000000-0005-0000-0000-0000B60C0000}"/>
    <cellStyle name="_Row4_Mindestanforderungen_FCF 2 3" xfId="3379" xr:uid="{00000000-0005-0000-0000-0000B70C0000}"/>
    <cellStyle name="_Row4_Mindestanforderungen_FCF 2 3 2" xfId="3380" xr:uid="{00000000-0005-0000-0000-0000B80C0000}"/>
    <cellStyle name="_Row4_Mindestanforderungen_FCF 2 3 3" xfId="3381" xr:uid="{00000000-0005-0000-0000-0000B90C0000}"/>
    <cellStyle name="_Row4_Mindestanforderungen_FCF 2 3 4" xfId="3382" xr:uid="{00000000-0005-0000-0000-0000BA0C0000}"/>
    <cellStyle name="_Row4_Mindestanforderungen_FCF 2 3 5" xfId="3383" xr:uid="{00000000-0005-0000-0000-0000BB0C0000}"/>
    <cellStyle name="_Row4_Mindestanforderungen_FCF 2 4" xfId="3384" xr:uid="{00000000-0005-0000-0000-0000BC0C0000}"/>
    <cellStyle name="_Row4_Mindestanforderungen_FCF 2 4 2" xfId="3385" xr:uid="{00000000-0005-0000-0000-0000BD0C0000}"/>
    <cellStyle name="_Row4_Mindestanforderungen_FCF 2 4 3" xfId="3386" xr:uid="{00000000-0005-0000-0000-0000BE0C0000}"/>
    <cellStyle name="_Row4_Mindestanforderungen_FCF 2 4 4" xfId="3387" xr:uid="{00000000-0005-0000-0000-0000BF0C0000}"/>
    <cellStyle name="_Row4_Mindestanforderungen_FCF 2 4 5" xfId="3388" xr:uid="{00000000-0005-0000-0000-0000C00C0000}"/>
    <cellStyle name="_Row4_Mindestanforderungen_FCF 2 5" xfId="3389" xr:uid="{00000000-0005-0000-0000-0000C10C0000}"/>
    <cellStyle name="_Row4_Mindestanforderungen_FCF 2 5 2" xfId="3390" xr:uid="{00000000-0005-0000-0000-0000C20C0000}"/>
    <cellStyle name="_Row4_Mindestanforderungen_FCF 2 5 3" xfId="3391" xr:uid="{00000000-0005-0000-0000-0000C30C0000}"/>
    <cellStyle name="_Row4_Mindestanforderungen_FCF 2 5 4" xfId="3392" xr:uid="{00000000-0005-0000-0000-0000C40C0000}"/>
    <cellStyle name="_Row4_Mindestanforderungen_FCF 2 5 5" xfId="3393" xr:uid="{00000000-0005-0000-0000-0000C50C0000}"/>
    <cellStyle name="_Row4_Mindestanforderungen_FCF 2 6" xfId="3394" xr:uid="{00000000-0005-0000-0000-0000C60C0000}"/>
    <cellStyle name="_Row4_Mindestanforderungen_FCF 2 6 2" xfId="3395" xr:uid="{00000000-0005-0000-0000-0000C70C0000}"/>
    <cellStyle name="_Row4_Mindestanforderungen_FCF 2 6 3" xfId="3396" xr:uid="{00000000-0005-0000-0000-0000C80C0000}"/>
    <cellStyle name="_Row4_Mindestanforderungen_FCF 2 6 4" xfId="3397" xr:uid="{00000000-0005-0000-0000-0000C90C0000}"/>
    <cellStyle name="_Row4_Mindestanforderungen_FCF 2 6 5" xfId="3398" xr:uid="{00000000-0005-0000-0000-0000CA0C0000}"/>
    <cellStyle name="_Row4_Mindestanforderungen_FCF 2 7" xfId="3399" xr:uid="{00000000-0005-0000-0000-0000CB0C0000}"/>
    <cellStyle name="_Row4_Mindestanforderungen_FCF 2 8" xfId="3400" xr:uid="{00000000-0005-0000-0000-0000CC0C0000}"/>
    <cellStyle name="_Row4_Mindestanforderungen_FCF 2 9" xfId="3401" xr:uid="{00000000-0005-0000-0000-0000CD0C0000}"/>
    <cellStyle name="_Row4_Mindestanforderungen_FCF 3" xfId="3402" xr:uid="{00000000-0005-0000-0000-0000CE0C0000}"/>
    <cellStyle name="_Row4_Mindestanforderungen_FCF 3 2" xfId="3403" xr:uid="{00000000-0005-0000-0000-0000CF0C0000}"/>
    <cellStyle name="_Row4_Mindestanforderungen_FCF 3 3" xfId="3404" xr:uid="{00000000-0005-0000-0000-0000D00C0000}"/>
    <cellStyle name="_Row4_Mindestanforderungen_FCF 3 4" xfId="3405" xr:uid="{00000000-0005-0000-0000-0000D10C0000}"/>
    <cellStyle name="_Row4_Mindestanforderungen_FCF 3 5" xfId="3406" xr:uid="{00000000-0005-0000-0000-0000D20C0000}"/>
    <cellStyle name="_Row4_Mindestanforderungen_FCF 4" xfId="3407" xr:uid="{00000000-0005-0000-0000-0000D30C0000}"/>
    <cellStyle name="_Row4_Mindestanforderungen_FCF 4 2" xfId="3408" xr:uid="{00000000-0005-0000-0000-0000D40C0000}"/>
    <cellStyle name="_Row4_Mindestanforderungen_FCF 4 3" xfId="3409" xr:uid="{00000000-0005-0000-0000-0000D50C0000}"/>
    <cellStyle name="_Row4_Mindestanforderungen_FCF 4 4" xfId="3410" xr:uid="{00000000-0005-0000-0000-0000D60C0000}"/>
    <cellStyle name="_Row4_Mindestanforderungen_FCF 4 5" xfId="3411" xr:uid="{00000000-0005-0000-0000-0000D70C0000}"/>
    <cellStyle name="_Row4_Mindestanforderungen_FCF 5" xfId="3412" xr:uid="{00000000-0005-0000-0000-0000D80C0000}"/>
    <cellStyle name="_Row4_Mindestanforderungen_FCF 5 2" xfId="3413" xr:uid="{00000000-0005-0000-0000-0000D90C0000}"/>
    <cellStyle name="_Row4_Mindestanforderungen_FCF 5 3" xfId="3414" xr:uid="{00000000-0005-0000-0000-0000DA0C0000}"/>
    <cellStyle name="_Row4_Mindestanforderungen_FCF 5 4" xfId="3415" xr:uid="{00000000-0005-0000-0000-0000DB0C0000}"/>
    <cellStyle name="_Row4_Mindestanforderungen_FCF 5 5" xfId="3416" xr:uid="{00000000-0005-0000-0000-0000DC0C0000}"/>
    <cellStyle name="_Row4_Mindestanforderungen_FCF 6" xfId="3417" xr:uid="{00000000-0005-0000-0000-0000DD0C0000}"/>
    <cellStyle name="_Row4_Mindestanforderungen_FCF 6 2" xfId="3418" xr:uid="{00000000-0005-0000-0000-0000DE0C0000}"/>
    <cellStyle name="_Row4_Mindestanforderungen_FCF 6 3" xfId="3419" xr:uid="{00000000-0005-0000-0000-0000DF0C0000}"/>
    <cellStyle name="_Row4_Mindestanforderungen_FCF 6 4" xfId="3420" xr:uid="{00000000-0005-0000-0000-0000E00C0000}"/>
    <cellStyle name="_Row4_Mindestanforderungen_FCF 6 5" xfId="3421" xr:uid="{00000000-0005-0000-0000-0000E10C0000}"/>
    <cellStyle name="_Row4_Mindestanforderungen_FCF 7" xfId="3422" xr:uid="{00000000-0005-0000-0000-0000E20C0000}"/>
    <cellStyle name="_Row4_Mindestanforderungen_FCF 8" xfId="3423" xr:uid="{00000000-0005-0000-0000-0000E30C0000}"/>
    <cellStyle name="_Row4_Mindestanforderungen_FCF 9" xfId="3424" xr:uid="{00000000-0005-0000-0000-0000E40C0000}"/>
    <cellStyle name="_Row4_MIS2" xfId="3425" xr:uid="{00000000-0005-0000-0000-0000E50C0000}"/>
    <cellStyle name="_Row4_MIS2 10" xfId="3426" xr:uid="{00000000-0005-0000-0000-0000E60C0000}"/>
    <cellStyle name="_Row4_MIS2 2" xfId="3427" xr:uid="{00000000-0005-0000-0000-0000E70C0000}"/>
    <cellStyle name="_Row4_MIS2 2 10" xfId="3428" xr:uid="{00000000-0005-0000-0000-0000E80C0000}"/>
    <cellStyle name="_Row4_MIS2 2 2" xfId="3429" xr:uid="{00000000-0005-0000-0000-0000E90C0000}"/>
    <cellStyle name="_Row4_MIS2 2 2 2" xfId="3430" xr:uid="{00000000-0005-0000-0000-0000EA0C0000}"/>
    <cellStyle name="_Row4_MIS2 2 2 3" xfId="3431" xr:uid="{00000000-0005-0000-0000-0000EB0C0000}"/>
    <cellStyle name="_Row4_MIS2 2 2 4" xfId="3432" xr:uid="{00000000-0005-0000-0000-0000EC0C0000}"/>
    <cellStyle name="_Row4_MIS2 2 2 5" xfId="3433" xr:uid="{00000000-0005-0000-0000-0000ED0C0000}"/>
    <cellStyle name="_Row4_MIS2 2 3" xfId="3434" xr:uid="{00000000-0005-0000-0000-0000EE0C0000}"/>
    <cellStyle name="_Row4_MIS2 2 3 2" xfId="3435" xr:uid="{00000000-0005-0000-0000-0000EF0C0000}"/>
    <cellStyle name="_Row4_MIS2 2 3 3" xfId="3436" xr:uid="{00000000-0005-0000-0000-0000F00C0000}"/>
    <cellStyle name="_Row4_MIS2 2 3 4" xfId="3437" xr:uid="{00000000-0005-0000-0000-0000F10C0000}"/>
    <cellStyle name="_Row4_MIS2 2 3 5" xfId="3438" xr:uid="{00000000-0005-0000-0000-0000F20C0000}"/>
    <cellStyle name="_Row4_MIS2 2 4" xfId="3439" xr:uid="{00000000-0005-0000-0000-0000F30C0000}"/>
    <cellStyle name="_Row4_MIS2 2 4 2" xfId="3440" xr:uid="{00000000-0005-0000-0000-0000F40C0000}"/>
    <cellStyle name="_Row4_MIS2 2 4 3" xfId="3441" xr:uid="{00000000-0005-0000-0000-0000F50C0000}"/>
    <cellStyle name="_Row4_MIS2 2 4 4" xfId="3442" xr:uid="{00000000-0005-0000-0000-0000F60C0000}"/>
    <cellStyle name="_Row4_MIS2 2 4 5" xfId="3443" xr:uid="{00000000-0005-0000-0000-0000F70C0000}"/>
    <cellStyle name="_Row4_MIS2 2 5" xfId="3444" xr:uid="{00000000-0005-0000-0000-0000F80C0000}"/>
    <cellStyle name="_Row4_MIS2 2 5 2" xfId="3445" xr:uid="{00000000-0005-0000-0000-0000F90C0000}"/>
    <cellStyle name="_Row4_MIS2 2 5 3" xfId="3446" xr:uid="{00000000-0005-0000-0000-0000FA0C0000}"/>
    <cellStyle name="_Row4_MIS2 2 5 4" xfId="3447" xr:uid="{00000000-0005-0000-0000-0000FB0C0000}"/>
    <cellStyle name="_Row4_MIS2 2 5 5" xfId="3448" xr:uid="{00000000-0005-0000-0000-0000FC0C0000}"/>
    <cellStyle name="_Row4_MIS2 2 6" xfId="3449" xr:uid="{00000000-0005-0000-0000-0000FD0C0000}"/>
    <cellStyle name="_Row4_MIS2 2 6 2" xfId="3450" xr:uid="{00000000-0005-0000-0000-0000FE0C0000}"/>
    <cellStyle name="_Row4_MIS2 2 6 3" xfId="3451" xr:uid="{00000000-0005-0000-0000-0000FF0C0000}"/>
    <cellStyle name="_Row4_MIS2 2 6 4" xfId="3452" xr:uid="{00000000-0005-0000-0000-0000000D0000}"/>
    <cellStyle name="_Row4_MIS2 2 6 5" xfId="3453" xr:uid="{00000000-0005-0000-0000-0000010D0000}"/>
    <cellStyle name="_Row4_MIS2 2 7" xfId="3454" xr:uid="{00000000-0005-0000-0000-0000020D0000}"/>
    <cellStyle name="_Row4_MIS2 2 8" xfId="3455" xr:uid="{00000000-0005-0000-0000-0000030D0000}"/>
    <cellStyle name="_Row4_MIS2 2 9" xfId="3456" xr:uid="{00000000-0005-0000-0000-0000040D0000}"/>
    <cellStyle name="_Row4_MIS2 3" xfId="3457" xr:uid="{00000000-0005-0000-0000-0000050D0000}"/>
    <cellStyle name="_Row4_MIS2 3 2" xfId="3458" xr:uid="{00000000-0005-0000-0000-0000060D0000}"/>
    <cellStyle name="_Row4_MIS2 3 3" xfId="3459" xr:uid="{00000000-0005-0000-0000-0000070D0000}"/>
    <cellStyle name="_Row4_MIS2 3 4" xfId="3460" xr:uid="{00000000-0005-0000-0000-0000080D0000}"/>
    <cellStyle name="_Row4_MIS2 3 5" xfId="3461" xr:uid="{00000000-0005-0000-0000-0000090D0000}"/>
    <cellStyle name="_Row4_MIS2 4" xfId="3462" xr:uid="{00000000-0005-0000-0000-00000A0D0000}"/>
    <cellStyle name="_Row4_MIS2 4 2" xfId="3463" xr:uid="{00000000-0005-0000-0000-00000B0D0000}"/>
    <cellStyle name="_Row4_MIS2 4 3" xfId="3464" xr:uid="{00000000-0005-0000-0000-00000C0D0000}"/>
    <cellStyle name="_Row4_MIS2 4 4" xfId="3465" xr:uid="{00000000-0005-0000-0000-00000D0D0000}"/>
    <cellStyle name="_Row4_MIS2 4 5" xfId="3466" xr:uid="{00000000-0005-0000-0000-00000E0D0000}"/>
    <cellStyle name="_Row4_MIS2 5" xfId="3467" xr:uid="{00000000-0005-0000-0000-00000F0D0000}"/>
    <cellStyle name="_Row4_MIS2 5 2" xfId="3468" xr:uid="{00000000-0005-0000-0000-0000100D0000}"/>
    <cellStyle name="_Row4_MIS2 5 3" xfId="3469" xr:uid="{00000000-0005-0000-0000-0000110D0000}"/>
    <cellStyle name="_Row4_MIS2 5 4" xfId="3470" xr:uid="{00000000-0005-0000-0000-0000120D0000}"/>
    <cellStyle name="_Row4_MIS2 5 5" xfId="3471" xr:uid="{00000000-0005-0000-0000-0000130D0000}"/>
    <cellStyle name="_Row4_MIS2 6" xfId="3472" xr:uid="{00000000-0005-0000-0000-0000140D0000}"/>
    <cellStyle name="_Row4_MIS2 6 2" xfId="3473" xr:uid="{00000000-0005-0000-0000-0000150D0000}"/>
    <cellStyle name="_Row4_MIS2 6 3" xfId="3474" xr:uid="{00000000-0005-0000-0000-0000160D0000}"/>
    <cellStyle name="_Row4_MIS2 6 4" xfId="3475" xr:uid="{00000000-0005-0000-0000-0000170D0000}"/>
    <cellStyle name="_Row4_MIS2 6 5" xfId="3476" xr:uid="{00000000-0005-0000-0000-0000180D0000}"/>
    <cellStyle name="_Row4_MIS2 7" xfId="3477" xr:uid="{00000000-0005-0000-0000-0000190D0000}"/>
    <cellStyle name="_Row4_MIS2 8" xfId="3478" xr:uid="{00000000-0005-0000-0000-00001A0D0000}"/>
    <cellStyle name="_Row4_MIS2 9" xfId="3479" xr:uid="{00000000-0005-0000-0000-00001B0D0000}"/>
    <cellStyle name="_Row4_Säulen" xfId="3480" xr:uid="{00000000-0005-0000-0000-00001C0D0000}"/>
    <cellStyle name="_Row4_Sondereinflüsse" xfId="3481" xr:uid="{00000000-0005-0000-0000-00001D0D0000}"/>
    <cellStyle name="_Row4_Sondereinflüsse 10" xfId="3482" xr:uid="{00000000-0005-0000-0000-00001E0D0000}"/>
    <cellStyle name="_Row4_Sondereinflüsse 2" xfId="3483" xr:uid="{00000000-0005-0000-0000-00001F0D0000}"/>
    <cellStyle name="_Row4_Sondereinflüsse 2 10" xfId="3484" xr:uid="{00000000-0005-0000-0000-0000200D0000}"/>
    <cellStyle name="_Row4_Sondereinflüsse 2 2" xfId="3485" xr:uid="{00000000-0005-0000-0000-0000210D0000}"/>
    <cellStyle name="_Row4_Sondereinflüsse 2 2 2" xfId="3486" xr:uid="{00000000-0005-0000-0000-0000220D0000}"/>
    <cellStyle name="_Row4_Sondereinflüsse 2 2 3" xfId="3487" xr:uid="{00000000-0005-0000-0000-0000230D0000}"/>
    <cellStyle name="_Row4_Sondereinflüsse 2 2 4" xfId="3488" xr:uid="{00000000-0005-0000-0000-0000240D0000}"/>
    <cellStyle name="_Row4_Sondereinflüsse 2 2 5" xfId="3489" xr:uid="{00000000-0005-0000-0000-0000250D0000}"/>
    <cellStyle name="_Row4_Sondereinflüsse 2 3" xfId="3490" xr:uid="{00000000-0005-0000-0000-0000260D0000}"/>
    <cellStyle name="_Row4_Sondereinflüsse 2 3 2" xfId="3491" xr:uid="{00000000-0005-0000-0000-0000270D0000}"/>
    <cellStyle name="_Row4_Sondereinflüsse 2 3 3" xfId="3492" xr:uid="{00000000-0005-0000-0000-0000280D0000}"/>
    <cellStyle name="_Row4_Sondereinflüsse 2 3 4" xfId="3493" xr:uid="{00000000-0005-0000-0000-0000290D0000}"/>
    <cellStyle name="_Row4_Sondereinflüsse 2 3 5" xfId="3494" xr:uid="{00000000-0005-0000-0000-00002A0D0000}"/>
    <cellStyle name="_Row4_Sondereinflüsse 2 4" xfId="3495" xr:uid="{00000000-0005-0000-0000-00002B0D0000}"/>
    <cellStyle name="_Row4_Sondereinflüsse 2 4 2" xfId="3496" xr:uid="{00000000-0005-0000-0000-00002C0D0000}"/>
    <cellStyle name="_Row4_Sondereinflüsse 2 4 3" xfId="3497" xr:uid="{00000000-0005-0000-0000-00002D0D0000}"/>
    <cellStyle name="_Row4_Sondereinflüsse 2 4 4" xfId="3498" xr:uid="{00000000-0005-0000-0000-00002E0D0000}"/>
    <cellStyle name="_Row4_Sondereinflüsse 2 4 5" xfId="3499" xr:uid="{00000000-0005-0000-0000-00002F0D0000}"/>
    <cellStyle name="_Row4_Sondereinflüsse 2 5" xfId="3500" xr:uid="{00000000-0005-0000-0000-0000300D0000}"/>
    <cellStyle name="_Row4_Sondereinflüsse 2 5 2" xfId="3501" xr:uid="{00000000-0005-0000-0000-0000310D0000}"/>
    <cellStyle name="_Row4_Sondereinflüsse 2 5 3" xfId="3502" xr:uid="{00000000-0005-0000-0000-0000320D0000}"/>
    <cellStyle name="_Row4_Sondereinflüsse 2 5 4" xfId="3503" xr:uid="{00000000-0005-0000-0000-0000330D0000}"/>
    <cellStyle name="_Row4_Sondereinflüsse 2 5 5" xfId="3504" xr:uid="{00000000-0005-0000-0000-0000340D0000}"/>
    <cellStyle name="_Row4_Sondereinflüsse 2 6" xfId="3505" xr:uid="{00000000-0005-0000-0000-0000350D0000}"/>
    <cellStyle name="_Row4_Sondereinflüsse 2 6 2" xfId="3506" xr:uid="{00000000-0005-0000-0000-0000360D0000}"/>
    <cellStyle name="_Row4_Sondereinflüsse 2 6 3" xfId="3507" xr:uid="{00000000-0005-0000-0000-0000370D0000}"/>
    <cellStyle name="_Row4_Sondereinflüsse 2 6 4" xfId="3508" xr:uid="{00000000-0005-0000-0000-0000380D0000}"/>
    <cellStyle name="_Row4_Sondereinflüsse 2 6 5" xfId="3509" xr:uid="{00000000-0005-0000-0000-0000390D0000}"/>
    <cellStyle name="_Row4_Sondereinflüsse 2 7" xfId="3510" xr:uid="{00000000-0005-0000-0000-00003A0D0000}"/>
    <cellStyle name="_Row4_Sondereinflüsse 2 8" xfId="3511" xr:uid="{00000000-0005-0000-0000-00003B0D0000}"/>
    <cellStyle name="_Row4_Sondereinflüsse 2 9" xfId="3512" xr:uid="{00000000-0005-0000-0000-00003C0D0000}"/>
    <cellStyle name="_Row4_Sondereinflüsse 3" xfId="3513" xr:uid="{00000000-0005-0000-0000-00003D0D0000}"/>
    <cellStyle name="_Row4_Sondereinflüsse 3 2" xfId="3514" xr:uid="{00000000-0005-0000-0000-00003E0D0000}"/>
    <cellStyle name="_Row4_Sondereinflüsse 3 3" xfId="3515" xr:uid="{00000000-0005-0000-0000-00003F0D0000}"/>
    <cellStyle name="_Row4_Sondereinflüsse 3 4" xfId="3516" xr:uid="{00000000-0005-0000-0000-0000400D0000}"/>
    <cellStyle name="_Row4_Sondereinflüsse 3 5" xfId="3517" xr:uid="{00000000-0005-0000-0000-0000410D0000}"/>
    <cellStyle name="_Row4_Sondereinflüsse 4" xfId="3518" xr:uid="{00000000-0005-0000-0000-0000420D0000}"/>
    <cellStyle name="_Row4_Sondereinflüsse 4 2" xfId="3519" xr:uid="{00000000-0005-0000-0000-0000430D0000}"/>
    <cellStyle name="_Row4_Sondereinflüsse 4 3" xfId="3520" xr:uid="{00000000-0005-0000-0000-0000440D0000}"/>
    <cellStyle name="_Row4_Sondereinflüsse 4 4" xfId="3521" xr:uid="{00000000-0005-0000-0000-0000450D0000}"/>
    <cellStyle name="_Row4_Sondereinflüsse 4 5" xfId="3522" xr:uid="{00000000-0005-0000-0000-0000460D0000}"/>
    <cellStyle name="_Row4_Sondereinflüsse 5" xfId="3523" xr:uid="{00000000-0005-0000-0000-0000470D0000}"/>
    <cellStyle name="_Row4_Sondereinflüsse 5 2" xfId="3524" xr:uid="{00000000-0005-0000-0000-0000480D0000}"/>
    <cellStyle name="_Row4_Sondereinflüsse 5 3" xfId="3525" xr:uid="{00000000-0005-0000-0000-0000490D0000}"/>
    <cellStyle name="_Row4_Sondereinflüsse 5 4" xfId="3526" xr:uid="{00000000-0005-0000-0000-00004A0D0000}"/>
    <cellStyle name="_Row4_Sondereinflüsse 5 5" xfId="3527" xr:uid="{00000000-0005-0000-0000-00004B0D0000}"/>
    <cellStyle name="_Row4_Sondereinflüsse 6" xfId="3528" xr:uid="{00000000-0005-0000-0000-00004C0D0000}"/>
    <cellStyle name="_Row4_Sondereinflüsse 6 2" xfId="3529" xr:uid="{00000000-0005-0000-0000-00004D0D0000}"/>
    <cellStyle name="_Row4_Sondereinflüsse 6 3" xfId="3530" xr:uid="{00000000-0005-0000-0000-00004E0D0000}"/>
    <cellStyle name="_Row4_Sondereinflüsse 6 4" xfId="3531" xr:uid="{00000000-0005-0000-0000-00004F0D0000}"/>
    <cellStyle name="_Row4_Sondereinflüsse 6 5" xfId="3532" xr:uid="{00000000-0005-0000-0000-0000500D0000}"/>
    <cellStyle name="_Row4_Sondereinflüsse 7" xfId="3533" xr:uid="{00000000-0005-0000-0000-0000510D0000}"/>
    <cellStyle name="_Row4_Sondereinflüsse 8" xfId="3534" xr:uid="{00000000-0005-0000-0000-0000520D0000}"/>
    <cellStyle name="_Row4_Sondereinflüsse 9" xfId="3535" xr:uid="{00000000-0005-0000-0000-0000530D0000}"/>
    <cellStyle name="_Row4_Vorjahreswerte Anpassung 06 2001" xfId="3536" xr:uid="{00000000-0005-0000-0000-0000540D0000}"/>
    <cellStyle name="_Row5" xfId="39" xr:uid="{00000000-0005-0000-0000-0000550D0000}"/>
    <cellStyle name="_Row5 10" xfId="3537" xr:uid="{00000000-0005-0000-0000-0000560D0000}"/>
    <cellStyle name="_Row5 11" xfId="3538" xr:uid="{00000000-0005-0000-0000-0000570D0000}"/>
    <cellStyle name="_Row5 2" xfId="3539" xr:uid="{00000000-0005-0000-0000-0000580D0000}"/>
    <cellStyle name="_Row5 2 2" xfId="3540" xr:uid="{00000000-0005-0000-0000-0000590D0000}"/>
    <cellStyle name="_Row5 3" xfId="3541" xr:uid="{00000000-0005-0000-0000-00005A0D0000}"/>
    <cellStyle name="_Row5 3 2" xfId="3542" xr:uid="{00000000-0005-0000-0000-00005B0D0000}"/>
    <cellStyle name="_Row5 4" xfId="3543" xr:uid="{00000000-0005-0000-0000-00005C0D0000}"/>
    <cellStyle name="_Row5 4 2" xfId="3544" xr:uid="{00000000-0005-0000-0000-00005D0D0000}"/>
    <cellStyle name="_Row5 5" xfId="3545" xr:uid="{00000000-0005-0000-0000-00005E0D0000}"/>
    <cellStyle name="_Row5 6" xfId="3546" xr:uid="{00000000-0005-0000-0000-00005F0D0000}"/>
    <cellStyle name="_Row5 7" xfId="3547" xr:uid="{00000000-0005-0000-0000-0000600D0000}"/>
    <cellStyle name="_Row5 8" xfId="3548" xr:uid="{00000000-0005-0000-0000-0000610D0000}"/>
    <cellStyle name="_Row5 9" xfId="3549" xr:uid="{00000000-0005-0000-0000-0000620D0000}"/>
    <cellStyle name="_Row5_Book2" xfId="3550" xr:uid="{00000000-0005-0000-0000-0000630D0000}"/>
    <cellStyle name="_Row5_EBITDA-Aufriss_ST" xfId="3551" xr:uid="{00000000-0005-0000-0000-0000640D0000}"/>
    <cellStyle name="_Row5_kgfums" xfId="3552" xr:uid="{00000000-0005-0000-0000-0000650D0000}"/>
    <cellStyle name="_Row5_Mindestanforderungen_FCF" xfId="3553" xr:uid="{00000000-0005-0000-0000-0000660D0000}"/>
    <cellStyle name="_Row5_Mindestanforderungen_FCF 10" xfId="3554" xr:uid="{00000000-0005-0000-0000-0000670D0000}"/>
    <cellStyle name="_Row5_Mindestanforderungen_FCF 2" xfId="3555" xr:uid="{00000000-0005-0000-0000-0000680D0000}"/>
    <cellStyle name="_Row5_Mindestanforderungen_FCF 2 10" xfId="3556" xr:uid="{00000000-0005-0000-0000-0000690D0000}"/>
    <cellStyle name="_Row5_Mindestanforderungen_FCF 2 2" xfId="3557" xr:uid="{00000000-0005-0000-0000-00006A0D0000}"/>
    <cellStyle name="_Row5_Mindestanforderungen_FCF 2 2 2" xfId="3558" xr:uid="{00000000-0005-0000-0000-00006B0D0000}"/>
    <cellStyle name="_Row5_Mindestanforderungen_FCF 2 2 3" xfId="3559" xr:uid="{00000000-0005-0000-0000-00006C0D0000}"/>
    <cellStyle name="_Row5_Mindestanforderungen_FCF 2 2 4" xfId="3560" xr:uid="{00000000-0005-0000-0000-00006D0D0000}"/>
    <cellStyle name="_Row5_Mindestanforderungen_FCF 2 2 5" xfId="3561" xr:uid="{00000000-0005-0000-0000-00006E0D0000}"/>
    <cellStyle name="_Row5_Mindestanforderungen_FCF 2 3" xfId="3562" xr:uid="{00000000-0005-0000-0000-00006F0D0000}"/>
    <cellStyle name="_Row5_Mindestanforderungen_FCF 2 3 2" xfId="3563" xr:uid="{00000000-0005-0000-0000-0000700D0000}"/>
    <cellStyle name="_Row5_Mindestanforderungen_FCF 2 3 3" xfId="3564" xr:uid="{00000000-0005-0000-0000-0000710D0000}"/>
    <cellStyle name="_Row5_Mindestanforderungen_FCF 2 3 4" xfId="3565" xr:uid="{00000000-0005-0000-0000-0000720D0000}"/>
    <cellStyle name="_Row5_Mindestanforderungen_FCF 2 3 5" xfId="3566" xr:uid="{00000000-0005-0000-0000-0000730D0000}"/>
    <cellStyle name="_Row5_Mindestanforderungen_FCF 2 4" xfId="3567" xr:uid="{00000000-0005-0000-0000-0000740D0000}"/>
    <cellStyle name="_Row5_Mindestanforderungen_FCF 2 4 2" xfId="3568" xr:uid="{00000000-0005-0000-0000-0000750D0000}"/>
    <cellStyle name="_Row5_Mindestanforderungen_FCF 2 4 3" xfId="3569" xr:uid="{00000000-0005-0000-0000-0000760D0000}"/>
    <cellStyle name="_Row5_Mindestanforderungen_FCF 2 4 4" xfId="3570" xr:uid="{00000000-0005-0000-0000-0000770D0000}"/>
    <cellStyle name="_Row5_Mindestanforderungen_FCF 2 4 5" xfId="3571" xr:uid="{00000000-0005-0000-0000-0000780D0000}"/>
    <cellStyle name="_Row5_Mindestanforderungen_FCF 2 5" xfId="3572" xr:uid="{00000000-0005-0000-0000-0000790D0000}"/>
    <cellStyle name="_Row5_Mindestanforderungen_FCF 2 5 2" xfId="3573" xr:uid="{00000000-0005-0000-0000-00007A0D0000}"/>
    <cellStyle name="_Row5_Mindestanforderungen_FCF 2 5 3" xfId="3574" xr:uid="{00000000-0005-0000-0000-00007B0D0000}"/>
    <cellStyle name="_Row5_Mindestanforderungen_FCF 2 5 4" xfId="3575" xr:uid="{00000000-0005-0000-0000-00007C0D0000}"/>
    <cellStyle name="_Row5_Mindestanforderungen_FCF 2 5 5" xfId="3576" xr:uid="{00000000-0005-0000-0000-00007D0D0000}"/>
    <cellStyle name="_Row5_Mindestanforderungen_FCF 2 6" xfId="3577" xr:uid="{00000000-0005-0000-0000-00007E0D0000}"/>
    <cellStyle name="_Row5_Mindestanforderungen_FCF 2 6 2" xfId="3578" xr:uid="{00000000-0005-0000-0000-00007F0D0000}"/>
    <cellStyle name="_Row5_Mindestanforderungen_FCF 2 6 3" xfId="3579" xr:uid="{00000000-0005-0000-0000-0000800D0000}"/>
    <cellStyle name="_Row5_Mindestanforderungen_FCF 2 6 4" xfId="3580" xr:uid="{00000000-0005-0000-0000-0000810D0000}"/>
    <cellStyle name="_Row5_Mindestanforderungen_FCF 2 6 5" xfId="3581" xr:uid="{00000000-0005-0000-0000-0000820D0000}"/>
    <cellStyle name="_Row5_Mindestanforderungen_FCF 2 7" xfId="3582" xr:uid="{00000000-0005-0000-0000-0000830D0000}"/>
    <cellStyle name="_Row5_Mindestanforderungen_FCF 2 8" xfId="3583" xr:uid="{00000000-0005-0000-0000-0000840D0000}"/>
    <cellStyle name="_Row5_Mindestanforderungen_FCF 2 9" xfId="3584" xr:uid="{00000000-0005-0000-0000-0000850D0000}"/>
    <cellStyle name="_Row5_Mindestanforderungen_FCF 3" xfId="3585" xr:uid="{00000000-0005-0000-0000-0000860D0000}"/>
    <cellStyle name="_Row5_Mindestanforderungen_FCF 3 2" xfId="3586" xr:uid="{00000000-0005-0000-0000-0000870D0000}"/>
    <cellStyle name="_Row5_Mindestanforderungen_FCF 3 3" xfId="3587" xr:uid="{00000000-0005-0000-0000-0000880D0000}"/>
    <cellStyle name="_Row5_Mindestanforderungen_FCF 3 4" xfId="3588" xr:uid="{00000000-0005-0000-0000-0000890D0000}"/>
    <cellStyle name="_Row5_Mindestanforderungen_FCF 3 5" xfId="3589" xr:uid="{00000000-0005-0000-0000-00008A0D0000}"/>
    <cellStyle name="_Row5_Mindestanforderungen_FCF 4" xfId="3590" xr:uid="{00000000-0005-0000-0000-00008B0D0000}"/>
    <cellStyle name="_Row5_Mindestanforderungen_FCF 4 2" xfId="3591" xr:uid="{00000000-0005-0000-0000-00008C0D0000}"/>
    <cellStyle name="_Row5_Mindestanforderungen_FCF 4 3" xfId="3592" xr:uid="{00000000-0005-0000-0000-00008D0D0000}"/>
    <cellStyle name="_Row5_Mindestanforderungen_FCF 4 4" xfId="3593" xr:uid="{00000000-0005-0000-0000-00008E0D0000}"/>
    <cellStyle name="_Row5_Mindestanforderungen_FCF 4 5" xfId="3594" xr:uid="{00000000-0005-0000-0000-00008F0D0000}"/>
    <cellStyle name="_Row5_Mindestanforderungen_FCF 5" xfId="3595" xr:uid="{00000000-0005-0000-0000-0000900D0000}"/>
    <cellStyle name="_Row5_Mindestanforderungen_FCF 5 2" xfId="3596" xr:uid="{00000000-0005-0000-0000-0000910D0000}"/>
    <cellStyle name="_Row5_Mindestanforderungen_FCF 5 3" xfId="3597" xr:uid="{00000000-0005-0000-0000-0000920D0000}"/>
    <cellStyle name="_Row5_Mindestanforderungen_FCF 5 4" xfId="3598" xr:uid="{00000000-0005-0000-0000-0000930D0000}"/>
    <cellStyle name="_Row5_Mindestanforderungen_FCF 5 5" xfId="3599" xr:uid="{00000000-0005-0000-0000-0000940D0000}"/>
    <cellStyle name="_Row5_Mindestanforderungen_FCF 6" xfId="3600" xr:uid="{00000000-0005-0000-0000-0000950D0000}"/>
    <cellStyle name="_Row5_Mindestanforderungen_FCF 6 2" xfId="3601" xr:uid="{00000000-0005-0000-0000-0000960D0000}"/>
    <cellStyle name="_Row5_Mindestanforderungen_FCF 6 3" xfId="3602" xr:uid="{00000000-0005-0000-0000-0000970D0000}"/>
    <cellStyle name="_Row5_Mindestanforderungen_FCF 6 4" xfId="3603" xr:uid="{00000000-0005-0000-0000-0000980D0000}"/>
    <cellStyle name="_Row5_Mindestanforderungen_FCF 6 5" xfId="3604" xr:uid="{00000000-0005-0000-0000-0000990D0000}"/>
    <cellStyle name="_Row5_Mindestanforderungen_FCF 7" xfId="3605" xr:uid="{00000000-0005-0000-0000-00009A0D0000}"/>
    <cellStyle name="_Row5_Mindestanforderungen_FCF 8" xfId="3606" xr:uid="{00000000-0005-0000-0000-00009B0D0000}"/>
    <cellStyle name="_Row5_Mindestanforderungen_FCF 9" xfId="3607" xr:uid="{00000000-0005-0000-0000-00009C0D0000}"/>
    <cellStyle name="_Row5_MIS2" xfId="3608" xr:uid="{00000000-0005-0000-0000-00009D0D0000}"/>
    <cellStyle name="_Row5_MIS2 10" xfId="3609" xr:uid="{00000000-0005-0000-0000-00009E0D0000}"/>
    <cellStyle name="_Row5_MIS2 2" xfId="3610" xr:uid="{00000000-0005-0000-0000-00009F0D0000}"/>
    <cellStyle name="_Row5_MIS2 2 10" xfId="3611" xr:uid="{00000000-0005-0000-0000-0000A00D0000}"/>
    <cellStyle name="_Row5_MIS2 2 2" xfId="3612" xr:uid="{00000000-0005-0000-0000-0000A10D0000}"/>
    <cellStyle name="_Row5_MIS2 2 2 2" xfId="3613" xr:uid="{00000000-0005-0000-0000-0000A20D0000}"/>
    <cellStyle name="_Row5_MIS2 2 2 3" xfId="3614" xr:uid="{00000000-0005-0000-0000-0000A30D0000}"/>
    <cellStyle name="_Row5_MIS2 2 2 4" xfId="3615" xr:uid="{00000000-0005-0000-0000-0000A40D0000}"/>
    <cellStyle name="_Row5_MIS2 2 2 5" xfId="3616" xr:uid="{00000000-0005-0000-0000-0000A50D0000}"/>
    <cellStyle name="_Row5_MIS2 2 3" xfId="3617" xr:uid="{00000000-0005-0000-0000-0000A60D0000}"/>
    <cellStyle name="_Row5_MIS2 2 3 2" xfId="3618" xr:uid="{00000000-0005-0000-0000-0000A70D0000}"/>
    <cellStyle name="_Row5_MIS2 2 3 3" xfId="3619" xr:uid="{00000000-0005-0000-0000-0000A80D0000}"/>
    <cellStyle name="_Row5_MIS2 2 3 4" xfId="3620" xr:uid="{00000000-0005-0000-0000-0000A90D0000}"/>
    <cellStyle name="_Row5_MIS2 2 3 5" xfId="3621" xr:uid="{00000000-0005-0000-0000-0000AA0D0000}"/>
    <cellStyle name="_Row5_MIS2 2 4" xfId="3622" xr:uid="{00000000-0005-0000-0000-0000AB0D0000}"/>
    <cellStyle name="_Row5_MIS2 2 4 2" xfId="3623" xr:uid="{00000000-0005-0000-0000-0000AC0D0000}"/>
    <cellStyle name="_Row5_MIS2 2 4 3" xfId="3624" xr:uid="{00000000-0005-0000-0000-0000AD0D0000}"/>
    <cellStyle name="_Row5_MIS2 2 4 4" xfId="3625" xr:uid="{00000000-0005-0000-0000-0000AE0D0000}"/>
    <cellStyle name="_Row5_MIS2 2 4 5" xfId="3626" xr:uid="{00000000-0005-0000-0000-0000AF0D0000}"/>
    <cellStyle name="_Row5_MIS2 2 5" xfId="3627" xr:uid="{00000000-0005-0000-0000-0000B00D0000}"/>
    <cellStyle name="_Row5_MIS2 2 5 2" xfId="3628" xr:uid="{00000000-0005-0000-0000-0000B10D0000}"/>
    <cellStyle name="_Row5_MIS2 2 5 3" xfId="3629" xr:uid="{00000000-0005-0000-0000-0000B20D0000}"/>
    <cellStyle name="_Row5_MIS2 2 5 4" xfId="3630" xr:uid="{00000000-0005-0000-0000-0000B30D0000}"/>
    <cellStyle name="_Row5_MIS2 2 5 5" xfId="3631" xr:uid="{00000000-0005-0000-0000-0000B40D0000}"/>
    <cellStyle name="_Row5_MIS2 2 6" xfId="3632" xr:uid="{00000000-0005-0000-0000-0000B50D0000}"/>
    <cellStyle name="_Row5_MIS2 2 6 2" xfId="3633" xr:uid="{00000000-0005-0000-0000-0000B60D0000}"/>
    <cellStyle name="_Row5_MIS2 2 6 3" xfId="3634" xr:uid="{00000000-0005-0000-0000-0000B70D0000}"/>
    <cellStyle name="_Row5_MIS2 2 6 4" xfId="3635" xr:uid="{00000000-0005-0000-0000-0000B80D0000}"/>
    <cellStyle name="_Row5_MIS2 2 6 5" xfId="3636" xr:uid="{00000000-0005-0000-0000-0000B90D0000}"/>
    <cellStyle name="_Row5_MIS2 2 7" xfId="3637" xr:uid="{00000000-0005-0000-0000-0000BA0D0000}"/>
    <cellStyle name="_Row5_MIS2 2 8" xfId="3638" xr:uid="{00000000-0005-0000-0000-0000BB0D0000}"/>
    <cellStyle name="_Row5_MIS2 2 9" xfId="3639" xr:uid="{00000000-0005-0000-0000-0000BC0D0000}"/>
    <cellStyle name="_Row5_MIS2 3" xfId="3640" xr:uid="{00000000-0005-0000-0000-0000BD0D0000}"/>
    <cellStyle name="_Row5_MIS2 3 2" xfId="3641" xr:uid="{00000000-0005-0000-0000-0000BE0D0000}"/>
    <cellStyle name="_Row5_MIS2 3 3" xfId="3642" xr:uid="{00000000-0005-0000-0000-0000BF0D0000}"/>
    <cellStyle name="_Row5_MIS2 3 4" xfId="3643" xr:uid="{00000000-0005-0000-0000-0000C00D0000}"/>
    <cellStyle name="_Row5_MIS2 3 5" xfId="3644" xr:uid="{00000000-0005-0000-0000-0000C10D0000}"/>
    <cellStyle name="_Row5_MIS2 4" xfId="3645" xr:uid="{00000000-0005-0000-0000-0000C20D0000}"/>
    <cellStyle name="_Row5_MIS2 4 2" xfId="3646" xr:uid="{00000000-0005-0000-0000-0000C30D0000}"/>
    <cellStyle name="_Row5_MIS2 4 3" xfId="3647" xr:uid="{00000000-0005-0000-0000-0000C40D0000}"/>
    <cellStyle name="_Row5_MIS2 4 4" xfId="3648" xr:uid="{00000000-0005-0000-0000-0000C50D0000}"/>
    <cellStyle name="_Row5_MIS2 4 5" xfId="3649" xr:uid="{00000000-0005-0000-0000-0000C60D0000}"/>
    <cellStyle name="_Row5_MIS2 5" xfId="3650" xr:uid="{00000000-0005-0000-0000-0000C70D0000}"/>
    <cellStyle name="_Row5_MIS2 5 2" xfId="3651" xr:uid="{00000000-0005-0000-0000-0000C80D0000}"/>
    <cellStyle name="_Row5_MIS2 5 3" xfId="3652" xr:uid="{00000000-0005-0000-0000-0000C90D0000}"/>
    <cellStyle name="_Row5_MIS2 5 4" xfId="3653" xr:uid="{00000000-0005-0000-0000-0000CA0D0000}"/>
    <cellStyle name="_Row5_MIS2 5 5" xfId="3654" xr:uid="{00000000-0005-0000-0000-0000CB0D0000}"/>
    <cellStyle name="_Row5_MIS2 6" xfId="3655" xr:uid="{00000000-0005-0000-0000-0000CC0D0000}"/>
    <cellStyle name="_Row5_MIS2 6 2" xfId="3656" xr:uid="{00000000-0005-0000-0000-0000CD0D0000}"/>
    <cellStyle name="_Row5_MIS2 6 3" xfId="3657" xr:uid="{00000000-0005-0000-0000-0000CE0D0000}"/>
    <cellStyle name="_Row5_MIS2 6 4" xfId="3658" xr:uid="{00000000-0005-0000-0000-0000CF0D0000}"/>
    <cellStyle name="_Row5_MIS2 6 5" xfId="3659" xr:uid="{00000000-0005-0000-0000-0000D00D0000}"/>
    <cellStyle name="_Row5_MIS2 7" xfId="3660" xr:uid="{00000000-0005-0000-0000-0000D10D0000}"/>
    <cellStyle name="_Row5_MIS2 8" xfId="3661" xr:uid="{00000000-0005-0000-0000-0000D20D0000}"/>
    <cellStyle name="_Row5_MIS2 9" xfId="3662" xr:uid="{00000000-0005-0000-0000-0000D30D0000}"/>
    <cellStyle name="_Row5_Säulen" xfId="3663" xr:uid="{00000000-0005-0000-0000-0000D40D0000}"/>
    <cellStyle name="_Row5_Sondereinflüsse" xfId="3664" xr:uid="{00000000-0005-0000-0000-0000D50D0000}"/>
    <cellStyle name="_Row5_Sondereinflüsse 10" xfId="3665" xr:uid="{00000000-0005-0000-0000-0000D60D0000}"/>
    <cellStyle name="_Row5_Sondereinflüsse 2" xfId="3666" xr:uid="{00000000-0005-0000-0000-0000D70D0000}"/>
    <cellStyle name="_Row5_Sondereinflüsse 2 10" xfId="3667" xr:uid="{00000000-0005-0000-0000-0000D80D0000}"/>
    <cellStyle name="_Row5_Sondereinflüsse 2 2" xfId="3668" xr:uid="{00000000-0005-0000-0000-0000D90D0000}"/>
    <cellStyle name="_Row5_Sondereinflüsse 2 2 2" xfId="3669" xr:uid="{00000000-0005-0000-0000-0000DA0D0000}"/>
    <cellStyle name="_Row5_Sondereinflüsse 2 2 3" xfId="3670" xr:uid="{00000000-0005-0000-0000-0000DB0D0000}"/>
    <cellStyle name="_Row5_Sondereinflüsse 2 2 4" xfId="3671" xr:uid="{00000000-0005-0000-0000-0000DC0D0000}"/>
    <cellStyle name="_Row5_Sondereinflüsse 2 2 5" xfId="3672" xr:uid="{00000000-0005-0000-0000-0000DD0D0000}"/>
    <cellStyle name="_Row5_Sondereinflüsse 2 3" xfId="3673" xr:uid="{00000000-0005-0000-0000-0000DE0D0000}"/>
    <cellStyle name="_Row5_Sondereinflüsse 2 3 2" xfId="3674" xr:uid="{00000000-0005-0000-0000-0000DF0D0000}"/>
    <cellStyle name="_Row5_Sondereinflüsse 2 3 3" xfId="3675" xr:uid="{00000000-0005-0000-0000-0000E00D0000}"/>
    <cellStyle name="_Row5_Sondereinflüsse 2 3 4" xfId="3676" xr:uid="{00000000-0005-0000-0000-0000E10D0000}"/>
    <cellStyle name="_Row5_Sondereinflüsse 2 3 5" xfId="3677" xr:uid="{00000000-0005-0000-0000-0000E20D0000}"/>
    <cellStyle name="_Row5_Sondereinflüsse 2 4" xfId="3678" xr:uid="{00000000-0005-0000-0000-0000E30D0000}"/>
    <cellStyle name="_Row5_Sondereinflüsse 2 4 2" xfId="3679" xr:uid="{00000000-0005-0000-0000-0000E40D0000}"/>
    <cellStyle name="_Row5_Sondereinflüsse 2 4 3" xfId="3680" xr:uid="{00000000-0005-0000-0000-0000E50D0000}"/>
    <cellStyle name="_Row5_Sondereinflüsse 2 4 4" xfId="3681" xr:uid="{00000000-0005-0000-0000-0000E60D0000}"/>
    <cellStyle name="_Row5_Sondereinflüsse 2 4 5" xfId="3682" xr:uid="{00000000-0005-0000-0000-0000E70D0000}"/>
    <cellStyle name="_Row5_Sondereinflüsse 2 5" xfId="3683" xr:uid="{00000000-0005-0000-0000-0000E80D0000}"/>
    <cellStyle name="_Row5_Sondereinflüsse 2 5 2" xfId="3684" xr:uid="{00000000-0005-0000-0000-0000E90D0000}"/>
    <cellStyle name="_Row5_Sondereinflüsse 2 5 3" xfId="3685" xr:uid="{00000000-0005-0000-0000-0000EA0D0000}"/>
    <cellStyle name="_Row5_Sondereinflüsse 2 5 4" xfId="3686" xr:uid="{00000000-0005-0000-0000-0000EB0D0000}"/>
    <cellStyle name="_Row5_Sondereinflüsse 2 5 5" xfId="3687" xr:uid="{00000000-0005-0000-0000-0000EC0D0000}"/>
    <cellStyle name="_Row5_Sondereinflüsse 2 6" xfId="3688" xr:uid="{00000000-0005-0000-0000-0000ED0D0000}"/>
    <cellStyle name="_Row5_Sondereinflüsse 2 6 2" xfId="3689" xr:uid="{00000000-0005-0000-0000-0000EE0D0000}"/>
    <cellStyle name="_Row5_Sondereinflüsse 2 6 3" xfId="3690" xr:uid="{00000000-0005-0000-0000-0000EF0D0000}"/>
    <cellStyle name="_Row5_Sondereinflüsse 2 6 4" xfId="3691" xr:uid="{00000000-0005-0000-0000-0000F00D0000}"/>
    <cellStyle name="_Row5_Sondereinflüsse 2 6 5" xfId="3692" xr:uid="{00000000-0005-0000-0000-0000F10D0000}"/>
    <cellStyle name="_Row5_Sondereinflüsse 2 7" xfId="3693" xr:uid="{00000000-0005-0000-0000-0000F20D0000}"/>
    <cellStyle name="_Row5_Sondereinflüsse 2 8" xfId="3694" xr:uid="{00000000-0005-0000-0000-0000F30D0000}"/>
    <cellStyle name="_Row5_Sondereinflüsse 2 9" xfId="3695" xr:uid="{00000000-0005-0000-0000-0000F40D0000}"/>
    <cellStyle name="_Row5_Sondereinflüsse 3" xfId="3696" xr:uid="{00000000-0005-0000-0000-0000F50D0000}"/>
    <cellStyle name="_Row5_Sondereinflüsse 3 2" xfId="3697" xr:uid="{00000000-0005-0000-0000-0000F60D0000}"/>
    <cellStyle name="_Row5_Sondereinflüsse 3 3" xfId="3698" xr:uid="{00000000-0005-0000-0000-0000F70D0000}"/>
    <cellStyle name="_Row5_Sondereinflüsse 3 4" xfId="3699" xr:uid="{00000000-0005-0000-0000-0000F80D0000}"/>
    <cellStyle name="_Row5_Sondereinflüsse 3 5" xfId="3700" xr:uid="{00000000-0005-0000-0000-0000F90D0000}"/>
    <cellStyle name="_Row5_Sondereinflüsse 4" xfId="3701" xr:uid="{00000000-0005-0000-0000-0000FA0D0000}"/>
    <cellStyle name="_Row5_Sondereinflüsse 4 2" xfId="3702" xr:uid="{00000000-0005-0000-0000-0000FB0D0000}"/>
    <cellStyle name="_Row5_Sondereinflüsse 4 3" xfId="3703" xr:uid="{00000000-0005-0000-0000-0000FC0D0000}"/>
    <cellStyle name="_Row5_Sondereinflüsse 4 4" xfId="3704" xr:uid="{00000000-0005-0000-0000-0000FD0D0000}"/>
    <cellStyle name="_Row5_Sondereinflüsse 4 5" xfId="3705" xr:uid="{00000000-0005-0000-0000-0000FE0D0000}"/>
    <cellStyle name="_Row5_Sondereinflüsse 5" xfId="3706" xr:uid="{00000000-0005-0000-0000-0000FF0D0000}"/>
    <cellStyle name="_Row5_Sondereinflüsse 5 2" xfId="3707" xr:uid="{00000000-0005-0000-0000-0000000E0000}"/>
    <cellStyle name="_Row5_Sondereinflüsse 5 3" xfId="3708" xr:uid="{00000000-0005-0000-0000-0000010E0000}"/>
    <cellStyle name="_Row5_Sondereinflüsse 5 4" xfId="3709" xr:uid="{00000000-0005-0000-0000-0000020E0000}"/>
    <cellStyle name="_Row5_Sondereinflüsse 5 5" xfId="3710" xr:uid="{00000000-0005-0000-0000-0000030E0000}"/>
    <cellStyle name="_Row5_Sondereinflüsse 6" xfId="3711" xr:uid="{00000000-0005-0000-0000-0000040E0000}"/>
    <cellStyle name="_Row5_Sondereinflüsse 6 2" xfId="3712" xr:uid="{00000000-0005-0000-0000-0000050E0000}"/>
    <cellStyle name="_Row5_Sondereinflüsse 6 3" xfId="3713" xr:uid="{00000000-0005-0000-0000-0000060E0000}"/>
    <cellStyle name="_Row5_Sondereinflüsse 6 4" xfId="3714" xr:uid="{00000000-0005-0000-0000-0000070E0000}"/>
    <cellStyle name="_Row5_Sondereinflüsse 6 5" xfId="3715" xr:uid="{00000000-0005-0000-0000-0000080E0000}"/>
    <cellStyle name="_Row5_Sondereinflüsse 7" xfId="3716" xr:uid="{00000000-0005-0000-0000-0000090E0000}"/>
    <cellStyle name="_Row5_Sondereinflüsse 8" xfId="3717" xr:uid="{00000000-0005-0000-0000-00000A0E0000}"/>
    <cellStyle name="_Row5_Sondereinflüsse 9" xfId="3718" xr:uid="{00000000-0005-0000-0000-00000B0E0000}"/>
    <cellStyle name="_Row5_Vorjahreswerte Anpassung 06 2001" xfId="3719" xr:uid="{00000000-0005-0000-0000-00000C0E0000}"/>
    <cellStyle name="_Row6" xfId="40" xr:uid="{00000000-0005-0000-0000-00000D0E0000}"/>
    <cellStyle name="_Row6 10" xfId="3720" xr:uid="{00000000-0005-0000-0000-00000E0E0000}"/>
    <cellStyle name="_Row6 11" xfId="3721" xr:uid="{00000000-0005-0000-0000-00000F0E0000}"/>
    <cellStyle name="_Row6 2" xfId="3722" xr:uid="{00000000-0005-0000-0000-0000100E0000}"/>
    <cellStyle name="_Row6 2 2" xfId="3723" xr:uid="{00000000-0005-0000-0000-0000110E0000}"/>
    <cellStyle name="_Row6 3" xfId="3724" xr:uid="{00000000-0005-0000-0000-0000120E0000}"/>
    <cellStyle name="_Row6 3 2" xfId="3725" xr:uid="{00000000-0005-0000-0000-0000130E0000}"/>
    <cellStyle name="_Row6 4" xfId="3726" xr:uid="{00000000-0005-0000-0000-0000140E0000}"/>
    <cellStyle name="_Row6 4 2" xfId="3727" xr:uid="{00000000-0005-0000-0000-0000150E0000}"/>
    <cellStyle name="_Row6 5" xfId="3728" xr:uid="{00000000-0005-0000-0000-0000160E0000}"/>
    <cellStyle name="_Row6 6" xfId="3729" xr:uid="{00000000-0005-0000-0000-0000170E0000}"/>
    <cellStyle name="_Row6 7" xfId="3730" xr:uid="{00000000-0005-0000-0000-0000180E0000}"/>
    <cellStyle name="_Row6 8" xfId="3731" xr:uid="{00000000-0005-0000-0000-0000190E0000}"/>
    <cellStyle name="_Row6 9" xfId="3732" xr:uid="{00000000-0005-0000-0000-00001A0E0000}"/>
    <cellStyle name="_Row6_Book2" xfId="3733" xr:uid="{00000000-0005-0000-0000-00001B0E0000}"/>
    <cellStyle name="_Row6_EBITDA-Aufriss_ST" xfId="3734" xr:uid="{00000000-0005-0000-0000-00001C0E0000}"/>
    <cellStyle name="_Row6_kgfums" xfId="3735" xr:uid="{00000000-0005-0000-0000-00001D0E0000}"/>
    <cellStyle name="_Row6_Mindestanforderungen_FCF" xfId="3736" xr:uid="{00000000-0005-0000-0000-00001E0E0000}"/>
    <cellStyle name="_Row6_Mindestanforderungen_FCF 10" xfId="3737" xr:uid="{00000000-0005-0000-0000-00001F0E0000}"/>
    <cellStyle name="_Row6_Mindestanforderungen_FCF 2" xfId="3738" xr:uid="{00000000-0005-0000-0000-0000200E0000}"/>
    <cellStyle name="_Row6_Mindestanforderungen_FCF 2 10" xfId="3739" xr:uid="{00000000-0005-0000-0000-0000210E0000}"/>
    <cellStyle name="_Row6_Mindestanforderungen_FCF 2 2" xfId="3740" xr:uid="{00000000-0005-0000-0000-0000220E0000}"/>
    <cellStyle name="_Row6_Mindestanforderungen_FCF 2 2 2" xfId="3741" xr:uid="{00000000-0005-0000-0000-0000230E0000}"/>
    <cellStyle name="_Row6_Mindestanforderungen_FCF 2 2 3" xfId="3742" xr:uid="{00000000-0005-0000-0000-0000240E0000}"/>
    <cellStyle name="_Row6_Mindestanforderungen_FCF 2 2 4" xfId="3743" xr:uid="{00000000-0005-0000-0000-0000250E0000}"/>
    <cellStyle name="_Row6_Mindestanforderungen_FCF 2 2 5" xfId="3744" xr:uid="{00000000-0005-0000-0000-0000260E0000}"/>
    <cellStyle name="_Row6_Mindestanforderungen_FCF 2 3" xfId="3745" xr:uid="{00000000-0005-0000-0000-0000270E0000}"/>
    <cellStyle name="_Row6_Mindestanforderungen_FCF 2 3 2" xfId="3746" xr:uid="{00000000-0005-0000-0000-0000280E0000}"/>
    <cellStyle name="_Row6_Mindestanforderungen_FCF 2 3 3" xfId="3747" xr:uid="{00000000-0005-0000-0000-0000290E0000}"/>
    <cellStyle name="_Row6_Mindestanforderungen_FCF 2 3 4" xfId="3748" xr:uid="{00000000-0005-0000-0000-00002A0E0000}"/>
    <cellStyle name="_Row6_Mindestanforderungen_FCF 2 3 5" xfId="3749" xr:uid="{00000000-0005-0000-0000-00002B0E0000}"/>
    <cellStyle name="_Row6_Mindestanforderungen_FCF 2 4" xfId="3750" xr:uid="{00000000-0005-0000-0000-00002C0E0000}"/>
    <cellStyle name="_Row6_Mindestanforderungen_FCF 2 4 2" xfId="3751" xr:uid="{00000000-0005-0000-0000-00002D0E0000}"/>
    <cellStyle name="_Row6_Mindestanforderungen_FCF 2 4 3" xfId="3752" xr:uid="{00000000-0005-0000-0000-00002E0E0000}"/>
    <cellStyle name="_Row6_Mindestanforderungen_FCF 2 4 4" xfId="3753" xr:uid="{00000000-0005-0000-0000-00002F0E0000}"/>
    <cellStyle name="_Row6_Mindestanforderungen_FCF 2 4 5" xfId="3754" xr:uid="{00000000-0005-0000-0000-0000300E0000}"/>
    <cellStyle name="_Row6_Mindestanforderungen_FCF 2 5" xfId="3755" xr:uid="{00000000-0005-0000-0000-0000310E0000}"/>
    <cellStyle name="_Row6_Mindestanforderungen_FCF 2 5 2" xfId="3756" xr:uid="{00000000-0005-0000-0000-0000320E0000}"/>
    <cellStyle name="_Row6_Mindestanforderungen_FCF 2 5 3" xfId="3757" xr:uid="{00000000-0005-0000-0000-0000330E0000}"/>
    <cellStyle name="_Row6_Mindestanforderungen_FCF 2 5 4" xfId="3758" xr:uid="{00000000-0005-0000-0000-0000340E0000}"/>
    <cellStyle name="_Row6_Mindestanforderungen_FCF 2 5 5" xfId="3759" xr:uid="{00000000-0005-0000-0000-0000350E0000}"/>
    <cellStyle name="_Row6_Mindestanforderungen_FCF 2 6" xfId="3760" xr:uid="{00000000-0005-0000-0000-0000360E0000}"/>
    <cellStyle name="_Row6_Mindestanforderungen_FCF 2 6 2" xfId="3761" xr:uid="{00000000-0005-0000-0000-0000370E0000}"/>
    <cellStyle name="_Row6_Mindestanforderungen_FCF 2 6 3" xfId="3762" xr:uid="{00000000-0005-0000-0000-0000380E0000}"/>
    <cellStyle name="_Row6_Mindestanforderungen_FCF 2 6 4" xfId="3763" xr:uid="{00000000-0005-0000-0000-0000390E0000}"/>
    <cellStyle name="_Row6_Mindestanforderungen_FCF 2 6 5" xfId="3764" xr:uid="{00000000-0005-0000-0000-00003A0E0000}"/>
    <cellStyle name="_Row6_Mindestanforderungen_FCF 2 7" xfId="3765" xr:uid="{00000000-0005-0000-0000-00003B0E0000}"/>
    <cellStyle name="_Row6_Mindestanforderungen_FCF 2 8" xfId="3766" xr:uid="{00000000-0005-0000-0000-00003C0E0000}"/>
    <cellStyle name="_Row6_Mindestanforderungen_FCF 2 9" xfId="3767" xr:uid="{00000000-0005-0000-0000-00003D0E0000}"/>
    <cellStyle name="_Row6_Mindestanforderungen_FCF 3" xfId="3768" xr:uid="{00000000-0005-0000-0000-00003E0E0000}"/>
    <cellStyle name="_Row6_Mindestanforderungen_FCF 3 2" xfId="3769" xr:uid="{00000000-0005-0000-0000-00003F0E0000}"/>
    <cellStyle name="_Row6_Mindestanforderungen_FCF 3 3" xfId="3770" xr:uid="{00000000-0005-0000-0000-0000400E0000}"/>
    <cellStyle name="_Row6_Mindestanforderungen_FCF 3 4" xfId="3771" xr:uid="{00000000-0005-0000-0000-0000410E0000}"/>
    <cellStyle name="_Row6_Mindestanforderungen_FCF 3 5" xfId="3772" xr:uid="{00000000-0005-0000-0000-0000420E0000}"/>
    <cellStyle name="_Row6_Mindestanforderungen_FCF 4" xfId="3773" xr:uid="{00000000-0005-0000-0000-0000430E0000}"/>
    <cellStyle name="_Row6_Mindestanforderungen_FCF 4 2" xfId="3774" xr:uid="{00000000-0005-0000-0000-0000440E0000}"/>
    <cellStyle name="_Row6_Mindestanforderungen_FCF 4 3" xfId="3775" xr:uid="{00000000-0005-0000-0000-0000450E0000}"/>
    <cellStyle name="_Row6_Mindestanforderungen_FCF 4 4" xfId="3776" xr:uid="{00000000-0005-0000-0000-0000460E0000}"/>
    <cellStyle name="_Row6_Mindestanforderungen_FCF 4 5" xfId="3777" xr:uid="{00000000-0005-0000-0000-0000470E0000}"/>
    <cellStyle name="_Row6_Mindestanforderungen_FCF 5" xfId="3778" xr:uid="{00000000-0005-0000-0000-0000480E0000}"/>
    <cellStyle name="_Row6_Mindestanforderungen_FCF 5 2" xfId="3779" xr:uid="{00000000-0005-0000-0000-0000490E0000}"/>
    <cellStyle name="_Row6_Mindestanforderungen_FCF 5 3" xfId="3780" xr:uid="{00000000-0005-0000-0000-00004A0E0000}"/>
    <cellStyle name="_Row6_Mindestanforderungen_FCF 5 4" xfId="3781" xr:uid="{00000000-0005-0000-0000-00004B0E0000}"/>
    <cellStyle name="_Row6_Mindestanforderungen_FCF 5 5" xfId="3782" xr:uid="{00000000-0005-0000-0000-00004C0E0000}"/>
    <cellStyle name="_Row6_Mindestanforderungen_FCF 6" xfId="3783" xr:uid="{00000000-0005-0000-0000-00004D0E0000}"/>
    <cellStyle name="_Row6_Mindestanforderungen_FCF 6 2" xfId="3784" xr:uid="{00000000-0005-0000-0000-00004E0E0000}"/>
    <cellStyle name="_Row6_Mindestanforderungen_FCF 6 3" xfId="3785" xr:uid="{00000000-0005-0000-0000-00004F0E0000}"/>
    <cellStyle name="_Row6_Mindestanforderungen_FCF 6 4" xfId="3786" xr:uid="{00000000-0005-0000-0000-0000500E0000}"/>
    <cellStyle name="_Row6_Mindestanforderungen_FCF 6 5" xfId="3787" xr:uid="{00000000-0005-0000-0000-0000510E0000}"/>
    <cellStyle name="_Row6_Mindestanforderungen_FCF 7" xfId="3788" xr:uid="{00000000-0005-0000-0000-0000520E0000}"/>
    <cellStyle name="_Row6_Mindestanforderungen_FCF 8" xfId="3789" xr:uid="{00000000-0005-0000-0000-0000530E0000}"/>
    <cellStyle name="_Row6_Mindestanforderungen_FCF 9" xfId="3790" xr:uid="{00000000-0005-0000-0000-0000540E0000}"/>
    <cellStyle name="_Row6_MIS2" xfId="3791" xr:uid="{00000000-0005-0000-0000-0000550E0000}"/>
    <cellStyle name="_Row6_MIS2 10" xfId="3792" xr:uid="{00000000-0005-0000-0000-0000560E0000}"/>
    <cellStyle name="_Row6_MIS2 2" xfId="3793" xr:uid="{00000000-0005-0000-0000-0000570E0000}"/>
    <cellStyle name="_Row6_MIS2 2 10" xfId="3794" xr:uid="{00000000-0005-0000-0000-0000580E0000}"/>
    <cellStyle name="_Row6_MIS2 2 2" xfId="3795" xr:uid="{00000000-0005-0000-0000-0000590E0000}"/>
    <cellStyle name="_Row6_MIS2 2 2 2" xfId="3796" xr:uid="{00000000-0005-0000-0000-00005A0E0000}"/>
    <cellStyle name="_Row6_MIS2 2 2 3" xfId="3797" xr:uid="{00000000-0005-0000-0000-00005B0E0000}"/>
    <cellStyle name="_Row6_MIS2 2 2 4" xfId="3798" xr:uid="{00000000-0005-0000-0000-00005C0E0000}"/>
    <cellStyle name="_Row6_MIS2 2 2 5" xfId="3799" xr:uid="{00000000-0005-0000-0000-00005D0E0000}"/>
    <cellStyle name="_Row6_MIS2 2 3" xfId="3800" xr:uid="{00000000-0005-0000-0000-00005E0E0000}"/>
    <cellStyle name="_Row6_MIS2 2 3 2" xfId="3801" xr:uid="{00000000-0005-0000-0000-00005F0E0000}"/>
    <cellStyle name="_Row6_MIS2 2 3 3" xfId="3802" xr:uid="{00000000-0005-0000-0000-0000600E0000}"/>
    <cellStyle name="_Row6_MIS2 2 3 4" xfId="3803" xr:uid="{00000000-0005-0000-0000-0000610E0000}"/>
    <cellStyle name="_Row6_MIS2 2 3 5" xfId="3804" xr:uid="{00000000-0005-0000-0000-0000620E0000}"/>
    <cellStyle name="_Row6_MIS2 2 4" xfId="3805" xr:uid="{00000000-0005-0000-0000-0000630E0000}"/>
    <cellStyle name="_Row6_MIS2 2 4 2" xfId="3806" xr:uid="{00000000-0005-0000-0000-0000640E0000}"/>
    <cellStyle name="_Row6_MIS2 2 4 3" xfId="3807" xr:uid="{00000000-0005-0000-0000-0000650E0000}"/>
    <cellStyle name="_Row6_MIS2 2 4 4" xfId="3808" xr:uid="{00000000-0005-0000-0000-0000660E0000}"/>
    <cellStyle name="_Row6_MIS2 2 4 5" xfId="3809" xr:uid="{00000000-0005-0000-0000-0000670E0000}"/>
    <cellStyle name="_Row6_MIS2 2 5" xfId="3810" xr:uid="{00000000-0005-0000-0000-0000680E0000}"/>
    <cellStyle name="_Row6_MIS2 2 5 2" xfId="3811" xr:uid="{00000000-0005-0000-0000-0000690E0000}"/>
    <cellStyle name="_Row6_MIS2 2 5 3" xfId="3812" xr:uid="{00000000-0005-0000-0000-00006A0E0000}"/>
    <cellStyle name="_Row6_MIS2 2 5 4" xfId="3813" xr:uid="{00000000-0005-0000-0000-00006B0E0000}"/>
    <cellStyle name="_Row6_MIS2 2 5 5" xfId="3814" xr:uid="{00000000-0005-0000-0000-00006C0E0000}"/>
    <cellStyle name="_Row6_MIS2 2 6" xfId="3815" xr:uid="{00000000-0005-0000-0000-00006D0E0000}"/>
    <cellStyle name="_Row6_MIS2 2 6 2" xfId="3816" xr:uid="{00000000-0005-0000-0000-00006E0E0000}"/>
    <cellStyle name="_Row6_MIS2 2 6 3" xfId="3817" xr:uid="{00000000-0005-0000-0000-00006F0E0000}"/>
    <cellStyle name="_Row6_MIS2 2 6 4" xfId="3818" xr:uid="{00000000-0005-0000-0000-0000700E0000}"/>
    <cellStyle name="_Row6_MIS2 2 6 5" xfId="3819" xr:uid="{00000000-0005-0000-0000-0000710E0000}"/>
    <cellStyle name="_Row6_MIS2 2 7" xfId="3820" xr:uid="{00000000-0005-0000-0000-0000720E0000}"/>
    <cellStyle name="_Row6_MIS2 2 8" xfId="3821" xr:uid="{00000000-0005-0000-0000-0000730E0000}"/>
    <cellStyle name="_Row6_MIS2 2 9" xfId="3822" xr:uid="{00000000-0005-0000-0000-0000740E0000}"/>
    <cellStyle name="_Row6_MIS2 3" xfId="3823" xr:uid="{00000000-0005-0000-0000-0000750E0000}"/>
    <cellStyle name="_Row6_MIS2 3 2" xfId="3824" xr:uid="{00000000-0005-0000-0000-0000760E0000}"/>
    <cellStyle name="_Row6_MIS2 3 3" xfId="3825" xr:uid="{00000000-0005-0000-0000-0000770E0000}"/>
    <cellStyle name="_Row6_MIS2 3 4" xfId="3826" xr:uid="{00000000-0005-0000-0000-0000780E0000}"/>
    <cellStyle name="_Row6_MIS2 3 5" xfId="3827" xr:uid="{00000000-0005-0000-0000-0000790E0000}"/>
    <cellStyle name="_Row6_MIS2 4" xfId="3828" xr:uid="{00000000-0005-0000-0000-00007A0E0000}"/>
    <cellStyle name="_Row6_MIS2 4 2" xfId="3829" xr:uid="{00000000-0005-0000-0000-00007B0E0000}"/>
    <cellStyle name="_Row6_MIS2 4 3" xfId="3830" xr:uid="{00000000-0005-0000-0000-00007C0E0000}"/>
    <cellStyle name="_Row6_MIS2 4 4" xfId="3831" xr:uid="{00000000-0005-0000-0000-00007D0E0000}"/>
    <cellStyle name="_Row6_MIS2 4 5" xfId="3832" xr:uid="{00000000-0005-0000-0000-00007E0E0000}"/>
    <cellStyle name="_Row6_MIS2 5" xfId="3833" xr:uid="{00000000-0005-0000-0000-00007F0E0000}"/>
    <cellStyle name="_Row6_MIS2 5 2" xfId="3834" xr:uid="{00000000-0005-0000-0000-0000800E0000}"/>
    <cellStyle name="_Row6_MIS2 5 3" xfId="3835" xr:uid="{00000000-0005-0000-0000-0000810E0000}"/>
    <cellStyle name="_Row6_MIS2 5 4" xfId="3836" xr:uid="{00000000-0005-0000-0000-0000820E0000}"/>
    <cellStyle name="_Row6_MIS2 5 5" xfId="3837" xr:uid="{00000000-0005-0000-0000-0000830E0000}"/>
    <cellStyle name="_Row6_MIS2 6" xfId="3838" xr:uid="{00000000-0005-0000-0000-0000840E0000}"/>
    <cellStyle name="_Row6_MIS2 6 2" xfId="3839" xr:uid="{00000000-0005-0000-0000-0000850E0000}"/>
    <cellStyle name="_Row6_MIS2 6 3" xfId="3840" xr:uid="{00000000-0005-0000-0000-0000860E0000}"/>
    <cellStyle name="_Row6_MIS2 6 4" xfId="3841" xr:uid="{00000000-0005-0000-0000-0000870E0000}"/>
    <cellStyle name="_Row6_MIS2 6 5" xfId="3842" xr:uid="{00000000-0005-0000-0000-0000880E0000}"/>
    <cellStyle name="_Row6_MIS2 7" xfId="3843" xr:uid="{00000000-0005-0000-0000-0000890E0000}"/>
    <cellStyle name="_Row6_MIS2 8" xfId="3844" xr:uid="{00000000-0005-0000-0000-00008A0E0000}"/>
    <cellStyle name="_Row6_MIS2 9" xfId="3845" xr:uid="{00000000-0005-0000-0000-00008B0E0000}"/>
    <cellStyle name="_Row6_Säulen" xfId="3846" xr:uid="{00000000-0005-0000-0000-00008C0E0000}"/>
    <cellStyle name="_Row6_Sondereinflüsse" xfId="3847" xr:uid="{00000000-0005-0000-0000-00008D0E0000}"/>
    <cellStyle name="_Row6_Sondereinflüsse 10" xfId="3848" xr:uid="{00000000-0005-0000-0000-00008E0E0000}"/>
    <cellStyle name="_Row6_Sondereinflüsse 2" xfId="3849" xr:uid="{00000000-0005-0000-0000-00008F0E0000}"/>
    <cellStyle name="_Row6_Sondereinflüsse 2 10" xfId="3850" xr:uid="{00000000-0005-0000-0000-0000900E0000}"/>
    <cellStyle name="_Row6_Sondereinflüsse 2 2" xfId="3851" xr:uid="{00000000-0005-0000-0000-0000910E0000}"/>
    <cellStyle name="_Row6_Sondereinflüsse 2 2 2" xfId="3852" xr:uid="{00000000-0005-0000-0000-0000920E0000}"/>
    <cellStyle name="_Row6_Sondereinflüsse 2 2 3" xfId="3853" xr:uid="{00000000-0005-0000-0000-0000930E0000}"/>
    <cellStyle name="_Row6_Sondereinflüsse 2 2 4" xfId="3854" xr:uid="{00000000-0005-0000-0000-0000940E0000}"/>
    <cellStyle name="_Row6_Sondereinflüsse 2 2 5" xfId="3855" xr:uid="{00000000-0005-0000-0000-0000950E0000}"/>
    <cellStyle name="_Row6_Sondereinflüsse 2 3" xfId="3856" xr:uid="{00000000-0005-0000-0000-0000960E0000}"/>
    <cellStyle name="_Row6_Sondereinflüsse 2 3 2" xfId="3857" xr:uid="{00000000-0005-0000-0000-0000970E0000}"/>
    <cellStyle name="_Row6_Sondereinflüsse 2 3 3" xfId="3858" xr:uid="{00000000-0005-0000-0000-0000980E0000}"/>
    <cellStyle name="_Row6_Sondereinflüsse 2 3 4" xfId="3859" xr:uid="{00000000-0005-0000-0000-0000990E0000}"/>
    <cellStyle name="_Row6_Sondereinflüsse 2 3 5" xfId="3860" xr:uid="{00000000-0005-0000-0000-00009A0E0000}"/>
    <cellStyle name="_Row6_Sondereinflüsse 2 4" xfId="3861" xr:uid="{00000000-0005-0000-0000-00009B0E0000}"/>
    <cellStyle name="_Row6_Sondereinflüsse 2 4 2" xfId="3862" xr:uid="{00000000-0005-0000-0000-00009C0E0000}"/>
    <cellStyle name="_Row6_Sondereinflüsse 2 4 3" xfId="3863" xr:uid="{00000000-0005-0000-0000-00009D0E0000}"/>
    <cellStyle name="_Row6_Sondereinflüsse 2 4 4" xfId="3864" xr:uid="{00000000-0005-0000-0000-00009E0E0000}"/>
    <cellStyle name="_Row6_Sondereinflüsse 2 4 5" xfId="3865" xr:uid="{00000000-0005-0000-0000-00009F0E0000}"/>
    <cellStyle name="_Row6_Sondereinflüsse 2 5" xfId="3866" xr:uid="{00000000-0005-0000-0000-0000A00E0000}"/>
    <cellStyle name="_Row6_Sondereinflüsse 2 5 2" xfId="3867" xr:uid="{00000000-0005-0000-0000-0000A10E0000}"/>
    <cellStyle name="_Row6_Sondereinflüsse 2 5 3" xfId="3868" xr:uid="{00000000-0005-0000-0000-0000A20E0000}"/>
    <cellStyle name="_Row6_Sondereinflüsse 2 5 4" xfId="3869" xr:uid="{00000000-0005-0000-0000-0000A30E0000}"/>
    <cellStyle name="_Row6_Sondereinflüsse 2 5 5" xfId="3870" xr:uid="{00000000-0005-0000-0000-0000A40E0000}"/>
    <cellStyle name="_Row6_Sondereinflüsse 2 6" xfId="3871" xr:uid="{00000000-0005-0000-0000-0000A50E0000}"/>
    <cellStyle name="_Row6_Sondereinflüsse 2 6 2" xfId="3872" xr:uid="{00000000-0005-0000-0000-0000A60E0000}"/>
    <cellStyle name="_Row6_Sondereinflüsse 2 6 3" xfId="3873" xr:uid="{00000000-0005-0000-0000-0000A70E0000}"/>
    <cellStyle name="_Row6_Sondereinflüsse 2 6 4" xfId="3874" xr:uid="{00000000-0005-0000-0000-0000A80E0000}"/>
    <cellStyle name="_Row6_Sondereinflüsse 2 6 5" xfId="3875" xr:uid="{00000000-0005-0000-0000-0000A90E0000}"/>
    <cellStyle name="_Row6_Sondereinflüsse 2 7" xfId="3876" xr:uid="{00000000-0005-0000-0000-0000AA0E0000}"/>
    <cellStyle name="_Row6_Sondereinflüsse 2 8" xfId="3877" xr:uid="{00000000-0005-0000-0000-0000AB0E0000}"/>
    <cellStyle name="_Row6_Sondereinflüsse 2 9" xfId="3878" xr:uid="{00000000-0005-0000-0000-0000AC0E0000}"/>
    <cellStyle name="_Row6_Sondereinflüsse 3" xfId="3879" xr:uid="{00000000-0005-0000-0000-0000AD0E0000}"/>
    <cellStyle name="_Row6_Sondereinflüsse 3 2" xfId="3880" xr:uid="{00000000-0005-0000-0000-0000AE0E0000}"/>
    <cellStyle name="_Row6_Sondereinflüsse 3 3" xfId="3881" xr:uid="{00000000-0005-0000-0000-0000AF0E0000}"/>
    <cellStyle name="_Row6_Sondereinflüsse 3 4" xfId="3882" xr:uid="{00000000-0005-0000-0000-0000B00E0000}"/>
    <cellStyle name="_Row6_Sondereinflüsse 3 5" xfId="3883" xr:uid="{00000000-0005-0000-0000-0000B10E0000}"/>
    <cellStyle name="_Row6_Sondereinflüsse 4" xfId="3884" xr:uid="{00000000-0005-0000-0000-0000B20E0000}"/>
    <cellStyle name="_Row6_Sondereinflüsse 4 2" xfId="3885" xr:uid="{00000000-0005-0000-0000-0000B30E0000}"/>
    <cellStyle name="_Row6_Sondereinflüsse 4 3" xfId="3886" xr:uid="{00000000-0005-0000-0000-0000B40E0000}"/>
    <cellStyle name="_Row6_Sondereinflüsse 4 4" xfId="3887" xr:uid="{00000000-0005-0000-0000-0000B50E0000}"/>
    <cellStyle name="_Row6_Sondereinflüsse 4 5" xfId="3888" xr:uid="{00000000-0005-0000-0000-0000B60E0000}"/>
    <cellStyle name="_Row6_Sondereinflüsse 5" xfId="3889" xr:uid="{00000000-0005-0000-0000-0000B70E0000}"/>
    <cellStyle name="_Row6_Sondereinflüsse 5 2" xfId="3890" xr:uid="{00000000-0005-0000-0000-0000B80E0000}"/>
    <cellStyle name="_Row6_Sondereinflüsse 5 3" xfId="3891" xr:uid="{00000000-0005-0000-0000-0000B90E0000}"/>
    <cellStyle name="_Row6_Sondereinflüsse 5 4" xfId="3892" xr:uid="{00000000-0005-0000-0000-0000BA0E0000}"/>
    <cellStyle name="_Row6_Sondereinflüsse 5 5" xfId="3893" xr:uid="{00000000-0005-0000-0000-0000BB0E0000}"/>
    <cellStyle name="_Row6_Sondereinflüsse 6" xfId="3894" xr:uid="{00000000-0005-0000-0000-0000BC0E0000}"/>
    <cellStyle name="_Row6_Sondereinflüsse 6 2" xfId="3895" xr:uid="{00000000-0005-0000-0000-0000BD0E0000}"/>
    <cellStyle name="_Row6_Sondereinflüsse 6 3" xfId="3896" xr:uid="{00000000-0005-0000-0000-0000BE0E0000}"/>
    <cellStyle name="_Row6_Sondereinflüsse 6 4" xfId="3897" xr:uid="{00000000-0005-0000-0000-0000BF0E0000}"/>
    <cellStyle name="_Row6_Sondereinflüsse 6 5" xfId="3898" xr:uid="{00000000-0005-0000-0000-0000C00E0000}"/>
    <cellStyle name="_Row6_Sondereinflüsse 7" xfId="3899" xr:uid="{00000000-0005-0000-0000-0000C10E0000}"/>
    <cellStyle name="_Row6_Sondereinflüsse 8" xfId="3900" xr:uid="{00000000-0005-0000-0000-0000C20E0000}"/>
    <cellStyle name="_Row6_Sondereinflüsse 9" xfId="3901" xr:uid="{00000000-0005-0000-0000-0000C30E0000}"/>
    <cellStyle name="_Row6_Vorjahreswerte Anpassung 06 2001" xfId="3902" xr:uid="{00000000-0005-0000-0000-0000C40E0000}"/>
    <cellStyle name="_Row7" xfId="41" xr:uid="{00000000-0005-0000-0000-0000C50E0000}"/>
    <cellStyle name="_Row7 10" xfId="3903" xr:uid="{00000000-0005-0000-0000-0000C60E0000}"/>
    <cellStyle name="_Row7 11" xfId="3904" xr:uid="{00000000-0005-0000-0000-0000C70E0000}"/>
    <cellStyle name="_Row7 2" xfId="3905" xr:uid="{00000000-0005-0000-0000-0000C80E0000}"/>
    <cellStyle name="_Row7 2 2" xfId="3906" xr:uid="{00000000-0005-0000-0000-0000C90E0000}"/>
    <cellStyle name="_Row7 3" xfId="3907" xr:uid="{00000000-0005-0000-0000-0000CA0E0000}"/>
    <cellStyle name="_Row7 3 2" xfId="3908" xr:uid="{00000000-0005-0000-0000-0000CB0E0000}"/>
    <cellStyle name="_Row7 4" xfId="3909" xr:uid="{00000000-0005-0000-0000-0000CC0E0000}"/>
    <cellStyle name="_Row7 4 2" xfId="3910" xr:uid="{00000000-0005-0000-0000-0000CD0E0000}"/>
    <cellStyle name="_Row7 5" xfId="3911" xr:uid="{00000000-0005-0000-0000-0000CE0E0000}"/>
    <cellStyle name="_Row7 6" xfId="3912" xr:uid="{00000000-0005-0000-0000-0000CF0E0000}"/>
    <cellStyle name="_Row7 7" xfId="3913" xr:uid="{00000000-0005-0000-0000-0000D00E0000}"/>
    <cellStyle name="_Row7 8" xfId="3914" xr:uid="{00000000-0005-0000-0000-0000D10E0000}"/>
    <cellStyle name="_Row7 9" xfId="3915" xr:uid="{00000000-0005-0000-0000-0000D20E0000}"/>
    <cellStyle name="_Row7_Book2" xfId="3916" xr:uid="{00000000-0005-0000-0000-0000D30E0000}"/>
    <cellStyle name="_Row7_EBITDA-Aufriss_ST" xfId="3917" xr:uid="{00000000-0005-0000-0000-0000D40E0000}"/>
    <cellStyle name="_Row7_kgfums" xfId="3918" xr:uid="{00000000-0005-0000-0000-0000D50E0000}"/>
    <cellStyle name="_Row7_Mindestanforderungen_FCF" xfId="3919" xr:uid="{00000000-0005-0000-0000-0000D60E0000}"/>
    <cellStyle name="_Row7_Mindestanforderungen_FCF 10" xfId="3920" xr:uid="{00000000-0005-0000-0000-0000D70E0000}"/>
    <cellStyle name="_Row7_Mindestanforderungen_FCF 2" xfId="3921" xr:uid="{00000000-0005-0000-0000-0000D80E0000}"/>
    <cellStyle name="_Row7_Mindestanforderungen_FCF 2 10" xfId="3922" xr:uid="{00000000-0005-0000-0000-0000D90E0000}"/>
    <cellStyle name="_Row7_Mindestanforderungen_FCF 2 2" xfId="3923" xr:uid="{00000000-0005-0000-0000-0000DA0E0000}"/>
    <cellStyle name="_Row7_Mindestanforderungen_FCF 2 2 2" xfId="3924" xr:uid="{00000000-0005-0000-0000-0000DB0E0000}"/>
    <cellStyle name="_Row7_Mindestanforderungen_FCF 2 2 3" xfId="3925" xr:uid="{00000000-0005-0000-0000-0000DC0E0000}"/>
    <cellStyle name="_Row7_Mindestanforderungen_FCF 2 2 4" xfId="3926" xr:uid="{00000000-0005-0000-0000-0000DD0E0000}"/>
    <cellStyle name="_Row7_Mindestanforderungen_FCF 2 2 5" xfId="3927" xr:uid="{00000000-0005-0000-0000-0000DE0E0000}"/>
    <cellStyle name="_Row7_Mindestanforderungen_FCF 2 3" xfId="3928" xr:uid="{00000000-0005-0000-0000-0000DF0E0000}"/>
    <cellStyle name="_Row7_Mindestanforderungen_FCF 2 3 2" xfId="3929" xr:uid="{00000000-0005-0000-0000-0000E00E0000}"/>
    <cellStyle name="_Row7_Mindestanforderungen_FCF 2 3 3" xfId="3930" xr:uid="{00000000-0005-0000-0000-0000E10E0000}"/>
    <cellStyle name="_Row7_Mindestanforderungen_FCF 2 3 4" xfId="3931" xr:uid="{00000000-0005-0000-0000-0000E20E0000}"/>
    <cellStyle name="_Row7_Mindestanforderungen_FCF 2 3 5" xfId="3932" xr:uid="{00000000-0005-0000-0000-0000E30E0000}"/>
    <cellStyle name="_Row7_Mindestanforderungen_FCF 2 4" xfId="3933" xr:uid="{00000000-0005-0000-0000-0000E40E0000}"/>
    <cellStyle name="_Row7_Mindestanforderungen_FCF 2 4 2" xfId="3934" xr:uid="{00000000-0005-0000-0000-0000E50E0000}"/>
    <cellStyle name="_Row7_Mindestanforderungen_FCF 2 4 3" xfId="3935" xr:uid="{00000000-0005-0000-0000-0000E60E0000}"/>
    <cellStyle name="_Row7_Mindestanforderungen_FCF 2 4 4" xfId="3936" xr:uid="{00000000-0005-0000-0000-0000E70E0000}"/>
    <cellStyle name="_Row7_Mindestanforderungen_FCF 2 4 5" xfId="3937" xr:uid="{00000000-0005-0000-0000-0000E80E0000}"/>
    <cellStyle name="_Row7_Mindestanforderungen_FCF 2 5" xfId="3938" xr:uid="{00000000-0005-0000-0000-0000E90E0000}"/>
    <cellStyle name="_Row7_Mindestanforderungen_FCF 2 5 2" xfId="3939" xr:uid="{00000000-0005-0000-0000-0000EA0E0000}"/>
    <cellStyle name="_Row7_Mindestanforderungen_FCF 2 5 3" xfId="3940" xr:uid="{00000000-0005-0000-0000-0000EB0E0000}"/>
    <cellStyle name="_Row7_Mindestanforderungen_FCF 2 5 4" xfId="3941" xr:uid="{00000000-0005-0000-0000-0000EC0E0000}"/>
    <cellStyle name="_Row7_Mindestanforderungen_FCF 2 5 5" xfId="3942" xr:uid="{00000000-0005-0000-0000-0000ED0E0000}"/>
    <cellStyle name="_Row7_Mindestanforderungen_FCF 2 6" xfId="3943" xr:uid="{00000000-0005-0000-0000-0000EE0E0000}"/>
    <cellStyle name="_Row7_Mindestanforderungen_FCF 2 6 2" xfId="3944" xr:uid="{00000000-0005-0000-0000-0000EF0E0000}"/>
    <cellStyle name="_Row7_Mindestanforderungen_FCF 2 6 3" xfId="3945" xr:uid="{00000000-0005-0000-0000-0000F00E0000}"/>
    <cellStyle name="_Row7_Mindestanforderungen_FCF 2 6 4" xfId="3946" xr:uid="{00000000-0005-0000-0000-0000F10E0000}"/>
    <cellStyle name="_Row7_Mindestanforderungen_FCF 2 6 5" xfId="3947" xr:uid="{00000000-0005-0000-0000-0000F20E0000}"/>
    <cellStyle name="_Row7_Mindestanforderungen_FCF 2 7" xfId="3948" xr:uid="{00000000-0005-0000-0000-0000F30E0000}"/>
    <cellStyle name="_Row7_Mindestanforderungen_FCF 2 8" xfId="3949" xr:uid="{00000000-0005-0000-0000-0000F40E0000}"/>
    <cellStyle name="_Row7_Mindestanforderungen_FCF 2 9" xfId="3950" xr:uid="{00000000-0005-0000-0000-0000F50E0000}"/>
    <cellStyle name="_Row7_Mindestanforderungen_FCF 3" xfId="3951" xr:uid="{00000000-0005-0000-0000-0000F60E0000}"/>
    <cellStyle name="_Row7_Mindestanforderungen_FCF 3 2" xfId="3952" xr:uid="{00000000-0005-0000-0000-0000F70E0000}"/>
    <cellStyle name="_Row7_Mindestanforderungen_FCF 3 3" xfId="3953" xr:uid="{00000000-0005-0000-0000-0000F80E0000}"/>
    <cellStyle name="_Row7_Mindestanforderungen_FCF 3 4" xfId="3954" xr:uid="{00000000-0005-0000-0000-0000F90E0000}"/>
    <cellStyle name="_Row7_Mindestanforderungen_FCF 3 5" xfId="3955" xr:uid="{00000000-0005-0000-0000-0000FA0E0000}"/>
    <cellStyle name="_Row7_Mindestanforderungen_FCF 4" xfId="3956" xr:uid="{00000000-0005-0000-0000-0000FB0E0000}"/>
    <cellStyle name="_Row7_Mindestanforderungen_FCF 4 2" xfId="3957" xr:uid="{00000000-0005-0000-0000-0000FC0E0000}"/>
    <cellStyle name="_Row7_Mindestanforderungen_FCF 4 3" xfId="3958" xr:uid="{00000000-0005-0000-0000-0000FD0E0000}"/>
    <cellStyle name="_Row7_Mindestanforderungen_FCF 4 4" xfId="3959" xr:uid="{00000000-0005-0000-0000-0000FE0E0000}"/>
    <cellStyle name="_Row7_Mindestanforderungen_FCF 4 5" xfId="3960" xr:uid="{00000000-0005-0000-0000-0000FF0E0000}"/>
    <cellStyle name="_Row7_Mindestanforderungen_FCF 5" xfId="3961" xr:uid="{00000000-0005-0000-0000-0000000F0000}"/>
    <cellStyle name="_Row7_Mindestanforderungen_FCF 5 2" xfId="3962" xr:uid="{00000000-0005-0000-0000-0000010F0000}"/>
    <cellStyle name="_Row7_Mindestanforderungen_FCF 5 3" xfId="3963" xr:uid="{00000000-0005-0000-0000-0000020F0000}"/>
    <cellStyle name="_Row7_Mindestanforderungen_FCF 5 4" xfId="3964" xr:uid="{00000000-0005-0000-0000-0000030F0000}"/>
    <cellStyle name="_Row7_Mindestanforderungen_FCF 5 5" xfId="3965" xr:uid="{00000000-0005-0000-0000-0000040F0000}"/>
    <cellStyle name="_Row7_Mindestanforderungen_FCF 6" xfId="3966" xr:uid="{00000000-0005-0000-0000-0000050F0000}"/>
    <cellStyle name="_Row7_Mindestanforderungen_FCF 6 2" xfId="3967" xr:uid="{00000000-0005-0000-0000-0000060F0000}"/>
    <cellStyle name="_Row7_Mindestanforderungen_FCF 6 3" xfId="3968" xr:uid="{00000000-0005-0000-0000-0000070F0000}"/>
    <cellStyle name="_Row7_Mindestanforderungen_FCF 6 4" xfId="3969" xr:uid="{00000000-0005-0000-0000-0000080F0000}"/>
    <cellStyle name="_Row7_Mindestanforderungen_FCF 6 5" xfId="3970" xr:uid="{00000000-0005-0000-0000-0000090F0000}"/>
    <cellStyle name="_Row7_Mindestanforderungen_FCF 7" xfId="3971" xr:uid="{00000000-0005-0000-0000-00000A0F0000}"/>
    <cellStyle name="_Row7_Mindestanforderungen_FCF 8" xfId="3972" xr:uid="{00000000-0005-0000-0000-00000B0F0000}"/>
    <cellStyle name="_Row7_Mindestanforderungen_FCF 9" xfId="3973" xr:uid="{00000000-0005-0000-0000-00000C0F0000}"/>
    <cellStyle name="_Row7_MIS2" xfId="3974" xr:uid="{00000000-0005-0000-0000-00000D0F0000}"/>
    <cellStyle name="_Row7_MIS2 10" xfId="3975" xr:uid="{00000000-0005-0000-0000-00000E0F0000}"/>
    <cellStyle name="_Row7_MIS2 2" xfId="3976" xr:uid="{00000000-0005-0000-0000-00000F0F0000}"/>
    <cellStyle name="_Row7_MIS2 2 10" xfId="3977" xr:uid="{00000000-0005-0000-0000-0000100F0000}"/>
    <cellStyle name="_Row7_MIS2 2 2" xfId="3978" xr:uid="{00000000-0005-0000-0000-0000110F0000}"/>
    <cellStyle name="_Row7_MIS2 2 2 2" xfId="3979" xr:uid="{00000000-0005-0000-0000-0000120F0000}"/>
    <cellStyle name="_Row7_MIS2 2 2 3" xfId="3980" xr:uid="{00000000-0005-0000-0000-0000130F0000}"/>
    <cellStyle name="_Row7_MIS2 2 2 4" xfId="3981" xr:uid="{00000000-0005-0000-0000-0000140F0000}"/>
    <cellStyle name="_Row7_MIS2 2 2 5" xfId="3982" xr:uid="{00000000-0005-0000-0000-0000150F0000}"/>
    <cellStyle name="_Row7_MIS2 2 3" xfId="3983" xr:uid="{00000000-0005-0000-0000-0000160F0000}"/>
    <cellStyle name="_Row7_MIS2 2 3 2" xfId="3984" xr:uid="{00000000-0005-0000-0000-0000170F0000}"/>
    <cellStyle name="_Row7_MIS2 2 3 3" xfId="3985" xr:uid="{00000000-0005-0000-0000-0000180F0000}"/>
    <cellStyle name="_Row7_MIS2 2 3 4" xfId="3986" xr:uid="{00000000-0005-0000-0000-0000190F0000}"/>
    <cellStyle name="_Row7_MIS2 2 3 5" xfId="3987" xr:uid="{00000000-0005-0000-0000-00001A0F0000}"/>
    <cellStyle name="_Row7_MIS2 2 4" xfId="3988" xr:uid="{00000000-0005-0000-0000-00001B0F0000}"/>
    <cellStyle name="_Row7_MIS2 2 4 2" xfId="3989" xr:uid="{00000000-0005-0000-0000-00001C0F0000}"/>
    <cellStyle name="_Row7_MIS2 2 4 3" xfId="3990" xr:uid="{00000000-0005-0000-0000-00001D0F0000}"/>
    <cellStyle name="_Row7_MIS2 2 4 4" xfId="3991" xr:uid="{00000000-0005-0000-0000-00001E0F0000}"/>
    <cellStyle name="_Row7_MIS2 2 4 5" xfId="3992" xr:uid="{00000000-0005-0000-0000-00001F0F0000}"/>
    <cellStyle name="_Row7_MIS2 2 5" xfId="3993" xr:uid="{00000000-0005-0000-0000-0000200F0000}"/>
    <cellStyle name="_Row7_MIS2 2 5 2" xfId="3994" xr:uid="{00000000-0005-0000-0000-0000210F0000}"/>
    <cellStyle name="_Row7_MIS2 2 5 3" xfId="3995" xr:uid="{00000000-0005-0000-0000-0000220F0000}"/>
    <cellStyle name="_Row7_MIS2 2 5 4" xfId="3996" xr:uid="{00000000-0005-0000-0000-0000230F0000}"/>
    <cellStyle name="_Row7_MIS2 2 5 5" xfId="3997" xr:uid="{00000000-0005-0000-0000-0000240F0000}"/>
    <cellStyle name="_Row7_MIS2 2 6" xfId="3998" xr:uid="{00000000-0005-0000-0000-0000250F0000}"/>
    <cellStyle name="_Row7_MIS2 2 6 2" xfId="3999" xr:uid="{00000000-0005-0000-0000-0000260F0000}"/>
    <cellStyle name="_Row7_MIS2 2 6 3" xfId="4000" xr:uid="{00000000-0005-0000-0000-0000270F0000}"/>
    <cellStyle name="_Row7_MIS2 2 6 4" xfId="4001" xr:uid="{00000000-0005-0000-0000-0000280F0000}"/>
    <cellStyle name="_Row7_MIS2 2 6 5" xfId="4002" xr:uid="{00000000-0005-0000-0000-0000290F0000}"/>
    <cellStyle name="_Row7_MIS2 2 7" xfId="4003" xr:uid="{00000000-0005-0000-0000-00002A0F0000}"/>
    <cellStyle name="_Row7_MIS2 2 8" xfId="4004" xr:uid="{00000000-0005-0000-0000-00002B0F0000}"/>
    <cellStyle name="_Row7_MIS2 2 9" xfId="4005" xr:uid="{00000000-0005-0000-0000-00002C0F0000}"/>
    <cellStyle name="_Row7_MIS2 3" xfId="4006" xr:uid="{00000000-0005-0000-0000-00002D0F0000}"/>
    <cellStyle name="_Row7_MIS2 3 2" xfId="4007" xr:uid="{00000000-0005-0000-0000-00002E0F0000}"/>
    <cellStyle name="_Row7_MIS2 3 3" xfId="4008" xr:uid="{00000000-0005-0000-0000-00002F0F0000}"/>
    <cellStyle name="_Row7_MIS2 3 4" xfId="4009" xr:uid="{00000000-0005-0000-0000-0000300F0000}"/>
    <cellStyle name="_Row7_MIS2 3 5" xfId="4010" xr:uid="{00000000-0005-0000-0000-0000310F0000}"/>
    <cellStyle name="_Row7_MIS2 4" xfId="4011" xr:uid="{00000000-0005-0000-0000-0000320F0000}"/>
    <cellStyle name="_Row7_MIS2 4 2" xfId="4012" xr:uid="{00000000-0005-0000-0000-0000330F0000}"/>
    <cellStyle name="_Row7_MIS2 4 3" xfId="4013" xr:uid="{00000000-0005-0000-0000-0000340F0000}"/>
    <cellStyle name="_Row7_MIS2 4 4" xfId="4014" xr:uid="{00000000-0005-0000-0000-0000350F0000}"/>
    <cellStyle name="_Row7_MIS2 4 5" xfId="4015" xr:uid="{00000000-0005-0000-0000-0000360F0000}"/>
    <cellStyle name="_Row7_MIS2 5" xfId="4016" xr:uid="{00000000-0005-0000-0000-0000370F0000}"/>
    <cellStyle name="_Row7_MIS2 5 2" xfId="4017" xr:uid="{00000000-0005-0000-0000-0000380F0000}"/>
    <cellStyle name="_Row7_MIS2 5 3" xfId="4018" xr:uid="{00000000-0005-0000-0000-0000390F0000}"/>
    <cellStyle name="_Row7_MIS2 5 4" xfId="4019" xr:uid="{00000000-0005-0000-0000-00003A0F0000}"/>
    <cellStyle name="_Row7_MIS2 5 5" xfId="4020" xr:uid="{00000000-0005-0000-0000-00003B0F0000}"/>
    <cellStyle name="_Row7_MIS2 6" xfId="4021" xr:uid="{00000000-0005-0000-0000-00003C0F0000}"/>
    <cellStyle name="_Row7_MIS2 6 2" xfId="4022" xr:uid="{00000000-0005-0000-0000-00003D0F0000}"/>
    <cellStyle name="_Row7_MIS2 6 3" xfId="4023" xr:uid="{00000000-0005-0000-0000-00003E0F0000}"/>
    <cellStyle name="_Row7_MIS2 6 4" xfId="4024" xr:uid="{00000000-0005-0000-0000-00003F0F0000}"/>
    <cellStyle name="_Row7_MIS2 6 5" xfId="4025" xr:uid="{00000000-0005-0000-0000-0000400F0000}"/>
    <cellStyle name="_Row7_MIS2 7" xfId="4026" xr:uid="{00000000-0005-0000-0000-0000410F0000}"/>
    <cellStyle name="_Row7_MIS2 8" xfId="4027" xr:uid="{00000000-0005-0000-0000-0000420F0000}"/>
    <cellStyle name="_Row7_MIS2 9" xfId="4028" xr:uid="{00000000-0005-0000-0000-0000430F0000}"/>
    <cellStyle name="_Row7_Säulen" xfId="4029" xr:uid="{00000000-0005-0000-0000-0000440F0000}"/>
    <cellStyle name="_Row7_Sondereinflüsse" xfId="4030" xr:uid="{00000000-0005-0000-0000-0000450F0000}"/>
    <cellStyle name="_Row7_Sondereinflüsse 10" xfId="4031" xr:uid="{00000000-0005-0000-0000-0000460F0000}"/>
    <cellStyle name="_Row7_Sondereinflüsse 2" xfId="4032" xr:uid="{00000000-0005-0000-0000-0000470F0000}"/>
    <cellStyle name="_Row7_Sondereinflüsse 2 10" xfId="4033" xr:uid="{00000000-0005-0000-0000-0000480F0000}"/>
    <cellStyle name="_Row7_Sondereinflüsse 2 2" xfId="4034" xr:uid="{00000000-0005-0000-0000-0000490F0000}"/>
    <cellStyle name="_Row7_Sondereinflüsse 2 2 2" xfId="4035" xr:uid="{00000000-0005-0000-0000-00004A0F0000}"/>
    <cellStyle name="_Row7_Sondereinflüsse 2 2 3" xfId="4036" xr:uid="{00000000-0005-0000-0000-00004B0F0000}"/>
    <cellStyle name="_Row7_Sondereinflüsse 2 2 4" xfId="4037" xr:uid="{00000000-0005-0000-0000-00004C0F0000}"/>
    <cellStyle name="_Row7_Sondereinflüsse 2 2 5" xfId="4038" xr:uid="{00000000-0005-0000-0000-00004D0F0000}"/>
    <cellStyle name="_Row7_Sondereinflüsse 2 3" xfId="4039" xr:uid="{00000000-0005-0000-0000-00004E0F0000}"/>
    <cellStyle name="_Row7_Sondereinflüsse 2 3 2" xfId="4040" xr:uid="{00000000-0005-0000-0000-00004F0F0000}"/>
    <cellStyle name="_Row7_Sondereinflüsse 2 3 3" xfId="4041" xr:uid="{00000000-0005-0000-0000-0000500F0000}"/>
    <cellStyle name="_Row7_Sondereinflüsse 2 3 4" xfId="4042" xr:uid="{00000000-0005-0000-0000-0000510F0000}"/>
    <cellStyle name="_Row7_Sondereinflüsse 2 3 5" xfId="4043" xr:uid="{00000000-0005-0000-0000-0000520F0000}"/>
    <cellStyle name="_Row7_Sondereinflüsse 2 4" xfId="4044" xr:uid="{00000000-0005-0000-0000-0000530F0000}"/>
    <cellStyle name="_Row7_Sondereinflüsse 2 4 2" xfId="4045" xr:uid="{00000000-0005-0000-0000-0000540F0000}"/>
    <cellStyle name="_Row7_Sondereinflüsse 2 4 3" xfId="4046" xr:uid="{00000000-0005-0000-0000-0000550F0000}"/>
    <cellStyle name="_Row7_Sondereinflüsse 2 4 4" xfId="4047" xr:uid="{00000000-0005-0000-0000-0000560F0000}"/>
    <cellStyle name="_Row7_Sondereinflüsse 2 4 5" xfId="4048" xr:uid="{00000000-0005-0000-0000-0000570F0000}"/>
    <cellStyle name="_Row7_Sondereinflüsse 2 5" xfId="4049" xr:uid="{00000000-0005-0000-0000-0000580F0000}"/>
    <cellStyle name="_Row7_Sondereinflüsse 2 5 2" xfId="4050" xr:uid="{00000000-0005-0000-0000-0000590F0000}"/>
    <cellStyle name="_Row7_Sondereinflüsse 2 5 3" xfId="4051" xr:uid="{00000000-0005-0000-0000-00005A0F0000}"/>
    <cellStyle name="_Row7_Sondereinflüsse 2 5 4" xfId="4052" xr:uid="{00000000-0005-0000-0000-00005B0F0000}"/>
    <cellStyle name="_Row7_Sondereinflüsse 2 5 5" xfId="4053" xr:uid="{00000000-0005-0000-0000-00005C0F0000}"/>
    <cellStyle name="_Row7_Sondereinflüsse 2 6" xfId="4054" xr:uid="{00000000-0005-0000-0000-00005D0F0000}"/>
    <cellStyle name="_Row7_Sondereinflüsse 2 6 2" xfId="4055" xr:uid="{00000000-0005-0000-0000-00005E0F0000}"/>
    <cellStyle name="_Row7_Sondereinflüsse 2 6 3" xfId="4056" xr:uid="{00000000-0005-0000-0000-00005F0F0000}"/>
    <cellStyle name="_Row7_Sondereinflüsse 2 6 4" xfId="4057" xr:uid="{00000000-0005-0000-0000-0000600F0000}"/>
    <cellStyle name="_Row7_Sondereinflüsse 2 6 5" xfId="4058" xr:uid="{00000000-0005-0000-0000-0000610F0000}"/>
    <cellStyle name="_Row7_Sondereinflüsse 2 7" xfId="4059" xr:uid="{00000000-0005-0000-0000-0000620F0000}"/>
    <cellStyle name="_Row7_Sondereinflüsse 2 8" xfId="4060" xr:uid="{00000000-0005-0000-0000-0000630F0000}"/>
    <cellStyle name="_Row7_Sondereinflüsse 2 9" xfId="4061" xr:uid="{00000000-0005-0000-0000-0000640F0000}"/>
    <cellStyle name="_Row7_Sondereinflüsse 3" xfId="4062" xr:uid="{00000000-0005-0000-0000-0000650F0000}"/>
    <cellStyle name="_Row7_Sondereinflüsse 3 2" xfId="4063" xr:uid="{00000000-0005-0000-0000-0000660F0000}"/>
    <cellStyle name="_Row7_Sondereinflüsse 3 3" xfId="4064" xr:uid="{00000000-0005-0000-0000-0000670F0000}"/>
    <cellStyle name="_Row7_Sondereinflüsse 3 4" xfId="4065" xr:uid="{00000000-0005-0000-0000-0000680F0000}"/>
    <cellStyle name="_Row7_Sondereinflüsse 3 5" xfId="4066" xr:uid="{00000000-0005-0000-0000-0000690F0000}"/>
    <cellStyle name="_Row7_Sondereinflüsse 4" xfId="4067" xr:uid="{00000000-0005-0000-0000-00006A0F0000}"/>
    <cellStyle name="_Row7_Sondereinflüsse 4 2" xfId="4068" xr:uid="{00000000-0005-0000-0000-00006B0F0000}"/>
    <cellStyle name="_Row7_Sondereinflüsse 4 3" xfId="4069" xr:uid="{00000000-0005-0000-0000-00006C0F0000}"/>
    <cellStyle name="_Row7_Sondereinflüsse 4 4" xfId="4070" xr:uid="{00000000-0005-0000-0000-00006D0F0000}"/>
    <cellStyle name="_Row7_Sondereinflüsse 4 5" xfId="4071" xr:uid="{00000000-0005-0000-0000-00006E0F0000}"/>
    <cellStyle name="_Row7_Sondereinflüsse 5" xfId="4072" xr:uid="{00000000-0005-0000-0000-00006F0F0000}"/>
    <cellStyle name="_Row7_Sondereinflüsse 5 2" xfId="4073" xr:uid="{00000000-0005-0000-0000-0000700F0000}"/>
    <cellStyle name="_Row7_Sondereinflüsse 5 3" xfId="4074" xr:uid="{00000000-0005-0000-0000-0000710F0000}"/>
    <cellStyle name="_Row7_Sondereinflüsse 5 4" xfId="4075" xr:uid="{00000000-0005-0000-0000-0000720F0000}"/>
    <cellStyle name="_Row7_Sondereinflüsse 5 5" xfId="4076" xr:uid="{00000000-0005-0000-0000-0000730F0000}"/>
    <cellStyle name="_Row7_Sondereinflüsse 6" xfId="4077" xr:uid="{00000000-0005-0000-0000-0000740F0000}"/>
    <cellStyle name="_Row7_Sondereinflüsse 6 2" xfId="4078" xr:uid="{00000000-0005-0000-0000-0000750F0000}"/>
    <cellStyle name="_Row7_Sondereinflüsse 6 3" xfId="4079" xr:uid="{00000000-0005-0000-0000-0000760F0000}"/>
    <cellStyle name="_Row7_Sondereinflüsse 6 4" xfId="4080" xr:uid="{00000000-0005-0000-0000-0000770F0000}"/>
    <cellStyle name="_Row7_Sondereinflüsse 6 5" xfId="4081" xr:uid="{00000000-0005-0000-0000-0000780F0000}"/>
    <cellStyle name="_Row7_Sondereinflüsse 7" xfId="4082" xr:uid="{00000000-0005-0000-0000-0000790F0000}"/>
    <cellStyle name="_Row7_Sondereinflüsse 8" xfId="4083" xr:uid="{00000000-0005-0000-0000-00007A0F0000}"/>
    <cellStyle name="_Row7_Sondereinflüsse 9" xfId="4084" xr:uid="{00000000-0005-0000-0000-00007B0F0000}"/>
    <cellStyle name="_Row7_Vorjahreswerte Anpassung 06 2001" xfId="4085" xr:uid="{00000000-0005-0000-0000-00007C0F0000}"/>
    <cellStyle name="_SCM JF handset data 27-10-08" xfId="4086" xr:uid="{00000000-0005-0000-0000-00007D0F0000}"/>
    <cellStyle name="_SCM JF handset data 27-10-08 2" xfId="4087" xr:uid="{00000000-0005-0000-0000-00007E0F0000}"/>
    <cellStyle name="_SCM JF handset data 27-10-08 3" xfId="4088" xr:uid="{00000000-0005-0000-0000-00007F0F0000}"/>
    <cellStyle name="_SCM JF handset data 27-10-08 4" xfId="4089" xr:uid="{00000000-0005-0000-0000-0000800F0000}"/>
    <cellStyle name="_Sheet1" xfId="4090" xr:uid="{00000000-0005-0000-0000-0000810F0000}"/>
    <cellStyle name="_Sheet1 2" xfId="4091" xr:uid="{00000000-0005-0000-0000-0000820F0000}"/>
    <cellStyle name="_Sheet1_1" xfId="4092" xr:uid="{00000000-0005-0000-0000-0000830F0000}"/>
    <cellStyle name="_Sheet1_1 2" xfId="4093" xr:uid="{00000000-0005-0000-0000-0000840F0000}"/>
    <cellStyle name="_Sheet1_2" xfId="4094" xr:uid="{00000000-0005-0000-0000-0000850F0000}"/>
    <cellStyle name="_Sheet1_Costs " xfId="4095" xr:uid="{00000000-0005-0000-0000-0000860F0000}"/>
    <cellStyle name="_Sheet1_MAIN CCAT JAN ws March" xfId="4096" xr:uid="{00000000-0005-0000-0000-0000870F0000}"/>
    <cellStyle name="_Sheet1_MAXtvPlan 20090416" xfId="4097" xr:uid="{00000000-0005-0000-0000-0000880F0000}"/>
    <cellStyle name="_Sheet1_Model_SAB101_e_31_May_2008_iPF 2008" xfId="4098" xr:uid="{00000000-0005-0000-0000-0000890F0000}"/>
    <cellStyle name="_Sheet1_Retention ADSL" xfId="4099" xr:uid="{00000000-0005-0000-0000-00008A0F0000}"/>
    <cellStyle name="_Sheet1_revenues SP 2008" xfId="4100" xr:uid="{00000000-0005-0000-0000-00008B0F0000}"/>
    <cellStyle name="_Sheet1_rfc novi1  20090505 z2" xfId="4101" xr:uid="{00000000-0005-0000-0000-00008C0F0000}"/>
    <cellStyle name="_Sheet1_Sheet1" xfId="4102" xr:uid="{00000000-0005-0000-0000-00008D0F0000}"/>
    <cellStyle name="_Sheet1_TKI - TKA costs for POTS" xfId="4103" xr:uid="{00000000-0005-0000-0000-00008E0F0000}"/>
    <cellStyle name="_Sheet4" xfId="42" xr:uid="{00000000-0005-0000-0000-00008F0F0000}"/>
    <cellStyle name="_Sheet4 2" xfId="4104" xr:uid="{00000000-0005-0000-0000-0000900F0000}"/>
    <cellStyle name="_Sheet4 3" xfId="4105" xr:uid="{00000000-0005-0000-0000-0000910F0000}"/>
    <cellStyle name="_Sheet4 4" xfId="4106" xr:uid="{00000000-0005-0000-0000-0000920F0000}"/>
    <cellStyle name="_Sheet4_Sheet1" xfId="4107" xr:uid="{00000000-0005-0000-0000-0000930F0000}"/>
    <cellStyle name="_SLA_BC_21022007-final-capexdiv" xfId="4108" xr:uid="{00000000-0005-0000-0000-0000940F0000}"/>
    <cellStyle name="_Slw_31.01.06" xfId="4109" xr:uid="{00000000-0005-0000-0000-0000950F0000}"/>
    <cellStyle name="_Slw_31.01.06 2" xfId="4110" xr:uid="{00000000-0005-0000-0000-0000960F0000}"/>
    <cellStyle name="_Slw_31.01.06 3" xfId="4111" xr:uid="{00000000-0005-0000-0000-0000970F0000}"/>
    <cellStyle name="_Slw_31.01.06 4" xfId="4112" xr:uid="{00000000-0005-0000-0000-0000980F0000}"/>
    <cellStyle name="_SM Ov_2008_08" xfId="4113" xr:uid="{00000000-0005-0000-0000-0000990F0000}"/>
    <cellStyle name="_status_plan_1406c_T-Com Croatia" xfId="4114" xr:uid="{00000000-0005-0000-0000-00009A0F0000}"/>
    <cellStyle name="_status_plan_1406c_T-Com Croatia_Costs " xfId="4115" xr:uid="{00000000-0005-0000-0000-00009B0F0000}"/>
    <cellStyle name="_status_plan_1406c_T-Com Croatia_MAXtvPlan 20090416" xfId="4116" xr:uid="{00000000-0005-0000-0000-00009C0F0000}"/>
    <cellStyle name="_status_plan_1406c_T-Com Croatia_Model_SAB101_e_31_May_2008_iPF 2008" xfId="4117" xr:uid="{00000000-0005-0000-0000-00009D0F0000}"/>
    <cellStyle name="_status_plan_1406c_T-Com Croatia_Retention ADSL" xfId="4118" xr:uid="{00000000-0005-0000-0000-00009E0F0000}"/>
    <cellStyle name="_status_plan_1406c_T-Com Croatia_rfc novi1  20090505 z2" xfId="4119" xr:uid="{00000000-0005-0000-0000-00009F0F0000}"/>
    <cellStyle name="_status_plan_1406c_T-Com Croatia_TKI - TKA costs for POTS" xfId="4120" xr:uid="{00000000-0005-0000-0000-0000A00F0000}"/>
    <cellStyle name="_status_plan_PL_1406c_T-Com Croatia" xfId="4121" xr:uid="{00000000-0005-0000-0000-0000A10F0000}"/>
    <cellStyle name="_status_plan_PL_1406c_T-Com Croatia_Costs " xfId="4122" xr:uid="{00000000-0005-0000-0000-0000A20F0000}"/>
    <cellStyle name="_status_plan_PL_1406c_T-Com Croatia_MAXtvPlan 20090416" xfId="4123" xr:uid="{00000000-0005-0000-0000-0000A30F0000}"/>
    <cellStyle name="_status_plan_PL_1406c_T-Com Croatia_Model_SAB101_e_31_May_2008_iPF 2008" xfId="4124" xr:uid="{00000000-0005-0000-0000-0000A40F0000}"/>
    <cellStyle name="_status_plan_PL_1406c_T-Com Croatia_Retention ADSL" xfId="4125" xr:uid="{00000000-0005-0000-0000-0000A50F0000}"/>
    <cellStyle name="_status_plan_PL_1406c_T-Com Croatia_rfc novi1  20090505 z2" xfId="4126" xr:uid="{00000000-0005-0000-0000-0000A60F0000}"/>
    <cellStyle name="_status_plan_PL_1406c_T-Com Croatia_TKI - TKA costs for POTS" xfId="4127" xr:uid="{00000000-0005-0000-0000-0000A70F0000}"/>
    <cellStyle name="_strategy_2008-2011-d7" xfId="4128" xr:uid="{00000000-0005-0000-0000-0000A80F0000}"/>
    <cellStyle name="_strategy_2008-2011-d7 2" xfId="4129" xr:uid="{00000000-0005-0000-0000-0000A90F0000}"/>
    <cellStyle name="_strategy_2008-2011-d7 3" xfId="4130" xr:uid="{00000000-0005-0000-0000-0000AA0F0000}"/>
    <cellStyle name="_strategy_2008-2011-d7 4" xfId="4131" xr:uid="{00000000-0005-0000-0000-0000AB0F0000}"/>
    <cellStyle name="_SubHeading" xfId="4132" xr:uid="{00000000-0005-0000-0000-0000AC0F0000}"/>
    <cellStyle name="_SubHeading_AfricaMiddleEastMobileDemand3Q2005" xfId="4133" xr:uid="{00000000-0005-0000-0000-0000AD0F0000}"/>
    <cellStyle name="_SubHeading_AME Mobile Demand and Data Aggregation - 1Q06" xfId="4134" xr:uid="{00000000-0005-0000-0000-0000AE0F0000}"/>
    <cellStyle name="_SubHeading_AP Mobile Demand Aggregation and Check file - 1Q06 - USE THIS ONE" xfId="4135" xr:uid="{00000000-0005-0000-0000-0000AF0F0000}"/>
    <cellStyle name="_SubHeading_AP Mobile Demand Check File 1q2006 v.Linked" xfId="4136" xr:uid="{00000000-0005-0000-0000-0000B00F0000}"/>
    <cellStyle name="_SubHeading_bls roic" xfId="4137" xr:uid="{00000000-0005-0000-0000-0000B10F0000}"/>
    <cellStyle name="_SubHeading_Broadband Comps" xfId="4138" xr:uid="{00000000-0005-0000-0000-0000B20F0000}"/>
    <cellStyle name="_SubHeading_FCMBEMEA_R" xfId="4139" xr:uid="{00000000-0005-0000-0000-0000B30F0000}"/>
    <cellStyle name="_SubHeading_PakistabMob2005" xfId="4140" xr:uid="{00000000-0005-0000-0000-0000B40F0000}"/>
    <cellStyle name="_SubHeading_Q" xfId="4141" xr:uid="{00000000-0005-0000-0000-0000B50F0000}"/>
    <cellStyle name="_SubHeading_q - new guidance" xfId="4142" xr:uid="{00000000-0005-0000-0000-0000B60F0000}"/>
    <cellStyle name="_SubHeading_q - valuation" xfId="4143" xr:uid="{00000000-0005-0000-0000-0000B70F0000}"/>
    <cellStyle name="_Subscriber model_ 02_ 2006" xfId="4144" xr:uid="{00000000-0005-0000-0000-0000B80F0000}"/>
    <cellStyle name="_Summary" xfId="4145" xr:uid="{00000000-0005-0000-0000-0000B90F0000}"/>
    <cellStyle name="_T - Com CCAT eliminacije kamata" xfId="43" xr:uid="{00000000-0005-0000-0000-0000BA0F0000}"/>
    <cellStyle name="_T_ mobile" xfId="4146" xr:uid="{00000000-0005-0000-0000-0000BB0F0000}"/>
    <cellStyle name="_T_ mobile 2" xfId="4147" xr:uid="{00000000-0005-0000-0000-0000BC0F0000}"/>
    <cellStyle name="_T_ mobile 3" xfId="4148" xr:uid="{00000000-0005-0000-0000-0000BD0F0000}"/>
    <cellStyle name="_T_ mobile 4" xfId="4149" xr:uid="{00000000-0005-0000-0000-0000BE0F0000}"/>
    <cellStyle name="_Table" xfId="4150" xr:uid="{00000000-0005-0000-0000-0000BF0F0000}"/>
    <cellStyle name="_Table_AfricaMiddleEastMobileDemand3Q2005" xfId="4151" xr:uid="{00000000-0005-0000-0000-0000C00F0000}"/>
    <cellStyle name="_Table_AME Mobile Demand and Data Aggregation - 1Q06" xfId="4152" xr:uid="{00000000-0005-0000-0000-0000C10F0000}"/>
    <cellStyle name="_Table_AP Mobile Demand Aggregation and Check file - 1Q06 - USE THIS ONE" xfId="4153" xr:uid="{00000000-0005-0000-0000-0000C20F0000}"/>
    <cellStyle name="_Table_AP Mobile Demand Check File 1q2006 v.Linked" xfId="4154" xr:uid="{00000000-0005-0000-0000-0000C30F0000}"/>
    <cellStyle name="_Table_bls roic" xfId="4155" xr:uid="{00000000-0005-0000-0000-0000C40F0000}"/>
    <cellStyle name="_Table_Broadband Comps" xfId="4156" xr:uid="{00000000-0005-0000-0000-0000C50F0000}"/>
    <cellStyle name="_Table_FCMBEMEA_R" xfId="4157" xr:uid="{00000000-0005-0000-0000-0000C60F0000}"/>
    <cellStyle name="_Table_PakistabMob2005" xfId="4158" xr:uid="{00000000-0005-0000-0000-0000C70F0000}"/>
    <cellStyle name="_Table_Q" xfId="4159" xr:uid="{00000000-0005-0000-0000-0000C80F0000}"/>
    <cellStyle name="_Table_q - new guidance" xfId="4160" xr:uid="{00000000-0005-0000-0000-0000C90F0000}"/>
    <cellStyle name="_Table_q - valuation" xfId="4161" xr:uid="{00000000-0005-0000-0000-0000CA0F0000}"/>
    <cellStyle name="_TableHead" xfId="4162" xr:uid="{00000000-0005-0000-0000-0000CB0F0000}"/>
    <cellStyle name="_TableHead_AfricaMiddleEastMobileDemand3Q2005" xfId="4163" xr:uid="{00000000-0005-0000-0000-0000CC0F0000}"/>
    <cellStyle name="_TableHead_AME Mobile Demand and Data Aggregation - 1Q06" xfId="4164" xr:uid="{00000000-0005-0000-0000-0000CD0F0000}"/>
    <cellStyle name="_TableHead_AP Mobile Demand Aggregation and Check file - 1Q06 - USE THIS ONE" xfId="4165" xr:uid="{00000000-0005-0000-0000-0000CE0F0000}"/>
    <cellStyle name="_TableHead_AP Mobile Demand Check File 1q2006 v.Linked" xfId="4166" xr:uid="{00000000-0005-0000-0000-0000CF0F0000}"/>
    <cellStyle name="_TableHead_bls roic" xfId="4167" xr:uid="{00000000-0005-0000-0000-0000D00F0000}"/>
    <cellStyle name="_TableHead_Broadband Comps" xfId="4168" xr:uid="{00000000-0005-0000-0000-0000D10F0000}"/>
    <cellStyle name="_TableHead_FCMBEMEA_R" xfId="4169" xr:uid="{00000000-0005-0000-0000-0000D20F0000}"/>
    <cellStyle name="_TableHead_PakistabMob2005" xfId="4170" xr:uid="{00000000-0005-0000-0000-0000D30F0000}"/>
    <cellStyle name="_TableHead_Q" xfId="4171" xr:uid="{00000000-0005-0000-0000-0000D40F0000}"/>
    <cellStyle name="_TableHead_q - new guidance" xfId="4172" xr:uid="{00000000-0005-0000-0000-0000D50F0000}"/>
    <cellStyle name="_TableHead_q - valuation" xfId="4173" xr:uid="{00000000-0005-0000-0000-0000D60F0000}"/>
    <cellStyle name="_TableRowBorder" xfId="4174" xr:uid="{00000000-0005-0000-0000-0000D70F0000}"/>
    <cellStyle name="_TableRowHead" xfId="4175" xr:uid="{00000000-0005-0000-0000-0000D80F0000}"/>
    <cellStyle name="_TableRowHead_AfricaMiddleEastMobileDemand3Q2005" xfId="4176" xr:uid="{00000000-0005-0000-0000-0000D90F0000}"/>
    <cellStyle name="_TableRowHead_AME Mobile Demand and Data Aggregation - 1Q06" xfId="4177" xr:uid="{00000000-0005-0000-0000-0000DA0F0000}"/>
    <cellStyle name="_TableRowHead_AP Mobile Demand Aggregation and Check file - 1Q06 - USE THIS ONE" xfId="4178" xr:uid="{00000000-0005-0000-0000-0000DB0F0000}"/>
    <cellStyle name="_TableRowHead_AP Mobile Demand Check File 1q2006 v.Linked" xfId="4179" xr:uid="{00000000-0005-0000-0000-0000DC0F0000}"/>
    <cellStyle name="_TableRowHead_bls roic" xfId="4180" xr:uid="{00000000-0005-0000-0000-0000DD0F0000}"/>
    <cellStyle name="_TableRowHead_Broadband Comps" xfId="4181" xr:uid="{00000000-0005-0000-0000-0000DE0F0000}"/>
    <cellStyle name="_TableRowHead_FCMBEMEA_R" xfId="4182" xr:uid="{00000000-0005-0000-0000-0000DF0F0000}"/>
    <cellStyle name="_TableRowHead_PakistabMob2005" xfId="4183" xr:uid="{00000000-0005-0000-0000-0000E00F0000}"/>
    <cellStyle name="_TableRowHead_Q" xfId="4184" xr:uid="{00000000-0005-0000-0000-0000E10F0000}"/>
    <cellStyle name="_TableRowHead_q - new guidance" xfId="4185" xr:uid="{00000000-0005-0000-0000-0000E20F0000}"/>
    <cellStyle name="_TableRowHead_q - valuation" xfId="4186" xr:uid="{00000000-0005-0000-0000-0000E30F0000}"/>
    <cellStyle name="_TableSuperHead" xfId="4187" xr:uid="{00000000-0005-0000-0000-0000E40F0000}"/>
    <cellStyle name="_TableSuperHead_AfricaMiddleEastMobileDemand3Q2005" xfId="4188" xr:uid="{00000000-0005-0000-0000-0000E50F0000}"/>
    <cellStyle name="_TableSuperHead_AME Mobile Demand and Data Aggregation - 1Q06" xfId="4189" xr:uid="{00000000-0005-0000-0000-0000E60F0000}"/>
    <cellStyle name="_TableSuperHead_AP Mobile Demand Aggregation and Check file - 1Q06 - USE THIS ONE" xfId="4190" xr:uid="{00000000-0005-0000-0000-0000E70F0000}"/>
    <cellStyle name="_TableSuperHead_AP Mobile Demand Check File 1q2006 v.Linked" xfId="4191" xr:uid="{00000000-0005-0000-0000-0000E80F0000}"/>
    <cellStyle name="_TableSuperHead_bls roic" xfId="4192" xr:uid="{00000000-0005-0000-0000-0000E90F0000}"/>
    <cellStyle name="_TableSuperHead_Broadband Comps" xfId="4193" xr:uid="{00000000-0005-0000-0000-0000EA0F0000}"/>
    <cellStyle name="_TableSuperHead_FCMBEMEA_R" xfId="4194" xr:uid="{00000000-0005-0000-0000-0000EB0F0000}"/>
    <cellStyle name="_TableSuperHead_PakistabMob2005" xfId="4195" xr:uid="{00000000-0005-0000-0000-0000EC0F0000}"/>
    <cellStyle name="_TableSuperHead_Q" xfId="4196" xr:uid="{00000000-0005-0000-0000-0000ED0F0000}"/>
    <cellStyle name="_TableSuperHead_q - new guidance" xfId="4197" xr:uid="{00000000-0005-0000-0000-0000EE0F0000}"/>
    <cellStyle name="_TableSuperHead_q - valuation" xfId="4198" xr:uid="{00000000-0005-0000-0000-0000EF0F0000}"/>
    <cellStyle name="_T-Com wo Iskon notes" xfId="4199" xr:uid="{00000000-0005-0000-0000-0000F00F0000}"/>
    <cellStyle name="_template grafovi" xfId="4200" xr:uid="{00000000-0005-0000-0000-0000F10F0000}"/>
    <cellStyle name="_template grafovi_Costs " xfId="4201" xr:uid="{00000000-0005-0000-0000-0000F20F0000}"/>
    <cellStyle name="_template grafovi_graphs" xfId="4202" xr:uid="{00000000-0005-0000-0000-0000F30F0000}"/>
    <cellStyle name="_template grafovi_MAXtvPlan 20090416" xfId="4203" xr:uid="{00000000-0005-0000-0000-0000F40F0000}"/>
    <cellStyle name="_template grafovi_Model_SAB101_e_31_May_2008_iPF 2008" xfId="4204" xr:uid="{00000000-0005-0000-0000-0000F50F0000}"/>
    <cellStyle name="_template grafovi_Retention ADSL" xfId="4205" xr:uid="{00000000-0005-0000-0000-0000F60F0000}"/>
    <cellStyle name="_template grafovi_revenues SP 2008" xfId="4206" xr:uid="{00000000-0005-0000-0000-0000F70F0000}"/>
    <cellStyle name="_template grafovi_Sheet1" xfId="4207" xr:uid="{00000000-0005-0000-0000-0000F80F0000}"/>
    <cellStyle name="_template grafovi_TKI - TKA costs for POTS" xfId="4208" xr:uid="{00000000-0005-0000-0000-0000F90F0000}"/>
    <cellStyle name="_template grafovi1" xfId="4209" xr:uid="{00000000-0005-0000-0000-0000FA0F0000}"/>
    <cellStyle name="_template grafovi1 2" xfId="4210" xr:uid="{00000000-0005-0000-0000-0000FB0F0000}"/>
    <cellStyle name="_template grafovi1 3" xfId="4211" xr:uid="{00000000-0005-0000-0000-0000FC0F0000}"/>
    <cellStyle name="_template grafovi1 4" xfId="4212" xr:uid="{00000000-0005-0000-0000-0000FD0F0000}"/>
    <cellStyle name="_template grafovi1_Book2" xfId="4213" xr:uid="{00000000-0005-0000-0000-0000FE0F0000}"/>
    <cellStyle name="_template grafovi1_Costs " xfId="4214" xr:uid="{00000000-0005-0000-0000-0000FF0F0000}"/>
    <cellStyle name="_template grafovi1_HAWA" xfId="4215" xr:uid="{00000000-0005-0000-0000-000000100000}"/>
    <cellStyle name="_template grafovi1_MAXtvPlan 20090416" xfId="4216" xr:uid="{00000000-0005-0000-0000-000001100000}"/>
    <cellStyle name="_template grafovi1_Model_SAB101_e_31_May_2008_iPF 2008" xfId="4217" xr:uid="{00000000-0005-0000-0000-000002100000}"/>
    <cellStyle name="_template grafovi1_Retention ADSL" xfId="4218" xr:uid="{00000000-0005-0000-0000-000003100000}"/>
    <cellStyle name="_template grafovi1_Reveneus" xfId="4219" xr:uid="{00000000-0005-0000-0000-000004100000}"/>
    <cellStyle name="_template grafovi1_revenues SP 2008" xfId="4220" xr:uid="{00000000-0005-0000-0000-000005100000}"/>
    <cellStyle name="_template grafovi1_Sheet1" xfId="4221" xr:uid="{00000000-0005-0000-0000-000006100000}"/>
    <cellStyle name="_template grafovi1_T-Com wo Iskon P&amp;L CCat" xfId="4222" xr:uid="{00000000-0005-0000-0000-000007100000}"/>
    <cellStyle name="_template grafovi1_TKI - TKA costs for POTS" xfId="4223" xr:uid="{00000000-0005-0000-0000-000008100000}"/>
    <cellStyle name="_TKI - TKA costs for POTS" xfId="4224" xr:uid="{00000000-0005-0000-0000-000009100000}"/>
    <cellStyle name="_TMHR Flash February 07_THT" xfId="44" xr:uid="{00000000-0005-0000-0000-00000A100000}"/>
    <cellStyle name="_TMHR Flash February 07_THT 2" xfId="4225" xr:uid="{00000000-0005-0000-0000-00000B100000}"/>
    <cellStyle name="_TMHR Flash February 07_THT 3" xfId="4226" xr:uid="{00000000-0005-0000-0000-00000C100000}"/>
    <cellStyle name="_TMHR Flash February 07_THT 4" xfId="4227" xr:uid="{00000000-0005-0000-0000-00000D100000}"/>
    <cellStyle name="_TMHR_December 2007" xfId="4228" xr:uid="{00000000-0005-0000-0000-00000E100000}"/>
    <cellStyle name="_TMHR_December 2007 2" xfId="4229" xr:uid="{00000000-0005-0000-0000-00000F100000}"/>
    <cellStyle name="_TMHR_December 2007 3" xfId="4230" xr:uid="{00000000-0005-0000-0000-000010100000}"/>
    <cellStyle name="_TMHR_December 2007 4" xfId="4231" xr:uid="{00000000-0005-0000-0000-000011100000}"/>
    <cellStyle name="_TMHR_July_2006" xfId="45" xr:uid="{00000000-0005-0000-0000-000012100000}"/>
    <cellStyle name="_TMHR_July_2006 2" xfId="4232" xr:uid="{00000000-0005-0000-0000-000013100000}"/>
    <cellStyle name="_TMHR_July_2006 3" xfId="4233" xr:uid="{00000000-0005-0000-0000-000014100000}"/>
    <cellStyle name="_TMHR_July_2006 4" xfId="4234" xr:uid="{00000000-0005-0000-0000-000015100000}"/>
    <cellStyle name="_TMHR_June 2007" xfId="4235" xr:uid="{00000000-0005-0000-0000-000016100000}"/>
    <cellStyle name="_TMHR_June 2007 2" xfId="4236" xr:uid="{00000000-0005-0000-0000-000017100000}"/>
    <cellStyle name="_TMHR_June 2007 3" xfId="4237" xr:uid="{00000000-0005-0000-0000-000018100000}"/>
    <cellStyle name="_TMHR_June 2007 4" xfId="4238" xr:uid="{00000000-0005-0000-0000-000019100000}"/>
    <cellStyle name="_TMHR_May 2007" xfId="4239" xr:uid="{00000000-0005-0000-0000-00001A100000}"/>
    <cellStyle name="_TMHR_May 2007 2" xfId="4240" xr:uid="{00000000-0005-0000-0000-00001B100000}"/>
    <cellStyle name="_TMHR_May 2007 3" xfId="4241" xr:uid="{00000000-0005-0000-0000-00001C100000}"/>
    <cellStyle name="_TMHR_May 2007 4" xfId="4242" xr:uid="{00000000-0005-0000-0000-00001D100000}"/>
    <cellStyle name="_Tmob_IM str.-CPX redistribution April 2007" xfId="4243" xr:uid="{00000000-0005-0000-0000-00001E100000}"/>
    <cellStyle name="_Tmob_IM str.-CPX redistribution April 2007 2" xfId="4244" xr:uid="{00000000-0005-0000-0000-00001F100000}"/>
    <cellStyle name="_Tmob_IM str.-CPX redistribution April 2007 3" xfId="4245" xr:uid="{00000000-0005-0000-0000-000020100000}"/>
    <cellStyle name="_Tmob_IM str.-CPX redistribution April 2007 4" xfId="4246" xr:uid="{00000000-0005-0000-0000-000021100000}"/>
    <cellStyle name="_T-Mobile capex MRC 06 2006" xfId="46" xr:uid="{00000000-0005-0000-0000-000022100000}"/>
    <cellStyle name="_T-Mobile capex MRC 06 2006 2" xfId="4247" xr:uid="{00000000-0005-0000-0000-000023100000}"/>
    <cellStyle name="_T-Mobile capex MRC 06 2006 3" xfId="4248" xr:uid="{00000000-0005-0000-0000-000024100000}"/>
    <cellStyle name="_T-Mobile capex MRC 06 2006 4" xfId="4249" xr:uid="{00000000-0005-0000-0000-000025100000}"/>
    <cellStyle name="_T-Mobile Dodatna Oprema 13 03 2009 (2)" xfId="4250" xr:uid="{00000000-0005-0000-0000-000026100000}"/>
    <cellStyle name="_T-Mobile Dodatna Oprema-MPL 01 06 2009" xfId="4251" xr:uid="{00000000-0005-0000-0000-000027100000}"/>
    <cellStyle name="_T-Mobile Dodatna Oprema-MPL 04.06.2009" xfId="4252" xr:uid="{00000000-0005-0000-0000-000028100000}"/>
    <cellStyle name="_Tool_interni vs_eksterni FC7+5 (for inputs) v5" xfId="4253" xr:uid="{00000000-0005-0000-0000-000029100000}"/>
    <cellStyle name="_Tool_interni vs_eksterni FC7+5 (for inputs) v5 2" xfId="4254" xr:uid="{00000000-0005-0000-0000-00002A100000}"/>
    <cellStyle name="_Tool_interni vs_eksterni FC7+5 (for inputs) v5 3" xfId="4255" xr:uid="{00000000-0005-0000-0000-00002B100000}"/>
    <cellStyle name="_Tool_interni vs_eksterni FC7+5 (for inputs) v5 4" xfId="4256" xr:uid="{00000000-0005-0000-0000-00002C100000}"/>
    <cellStyle name="_Tool_interni vs_eksterni FC7+5 (for inputs) v5_promjena_cijena_interkonekcije_mobile_retail_190210" xfId="4257" xr:uid="{00000000-0005-0000-0000-00002D100000}"/>
    <cellStyle name="_Tool_interni vs_eksterni FC7+5 (for inputs) v5_PRP MPL_Q1 2009_Proposal_for Quantity planning" xfId="4258" xr:uid="{00000000-0005-0000-0000-00002E100000}"/>
    <cellStyle name="_Troškovi_flash_0508" xfId="4259" xr:uid="{00000000-0005-0000-0000-00002F100000}"/>
    <cellStyle name="_VPN_NetPro-actuals 20080820" xfId="4260" xr:uid="{00000000-0005-0000-0000-000030100000}"/>
    <cellStyle name="_Warehouse SELL IN" xfId="4261" xr:uid="{00000000-0005-0000-0000-000031100000}"/>
    <cellStyle name="_Warehouse SELL IN 2" xfId="4262" xr:uid="{00000000-0005-0000-0000-000032100000}"/>
    <cellStyle name="_Warehouse SELL IN 3" xfId="4263" xr:uid="{00000000-0005-0000-0000-000033100000}"/>
    <cellStyle name="_Warehouse SELL IN 4" xfId="4264" xr:uid="{00000000-0005-0000-0000-000034100000}"/>
    <cellStyle name="_WEB shop" xfId="4265" xr:uid="{00000000-0005-0000-0000-000035100000}"/>
    <cellStyle name="_WEB shopIB_MB" xfId="4266" xr:uid="{00000000-0005-0000-0000-000036100000}"/>
    <cellStyle name="_za mirelu_11 07 " xfId="47" xr:uid="{00000000-0005-0000-0000-000037100000}"/>
    <cellStyle name="_za mirelu_11 07  2" xfId="4267" xr:uid="{00000000-0005-0000-0000-000038100000}"/>
    <cellStyle name="_za mirelu_11 07  3" xfId="4268" xr:uid="{00000000-0005-0000-0000-000039100000}"/>
    <cellStyle name="_za mirelu_11 07  4" xfId="4269" xr:uid="{00000000-0005-0000-0000-00003A100000}"/>
    <cellStyle name="=C:\WINNT\SYSTEM32\COMMAND.COM" xfId="48" xr:uid="{00000000-0005-0000-0000-00003B100000}"/>
    <cellStyle name="=C:\WINNT\SYSTEM32\COMMAND.COM 1" xfId="4270" xr:uid="{00000000-0005-0000-0000-00003C100000}"/>
    <cellStyle name="=C:\WINNT\SYSTEM32\COMMAND.COM 10" xfId="4271" xr:uid="{00000000-0005-0000-0000-00003D100000}"/>
    <cellStyle name="=C:\WINNT\SYSTEM32\COMMAND.COM 10 2" xfId="4272" xr:uid="{00000000-0005-0000-0000-00003E100000}"/>
    <cellStyle name="=C:\WINNT\SYSTEM32\COMMAND.COM 11" xfId="4273" xr:uid="{00000000-0005-0000-0000-00003F100000}"/>
    <cellStyle name="=C:\WINNT\SYSTEM32\COMMAND.COM 12" xfId="4274" xr:uid="{00000000-0005-0000-0000-000040100000}"/>
    <cellStyle name="=C:\WINNT\SYSTEM32\COMMAND.COM 13" xfId="4275" xr:uid="{00000000-0005-0000-0000-000041100000}"/>
    <cellStyle name="=C:\WINNT\SYSTEM32\COMMAND.COM 2" xfId="4276" xr:uid="{00000000-0005-0000-0000-000042100000}"/>
    <cellStyle name="=C:\WINNT\SYSTEM32\COMMAND.COM 2 10" xfId="4277" xr:uid="{00000000-0005-0000-0000-000043100000}"/>
    <cellStyle name="=C:\WINNT\SYSTEM32\COMMAND.COM 2 11" xfId="4278" xr:uid="{00000000-0005-0000-0000-000044100000}"/>
    <cellStyle name="=C:\WINNT\SYSTEM32\COMMAND.COM 2 12" xfId="4279" xr:uid="{00000000-0005-0000-0000-000045100000}"/>
    <cellStyle name="=C:\WINNT\SYSTEM32\COMMAND.COM 2 13" xfId="4280" xr:uid="{00000000-0005-0000-0000-000046100000}"/>
    <cellStyle name="=C:\WINNT\SYSTEM32\COMMAND.COM 2 14" xfId="4281" xr:uid="{00000000-0005-0000-0000-000047100000}"/>
    <cellStyle name="=C:\WINNT\SYSTEM32\COMMAND.COM 2 15" xfId="4282" xr:uid="{00000000-0005-0000-0000-000048100000}"/>
    <cellStyle name="=C:\WINNT\SYSTEM32\COMMAND.COM 2 2" xfId="4283" xr:uid="{00000000-0005-0000-0000-000049100000}"/>
    <cellStyle name="=C:\WINNT\SYSTEM32\COMMAND.COM 2 2 2" xfId="4284" xr:uid="{00000000-0005-0000-0000-00004A100000}"/>
    <cellStyle name="=C:\WINNT\SYSTEM32\COMMAND.COM 2 2 2 2" xfId="4285" xr:uid="{00000000-0005-0000-0000-00004B100000}"/>
    <cellStyle name="=C:\WINNT\SYSTEM32\COMMAND.COM 2 2 3" xfId="4286" xr:uid="{00000000-0005-0000-0000-00004C100000}"/>
    <cellStyle name="=C:\WINNT\SYSTEM32\COMMAND.COM 2 2 3 2" xfId="4287" xr:uid="{00000000-0005-0000-0000-00004D100000}"/>
    <cellStyle name="=C:\WINNT\SYSTEM32\COMMAND.COM 2 2 4" xfId="4288" xr:uid="{00000000-0005-0000-0000-00004E100000}"/>
    <cellStyle name="=C:\WINNT\SYSTEM32\COMMAND.COM 2 2 5" xfId="4289" xr:uid="{00000000-0005-0000-0000-00004F100000}"/>
    <cellStyle name="=C:\WINNT\SYSTEM32\COMMAND.COM 2 3" xfId="4290" xr:uid="{00000000-0005-0000-0000-000050100000}"/>
    <cellStyle name="=C:\WINNT\SYSTEM32\COMMAND.COM 2 3 10" xfId="4291" xr:uid="{00000000-0005-0000-0000-000051100000}"/>
    <cellStyle name="=C:\WINNT\SYSTEM32\COMMAND.COM 2 3 2" xfId="4292" xr:uid="{00000000-0005-0000-0000-000052100000}"/>
    <cellStyle name="=C:\WINNT\SYSTEM32\COMMAND.COM 2 3 2 2" xfId="4293" xr:uid="{00000000-0005-0000-0000-000053100000}"/>
    <cellStyle name="=C:\WINNT\SYSTEM32\COMMAND.COM 2 3 2 2 2" xfId="4294" xr:uid="{00000000-0005-0000-0000-000054100000}"/>
    <cellStyle name="=C:\WINNT\SYSTEM32\COMMAND.COM 2 3 2 2 3" xfId="4295" xr:uid="{00000000-0005-0000-0000-000055100000}"/>
    <cellStyle name="=C:\WINNT\SYSTEM32\COMMAND.COM 2 3 2 2 4" xfId="4296" xr:uid="{00000000-0005-0000-0000-000056100000}"/>
    <cellStyle name="=C:\WINNT\SYSTEM32\COMMAND.COM 2 3 2 2 5" xfId="4297" xr:uid="{00000000-0005-0000-0000-000057100000}"/>
    <cellStyle name="=C:\WINNT\SYSTEM32\COMMAND.COM 2 3 2 2 6" xfId="4298" xr:uid="{00000000-0005-0000-0000-000058100000}"/>
    <cellStyle name="=C:\WINNT\SYSTEM32\COMMAND.COM 2 3 2 3" xfId="4299" xr:uid="{00000000-0005-0000-0000-000059100000}"/>
    <cellStyle name="=C:\WINNT\SYSTEM32\COMMAND.COM 2 3 2 4" xfId="4300" xr:uid="{00000000-0005-0000-0000-00005A100000}"/>
    <cellStyle name="=C:\WINNT\SYSTEM32\COMMAND.COM 2 3 2 5" xfId="4301" xr:uid="{00000000-0005-0000-0000-00005B100000}"/>
    <cellStyle name="=C:\WINNT\SYSTEM32\COMMAND.COM 2 3 2 6" xfId="4302" xr:uid="{00000000-0005-0000-0000-00005C100000}"/>
    <cellStyle name="=C:\WINNT\SYSTEM32\COMMAND.COM 2 3 3" xfId="4303" xr:uid="{00000000-0005-0000-0000-00005D100000}"/>
    <cellStyle name="=C:\WINNT\SYSTEM32\COMMAND.COM 2 3 3 2" xfId="4304" xr:uid="{00000000-0005-0000-0000-00005E100000}"/>
    <cellStyle name="=C:\WINNT\SYSTEM32\COMMAND.COM 2 3 4" xfId="4305" xr:uid="{00000000-0005-0000-0000-00005F100000}"/>
    <cellStyle name="=C:\WINNT\SYSTEM32\COMMAND.COM 2 3 4 2" xfId="4306" xr:uid="{00000000-0005-0000-0000-000060100000}"/>
    <cellStyle name="=C:\WINNT\SYSTEM32\COMMAND.COM 2 3 5" xfId="4307" xr:uid="{00000000-0005-0000-0000-000061100000}"/>
    <cellStyle name="=C:\WINNT\SYSTEM32\COMMAND.COM 2 3 6" xfId="4308" xr:uid="{00000000-0005-0000-0000-000062100000}"/>
    <cellStyle name="=C:\WINNT\SYSTEM32\COMMAND.COM 2 3 7" xfId="4309" xr:uid="{00000000-0005-0000-0000-000063100000}"/>
    <cellStyle name="=C:\WINNT\SYSTEM32\COMMAND.COM 2 3 8" xfId="4310" xr:uid="{00000000-0005-0000-0000-000064100000}"/>
    <cellStyle name="=C:\WINNT\SYSTEM32\COMMAND.COM 2 3 9" xfId="4311" xr:uid="{00000000-0005-0000-0000-000065100000}"/>
    <cellStyle name="=C:\WINNT\SYSTEM32\COMMAND.COM 2 4" xfId="4312" xr:uid="{00000000-0005-0000-0000-000066100000}"/>
    <cellStyle name="=C:\WINNT\SYSTEM32\COMMAND.COM 2 4 2" xfId="4313" xr:uid="{00000000-0005-0000-0000-000067100000}"/>
    <cellStyle name="=C:\WINNT\SYSTEM32\COMMAND.COM 2 5" xfId="4314" xr:uid="{00000000-0005-0000-0000-000068100000}"/>
    <cellStyle name="=C:\WINNT\SYSTEM32\COMMAND.COM 2 5 2" xfId="4315" xr:uid="{00000000-0005-0000-0000-000069100000}"/>
    <cellStyle name="=C:\WINNT\SYSTEM32\COMMAND.COM 2 6" xfId="4316" xr:uid="{00000000-0005-0000-0000-00006A100000}"/>
    <cellStyle name="=C:\WINNT\SYSTEM32\COMMAND.COM 2 6 2" xfId="4317" xr:uid="{00000000-0005-0000-0000-00006B100000}"/>
    <cellStyle name="=C:\WINNT\SYSTEM32\COMMAND.COM 2 7" xfId="4318" xr:uid="{00000000-0005-0000-0000-00006C100000}"/>
    <cellStyle name="=C:\WINNT\SYSTEM32\COMMAND.COM 2 8" xfId="4319" xr:uid="{00000000-0005-0000-0000-00006D100000}"/>
    <cellStyle name="=C:\WINNT\SYSTEM32\COMMAND.COM 2 9" xfId="4320" xr:uid="{00000000-0005-0000-0000-00006E100000}"/>
    <cellStyle name="=C:\WINNT\SYSTEM32\COMMAND.COM 3" xfId="4321" xr:uid="{00000000-0005-0000-0000-00006F100000}"/>
    <cellStyle name="=C:\WINNT\SYSTEM32\COMMAND.COM 3 2" xfId="4322" xr:uid="{00000000-0005-0000-0000-000070100000}"/>
    <cellStyle name="=C:\WINNT\SYSTEM32\COMMAND.COM 3 2 2" xfId="4323" xr:uid="{00000000-0005-0000-0000-000071100000}"/>
    <cellStyle name="=C:\WINNT\SYSTEM32\COMMAND.COM 3 2 2 2" xfId="4324" xr:uid="{00000000-0005-0000-0000-000072100000}"/>
    <cellStyle name="=C:\WINNT\SYSTEM32\COMMAND.COM 3 2 3" xfId="4325" xr:uid="{00000000-0005-0000-0000-000073100000}"/>
    <cellStyle name="=C:\WINNT\SYSTEM32\COMMAND.COM 3 2 3 2" xfId="4326" xr:uid="{00000000-0005-0000-0000-000074100000}"/>
    <cellStyle name="=C:\WINNT\SYSTEM32\COMMAND.COM 3 2 4" xfId="4327" xr:uid="{00000000-0005-0000-0000-000075100000}"/>
    <cellStyle name="=C:\WINNT\SYSTEM32\COMMAND.COM 3 2 5" xfId="4328" xr:uid="{00000000-0005-0000-0000-000076100000}"/>
    <cellStyle name="=C:\WINNT\SYSTEM32\COMMAND.COM 3 3" xfId="4329" xr:uid="{00000000-0005-0000-0000-000077100000}"/>
    <cellStyle name="=C:\WINNT\SYSTEM32\COMMAND.COM 3 3 2" xfId="4330" xr:uid="{00000000-0005-0000-0000-000078100000}"/>
    <cellStyle name="=C:\WINNT\SYSTEM32\COMMAND.COM 3 3 2 2" xfId="4331" xr:uid="{00000000-0005-0000-0000-000079100000}"/>
    <cellStyle name="=C:\WINNT\SYSTEM32\COMMAND.COM 3 3 3" xfId="4332" xr:uid="{00000000-0005-0000-0000-00007A100000}"/>
    <cellStyle name="=C:\WINNT\SYSTEM32\COMMAND.COM 3 3 3 2" xfId="4333" xr:uid="{00000000-0005-0000-0000-00007B100000}"/>
    <cellStyle name="=C:\WINNT\SYSTEM32\COMMAND.COM 3 3 4" xfId="4334" xr:uid="{00000000-0005-0000-0000-00007C100000}"/>
    <cellStyle name="=C:\WINNT\SYSTEM32\COMMAND.COM 3 3 5" xfId="4335" xr:uid="{00000000-0005-0000-0000-00007D100000}"/>
    <cellStyle name="=C:\WINNT\SYSTEM32\COMMAND.COM 3 4" xfId="4336" xr:uid="{00000000-0005-0000-0000-00007E100000}"/>
    <cellStyle name="=C:\WINNT\SYSTEM32\COMMAND.COM 3 4 2" xfId="4337" xr:uid="{00000000-0005-0000-0000-00007F100000}"/>
    <cellStyle name="=C:\WINNT\SYSTEM32\COMMAND.COM 3 5" xfId="4338" xr:uid="{00000000-0005-0000-0000-000080100000}"/>
    <cellStyle name="=C:\WINNT\SYSTEM32\COMMAND.COM 3 5 2" xfId="4339" xr:uid="{00000000-0005-0000-0000-000081100000}"/>
    <cellStyle name="=C:\WINNT\SYSTEM32\COMMAND.COM 3 6" xfId="4340" xr:uid="{00000000-0005-0000-0000-000082100000}"/>
    <cellStyle name="=C:\WINNT\SYSTEM32\COMMAND.COM 3 7" xfId="4341" xr:uid="{00000000-0005-0000-0000-000083100000}"/>
    <cellStyle name="=C:\WINNT\SYSTEM32\COMMAND.COM 4" xfId="4342" xr:uid="{00000000-0005-0000-0000-000084100000}"/>
    <cellStyle name="=C:\WINNT\SYSTEM32\COMMAND.COM 4 2" xfId="4343" xr:uid="{00000000-0005-0000-0000-000085100000}"/>
    <cellStyle name="=C:\WINNT\SYSTEM32\COMMAND.COM 4 2 2" xfId="4344" xr:uid="{00000000-0005-0000-0000-000086100000}"/>
    <cellStyle name="=C:\WINNT\SYSTEM32\COMMAND.COM 4 2 3" xfId="4345" xr:uid="{00000000-0005-0000-0000-000087100000}"/>
    <cellStyle name="=C:\WINNT\SYSTEM32\COMMAND.COM 4 2 4" xfId="4346" xr:uid="{00000000-0005-0000-0000-000088100000}"/>
    <cellStyle name="=C:\WINNT\SYSTEM32\COMMAND.COM 4 2 5" xfId="4347" xr:uid="{00000000-0005-0000-0000-000089100000}"/>
    <cellStyle name="=C:\WINNT\SYSTEM32\COMMAND.COM 4 3" xfId="4348" xr:uid="{00000000-0005-0000-0000-00008A100000}"/>
    <cellStyle name="=C:\WINNT\SYSTEM32\COMMAND.COM 4 4" xfId="4349" xr:uid="{00000000-0005-0000-0000-00008B100000}"/>
    <cellStyle name="=C:\WINNT\SYSTEM32\COMMAND.COM 4 4 2" xfId="4350" xr:uid="{00000000-0005-0000-0000-00008C100000}"/>
    <cellStyle name="=C:\WINNT\SYSTEM32\COMMAND.COM 4 4 3" xfId="4351" xr:uid="{00000000-0005-0000-0000-00008D100000}"/>
    <cellStyle name="=C:\WINNT\SYSTEM32\COMMAND.COM 4 4 3 2" xfId="4352" xr:uid="{00000000-0005-0000-0000-00008E100000}"/>
    <cellStyle name="=C:\WINNT\SYSTEM32\COMMAND.COM 4 5" xfId="4353" xr:uid="{00000000-0005-0000-0000-00008F100000}"/>
    <cellStyle name="=C:\WINNT\SYSTEM32\COMMAND.COM 4 6" xfId="4354" xr:uid="{00000000-0005-0000-0000-000090100000}"/>
    <cellStyle name="=C:\WINNT\SYSTEM32\COMMAND.COM 5" xfId="4355" xr:uid="{00000000-0005-0000-0000-000091100000}"/>
    <cellStyle name="=C:\WINNT\SYSTEM32\COMMAND.COM 5 2" xfId="4356" xr:uid="{00000000-0005-0000-0000-000092100000}"/>
    <cellStyle name="=C:\WINNT\SYSTEM32\COMMAND.COM 5 2 2" xfId="4357" xr:uid="{00000000-0005-0000-0000-000093100000}"/>
    <cellStyle name="=C:\WINNT\SYSTEM32\COMMAND.COM 5 2 3" xfId="4358" xr:uid="{00000000-0005-0000-0000-000094100000}"/>
    <cellStyle name="=C:\WINNT\SYSTEM32\COMMAND.COM 5 2 4" xfId="4359" xr:uid="{00000000-0005-0000-0000-000095100000}"/>
    <cellStyle name="=C:\WINNT\SYSTEM32\COMMAND.COM 5 2 5" xfId="4360" xr:uid="{00000000-0005-0000-0000-000096100000}"/>
    <cellStyle name="=C:\WINNT\SYSTEM32\COMMAND.COM 5 3" xfId="4361" xr:uid="{00000000-0005-0000-0000-000097100000}"/>
    <cellStyle name="=C:\WINNT\SYSTEM32\COMMAND.COM 5 3 2" xfId="4362" xr:uid="{00000000-0005-0000-0000-000098100000}"/>
    <cellStyle name="=C:\WINNT\SYSTEM32\COMMAND.COM 5 4" xfId="4363" xr:uid="{00000000-0005-0000-0000-000099100000}"/>
    <cellStyle name="=C:\WINNT\SYSTEM32\COMMAND.COM 5 4 2" xfId="4364" xr:uid="{00000000-0005-0000-0000-00009A100000}"/>
    <cellStyle name="=C:\WINNT\SYSTEM32\COMMAND.COM 5 5" xfId="4365" xr:uid="{00000000-0005-0000-0000-00009B100000}"/>
    <cellStyle name="=C:\WINNT\SYSTEM32\COMMAND.COM 5 6" xfId="4366" xr:uid="{00000000-0005-0000-0000-00009C100000}"/>
    <cellStyle name="=C:\WINNT\SYSTEM32\COMMAND.COM 6" xfId="4367" xr:uid="{00000000-0005-0000-0000-00009D100000}"/>
    <cellStyle name="=C:\WINNT\SYSTEM32\COMMAND.COM 6 2" xfId="4368" xr:uid="{00000000-0005-0000-0000-00009E100000}"/>
    <cellStyle name="=C:\WINNT\SYSTEM32\COMMAND.COM 6 2 2" xfId="4369" xr:uid="{00000000-0005-0000-0000-00009F100000}"/>
    <cellStyle name="=C:\WINNT\SYSTEM32\COMMAND.COM 6 2 3" xfId="4370" xr:uid="{00000000-0005-0000-0000-0000A0100000}"/>
    <cellStyle name="=C:\WINNT\SYSTEM32\COMMAND.COM 6 2 4" xfId="4371" xr:uid="{00000000-0005-0000-0000-0000A1100000}"/>
    <cellStyle name="=C:\WINNT\SYSTEM32\COMMAND.COM 6 2 5" xfId="4372" xr:uid="{00000000-0005-0000-0000-0000A2100000}"/>
    <cellStyle name="=C:\WINNT\SYSTEM32\COMMAND.COM 6 3" xfId="4373" xr:uid="{00000000-0005-0000-0000-0000A3100000}"/>
    <cellStyle name="=C:\WINNT\SYSTEM32\COMMAND.COM 6 4" xfId="4374" xr:uid="{00000000-0005-0000-0000-0000A4100000}"/>
    <cellStyle name="=C:\WINNT\SYSTEM32\COMMAND.COM 6 5" xfId="4375" xr:uid="{00000000-0005-0000-0000-0000A5100000}"/>
    <cellStyle name="=C:\WINNT\SYSTEM32\COMMAND.COM 6 6" xfId="4376" xr:uid="{00000000-0005-0000-0000-0000A6100000}"/>
    <cellStyle name="=C:\WINNT\SYSTEM32\COMMAND.COM 7" xfId="4377" xr:uid="{00000000-0005-0000-0000-0000A7100000}"/>
    <cellStyle name="=C:\WINNT\SYSTEM32\COMMAND.COM 7 10" xfId="4378" xr:uid="{00000000-0005-0000-0000-0000A8100000}"/>
    <cellStyle name="=C:\WINNT\SYSTEM32\COMMAND.COM 7 2" xfId="4379" xr:uid="{00000000-0005-0000-0000-0000A9100000}"/>
    <cellStyle name="=C:\WINNT\SYSTEM32\COMMAND.COM 7 2 2" xfId="4380" xr:uid="{00000000-0005-0000-0000-0000AA100000}"/>
    <cellStyle name="=C:\WINNT\SYSTEM32\COMMAND.COM 7 2 2 2" xfId="4381" xr:uid="{00000000-0005-0000-0000-0000AB100000}"/>
    <cellStyle name="=C:\WINNT\SYSTEM32\COMMAND.COM 7 2 2 3" xfId="4382" xr:uid="{00000000-0005-0000-0000-0000AC100000}"/>
    <cellStyle name="=C:\WINNT\SYSTEM32\COMMAND.COM 7 2 2 4" xfId="4383" xr:uid="{00000000-0005-0000-0000-0000AD100000}"/>
    <cellStyle name="=C:\WINNT\SYSTEM32\COMMAND.COM 7 2 2 5" xfId="4384" xr:uid="{00000000-0005-0000-0000-0000AE100000}"/>
    <cellStyle name="=C:\WINNT\SYSTEM32\COMMAND.COM 7 2 2 6" xfId="4385" xr:uid="{00000000-0005-0000-0000-0000AF100000}"/>
    <cellStyle name="=C:\WINNT\SYSTEM32\COMMAND.COM 7 2 3" xfId="4386" xr:uid="{00000000-0005-0000-0000-0000B0100000}"/>
    <cellStyle name="=C:\WINNT\SYSTEM32\COMMAND.COM 7 2 4" xfId="4387" xr:uid="{00000000-0005-0000-0000-0000B1100000}"/>
    <cellStyle name="=C:\WINNT\SYSTEM32\COMMAND.COM 7 2 5" xfId="4388" xr:uid="{00000000-0005-0000-0000-0000B2100000}"/>
    <cellStyle name="=C:\WINNT\SYSTEM32\COMMAND.COM 7 2 6" xfId="4389" xr:uid="{00000000-0005-0000-0000-0000B3100000}"/>
    <cellStyle name="=C:\WINNT\SYSTEM32\COMMAND.COM 7 3" xfId="4390" xr:uid="{00000000-0005-0000-0000-0000B4100000}"/>
    <cellStyle name="=C:\WINNT\SYSTEM32\COMMAND.COM 7 3 2" xfId="4391" xr:uid="{00000000-0005-0000-0000-0000B5100000}"/>
    <cellStyle name="=C:\WINNT\SYSTEM32\COMMAND.COM 7 4" xfId="4392" xr:uid="{00000000-0005-0000-0000-0000B6100000}"/>
    <cellStyle name="=C:\WINNT\SYSTEM32\COMMAND.COM 7 4 2" xfId="4393" xr:uid="{00000000-0005-0000-0000-0000B7100000}"/>
    <cellStyle name="=C:\WINNT\SYSTEM32\COMMAND.COM 7 5" xfId="4394" xr:uid="{00000000-0005-0000-0000-0000B8100000}"/>
    <cellStyle name="=C:\WINNT\SYSTEM32\COMMAND.COM 7 5 2" xfId="4395" xr:uid="{00000000-0005-0000-0000-0000B9100000}"/>
    <cellStyle name="=C:\WINNT\SYSTEM32\COMMAND.COM 7 6" xfId="4396" xr:uid="{00000000-0005-0000-0000-0000BA100000}"/>
    <cellStyle name="=C:\WINNT\SYSTEM32\COMMAND.COM 7 7" xfId="4397" xr:uid="{00000000-0005-0000-0000-0000BB100000}"/>
    <cellStyle name="=C:\WINNT\SYSTEM32\COMMAND.COM 7 8" xfId="4398" xr:uid="{00000000-0005-0000-0000-0000BC100000}"/>
    <cellStyle name="=C:\WINNT\SYSTEM32\COMMAND.COM 7 9" xfId="4399" xr:uid="{00000000-0005-0000-0000-0000BD100000}"/>
    <cellStyle name="=C:\WINNT\SYSTEM32\COMMAND.COM 8" xfId="4400" xr:uid="{00000000-0005-0000-0000-0000BE100000}"/>
    <cellStyle name="=C:\WINNT\SYSTEM32\COMMAND.COM 8 2" xfId="4401" xr:uid="{00000000-0005-0000-0000-0000BF100000}"/>
    <cellStyle name="=C:\WINNT\SYSTEM32\COMMAND.COM 9" xfId="4402" xr:uid="{00000000-0005-0000-0000-0000C0100000}"/>
    <cellStyle name="=C:\WINNT\SYSTEM32\COMMAND.COM 9 2" xfId="4403" xr:uid="{00000000-0005-0000-0000-0000C1100000}"/>
    <cellStyle name="=C:\WINNT\SYSTEM32\COMMAND.COM?COMPUTERNAME=OC000292?DVIDRVINPUT=T:" xfId="4404" xr:uid="{00000000-0005-0000-0000-0000C2100000}"/>
    <cellStyle name="=C:\WINNT\SYSTEM32\COMMAND.COM?COMPUTERNAME=OC000292?HOMEDRIVE=H:?H" xfId="4405" xr:uid="{00000000-0005-0000-0000-0000C3100000}"/>
    <cellStyle name="=C:\WINNT\SYSTEM32\COMMAND.COM?COMPUTERNAME=OC000569?DVIDRVINPUT=T:" xfId="4406" xr:uid="{00000000-0005-0000-0000-0000C4100000}"/>
    <cellStyle name="=C:\WINNT\SYSTEM32\COMMAND.COM_070327 Research Database" xfId="4407" xr:uid="{00000000-0005-0000-0000-0000C5100000}"/>
    <cellStyle name="=C:\WINNT35\SYSTEM32\COMMAND.COM" xfId="49" xr:uid="{00000000-0005-0000-0000-0000C6100000}"/>
    <cellStyle name="=C:\WINNT35\SYSTEM32\COMMAND.COM 10" xfId="4408" xr:uid="{00000000-0005-0000-0000-0000C7100000}"/>
    <cellStyle name="=C:\WINNT35\SYSTEM32\COMMAND.COM 10 2" xfId="4409" xr:uid="{00000000-0005-0000-0000-0000C8100000}"/>
    <cellStyle name="=C:\WINNT35\SYSTEM32\COMMAND.COM 10 3" xfId="4410" xr:uid="{00000000-0005-0000-0000-0000C9100000}"/>
    <cellStyle name="=C:\WINNT35\SYSTEM32\COMMAND.COM 10 4" xfId="4411" xr:uid="{00000000-0005-0000-0000-0000CA100000}"/>
    <cellStyle name="=C:\WINNT35\SYSTEM32\COMMAND.COM 11" xfId="4412" xr:uid="{00000000-0005-0000-0000-0000CB100000}"/>
    <cellStyle name="=C:\WINNT35\SYSTEM32\COMMAND.COM 11 2" xfId="4413" xr:uid="{00000000-0005-0000-0000-0000CC100000}"/>
    <cellStyle name="=C:\WINNT35\SYSTEM32\COMMAND.COM 11 3" xfId="4414" xr:uid="{00000000-0005-0000-0000-0000CD100000}"/>
    <cellStyle name="=C:\WINNT35\SYSTEM32\COMMAND.COM 11 4" xfId="4415" xr:uid="{00000000-0005-0000-0000-0000CE100000}"/>
    <cellStyle name="=C:\WINNT35\SYSTEM32\COMMAND.COM 12" xfId="4416" xr:uid="{00000000-0005-0000-0000-0000CF100000}"/>
    <cellStyle name="=C:\WINNT35\SYSTEM32\COMMAND.COM 12 2" xfId="4417" xr:uid="{00000000-0005-0000-0000-0000D0100000}"/>
    <cellStyle name="=C:\WINNT35\SYSTEM32\COMMAND.COM 12 3" xfId="4418" xr:uid="{00000000-0005-0000-0000-0000D1100000}"/>
    <cellStyle name="=C:\WINNT35\SYSTEM32\COMMAND.COM 12 4" xfId="4419" xr:uid="{00000000-0005-0000-0000-0000D2100000}"/>
    <cellStyle name="=C:\WINNT35\SYSTEM32\COMMAND.COM 13" xfId="4420" xr:uid="{00000000-0005-0000-0000-0000D3100000}"/>
    <cellStyle name="=C:\WINNT35\SYSTEM32\COMMAND.COM 13 2" xfId="4421" xr:uid="{00000000-0005-0000-0000-0000D4100000}"/>
    <cellStyle name="=C:\WINNT35\SYSTEM32\COMMAND.COM 13 3" xfId="4422" xr:uid="{00000000-0005-0000-0000-0000D5100000}"/>
    <cellStyle name="=C:\WINNT35\SYSTEM32\COMMAND.COM 13 4" xfId="4423" xr:uid="{00000000-0005-0000-0000-0000D6100000}"/>
    <cellStyle name="=C:\WINNT35\SYSTEM32\COMMAND.COM 14" xfId="4424" xr:uid="{00000000-0005-0000-0000-0000D7100000}"/>
    <cellStyle name="=C:\WINNT35\SYSTEM32\COMMAND.COM 14 2" xfId="4425" xr:uid="{00000000-0005-0000-0000-0000D8100000}"/>
    <cellStyle name="=C:\WINNT35\SYSTEM32\COMMAND.COM 14 2 2" xfId="4426" xr:uid="{00000000-0005-0000-0000-0000D9100000}"/>
    <cellStyle name="=C:\WINNT35\SYSTEM32\COMMAND.COM 14 2 3" xfId="4427" xr:uid="{00000000-0005-0000-0000-0000DA100000}"/>
    <cellStyle name="=C:\WINNT35\SYSTEM32\COMMAND.COM 14 2 4" xfId="4428" xr:uid="{00000000-0005-0000-0000-0000DB100000}"/>
    <cellStyle name="=C:\WINNT35\SYSTEM32\COMMAND.COM 14 2 5" xfId="4429" xr:uid="{00000000-0005-0000-0000-0000DC100000}"/>
    <cellStyle name="=C:\WINNT35\SYSTEM32\COMMAND.COM 14 2 6" xfId="4430" xr:uid="{00000000-0005-0000-0000-0000DD100000}"/>
    <cellStyle name="=C:\WINNT35\SYSTEM32\COMMAND.COM 14 3" xfId="4431" xr:uid="{00000000-0005-0000-0000-0000DE100000}"/>
    <cellStyle name="=C:\WINNT35\SYSTEM32\COMMAND.COM 14 4" xfId="4432" xr:uid="{00000000-0005-0000-0000-0000DF100000}"/>
    <cellStyle name="=C:\WINNT35\SYSTEM32\COMMAND.COM 14 5" xfId="4433" xr:uid="{00000000-0005-0000-0000-0000E0100000}"/>
    <cellStyle name="=C:\WINNT35\SYSTEM32\COMMAND.COM 14 6" xfId="4434" xr:uid="{00000000-0005-0000-0000-0000E1100000}"/>
    <cellStyle name="=C:\WINNT35\SYSTEM32\COMMAND.COM 14 7" xfId="4435" xr:uid="{00000000-0005-0000-0000-0000E2100000}"/>
    <cellStyle name="=C:\WINNT35\SYSTEM32\COMMAND.COM 15" xfId="4436" xr:uid="{00000000-0005-0000-0000-0000E3100000}"/>
    <cellStyle name="=C:\WINNT35\SYSTEM32\COMMAND.COM 15 2" xfId="4437" xr:uid="{00000000-0005-0000-0000-0000E4100000}"/>
    <cellStyle name="=C:\WINNT35\SYSTEM32\COMMAND.COM 16" xfId="4438" xr:uid="{00000000-0005-0000-0000-0000E5100000}"/>
    <cellStyle name="=C:\WINNT35\SYSTEM32\COMMAND.COM 16 2" xfId="4439" xr:uid="{00000000-0005-0000-0000-0000E6100000}"/>
    <cellStyle name="=C:\WINNT35\SYSTEM32\COMMAND.COM 17" xfId="4440" xr:uid="{00000000-0005-0000-0000-0000E7100000}"/>
    <cellStyle name="=C:\WINNT35\SYSTEM32\COMMAND.COM 17 2" xfId="4441" xr:uid="{00000000-0005-0000-0000-0000E8100000}"/>
    <cellStyle name="=C:\WINNT35\SYSTEM32\COMMAND.COM 18" xfId="4442" xr:uid="{00000000-0005-0000-0000-0000E9100000}"/>
    <cellStyle name="=C:\WINNT35\SYSTEM32\COMMAND.COM 19" xfId="4443" xr:uid="{00000000-0005-0000-0000-0000EA100000}"/>
    <cellStyle name="=C:\WINNT35\SYSTEM32\COMMAND.COM 2" xfId="4444" xr:uid="{00000000-0005-0000-0000-0000EB100000}"/>
    <cellStyle name="=C:\WINNT35\SYSTEM32\COMMAND.COM 2 10" xfId="4445" xr:uid="{00000000-0005-0000-0000-0000EC100000}"/>
    <cellStyle name="=C:\WINNT35\SYSTEM32\COMMAND.COM 2 11" xfId="4446" xr:uid="{00000000-0005-0000-0000-0000ED100000}"/>
    <cellStyle name="=C:\WINNT35\SYSTEM32\COMMAND.COM 2 12" xfId="4447" xr:uid="{00000000-0005-0000-0000-0000EE100000}"/>
    <cellStyle name="=C:\WINNT35\SYSTEM32\COMMAND.COM 2 13" xfId="4448" xr:uid="{00000000-0005-0000-0000-0000EF100000}"/>
    <cellStyle name="=C:\WINNT35\SYSTEM32\COMMAND.COM 2 2" xfId="4449" xr:uid="{00000000-0005-0000-0000-0000F0100000}"/>
    <cellStyle name="=C:\WINNT35\SYSTEM32\COMMAND.COM 2 2 10" xfId="4450" xr:uid="{00000000-0005-0000-0000-0000F1100000}"/>
    <cellStyle name="=C:\WINNT35\SYSTEM32\COMMAND.COM 2 2 2" xfId="4451" xr:uid="{00000000-0005-0000-0000-0000F2100000}"/>
    <cellStyle name="=C:\WINNT35\SYSTEM32\COMMAND.COM 2 2 2 2" xfId="4452" xr:uid="{00000000-0005-0000-0000-0000F3100000}"/>
    <cellStyle name="=C:\WINNT35\SYSTEM32\COMMAND.COM 2 2 2 2 2" xfId="4453" xr:uid="{00000000-0005-0000-0000-0000F4100000}"/>
    <cellStyle name="=C:\WINNT35\SYSTEM32\COMMAND.COM 2 2 2 2 3" xfId="4454" xr:uid="{00000000-0005-0000-0000-0000F5100000}"/>
    <cellStyle name="=C:\WINNT35\SYSTEM32\COMMAND.COM 2 2 2 2 4" xfId="4455" xr:uid="{00000000-0005-0000-0000-0000F6100000}"/>
    <cellStyle name="=C:\WINNT35\SYSTEM32\COMMAND.COM 2 2 2 2 5" xfId="4456" xr:uid="{00000000-0005-0000-0000-0000F7100000}"/>
    <cellStyle name="=C:\WINNT35\SYSTEM32\COMMAND.COM 2 2 2 2 6" xfId="4457" xr:uid="{00000000-0005-0000-0000-0000F8100000}"/>
    <cellStyle name="=C:\WINNT35\SYSTEM32\COMMAND.COM 2 2 2 3" xfId="4458" xr:uid="{00000000-0005-0000-0000-0000F9100000}"/>
    <cellStyle name="=C:\WINNT35\SYSTEM32\COMMAND.COM 2 2 2 4" xfId="4459" xr:uid="{00000000-0005-0000-0000-0000FA100000}"/>
    <cellStyle name="=C:\WINNT35\SYSTEM32\COMMAND.COM 2 2 2 5" xfId="4460" xr:uid="{00000000-0005-0000-0000-0000FB100000}"/>
    <cellStyle name="=C:\WINNT35\SYSTEM32\COMMAND.COM 2 2 2 6" xfId="4461" xr:uid="{00000000-0005-0000-0000-0000FC100000}"/>
    <cellStyle name="=C:\WINNT35\SYSTEM32\COMMAND.COM 2 2 3" xfId="4462" xr:uid="{00000000-0005-0000-0000-0000FD100000}"/>
    <cellStyle name="=C:\WINNT35\SYSTEM32\COMMAND.COM 2 2 4" xfId="4463" xr:uid="{00000000-0005-0000-0000-0000FE100000}"/>
    <cellStyle name="=C:\WINNT35\SYSTEM32\COMMAND.COM 2 2 4 2" xfId="4464" xr:uid="{00000000-0005-0000-0000-0000FF100000}"/>
    <cellStyle name="=C:\WINNT35\SYSTEM32\COMMAND.COM 2 2 5" xfId="4465" xr:uid="{00000000-0005-0000-0000-000000110000}"/>
    <cellStyle name="=C:\WINNT35\SYSTEM32\COMMAND.COM 2 2 6" xfId="4466" xr:uid="{00000000-0005-0000-0000-000001110000}"/>
    <cellStyle name="=C:\WINNT35\SYSTEM32\COMMAND.COM 2 2 7" xfId="4467" xr:uid="{00000000-0005-0000-0000-000002110000}"/>
    <cellStyle name="=C:\WINNT35\SYSTEM32\COMMAND.COM 2 2 8" xfId="4468" xr:uid="{00000000-0005-0000-0000-000003110000}"/>
    <cellStyle name="=C:\WINNT35\SYSTEM32\COMMAND.COM 2 2 9" xfId="4469" xr:uid="{00000000-0005-0000-0000-000004110000}"/>
    <cellStyle name="=C:\WINNT35\SYSTEM32\COMMAND.COM 2 3" xfId="4470" xr:uid="{00000000-0005-0000-0000-000005110000}"/>
    <cellStyle name="=C:\WINNT35\SYSTEM32\COMMAND.COM 2 3 2" xfId="4471" xr:uid="{00000000-0005-0000-0000-000006110000}"/>
    <cellStyle name="=C:\WINNT35\SYSTEM32\COMMAND.COM 2 3 2 2" xfId="4472" xr:uid="{00000000-0005-0000-0000-000007110000}"/>
    <cellStyle name="=C:\WINNT35\SYSTEM32\COMMAND.COM 2 3 2 3" xfId="4473" xr:uid="{00000000-0005-0000-0000-000008110000}"/>
    <cellStyle name="=C:\WINNT35\SYSTEM32\COMMAND.COM 2 3 2 4" xfId="4474" xr:uid="{00000000-0005-0000-0000-000009110000}"/>
    <cellStyle name="=C:\WINNT35\SYSTEM32\COMMAND.COM 2 3 2 5" xfId="4475" xr:uid="{00000000-0005-0000-0000-00000A110000}"/>
    <cellStyle name="=C:\WINNT35\SYSTEM32\COMMAND.COM 2 3 2 6" xfId="4476" xr:uid="{00000000-0005-0000-0000-00000B110000}"/>
    <cellStyle name="=C:\WINNT35\SYSTEM32\COMMAND.COM 2 3 3" xfId="4477" xr:uid="{00000000-0005-0000-0000-00000C110000}"/>
    <cellStyle name="=C:\WINNT35\SYSTEM32\COMMAND.COM 2 3 4" xfId="4478" xr:uid="{00000000-0005-0000-0000-00000D110000}"/>
    <cellStyle name="=C:\WINNT35\SYSTEM32\COMMAND.COM 2 3 5" xfId="4479" xr:uid="{00000000-0005-0000-0000-00000E110000}"/>
    <cellStyle name="=C:\WINNT35\SYSTEM32\COMMAND.COM 2 3 6" xfId="4480" xr:uid="{00000000-0005-0000-0000-00000F110000}"/>
    <cellStyle name="=C:\WINNT35\SYSTEM32\COMMAND.COM 2 4" xfId="4481" xr:uid="{00000000-0005-0000-0000-000010110000}"/>
    <cellStyle name="=C:\WINNT35\SYSTEM32\COMMAND.COM 2 4 2" xfId="4482" xr:uid="{00000000-0005-0000-0000-000011110000}"/>
    <cellStyle name="=C:\WINNT35\SYSTEM32\COMMAND.COM 2 5" xfId="4483" xr:uid="{00000000-0005-0000-0000-000012110000}"/>
    <cellStyle name="=C:\WINNT35\SYSTEM32\COMMAND.COM 2 5 2" xfId="4484" xr:uid="{00000000-0005-0000-0000-000013110000}"/>
    <cellStyle name="=C:\WINNT35\SYSTEM32\COMMAND.COM 2 6" xfId="4485" xr:uid="{00000000-0005-0000-0000-000014110000}"/>
    <cellStyle name="=C:\WINNT35\SYSTEM32\COMMAND.COM 2 6 2" xfId="4486" xr:uid="{00000000-0005-0000-0000-000015110000}"/>
    <cellStyle name="=C:\WINNT35\SYSTEM32\COMMAND.COM 2 7" xfId="4487" xr:uid="{00000000-0005-0000-0000-000016110000}"/>
    <cellStyle name="=C:\WINNT35\SYSTEM32\COMMAND.COM 2 8" xfId="4488" xr:uid="{00000000-0005-0000-0000-000017110000}"/>
    <cellStyle name="=C:\WINNT35\SYSTEM32\COMMAND.COM 2 9" xfId="4489" xr:uid="{00000000-0005-0000-0000-000018110000}"/>
    <cellStyle name="=C:\WINNT35\SYSTEM32\COMMAND.COM 20" xfId="4490" xr:uid="{00000000-0005-0000-0000-000019110000}"/>
    <cellStyle name="=C:\WINNT35\SYSTEM32\COMMAND.COM 21" xfId="4491" xr:uid="{00000000-0005-0000-0000-00001A110000}"/>
    <cellStyle name="=C:\WINNT35\SYSTEM32\COMMAND.COM 22" xfId="4492" xr:uid="{00000000-0005-0000-0000-00001B110000}"/>
    <cellStyle name="=C:\WINNT35\SYSTEM32\COMMAND.COM 23" xfId="4493" xr:uid="{00000000-0005-0000-0000-00001C110000}"/>
    <cellStyle name="=C:\WINNT35\SYSTEM32\COMMAND.COM 3" xfId="4494" xr:uid="{00000000-0005-0000-0000-00001D110000}"/>
    <cellStyle name="=C:\WINNT35\SYSTEM32\COMMAND.COM 3 10" xfId="4495" xr:uid="{00000000-0005-0000-0000-00001E110000}"/>
    <cellStyle name="=C:\WINNT35\SYSTEM32\COMMAND.COM 3 11" xfId="4496" xr:uid="{00000000-0005-0000-0000-00001F110000}"/>
    <cellStyle name="=C:\WINNT35\SYSTEM32\COMMAND.COM 3 12" xfId="4497" xr:uid="{00000000-0005-0000-0000-000020110000}"/>
    <cellStyle name="=C:\WINNT35\SYSTEM32\COMMAND.COM 3 2" xfId="4498" xr:uid="{00000000-0005-0000-0000-000021110000}"/>
    <cellStyle name="=C:\WINNT35\SYSTEM32\COMMAND.COM 3 2 2" xfId="4499" xr:uid="{00000000-0005-0000-0000-000022110000}"/>
    <cellStyle name="=C:\WINNT35\SYSTEM32\COMMAND.COM 3 2 3" xfId="4500" xr:uid="{00000000-0005-0000-0000-000023110000}"/>
    <cellStyle name="=C:\WINNT35\SYSTEM32\COMMAND.COM 3 2 4" xfId="4501" xr:uid="{00000000-0005-0000-0000-000024110000}"/>
    <cellStyle name="=C:\WINNT35\SYSTEM32\COMMAND.COM 3 3" xfId="4502" xr:uid="{00000000-0005-0000-0000-000025110000}"/>
    <cellStyle name="=C:\WINNT35\SYSTEM32\COMMAND.COM 3 3 2" xfId="4503" xr:uid="{00000000-0005-0000-0000-000026110000}"/>
    <cellStyle name="=C:\WINNT35\SYSTEM32\COMMAND.COM 3 4" xfId="4504" xr:uid="{00000000-0005-0000-0000-000027110000}"/>
    <cellStyle name="=C:\WINNT35\SYSTEM32\COMMAND.COM 3 4 2" xfId="4505" xr:uid="{00000000-0005-0000-0000-000028110000}"/>
    <cellStyle name="=C:\WINNT35\SYSTEM32\COMMAND.COM 3 5" xfId="4506" xr:uid="{00000000-0005-0000-0000-000029110000}"/>
    <cellStyle name="=C:\WINNT35\SYSTEM32\COMMAND.COM 3 5 2" xfId="4507" xr:uid="{00000000-0005-0000-0000-00002A110000}"/>
    <cellStyle name="=C:\WINNT35\SYSTEM32\COMMAND.COM 3 6" xfId="4508" xr:uid="{00000000-0005-0000-0000-00002B110000}"/>
    <cellStyle name="=C:\WINNT35\SYSTEM32\COMMAND.COM 3 7" xfId="4509" xr:uid="{00000000-0005-0000-0000-00002C110000}"/>
    <cellStyle name="=C:\WINNT35\SYSTEM32\COMMAND.COM 3 8" xfId="4510" xr:uid="{00000000-0005-0000-0000-00002D110000}"/>
    <cellStyle name="=C:\WINNT35\SYSTEM32\COMMAND.COM 3 9" xfId="4511" xr:uid="{00000000-0005-0000-0000-00002E110000}"/>
    <cellStyle name="=C:\WINNT35\SYSTEM32\COMMAND.COM 4" xfId="4512" xr:uid="{00000000-0005-0000-0000-00002F110000}"/>
    <cellStyle name="=C:\WINNT35\SYSTEM32\COMMAND.COM 4 10" xfId="4513" xr:uid="{00000000-0005-0000-0000-000030110000}"/>
    <cellStyle name="=C:\WINNT35\SYSTEM32\COMMAND.COM 4 11" xfId="4514" xr:uid="{00000000-0005-0000-0000-000031110000}"/>
    <cellStyle name="=C:\WINNT35\SYSTEM32\COMMAND.COM 4 12" xfId="4515" xr:uid="{00000000-0005-0000-0000-000032110000}"/>
    <cellStyle name="=C:\WINNT35\SYSTEM32\COMMAND.COM 4 2" xfId="4516" xr:uid="{00000000-0005-0000-0000-000033110000}"/>
    <cellStyle name="=C:\WINNT35\SYSTEM32\COMMAND.COM 4 2 2" xfId="4517" xr:uid="{00000000-0005-0000-0000-000034110000}"/>
    <cellStyle name="=C:\WINNT35\SYSTEM32\COMMAND.COM 4 2 3" xfId="4518" xr:uid="{00000000-0005-0000-0000-000035110000}"/>
    <cellStyle name="=C:\WINNT35\SYSTEM32\COMMAND.COM 4 2 4" xfId="4519" xr:uid="{00000000-0005-0000-0000-000036110000}"/>
    <cellStyle name="=C:\WINNT35\SYSTEM32\COMMAND.COM 4 3" xfId="4520" xr:uid="{00000000-0005-0000-0000-000037110000}"/>
    <cellStyle name="=C:\WINNT35\SYSTEM32\COMMAND.COM 4 3 2" xfId="4521" xr:uid="{00000000-0005-0000-0000-000038110000}"/>
    <cellStyle name="=C:\WINNT35\SYSTEM32\COMMAND.COM 4 4" xfId="4522" xr:uid="{00000000-0005-0000-0000-000039110000}"/>
    <cellStyle name="=C:\WINNT35\SYSTEM32\COMMAND.COM 4 4 2" xfId="4523" xr:uid="{00000000-0005-0000-0000-00003A110000}"/>
    <cellStyle name="=C:\WINNT35\SYSTEM32\COMMAND.COM 4 5" xfId="4524" xr:uid="{00000000-0005-0000-0000-00003B110000}"/>
    <cellStyle name="=C:\WINNT35\SYSTEM32\COMMAND.COM 4 5 2" xfId="4525" xr:uid="{00000000-0005-0000-0000-00003C110000}"/>
    <cellStyle name="=C:\WINNT35\SYSTEM32\COMMAND.COM 4 6" xfId="4526" xr:uid="{00000000-0005-0000-0000-00003D110000}"/>
    <cellStyle name="=C:\WINNT35\SYSTEM32\COMMAND.COM 4 7" xfId="4527" xr:uid="{00000000-0005-0000-0000-00003E110000}"/>
    <cellStyle name="=C:\WINNT35\SYSTEM32\COMMAND.COM 4 8" xfId="4528" xr:uid="{00000000-0005-0000-0000-00003F110000}"/>
    <cellStyle name="=C:\WINNT35\SYSTEM32\COMMAND.COM 4 9" xfId="4529" xr:uid="{00000000-0005-0000-0000-000040110000}"/>
    <cellStyle name="=C:\WINNT35\SYSTEM32\COMMAND.COM 5" xfId="4530" xr:uid="{00000000-0005-0000-0000-000041110000}"/>
    <cellStyle name="=C:\WINNT35\SYSTEM32\COMMAND.COM 5 2" xfId="4531" xr:uid="{00000000-0005-0000-0000-000042110000}"/>
    <cellStyle name="=C:\WINNT35\SYSTEM32\COMMAND.COM 5 3" xfId="4532" xr:uid="{00000000-0005-0000-0000-000043110000}"/>
    <cellStyle name="=C:\WINNT35\SYSTEM32\COMMAND.COM 5 4" xfId="4533" xr:uid="{00000000-0005-0000-0000-000044110000}"/>
    <cellStyle name="=C:\WINNT35\SYSTEM32\COMMAND.COM 6" xfId="4534" xr:uid="{00000000-0005-0000-0000-000045110000}"/>
    <cellStyle name="=C:\WINNT35\SYSTEM32\COMMAND.COM 6 2" xfId="4535" xr:uid="{00000000-0005-0000-0000-000046110000}"/>
    <cellStyle name="=C:\WINNT35\SYSTEM32\COMMAND.COM 6 3" xfId="4536" xr:uid="{00000000-0005-0000-0000-000047110000}"/>
    <cellStyle name="=C:\WINNT35\SYSTEM32\COMMAND.COM 6 4" xfId="4537" xr:uid="{00000000-0005-0000-0000-000048110000}"/>
    <cellStyle name="=C:\WINNT35\SYSTEM32\COMMAND.COM 7" xfId="4538" xr:uid="{00000000-0005-0000-0000-000049110000}"/>
    <cellStyle name="=C:\WINNT35\SYSTEM32\COMMAND.COM 7 2" xfId="4539" xr:uid="{00000000-0005-0000-0000-00004A110000}"/>
    <cellStyle name="=C:\WINNT35\SYSTEM32\COMMAND.COM 7 3" xfId="4540" xr:uid="{00000000-0005-0000-0000-00004B110000}"/>
    <cellStyle name="=C:\WINNT35\SYSTEM32\COMMAND.COM 7 4" xfId="4541" xr:uid="{00000000-0005-0000-0000-00004C110000}"/>
    <cellStyle name="=C:\WINNT35\SYSTEM32\COMMAND.COM 8" xfId="4542" xr:uid="{00000000-0005-0000-0000-00004D110000}"/>
    <cellStyle name="=C:\WINNT35\SYSTEM32\COMMAND.COM 8 2" xfId="4543" xr:uid="{00000000-0005-0000-0000-00004E110000}"/>
    <cellStyle name="=C:\WINNT35\SYSTEM32\COMMAND.COM 8 3" xfId="4544" xr:uid="{00000000-0005-0000-0000-00004F110000}"/>
    <cellStyle name="=C:\WINNT35\SYSTEM32\COMMAND.COM 8 4" xfId="4545" xr:uid="{00000000-0005-0000-0000-000050110000}"/>
    <cellStyle name="=C:\WINNT35\SYSTEM32\COMMAND.COM 9" xfId="4546" xr:uid="{00000000-0005-0000-0000-000051110000}"/>
    <cellStyle name="=C:\WINNT35\SYSTEM32\COMMAND.COM 9 2" xfId="4547" xr:uid="{00000000-0005-0000-0000-000052110000}"/>
    <cellStyle name="=C:\WINNT35\SYSTEM32\COMMAND.COM 9 3" xfId="4548" xr:uid="{00000000-0005-0000-0000-000053110000}"/>
    <cellStyle name="=C:\WINNT35\SYSTEM32\COMMAND.COM 9 4" xfId="4549" xr:uid="{00000000-0005-0000-0000-000054110000}"/>
    <cellStyle name="=C:\WINNT35\SYSTEM32\COMMAND.COM?COMPUTERNAME=DBN2F3?HOMEDRIVE=M:?H" xfId="4550" xr:uid="{00000000-0005-0000-0000-000055110000}"/>
    <cellStyle name="=C:\WINNT35\SYSTEM32\COMMAND.COM?COMPUTERNAME=DBN853?HOMEDRIVE=M:?H" xfId="4551" xr:uid="{00000000-0005-0000-0000-000056110000}"/>
    <cellStyle name="=C:\WINNT35\SYSTEM32\COMMAND.COM_Book2" xfId="4552" xr:uid="{00000000-0005-0000-0000-000057110000}"/>
    <cellStyle name="◊Dat • Bereich T.M.JJJJ" xfId="4553" xr:uid="{00000000-0005-0000-0000-000058110000}"/>
    <cellStyle name="◊Dat • Spalte T.M.JJJJ" xfId="4554" xr:uid="{00000000-0005-0000-0000-000059110000}"/>
    <cellStyle name="0,0_x000d__x000a_NA_x000d__x000a_" xfId="4555" xr:uid="{00000000-0005-0000-0000-00005A110000}"/>
    <cellStyle name="0000" xfId="4556" xr:uid="{00000000-0005-0000-0000-00005B110000}"/>
    <cellStyle name="000000" xfId="4557" xr:uid="{00000000-0005-0000-0000-00005C110000}"/>
    <cellStyle name="01-ModuleTitle" xfId="50" xr:uid="{00000000-0005-0000-0000-00005D110000}"/>
    <cellStyle name="01-ModuleTitle 2" xfId="4558" xr:uid="{00000000-0005-0000-0000-00005E110000}"/>
    <cellStyle name="01-ModuleTitle 3" xfId="4559" xr:uid="{00000000-0005-0000-0000-00005F110000}"/>
    <cellStyle name="01-ModuleTitle 4" xfId="4560" xr:uid="{00000000-0005-0000-0000-000060110000}"/>
    <cellStyle name="01-SubTitle" xfId="51" xr:uid="{00000000-0005-0000-0000-000061110000}"/>
    <cellStyle name="01-SubTitle 2" xfId="4561" xr:uid="{00000000-0005-0000-0000-000062110000}"/>
    <cellStyle name="01-SubTitle 3" xfId="4562" xr:uid="{00000000-0005-0000-0000-000063110000}"/>
    <cellStyle name="01-SubTitle 4" xfId="4563" xr:uid="{00000000-0005-0000-0000-000064110000}"/>
    <cellStyle name="01-SubTitle 4 2" xfId="4564" xr:uid="{00000000-0005-0000-0000-000065110000}"/>
    <cellStyle name="01-SubTitle 4 2 2" xfId="4565" xr:uid="{00000000-0005-0000-0000-000066110000}"/>
    <cellStyle name="01-SubTitle 4 3" xfId="4566" xr:uid="{00000000-0005-0000-0000-000067110000}"/>
    <cellStyle name="03-ASectionTitle" xfId="52" xr:uid="{00000000-0005-0000-0000-000068110000}"/>
    <cellStyle name="03-ASectionTitle 10" xfId="4567" xr:uid="{00000000-0005-0000-0000-000069110000}"/>
    <cellStyle name="03-ASectionTitle 10 2" xfId="4568" xr:uid="{00000000-0005-0000-0000-00006A110000}"/>
    <cellStyle name="03-ASectionTitle 10 2 2" xfId="4569" xr:uid="{00000000-0005-0000-0000-00006B110000}"/>
    <cellStyle name="03-ASectionTitle 10 3" xfId="4570" xr:uid="{00000000-0005-0000-0000-00006C110000}"/>
    <cellStyle name="03-ASectionTitle 10 3 2" xfId="4571" xr:uid="{00000000-0005-0000-0000-00006D110000}"/>
    <cellStyle name="03-ASectionTitle 10 4" xfId="4572" xr:uid="{00000000-0005-0000-0000-00006E110000}"/>
    <cellStyle name="03-ASectionTitle 10 5" xfId="4573" xr:uid="{00000000-0005-0000-0000-00006F110000}"/>
    <cellStyle name="03-ASectionTitle 11" xfId="4574" xr:uid="{00000000-0005-0000-0000-000070110000}"/>
    <cellStyle name="03-ASectionTitle 11 2" xfId="4575" xr:uid="{00000000-0005-0000-0000-000071110000}"/>
    <cellStyle name="03-ASectionTitle 11 2 2" xfId="4576" xr:uid="{00000000-0005-0000-0000-000072110000}"/>
    <cellStyle name="03-ASectionTitle 11 3" xfId="4577" xr:uid="{00000000-0005-0000-0000-000073110000}"/>
    <cellStyle name="03-ASectionTitle 11 3 2" xfId="4578" xr:uid="{00000000-0005-0000-0000-000074110000}"/>
    <cellStyle name="03-ASectionTitle 11 4" xfId="4579" xr:uid="{00000000-0005-0000-0000-000075110000}"/>
    <cellStyle name="03-ASectionTitle 11 5" xfId="4580" xr:uid="{00000000-0005-0000-0000-000076110000}"/>
    <cellStyle name="03-ASectionTitle 12" xfId="4581" xr:uid="{00000000-0005-0000-0000-000077110000}"/>
    <cellStyle name="03-ASectionTitle 12 2" xfId="4582" xr:uid="{00000000-0005-0000-0000-000078110000}"/>
    <cellStyle name="03-ASectionTitle 12 2 2" xfId="4583" xr:uid="{00000000-0005-0000-0000-000079110000}"/>
    <cellStyle name="03-ASectionTitle 12 3" xfId="4584" xr:uid="{00000000-0005-0000-0000-00007A110000}"/>
    <cellStyle name="03-ASectionTitle 12 3 2" xfId="4585" xr:uid="{00000000-0005-0000-0000-00007B110000}"/>
    <cellStyle name="03-ASectionTitle 12 4" xfId="4586" xr:uid="{00000000-0005-0000-0000-00007C110000}"/>
    <cellStyle name="03-ASectionTitle 12 5" xfId="4587" xr:uid="{00000000-0005-0000-0000-00007D110000}"/>
    <cellStyle name="03-ASectionTitle 13" xfId="4588" xr:uid="{00000000-0005-0000-0000-00007E110000}"/>
    <cellStyle name="03-ASectionTitle 13 2" xfId="4589" xr:uid="{00000000-0005-0000-0000-00007F110000}"/>
    <cellStyle name="03-ASectionTitle 13 2 2" xfId="4590" xr:uid="{00000000-0005-0000-0000-000080110000}"/>
    <cellStyle name="03-ASectionTitle 13 3" xfId="4591" xr:uid="{00000000-0005-0000-0000-000081110000}"/>
    <cellStyle name="03-ASectionTitle 13 3 2" xfId="4592" xr:uid="{00000000-0005-0000-0000-000082110000}"/>
    <cellStyle name="03-ASectionTitle 13 4" xfId="4593" xr:uid="{00000000-0005-0000-0000-000083110000}"/>
    <cellStyle name="03-ASectionTitle 13 5" xfId="4594" xr:uid="{00000000-0005-0000-0000-000084110000}"/>
    <cellStyle name="03-ASectionTitle 14" xfId="4595" xr:uid="{00000000-0005-0000-0000-000085110000}"/>
    <cellStyle name="03-ASectionTitle 14 2" xfId="4596" xr:uid="{00000000-0005-0000-0000-000086110000}"/>
    <cellStyle name="03-ASectionTitle 14 2 2" xfId="4597" xr:uid="{00000000-0005-0000-0000-000087110000}"/>
    <cellStyle name="03-ASectionTitle 14 3" xfId="4598" xr:uid="{00000000-0005-0000-0000-000088110000}"/>
    <cellStyle name="03-ASectionTitle 14 3 2" xfId="4599" xr:uid="{00000000-0005-0000-0000-000089110000}"/>
    <cellStyle name="03-ASectionTitle 14 4" xfId="4600" xr:uid="{00000000-0005-0000-0000-00008A110000}"/>
    <cellStyle name="03-ASectionTitle 14 5" xfId="4601" xr:uid="{00000000-0005-0000-0000-00008B110000}"/>
    <cellStyle name="03-ASectionTitle 15" xfId="4602" xr:uid="{00000000-0005-0000-0000-00008C110000}"/>
    <cellStyle name="03-ASectionTitle 15 2" xfId="4603" xr:uid="{00000000-0005-0000-0000-00008D110000}"/>
    <cellStyle name="03-ASectionTitle 15 2 2" xfId="4604" xr:uid="{00000000-0005-0000-0000-00008E110000}"/>
    <cellStyle name="03-ASectionTitle 15 3" xfId="4605" xr:uid="{00000000-0005-0000-0000-00008F110000}"/>
    <cellStyle name="03-ASectionTitle 15 3 2" xfId="4606" xr:uid="{00000000-0005-0000-0000-000090110000}"/>
    <cellStyle name="03-ASectionTitle 15 4" xfId="4607" xr:uid="{00000000-0005-0000-0000-000091110000}"/>
    <cellStyle name="03-ASectionTitle 15 5" xfId="4608" xr:uid="{00000000-0005-0000-0000-000092110000}"/>
    <cellStyle name="03-ASectionTitle 16" xfId="4609" xr:uid="{00000000-0005-0000-0000-000093110000}"/>
    <cellStyle name="03-ASectionTitle 16 2" xfId="4610" xr:uid="{00000000-0005-0000-0000-000094110000}"/>
    <cellStyle name="03-ASectionTitle 16 2 2" xfId="4611" xr:uid="{00000000-0005-0000-0000-000095110000}"/>
    <cellStyle name="03-ASectionTitle 16 3" xfId="4612" xr:uid="{00000000-0005-0000-0000-000096110000}"/>
    <cellStyle name="03-ASectionTitle 16 3 2" xfId="4613" xr:uid="{00000000-0005-0000-0000-000097110000}"/>
    <cellStyle name="03-ASectionTitle 16 4" xfId="4614" xr:uid="{00000000-0005-0000-0000-000098110000}"/>
    <cellStyle name="03-ASectionTitle 16 5" xfId="4615" xr:uid="{00000000-0005-0000-0000-000099110000}"/>
    <cellStyle name="03-ASectionTitle 17" xfId="4616" xr:uid="{00000000-0005-0000-0000-00009A110000}"/>
    <cellStyle name="03-ASectionTitle 17 2" xfId="4617" xr:uid="{00000000-0005-0000-0000-00009B110000}"/>
    <cellStyle name="03-ASectionTitle 17 3" xfId="4618" xr:uid="{00000000-0005-0000-0000-00009C110000}"/>
    <cellStyle name="03-ASectionTitle 17 4" xfId="4619" xr:uid="{00000000-0005-0000-0000-00009D110000}"/>
    <cellStyle name="03-ASectionTitle 18" xfId="4620" xr:uid="{00000000-0005-0000-0000-00009E110000}"/>
    <cellStyle name="03-ASectionTitle 18 2" xfId="4621" xr:uid="{00000000-0005-0000-0000-00009F110000}"/>
    <cellStyle name="03-ASectionTitle 19" xfId="4622" xr:uid="{00000000-0005-0000-0000-0000A0110000}"/>
    <cellStyle name="03-ASectionTitle 19 2" xfId="4623" xr:uid="{00000000-0005-0000-0000-0000A1110000}"/>
    <cellStyle name="03-ASectionTitle 2" xfId="4624" xr:uid="{00000000-0005-0000-0000-0000A2110000}"/>
    <cellStyle name="03-ASectionTitle 2 10" xfId="4625" xr:uid="{00000000-0005-0000-0000-0000A3110000}"/>
    <cellStyle name="03-ASectionTitle 2 10 2" xfId="4626" xr:uid="{00000000-0005-0000-0000-0000A4110000}"/>
    <cellStyle name="03-ASectionTitle 2 11" xfId="4627" xr:uid="{00000000-0005-0000-0000-0000A5110000}"/>
    <cellStyle name="03-ASectionTitle 2 11 2" xfId="4628" xr:uid="{00000000-0005-0000-0000-0000A6110000}"/>
    <cellStyle name="03-ASectionTitle 2 12" xfId="4629" xr:uid="{00000000-0005-0000-0000-0000A7110000}"/>
    <cellStyle name="03-ASectionTitle 2 13" xfId="4630" xr:uid="{00000000-0005-0000-0000-0000A8110000}"/>
    <cellStyle name="03-ASectionTitle 2 14" xfId="4631" xr:uid="{00000000-0005-0000-0000-0000A9110000}"/>
    <cellStyle name="03-ASectionTitle 2 2" xfId="4632" xr:uid="{00000000-0005-0000-0000-0000AA110000}"/>
    <cellStyle name="03-ASectionTitle 2 2 10" xfId="4633" xr:uid="{00000000-0005-0000-0000-0000AB110000}"/>
    <cellStyle name="03-ASectionTitle 2 2 2" xfId="4634" xr:uid="{00000000-0005-0000-0000-0000AC110000}"/>
    <cellStyle name="03-ASectionTitle 2 2 2 2" xfId="4635" xr:uid="{00000000-0005-0000-0000-0000AD110000}"/>
    <cellStyle name="03-ASectionTitle 2 2 2 2 2" xfId="4636" xr:uid="{00000000-0005-0000-0000-0000AE110000}"/>
    <cellStyle name="03-ASectionTitle 2 2 2 2 2 2" xfId="4637" xr:uid="{00000000-0005-0000-0000-0000AF110000}"/>
    <cellStyle name="03-ASectionTitle 2 2 2 2 3" xfId="4638" xr:uid="{00000000-0005-0000-0000-0000B0110000}"/>
    <cellStyle name="03-ASectionTitle 2 2 2 2 3 2" xfId="4639" xr:uid="{00000000-0005-0000-0000-0000B1110000}"/>
    <cellStyle name="03-ASectionTitle 2 2 2 2 4" xfId="4640" xr:uid="{00000000-0005-0000-0000-0000B2110000}"/>
    <cellStyle name="03-ASectionTitle 2 2 2 3" xfId="4641" xr:uid="{00000000-0005-0000-0000-0000B3110000}"/>
    <cellStyle name="03-ASectionTitle 2 2 2 3 2" xfId="4642" xr:uid="{00000000-0005-0000-0000-0000B4110000}"/>
    <cellStyle name="03-ASectionTitle 2 2 2 3 3" xfId="4643" xr:uid="{00000000-0005-0000-0000-0000B5110000}"/>
    <cellStyle name="03-ASectionTitle 2 2 2 3 4" xfId="4644" xr:uid="{00000000-0005-0000-0000-0000B6110000}"/>
    <cellStyle name="03-ASectionTitle 2 2 2 4" xfId="4645" xr:uid="{00000000-0005-0000-0000-0000B7110000}"/>
    <cellStyle name="03-ASectionTitle 2 2 2 4 2" xfId="4646" xr:uid="{00000000-0005-0000-0000-0000B8110000}"/>
    <cellStyle name="03-ASectionTitle 2 2 2 5" xfId="4647" xr:uid="{00000000-0005-0000-0000-0000B9110000}"/>
    <cellStyle name="03-ASectionTitle 2 2 2 5 2" xfId="4648" xr:uid="{00000000-0005-0000-0000-0000BA110000}"/>
    <cellStyle name="03-ASectionTitle 2 2 2 6" xfId="4649" xr:uid="{00000000-0005-0000-0000-0000BB110000}"/>
    <cellStyle name="03-ASectionTitle 2 2 2 6 2" xfId="4650" xr:uid="{00000000-0005-0000-0000-0000BC110000}"/>
    <cellStyle name="03-ASectionTitle 2 2 2 7" xfId="4651" xr:uid="{00000000-0005-0000-0000-0000BD110000}"/>
    <cellStyle name="03-ASectionTitle 2 2 2 7 2" xfId="4652" xr:uid="{00000000-0005-0000-0000-0000BE110000}"/>
    <cellStyle name="03-ASectionTitle 2 2 2 8" xfId="4653" xr:uid="{00000000-0005-0000-0000-0000BF110000}"/>
    <cellStyle name="03-ASectionTitle 2 2 3" xfId="4654" xr:uid="{00000000-0005-0000-0000-0000C0110000}"/>
    <cellStyle name="03-ASectionTitle 2 2 3 2" xfId="4655" xr:uid="{00000000-0005-0000-0000-0000C1110000}"/>
    <cellStyle name="03-ASectionTitle 2 2 3 2 2" xfId="4656" xr:uid="{00000000-0005-0000-0000-0000C2110000}"/>
    <cellStyle name="03-ASectionTitle 2 2 3 3" xfId="4657" xr:uid="{00000000-0005-0000-0000-0000C3110000}"/>
    <cellStyle name="03-ASectionTitle 2 2 3 3 2" xfId="4658" xr:uid="{00000000-0005-0000-0000-0000C4110000}"/>
    <cellStyle name="03-ASectionTitle 2 2 3 4" xfId="4659" xr:uid="{00000000-0005-0000-0000-0000C5110000}"/>
    <cellStyle name="03-ASectionTitle 2 2 4" xfId="4660" xr:uid="{00000000-0005-0000-0000-0000C6110000}"/>
    <cellStyle name="03-ASectionTitle 2 2 4 2" xfId="4661" xr:uid="{00000000-0005-0000-0000-0000C7110000}"/>
    <cellStyle name="03-ASectionTitle 2 2 4 3" xfId="4662" xr:uid="{00000000-0005-0000-0000-0000C8110000}"/>
    <cellStyle name="03-ASectionTitle 2 2 4 4" xfId="4663" xr:uid="{00000000-0005-0000-0000-0000C9110000}"/>
    <cellStyle name="03-ASectionTitle 2 2 5" xfId="4664" xr:uid="{00000000-0005-0000-0000-0000CA110000}"/>
    <cellStyle name="03-ASectionTitle 2 2 5 2" xfId="4665" xr:uid="{00000000-0005-0000-0000-0000CB110000}"/>
    <cellStyle name="03-ASectionTitle 2 2 5 3" xfId="4666" xr:uid="{00000000-0005-0000-0000-0000CC110000}"/>
    <cellStyle name="03-ASectionTitle 2 2 5 4" xfId="4667" xr:uid="{00000000-0005-0000-0000-0000CD110000}"/>
    <cellStyle name="03-ASectionTitle 2 2 6" xfId="4668" xr:uid="{00000000-0005-0000-0000-0000CE110000}"/>
    <cellStyle name="03-ASectionTitle 2 2 6 2" xfId="4669" xr:uid="{00000000-0005-0000-0000-0000CF110000}"/>
    <cellStyle name="03-ASectionTitle 2 2 6 3" xfId="4670" xr:uid="{00000000-0005-0000-0000-0000D0110000}"/>
    <cellStyle name="03-ASectionTitle 2 2 6 4" xfId="4671" xr:uid="{00000000-0005-0000-0000-0000D1110000}"/>
    <cellStyle name="03-ASectionTitle 2 2 7" xfId="4672" xr:uid="{00000000-0005-0000-0000-0000D2110000}"/>
    <cellStyle name="03-ASectionTitle 2 2 7 2" xfId="4673" xr:uid="{00000000-0005-0000-0000-0000D3110000}"/>
    <cellStyle name="03-ASectionTitle 2 2 7 3" xfId="4674" xr:uid="{00000000-0005-0000-0000-0000D4110000}"/>
    <cellStyle name="03-ASectionTitle 2 2 7 4" xfId="4675" xr:uid="{00000000-0005-0000-0000-0000D5110000}"/>
    <cellStyle name="03-ASectionTitle 2 2 8" xfId="4676" xr:uid="{00000000-0005-0000-0000-0000D6110000}"/>
    <cellStyle name="03-ASectionTitle 2 2 8 2" xfId="4677" xr:uid="{00000000-0005-0000-0000-0000D7110000}"/>
    <cellStyle name="03-ASectionTitle 2 2 8 3" xfId="4678" xr:uid="{00000000-0005-0000-0000-0000D8110000}"/>
    <cellStyle name="03-ASectionTitle 2 2 8 4" xfId="4679" xr:uid="{00000000-0005-0000-0000-0000D9110000}"/>
    <cellStyle name="03-ASectionTitle 2 2 9" xfId="4680" xr:uid="{00000000-0005-0000-0000-0000DA110000}"/>
    <cellStyle name="03-ASectionTitle 2 3" xfId="4681" xr:uid="{00000000-0005-0000-0000-0000DB110000}"/>
    <cellStyle name="03-ASectionTitle 2 3 2" xfId="4682" xr:uid="{00000000-0005-0000-0000-0000DC110000}"/>
    <cellStyle name="03-ASectionTitle 2 3 2 2" xfId="4683" xr:uid="{00000000-0005-0000-0000-0000DD110000}"/>
    <cellStyle name="03-ASectionTitle 2 3 2 2 2" xfId="4684" xr:uid="{00000000-0005-0000-0000-0000DE110000}"/>
    <cellStyle name="03-ASectionTitle 2 3 2 3" xfId="4685" xr:uid="{00000000-0005-0000-0000-0000DF110000}"/>
    <cellStyle name="03-ASectionTitle 2 3 2 3 2" xfId="4686" xr:uid="{00000000-0005-0000-0000-0000E0110000}"/>
    <cellStyle name="03-ASectionTitle 2 3 2 4" xfId="4687" xr:uid="{00000000-0005-0000-0000-0000E1110000}"/>
    <cellStyle name="03-ASectionTitle 2 3 3" xfId="4688" xr:uid="{00000000-0005-0000-0000-0000E2110000}"/>
    <cellStyle name="03-ASectionTitle 2 3 3 2" xfId="4689" xr:uid="{00000000-0005-0000-0000-0000E3110000}"/>
    <cellStyle name="03-ASectionTitle 2 3 3 3" xfId="4690" xr:uid="{00000000-0005-0000-0000-0000E4110000}"/>
    <cellStyle name="03-ASectionTitle 2 3 3 4" xfId="4691" xr:uid="{00000000-0005-0000-0000-0000E5110000}"/>
    <cellStyle name="03-ASectionTitle 2 3 4" xfId="4692" xr:uid="{00000000-0005-0000-0000-0000E6110000}"/>
    <cellStyle name="03-ASectionTitle 2 3 4 2" xfId="4693" xr:uid="{00000000-0005-0000-0000-0000E7110000}"/>
    <cellStyle name="03-ASectionTitle 2 3 5" xfId="4694" xr:uid="{00000000-0005-0000-0000-0000E8110000}"/>
    <cellStyle name="03-ASectionTitle 2 3 5 2" xfId="4695" xr:uid="{00000000-0005-0000-0000-0000E9110000}"/>
    <cellStyle name="03-ASectionTitle 2 3 6" xfId="4696" xr:uid="{00000000-0005-0000-0000-0000EA110000}"/>
    <cellStyle name="03-ASectionTitle 2 3 6 2" xfId="4697" xr:uid="{00000000-0005-0000-0000-0000EB110000}"/>
    <cellStyle name="03-ASectionTitle 2 3 7" xfId="4698" xr:uid="{00000000-0005-0000-0000-0000EC110000}"/>
    <cellStyle name="03-ASectionTitle 2 3 7 2" xfId="4699" xr:uid="{00000000-0005-0000-0000-0000ED110000}"/>
    <cellStyle name="03-ASectionTitle 2 3 8" xfId="4700" xr:uid="{00000000-0005-0000-0000-0000EE110000}"/>
    <cellStyle name="03-ASectionTitle 2 3 9" xfId="4701" xr:uid="{00000000-0005-0000-0000-0000EF110000}"/>
    <cellStyle name="03-ASectionTitle 2 4" xfId="4702" xr:uid="{00000000-0005-0000-0000-0000F0110000}"/>
    <cellStyle name="03-ASectionTitle 2 4 2" xfId="4703" xr:uid="{00000000-0005-0000-0000-0000F1110000}"/>
    <cellStyle name="03-ASectionTitle 2 4 2 2" xfId="4704" xr:uid="{00000000-0005-0000-0000-0000F2110000}"/>
    <cellStyle name="03-ASectionTitle 2 4 3" xfId="4705" xr:uid="{00000000-0005-0000-0000-0000F3110000}"/>
    <cellStyle name="03-ASectionTitle 2 4 3 2" xfId="4706" xr:uid="{00000000-0005-0000-0000-0000F4110000}"/>
    <cellStyle name="03-ASectionTitle 2 4 4" xfId="4707" xr:uid="{00000000-0005-0000-0000-0000F5110000}"/>
    <cellStyle name="03-ASectionTitle 2 5" xfId="4708" xr:uid="{00000000-0005-0000-0000-0000F6110000}"/>
    <cellStyle name="03-ASectionTitle 2 5 2" xfId="4709" xr:uid="{00000000-0005-0000-0000-0000F7110000}"/>
    <cellStyle name="03-ASectionTitle 2 5 2 2" xfId="4710" xr:uid="{00000000-0005-0000-0000-0000F8110000}"/>
    <cellStyle name="03-ASectionTitle 2 5 3" xfId="4711" xr:uid="{00000000-0005-0000-0000-0000F9110000}"/>
    <cellStyle name="03-ASectionTitle 2 5 4" xfId="4712" xr:uid="{00000000-0005-0000-0000-0000FA110000}"/>
    <cellStyle name="03-ASectionTitle 2 6" xfId="4713" xr:uid="{00000000-0005-0000-0000-0000FB110000}"/>
    <cellStyle name="03-ASectionTitle 2 6 2" xfId="4714" xr:uid="{00000000-0005-0000-0000-0000FC110000}"/>
    <cellStyle name="03-ASectionTitle 2 6 3" xfId="4715" xr:uid="{00000000-0005-0000-0000-0000FD110000}"/>
    <cellStyle name="03-ASectionTitle 2 6 4" xfId="4716" xr:uid="{00000000-0005-0000-0000-0000FE110000}"/>
    <cellStyle name="03-ASectionTitle 2 7" xfId="4717" xr:uid="{00000000-0005-0000-0000-0000FF110000}"/>
    <cellStyle name="03-ASectionTitle 2 7 2" xfId="4718" xr:uid="{00000000-0005-0000-0000-000000120000}"/>
    <cellStyle name="03-ASectionTitle 2 7 3" xfId="4719" xr:uid="{00000000-0005-0000-0000-000001120000}"/>
    <cellStyle name="03-ASectionTitle 2 7 4" xfId="4720" xr:uid="{00000000-0005-0000-0000-000002120000}"/>
    <cellStyle name="03-ASectionTitle 2 8" xfId="4721" xr:uid="{00000000-0005-0000-0000-000003120000}"/>
    <cellStyle name="03-ASectionTitle 2 8 2" xfId="4722" xr:uid="{00000000-0005-0000-0000-000004120000}"/>
    <cellStyle name="03-ASectionTitle 2 8 3" xfId="4723" xr:uid="{00000000-0005-0000-0000-000005120000}"/>
    <cellStyle name="03-ASectionTitle 2 8 4" xfId="4724" xr:uid="{00000000-0005-0000-0000-000006120000}"/>
    <cellStyle name="03-ASectionTitle 2 9" xfId="4725" xr:uid="{00000000-0005-0000-0000-000007120000}"/>
    <cellStyle name="03-ASectionTitle 2 9 2" xfId="4726" xr:uid="{00000000-0005-0000-0000-000008120000}"/>
    <cellStyle name="03-ASectionTitle 20" xfId="4727" xr:uid="{00000000-0005-0000-0000-000009120000}"/>
    <cellStyle name="03-ASectionTitle 20 2" xfId="4728" xr:uid="{00000000-0005-0000-0000-00000A120000}"/>
    <cellStyle name="03-ASectionTitle 21" xfId="4729" xr:uid="{00000000-0005-0000-0000-00000B120000}"/>
    <cellStyle name="03-ASectionTitle 3" xfId="4730" xr:uid="{00000000-0005-0000-0000-00000C120000}"/>
    <cellStyle name="03-ASectionTitle 3 10" xfId="4731" xr:uid="{00000000-0005-0000-0000-00000D120000}"/>
    <cellStyle name="03-ASectionTitle 3 10 2" xfId="4732" xr:uid="{00000000-0005-0000-0000-00000E120000}"/>
    <cellStyle name="03-ASectionTitle 3 11" xfId="4733" xr:uid="{00000000-0005-0000-0000-00000F120000}"/>
    <cellStyle name="03-ASectionTitle 3 12" xfId="4734" xr:uid="{00000000-0005-0000-0000-000010120000}"/>
    <cellStyle name="03-ASectionTitle 3 13" xfId="4735" xr:uid="{00000000-0005-0000-0000-000011120000}"/>
    <cellStyle name="03-ASectionTitle 3 2" xfId="4736" xr:uid="{00000000-0005-0000-0000-000012120000}"/>
    <cellStyle name="03-ASectionTitle 3 2 2" xfId="4737" xr:uid="{00000000-0005-0000-0000-000013120000}"/>
    <cellStyle name="03-ASectionTitle 3 2 2 2" xfId="4738" xr:uid="{00000000-0005-0000-0000-000014120000}"/>
    <cellStyle name="03-ASectionTitle 3 2 2 2 2" xfId="4739" xr:uid="{00000000-0005-0000-0000-000015120000}"/>
    <cellStyle name="03-ASectionTitle 3 2 2 3" xfId="4740" xr:uid="{00000000-0005-0000-0000-000016120000}"/>
    <cellStyle name="03-ASectionTitle 3 2 2 3 2" xfId="4741" xr:uid="{00000000-0005-0000-0000-000017120000}"/>
    <cellStyle name="03-ASectionTitle 3 2 2 4" xfId="4742" xr:uid="{00000000-0005-0000-0000-000018120000}"/>
    <cellStyle name="03-ASectionTitle 3 2 3" xfId="4743" xr:uid="{00000000-0005-0000-0000-000019120000}"/>
    <cellStyle name="03-ASectionTitle 3 2 3 2" xfId="4744" xr:uid="{00000000-0005-0000-0000-00001A120000}"/>
    <cellStyle name="03-ASectionTitle 3 2 3 3" xfId="4745" xr:uid="{00000000-0005-0000-0000-00001B120000}"/>
    <cellStyle name="03-ASectionTitle 3 2 3 4" xfId="4746" xr:uid="{00000000-0005-0000-0000-00001C120000}"/>
    <cellStyle name="03-ASectionTitle 3 2 4" xfId="4747" xr:uid="{00000000-0005-0000-0000-00001D120000}"/>
    <cellStyle name="03-ASectionTitle 3 2 4 2" xfId="4748" xr:uid="{00000000-0005-0000-0000-00001E120000}"/>
    <cellStyle name="03-ASectionTitle 3 2 5" xfId="4749" xr:uid="{00000000-0005-0000-0000-00001F120000}"/>
    <cellStyle name="03-ASectionTitle 3 2 5 2" xfId="4750" xr:uid="{00000000-0005-0000-0000-000020120000}"/>
    <cellStyle name="03-ASectionTitle 3 2 6" xfId="4751" xr:uid="{00000000-0005-0000-0000-000021120000}"/>
    <cellStyle name="03-ASectionTitle 3 2 6 2" xfId="4752" xr:uid="{00000000-0005-0000-0000-000022120000}"/>
    <cellStyle name="03-ASectionTitle 3 2 7" xfId="4753" xr:uid="{00000000-0005-0000-0000-000023120000}"/>
    <cellStyle name="03-ASectionTitle 3 2 7 2" xfId="4754" xr:uid="{00000000-0005-0000-0000-000024120000}"/>
    <cellStyle name="03-ASectionTitle 3 2 8" xfId="4755" xr:uid="{00000000-0005-0000-0000-000025120000}"/>
    <cellStyle name="03-ASectionTitle 3 2 9" xfId="4756" xr:uid="{00000000-0005-0000-0000-000026120000}"/>
    <cellStyle name="03-ASectionTitle 3 3" xfId="4757" xr:uid="{00000000-0005-0000-0000-000027120000}"/>
    <cellStyle name="03-ASectionTitle 3 3 2" xfId="4758" xr:uid="{00000000-0005-0000-0000-000028120000}"/>
    <cellStyle name="03-ASectionTitle 3 3 2 2" xfId="4759" xr:uid="{00000000-0005-0000-0000-000029120000}"/>
    <cellStyle name="03-ASectionTitle 3 3 3" xfId="4760" xr:uid="{00000000-0005-0000-0000-00002A120000}"/>
    <cellStyle name="03-ASectionTitle 3 3 3 2" xfId="4761" xr:uid="{00000000-0005-0000-0000-00002B120000}"/>
    <cellStyle name="03-ASectionTitle 3 3 4" xfId="4762" xr:uid="{00000000-0005-0000-0000-00002C120000}"/>
    <cellStyle name="03-ASectionTitle 3 3 5" xfId="4763" xr:uid="{00000000-0005-0000-0000-00002D120000}"/>
    <cellStyle name="03-ASectionTitle 3 4" xfId="4764" xr:uid="{00000000-0005-0000-0000-00002E120000}"/>
    <cellStyle name="03-ASectionTitle 3 4 2" xfId="4765" xr:uid="{00000000-0005-0000-0000-00002F120000}"/>
    <cellStyle name="03-ASectionTitle 3 4 2 2" xfId="4766" xr:uid="{00000000-0005-0000-0000-000030120000}"/>
    <cellStyle name="03-ASectionTitle 3 4 3" xfId="4767" xr:uid="{00000000-0005-0000-0000-000031120000}"/>
    <cellStyle name="03-ASectionTitle 3 4 4" xfId="4768" xr:uid="{00000000-0005-0000-0000-000032120000}"/>
    <cellStyle name="03-ASectionTitle 3 5" xfId="4769" xr:uid="{00000000-0005-0000-0000-000033120000}"/>
    <cellStyle name="03-ASectionTitle 3 5 2" xfId="4770" xr:uid="{00000000-0005-0000-0000-000034120000}"/>
    <cellStyle name="03-ASectionTitle 3 5 3" xfId="4771" xr:uid="{00000000-0005-0000-0000-000035120000}"/>
    <cellStyle name="03-ASectionTitle 3 5 4" xfId="4772" xr:uid="{00000000-0005-0000-0000-000036120000}"/>
    <cellStyle name="03-ASectionTitle 3 6" xfId="4773" xr:uid="{00000000-0005-0000-0000-000037120000}"/>
    <cellStyle name="03-ASectionTitle 3 6 2" xfId="4774" xr:uid="{00000000-0005-0000-0000-000038120000}"/>
    <cellStyle name="03-ASectionTitle 3 6 3" xfId="4775" xr:uid="{00000000-0005-0000-0000-000039120000}"/>
    <cellStyle name="03-ASectionTitle 3 6 4" xfId="4776" xr:uid="{00000000-0005-0000-0000-00003A120000}"/>
    <cellStyle name="03-ASectionTitle 3 7" xfId="4777" xr:uid="{00000000-0005-0000-0000-00003B120000}"/>
    <cellStyle name="03-ASectionTitle 3 7 2" xfId="4778" xr:uid="{00000000-0005-0000-0000-00003C120000}"/>
    <cellStyle name="03-ASectionTitle 3 7 3" xfId="4779" xr:uid="{00000000-0005-0000-0000-00003D120000}"/>
    <cellStyle name="03-ASectionTitle 3 7 4" xfId="4780" xr:uid="{00000000-0005-0000-0000-00003E120000}"/>
    <cellStyle name="03-ASectionTitle 3 8" xfId="4781" xr:uid="{00000000-0005-0000-0000-00003F120000}"/>
    <cellStyle name="03-ASectionTitle 3 8 2" xfId="4782" xr:uid="{00000000-0005-0000-0000-000040120000}"/>
    <cellStyle name="03-ASectionTitle 3 8 3" xfId="4783" xr:uid="{00000000-0005-0000-0000-000041120000}"/>
    <cellStyle name="03-ASectionTitle 3 8 4" xfId="4784" xr:uid="{00000000-0005-0000-0000-000042120000}"/>
    <cellStyle name="03-ASectionTitle 3 9" xfId="4785" xr:uid="{00000000-0005-0000-0000-000043120000}"/>
    <cellStyle name="03-ASectionTitle 3 9 2" xfId="4786" xr:uid="{00000000-0005-0000-0000-000044120000}"/>
    <cellStyle name="03-ASectionTitle 4" xfId="4787" xr:uid="{00000000-0005-0000-0000-000045120000}"/>
    <cellStyle name="03-ASectionTitle 4 10" xfId="4788" xr:uid="{00000000-0005-0000-0000-000046120000}"/>
    <cellStyle name="03-ASectionTitle 4 10 2" xfId="4789" xr:uid="{00000000-0005-0000-0000-000047120000}"/>
    <cellStyle name="03-ASectionTitle 4 11" xfId="4790" xr:uid="{00000000-0005-0000-0000-000048120000}"/>
    <cellStyle name="03-ASectionTitle 4 12" xfId="4791" xr:uid="{00000000-0005-0000-0000-000049120000}"/>
    <cellStyle name="03-ASectionTitle 4 13" xfId="4792" xr:uid="{00000000-0005-0000-0000-00004A120000}"/>
    <cellStyle name="03-ASectionTitle 4 2" xfId="4793" xr:uid="{00000000-0005-0000-0000-00004B120000}"/>
    <cellStyle name="03-ASectionTitle 4 2 2" xfId="4794" xr:uid="{00000000-0005-0000-0000-00004C120000}"/>
    <cellStyle name="03-ASectionTitle 4 2 2 2" xfId="4795" xr:uid="{00000000-0005-0000-0000-00004D120000}"/>
    <cellStyle name="03-ASectionTitle 4 2 2 2 2" xfId="4796" xr:uid="{00000000-0005-0000-0000-00004E120000}"/>
    <cellStyle name="03-ASectionTitle 4 2 2 3" xfId="4797" xr:uid="{00000000-0005-0000-0000-00004F120000}"/>
    <cellStyle name="03-ASectionTitle 4 2 2 3 2" xfId="4798" xr:uid="{00000000-0005-0000-0000-000050120000}"/>
    <cellStyle name="03-ASectionTitle 4 2 2 4" xfId="4799" xr:uid="{00000000-0005-0000-0000-000051120000}"/>
    <cellStyle name="03-ASectionTitle 4 2 3" xfId="4800" xr:uid="{00000000-0005-0000-0000-000052120000}"/>
    <cellStyle name="03-ASectionTitle 4 2 3 2" xfId="4801" xr:uid="{00000000-0005-0000-0000-000053120000}"/>
    <cellStyle name="03-ASectionTitle 4 2 3 3" xfId="4802" xr:uid="{00000000-0005-0000-0000-000054120000}"/>
    <cellStyle name="03-ASectionTitle 4 2 3 4" xfId="4803" xr:uid="{00000000-0005-0000-0000-000055120000}"/>
    <cellStyle name="03-ASectionTitle 4 2 4" xfId="4804" xr:uid="{00000000-0005-0000-0000-000056120000}"/>
    <cellStyle name="03-ASectionTitle 4 2 4 2" xfId="4805" xr:uid="{00000000-0005-0000-0000-000057120000}"/>
    <cellStyle name="03-ASectionTitle 4 2 5" xfId="4806" xr:uid="{00000000-0005-0000-0000-000058120000}"/>
    <cellStyle name="03-ASectionTitle 4 2 5 2" xfId="4807" xr:uid="{00000000-0005-0000-0000-000059120000}"/>
    <cellStyle name="03-ASectionTitle 4 2 6" xfId="4808" xr:uid="{00000000-0005-0000-0000-00005A120000}"/>
    <cellStyle name="03-ASectionTitle 4 2 6 2" xfId="4809" xr:uid="{00000000-0005-0000-0000-00005B120000}"/>
    <cellStyle name="03-ASectionTitle 4 2 7" xfId="4810" xr:uid="{00000000-0005-0000-0000-00005C120000}"/>
    <cellStyle name="03-ASectionTitle 4 2 7 2" xfId="4811" xr:uid="{00000000-0005-0000-0000-00005D120000}"/>
    <cellStyle name="03-ASectionTitle 4 2 8" xfId="4812" xr:uid="{00000000-0005-0000-0000-00005E120000}"/>
    <cellStyle name="03-ASectionTitle 4 2 9" xfId="4813" xr:uid="{00000000-0005-0000-0000-00005F120000}"/>
    <cellStyle name="03-ASectionTitle 4 3" xfId="4814" xr:uid="{00000000-0005-0000-0000-000060120000}"/>
    <cellStyle name="03-ASectionTitle 4 3 2" xfId="4815" xr:uid="{00000000-0005-0000-0000-000061120000}"/>
    <cellStyle name="03-ASectionTitle 4 3 2 2" xfId="4816" xr:uid="{00000000-0005-0000-0000-000062120000}"/>
    <cellStyle name="03-ASectionTitle 4 3 3" xfId="4817" xr:uid="{00000000-0005-0000-0000-000063120000}"/>
    <cellStyle name="03-ASectionTitle 4 3 3 2" xfId="4818" xr:uid="{00000000-0005-0000-0000-000064120000}"/>
    <cellStyle name="03-ASectionTitle 4 3 4" xfId="4819" xr:uid="{00000000-0005-0000-0000-000065120000}"/>
    <cellStyle name="03-ASectionTitle 4 3 5" xfId="4820" xr:uid="{00000000-0005-0000-0000-000066120000}"/>
    <cellStyle name="03-ASectionTitle 4 4" xfId="4821" xr:uid="{00000000-0005-0000-0000-000067120000}"/>
    <cellStyle name="03-ASectionTitle 4 4 2" xfId="4822" xr:uid="{00000000-0005-0000-0000-000068120000}"/>
    <cellStyle name="03-ASectionTitle 4 4 2 2" xfId="4823" xr:uid="{00000000-0005-0000-0000-000069120000}"/>
    <cellStyle name="03-ASectionTitle 4 4 3" xfId="4824" xr:uid="{00000000-0005-0000-0000-00006A120000}"/>
    <cellStyle name="03-ASectionTitle 4 4 4" xfId="4825" xr:uid="{00000000-0005-0000-0000-00006B120000}"/>
    <cellStyle name="03-ASectionTitle 4 5" xfId="4826" xr:uid="{00000000-0005-0000-0000-00006C120000}"/>
    <cellStyle name="03-ASectionTitle 4 5 2" xfId="4827" xr:uid="{00000000-0005-0000-0000-00006D120000}"/>
    <cellStyle name="03-ASectionTitle 4 5 3" xfId="4828" xr:uid="{00000000-0005-0000-0000-00006E120000}"/>
    <cellStyle name="03-ASectionTitle 4 5 4" xfId="4829" xr:uid="{00000000-0005-0000-0000-00006F120000}"/>
    <cellStyle name="03-ASectionTitle 4 6" xfId="4830" xr:uid="{00000000-0005-0000-0000-000070120000}"/>
    <cellStyle name="03-ASectionTitle 4 6 2" xfId="4831" xr:uid="{00000000-0005-0000-0000-000071120000}"/>
    <cellStyle name="03-ASectionTitle 4 6 3" xfId="4832" xr:uid="{00000000-0005-0000-0000-000072120000}"/>
    <cellStyle name="03-ASectionTitle 4 6 4" xfId="4833" xr:uid="{00000000-0005-0000-0000-000073120000}"/>
    <cellStyle name="03-ASectionTitle 4 7" xfId="4834" xr:uid="{00000000-0005-0000-0000-000074120000}"/>
    <cellStyle name="03-ASectionTitle 4 7 2" xfId="4835" xr:uid="{00000000-0005-0000-0000-000075120000}"/>
    <cellStyle name="03-ASectionTitle 4 7 3" xfId="4836" xr:uid="{00000000-0005-0000-0000-000076120000}"/>
    <cellStyle name="03-ASectionTitle 4 7 4" xfId="4837" xr:uid="{00000000-0005-0000-0000-000077120000}"/>
    <cellStyle name="03-ASectionTitle 4 8" xfId="4838" xr:uid="{00000000-0005-0000-0000-000078120000}"/>
    <cellStyle name="03-ASectionTitle 4 8 2" xfId="4839" xr:uid="{00000000-0005-0000-0000-000079120000}"/>
    <cellStyle name="03-ASectionTitle 4 8 3" xfId="4840" xr:uid="{00000000-0005-0000-0000-00007A120000}"/>
    <cellStyle name="03-ASectionTitle 4 8 4" xfId="4841" xr:uid="{00000000-0005-0000-0000-00007B120000}"/>
    <cellStyle name="03-ASectionTitle 4 9" xfId="4842" xr:uid="{00000000-0005-0000-0000-00007C120000}"/>
    <cellStyle name="03-ASectionTitle 4 9 2" xfId="4843" xr:uid="{00000000-0005-0000-0000-00007D120000}"/>
    <cellStyle name="03-ASectionTitle 5" xfId="4844" xr:uid="{00000000-0005-0000-0000-00007E120000}"/>
    <cellStyle name="03-ASectionTitle 5 2" xfId="4845" xr:uid="{00000000-0005-0000-0000-00007F120000}"/>
    <cellStyle name="03-ASectionTitle 5 2 2" xfId="4846" xr:uid="{00000000-0005-0000-0000-000080120000}"/>
    <cellStyle name="03-ASectionTitle 5 2 2 2" xfId="4847" xr:uid="{00000000-0005-0000-0000-000081120000}"/>
    <cellStyle name="03-ASectionTitle 5 2 2 2 2" xfId="4848" xr:uid="{00000000-0005-0000-0000-000082120000}"/>
    <cellStyle name="03-ASectionTitle 5 2 2 3" xfId="4849" xr:uid="{00000000-0005-0000-0000-000083120000}"/>
    <cellStyle name="03-ASectionTitle 5 2 3" xfId="4850" xr:uid="{00000000-0005-0000-0000-000084120000}"/>
    <cellStyle name="03-ASectionTitle 5 2 3 2" xfId="4851" xr:uid="{00000000-0005-0000-0000-000085120000}"/>
    <cellStyle name="03-ASectionTitle 5 2 4" xfId="4852" xr:uid="{00000000-0005-0000-0000-000086120000}"/>
    <cellStyle name="03-ASectionTitle 5 2 4 2" xfId="4853" xr:uid="{00000000-0005-0000-0000-000087120000}"/>
    <cellStyle name="03-ASectionTitle 5 2 5" xfId="4854" xr:uid="{00000000-0005-0000-0000-000088120000}"/>
    <cellStyle name="03-ASectionTitle 5 2 6" xfId="4855" xr:uid="{00000000-0005-0000-0000-000089120000}"/>
    <cellStyle name="03-ASectionTitle 5 3" xfId="4856" xr:uid="{00000000-0005-0000-0000-00008A120000}"/>
    <cellStyle name="03-ASectionTitle 5 3 2" xfId="4857" xr:uid="{00000000-0005-0000-0000-00008B120000}"/>
    <cellStyle name="03-ASectionTitle 5 3 3" xfId="4858" xr:uid="{00000000-0005-0000-0000-00008C120000}"/>
    <cellStyle name="03-ASectionTitle 5 3 4" xfId="4859" xr:uid="{00000000-0005-0000-0000-00008D120000}"/>
    <cellStyle name="03-ASectionTitle 5 4" xfId="4860" xr:uid="{00000000-0005-0000-0000-00008E120000}"/>
    <cellStyle name="03-ASectionTitle 5 4 2" xfId="4861" xr:uid="{00000000-0005-0000-0000-00008F120000}"/>
    <cellStyle name="03-ASectionTitle 5 5" xfId="4862" xr:uid="{00000000-0005-0000-0000-000090120000}"/>
    <cellStyle name="03-ASectionTitle 5 5 2" xfId="4863" xr:uid="{00000000-0005-0000-0000-000091120000}"/>
    <cellStyle name="03-ASectionTitle 5 6" xfId="4864" xr:uid="{00000000-0005-0000-0000-000092120000}"/>
    <cellStyle name="03-ASectionTitle 5 6 2" xfId="4865" xr:uid="{00000000-0005-0000-0000-000093120000}"/>
    <cellStyle name="03-ASectionTitle 5 7" xfId="4866" xr:uid="{00000000-0005-0000-0000-000094120000}"/>
    <cellStyle name="03-ASectionTitle 5 8" xfId="4867" xr:uid="{00000000-0005-0000-0000-000095120000}"/>
    <cellStyle name="03-ASectionTitle 6" xfId="4868" xr:uid="{00000000-0005-0000-0000-000096120000}"/>
    <cellStyle name="03-ASectionTitle 6 2" xfId="4869" xr:uid="{00000000-0005-0000-0000-000097120000}"/>
    <cellStyle name="03-ASectionTitle 6 2 2" xfId="4870" xr:uid="{00000000-0005-0000-0000-000098120000}"/>
    <cellStyle name="03-ASectionTitle 6 2 3" xfId="4871" xr:uid="{00000000-0005-0000-0000-000099120000}"/>
    <cellStyle name="03-ASectionTitle 6 2 4" xfId="4872" xr:uid="{00000000-0005-0000-0000-00009A120000}"/>
    <cellStyle name="03-ASectionTitle 6 3" xfId="4873" xr:uid="{00000000-0005-0000-0000-00009B120000}"/>
    <cellStyle name="03-ASectionTitle 6 3 2" xfId="4874" xr:uid="{00000000-0005-0000-0000-00009C120000}"/>
    <cellStyle name="03-ASectionTitle 6 3 3" xfId="4875" xr:uid="{00000000-0005-0000-0000-00009D120000}"/>
    <cellStyle name="03-ASectionTitle 6 3 4" xfId="4876" xr:uid="{00000000-0005-0000-0000-00009E120000}"/>
    <cellStyle name="03-ASectionTitle 6 4" xfId="4877" xr:uid="{00000000-0005-0000-0000-00009F120000}"/>
    <cellStyle name="03-ASectionTitle 6 5" xfId="4878" xr:uid="{00000000-0005-0000-0000-0000A0120000}"/>
    <cellStyle name="03-ASectionTitle 6 6" xfId="4879" xr:uid="{00000000-0005-0000-0000-0000A1120000}"/>
    <cellStyle name="03-ASectionTitle 7" xfId="4880" xr:uid="{00000000-0005-0000-0000-0000A2120000}"/>
    <cellStyle name="03-ASectionTitle 7 2" xfId="4881" xr:uid="{00000000-0005-0000-0000-0000A3120000}"/>
    <cellStyle name="03-ASectionTitle 7 2 2" xfId="4882" xr:uid="{00000000-0005-0000-0000-0000A4120000}"/>
    <cellStyle name="03-ASectionTitle 7 2 3" xfId="4883" xr:uid="{00000000-0005-0000-0000-0000A5120000}"/>
    <cellStyle name="03-ASectionTitle 7 2 3 2" xfId="4884" xr:uid="{00000000-0005-0000-0000-0000A6120000}"/>
    <cellStyle name="03-ASectionTitle 7 2 3 3" xfId="4885" xr:uid="{00000000-0005-0000-0000-0000A7120000}"/>
    <cellStyle name="03-ASectionTitle 7 2 3 4" xfId="4886" xr:uid="{00000000-0005-0000-0000-0000A8120000}"/>
    <cellStyle name="03-ASectionTitle 7 2 4" xfId="4887" xr:uid="{00000000-0005-0000-0000-0000A9120000}"/>
    <cellStyle name="03-ASectionTitle 7 3" xfId="4888" xr:uid="{00000000-0005-0000-0000-0000AA120000}"/>
    <cellStyle name="03-ASectionTitle 7 3 2" xfId="4889" xr:uid="{00000000-0005-0000-0000-0000AB120000}"/>
    <cellStyle name="03-ASectionTitle 7 3 3" xfId="4890" xr:uid="{00000000-0005-0000-0000-0000AC120000}"/>
    <cellStyle name="03-ASectionTitle 7 3 4" xfId="4891" xr:uid="{00000000-0005-0000-0000-0000AD120000}"/>
    <cellStyle name="03-ASectionTitle 7 4" xfId="4892" xr:uid="{00000000-0005-0000-0000-0000AE120000}"/>
    <cellStyle name="03-ASectionTitle 7 5" xfId="4893" xr:uid="{00000000-0005-0000-0000-0000AF120000}"/>
    <cellStyle name="03-ASectionTitle 7 6" xfId="4894" xr:uid="{00000000-0005-0000-0000-0000B0120000}"/>
    <cellStyle name="03-ASectionTitle 8" xfId="4895" xr:uid="{00000000-0005-0000-0000-0000B1120000}"/>
    <cellStyle name="03-ASectionTitle 8 2" xfId="4896" xr:uid="{00000000-0005-0000-0000-0000B2120000}"/>
    <cellStyle name="03-ASectionTitle 8 2 2" xfId="4897" xr:uid="{00000000-0005-0000-0000-0000B3120000}"/>
    <cellStyle name="03-ASectionTitle 8 2 3" xfId="4898" xr:uid="{00000000-0005-0000-0000-0000B4120000}"/>
    <cellStyle name="03-ASectionTitle 8 2 4" xfId="4899" xr:uid="{00000000-0005-0000-0000-0000B5120000}"/>
    <cellStyle name="03-ASectionTitle 8 3" xfId="4900" xr:uid="{00000000-0005-0000-0000-0000B6120000}"/>
    <cellStyle name="03-ASectionTitle 8 3 2" xfId="4901" xr:uid="{00000000-0005-0000-0000-0000B7120000}"/>
    <cellStyle name="03-ASectionTitle 8 4" xfId="4902" xr:uid="{00000000-0005-0000-0000-0000B8120000}"/>
    <cellStyle name="03-ASectionTitle 8 5" xfId="4903" xr:uid="{00000000-0005-0000-0000-0000B9120000}"/>
    <cellStyle name="03-ASectionTitle 9" xfId="4904" xr:uid="{00000000-0005-0000-0000-0000BA120000}"/>
    <cellStyle name="03-ASectionTitle 9 2" xfId="4905" xr:uid="{00000000-0005-0000-0000-0000BB120000}"/>
    <cellStyle name="03-ASectionTitle 9 2 2" xfId="4906" xr:uid="{00000000-0005-0000-0000-0000BC120000}"/>
    <cellStyle name="03-ASectionTitle 9 3" xfId="4907" xr:uid="{00000000-0005-0000-0000-0000BD120000}"/>
    <cellStyle name="03-ASectionTitle 9 3 2" xfId="4908" xr:uid="{00000000-0005-0000-0000-0000BE120000}"/>
    <cellStyle name="03-ASectionTitle 9 4" xfId="4909" xr:uid="{00000000-0005-0000-0000-0000BF120000}"/>
    <cellStyle name="03-ASectionTitle 9 5" xfId="4910" xr:uid="{00000000-0005-0000-0000-0000C0120000}"/>
    <cellStyle name="04-ASectionSub" xfId="53" xr:uid="{00000000-0005-0000-0000-0000C1120000}"/>
    <cellStyle name="04-ASectionSub 2" xfId="4911" xr:uid="{00000000-0005-0000-0000-0000C2120000}"/>
    <cellStyle name="04-ASectionSub 3" xfId="4912" xr:uid="{00000000-0005-0000-0000-0000C3120000}"/>
    <cellStyle name="04-ASectionSub 4" xfId="4913" xr:uid="{00000000-0005-0000-0000-0000C4120000}"/>
    <cellStyle name="04-ASectionSub 5" xfId="4914" xr:uid="{00000000-0005-0000-0000-0000C5120000}"/>
    <cellStyle name="05-Link" xfId="54" xr:uid="{00000000-0005-0000-0000-0000C6120000}"/>
    <cellStyle name="05-Link 2" xfId="4915" xr:uid="{00000000-0005-0000-0000-0000C7120000}"/>
    <cellStyle name="05-Link 3" xfId="4916" xr:uid="{00000000-0005-0000-0000-0000C8120000}"/>
    <cellStyle name="05-Link 4" xfId="4917" xr:uid="{00000000-0005-0000-0000-0000C9120000}"/>
    <cellStyle name="06-Link%" xfId="55" xr:uid="{00000000-0005-0000-0000-0000CA120000}"/>
    <cellStyle name="06-Link% 2" xfId="4918" xr:uid="{00000000-0005-0000-0000-0000CB120000}"/>
    <cellStyle name="06-Link% 3" xfId="4919" xr:uid="{00000000-0005-0000-0000-0000CC120000}"/>
    <cellStyle name="06-Link% 4" xfId="4920" xr:uid="{00000000-0005-0000-0000-0000CD120000}"/>
    <cellStyle name="07-Link[2]" xfId="56" xr:uid="{00000000-0005-0000-0000-0000CE120000}"/>
    <cellStyle name="07-Link[2] 2" xfId="4921" xr:uid="{00000000-0005-0000-0000-0000CF120000}"/>
    <cellStyle name="07-Link[2] 3" xfId="4922" xr:uid="{00000000-0005-0000-0000-0000D0120000}"/>
    <cellStyle name="07-Link[2] 4" xfId="4923" xr:uid="{00000000-0005-0000-0000-0000D1120000}"/>
    <cellStyle name="08-Link[3]" xfId="57" xr:uid="{00000000-0005-0000-0000-0000D2120000}"/>
    <cellStyle name="08-Link[3] 2" xfId="4924" xr:uid="{00000000-0005-0000-0000-0000D3120000}"/>
    <cellStyle name="08-Link[3] 3" xfId="4925" xr:uid="{00000000-0005-0000-0000-0000D4120000}"/>
    <cellStyle name="08-Link[3] 4" xfId="4926" xr:uid="{00000000-0005-0000-0000-0000D5120000}"/>
    <cellStyle name="09-Input" xfId="58" xr:uid="{00000000-0005-0000-0000-0000D6120000}"/>
    <cellStyle name="09-Input 2" xfId="4927" xr:uid="{00000000-0005-0000-0000-0000D7120000}"/>
    <cellStyle name="09-Input 3" xfId="4928" xr:uid="{00000000-0005-0000-0000-0000D8120000}"/>
    <cellStyle name="09-Input 4" xfId="4929" xr:uid="{00000000-0005-0000-0000-0000D9120000}"/>
    <cellStyle name="1 decimal" xfId="4930" xr:uid="{00000000-0005-0000-0000-0000DA120000}"/>
    <cellStyle name="1. level" xfId="4931" xr:uid="{00000000-0005-0000-0000-0000DB120000}"/>
    <cellStyle name="1. level 2" xfId="4932" xr:uid="{00000000-0005-0000-0000-0000DC120000}"/>
    <cellStyle name="10-Input%" xfId="59" xr:uid="{00000000-0005-0000-0000-0000DD120000}"/>
    <cellStyle name="10-Input% 2" xfId="4933" xr:uid="{00000000-0005-0000-0000-0000DE120000}"/>
    <cellStyle name="10-Input% 3" xfId="4934" xr:uid="{00000000-0005-0000-0000-0000DF120000}"/>
    <cellStyle name="10-Input% 4" xfId="4935" xr:uid="{00000000-0005-0000-0000-0000E0120000}"/>
    <cellStyle name="11-Input[2]" xfId="60" xr:uid="{00000000-0005-0000-0000-0000E1120000}"/>
    <cellStyle name="11-Input[2] 2" xfId="4936" xr:uid="{00000000-0005-0000-0000-0000E2120000}"/>
    <cellStyle name="11-Input[2] 3" xfId="4937" xr:uid="{00000000-0005-0000-0000-0000E3120000}"/>
    <cellStyle name="11-Input[2] 4" xfId="4938" xr:uid="{00000000-0005-0000-0000-0000E4120000}"/>
    <cellStyle name="11-Input[3]" xfId="61" xr:uid="{00000000-0005-0000-0000-0000E5120000}"/>
    <cellStyle name="11-Input[3] 2" xfId="4939" xr:uid="{00000000-0005-0000-0000-0000E6120000}"/>
    <cellStyle name="11-Input[3] 3" xfId="4940" xr:uid="{00000000-0005-0000-0000-0000E7120000}"/>
    <cellStyle name="11-Input[3] 4" xfId="4941" xr:uid="{00000000-0005-0000-0000-0000E8120000}"/>
    <cellStyle name="12-SectionTitle" xfId="62" xr:uid="{00000000-0005-0000-0000-0000E9120000}"/>
    <cellStyle name="12-SectionTitle 2" xfId="4942" xr:uid="{00000000-0005-0000-0000-0000EA120000}"/>
    <cellStyle name="12-SectionTitle 3" xfId="4943" xr:uid="{00000000-0005-0000-0000-0000EB120000}"/>
    <cellStyle name="12-SectionTitle 4" xfId="4944" xr:uid="{00000000-0005-0000-0000-0000EC120000}"/>
    <cellStyle name="12-SectionTitle 5" xfId="4945" xr:uid="{00000000-0005-0000-0000-0000ED120000}"/>
    <cellStyle name="13-SectionSub" xfId="63" xr:uid="{00000000-0005-0000-0000-0000EE120000}"/>
    <cellStyle name="13-SectionSub 2" xfId="4946" xr:uid="{00000000-0005-0000-0000-0000EF120000}"/>
    <cellStyle name="13-SectionSub 2 2" xfId="4947" xr:uid="{00000000-0005-0000-0000-0000F0120000}"/>
    <cellStyle name="13-SectionSub 2 2 10" xfId="4948" xr:uid="{00000000-0005-0000-0000-0000F1120000}"/>
    <cellStyle name="13-SectionSub 2 2 10 2" xfId="4949" xr:uid="{00000000-0005-0000-0000-0000F2120000}"/>
    <cellStyle name="13-SectionSub 2 2 2" xfId="4950" xr:uid="{00000000-0005-0000-0000-0000F3120000}"/>
    <cellStyle name="13-SectionSub 2 2 2 2" xfId="4951" xr:uid="{00000000-0005-0000-0000-0000F4120000}"/>
    <cellStyle name="13-SectionSub 2 2 2 2 2" xfId="4952" xr:uid="{00000000-0005-0000-0000-0000F5120000}"/>
    <cellStyle name="13-SectionSub 2 2 2 2 2 2" xfId="4953" xr:uid="{00000000-0005-0000-0000-0000F6120000}"/>
    <cellStyle name="13-SectionSub 2 2 2 3" xfId="4954" xr:uid="{00000000-0005-0000-0000-0000F7120000}"/>
    <cellStyle name="13-SectionSub 2 2 2 3 2" xfId="4955" xr:uid="{00000000-0005-0000-0000-0000F8120000}"/>
    <cellStyle name="13-SectionSub 2 2 2 3 2 2" xfId="4956" xr:uid="{00000000-0005-0000-0000-0000F9120000}"/>
    <cellStyle name="13-SectionSub 2 2 2 3 3" xfId="4957" xr:uid="{00000000-0005-0000-0000-0000FA120000}"/>
    <cellStyle name="13-SectionSub 2 2 2 3 3 2" xfId="4958" xr:uid="{00000000-0005-0000-0000-0000FB120000}"/>
    <cellStyle name="13-SectionSub 2 2 2 3 4" xfId="4959" xr:uid="{00000000-0005-0000-0000-0000FC120000}"/>
    <cellStyle name="13-SectionSub 2 2 2 4" xfId="4960" xr:uid="{00000000-0005-0000-0000-0000FD120000}"/>
    <cellStyle name="13-SectionSub 2 2 2 4 2" xfId="4961" xr:uid="{00000000-0005-0000-0000-0000FE120000}"/>
    <cellStyle name="13-SectionSub 2 2 2 5" xfId="4962" xr:uid="{00000000-0005-0000-0000-0000FF120000}"/>
    <cellStyle name="13-SectionSub 2 2 3" xfId="4963" xr:uid="{00000000-0005-0000-0000-000000130000}"/>
    <cellStyle name="13-SectionSub 2 2 3 2" xfId="4964" xr:uid="{00000000-0005-0000-0000-000001130000}"/>
    <cellStyle name="13-SectionSub 2 2 3 2 2" xfId="4965" xr:uid="{00000000-0005-0000-0000-000002130000}"/>
    <cellStyle name="13-SectionSub 2 2 3 3" xfId="4966" xr:uid="{00000000-0005-0000-0000-000003130000}"/>
    <cellStyle name="13-SectionSub 2 2 3 3 2" xfId="4967" xr:uid="{00000000-0005-0000-0000-000004130000}"/>
    <cellStyle name="13-SectionSub 2 2 3 4" xfId="4968" xr:uid="{00000000-0005-0000-0000-000005130000}"/>
    <cellStyle name="13-SectionSub 2 2 4" xfId="4969" xr:uid="{00000000-0005-0000-0000-000006130000}"/>
    <cellStyle name="13-SectionSub 2 2 4 2" xfId="4970" xr:uid="{00000000-0005-0000-0000-000007130000}"/>
    <cellStyle name="13-SectionSub 2 2 4 2 2" xfId="4971" xr:uid="{00000000-0005-0000-0000-000008130000}"/>
    <cellStyle name="13-SectionSub 2 2 5" xfId="4972" xr:uid="{00000000-0005-0000-0000-000009130000}"/>
    <cellStyle name="13-SectionSub 2 2 5 2" xfId="4973" xr:uid="{00000000-0005-0000-0000-00000A130000}"/>
    <cellStyle name="13-SectionSub 2 2 5 2 2" xfId="4974" xr:uid="{00000000-0005-0000-0000-00000B130000}"/>
    <cellStyle name="13-SectionSub 2 2 5 3" xfId="4975" xr:uid="{00000000-0005-0000-0000-00000C130000}"/>
    <cellStyle name="13-SectionSub 2 2 5 3 2" xfId="4976" xr:uid="{00000000-0005-0000-0000-00000D130000}"/>
    <cellStyle name="13-SectionSub 2 2 5 4" xfId="4977" xr:uid="{00000000-0005-0000-0000-00000E130000}"/>
    <cellStyle name="13-SectionSub 2 2 5 5" xfId="4978" xr:uid="{00000000-0005-0000-0000-00000F130000}"/>
    <cellStyle name="13-SectionSub 2 2 5 6" xfId="4979" xr:uid="{00000000-0005-0000-0000-000010130000}"/>
    <cellStyle name="13-SectionSub 2 2 6" xfId="4980" xr:uid="{00000000-0005-0000-0000-000011130000}"/>
    <cellStyle name="13-SectionSub 2 2 6 2" xfId="4981" xr:uid="{00000000-0005-0000-0000-000012130000}"/>
    <cellStyle name="13-SectionSub 2 2 7" xfId="4982" xr:uid="{00000000-0005-0000-0000-000013130000}"/>
    <cellStyle name="13-SectionSub 2 2 7 2" xfId="4983" xr:uid="{00000000-0005-0000-0000-000014130000}"/>
    <cellStyle name="13-SectionSub 2 2 8" xfId="4984" xr:uid="{00000000-0005-0000-0000-000015130000}"/>
    <cellStyle name="13-SectionSub 2 2 8 2" xfId="4985" xr:uid="{00000000-0005-0000-0000-000016130000}"/>
    <cellStyle name="13-SectionSub 2 2 9" xfId="4986" xr:uid="{00000000-0005-0000-0000-000017130000}"/>
    <cellStyle name="13-SectionSub 2 2 9 2" xfId="4987" xr:uid="{00000000-0005-0000-0000-000018130000}"/>
    <cellStyle name="13-SectionSub 2 3" xfId="4988" xr:uid="{00000000-0005-0000-0000-000019130000}"/>
    <cellStyle name="13-SectionSub 2 3 2" xfId="4989" xr:uid="{00000000-0005-0000-0000-00001A130000}"/>
    <cellStyle name="13-SectionSub 2 3 2 2" xfId="4990" xr:uid="{00000000-0005-0000-0000-00001B130000}"/>
    <cellStyle name="13-SectionSub 2 3 2 2 2" xfId="4991" xr:uid="{00000000-0005-0000-0000-00001C130000}"/>
    <cellStyle name="13-SectionSub 2 3 2 3" xfId="4992" xr:uid="{00000000-0005-0000-0000-00001D130000}"/>
    <cellStyle name="13-SectionSub 2 3 2 3 2" xfId="4993" xr:uid="{00000000-0005-0000-0000-00001E130000}"/>
    <cellStyle name="13-SectionSub 2 3 2 4" xfId="4994" xr:uid="{00000000-0005-0000-0000-00001F130000}"/>
    <cellStyle name="13-SectionSub 2 3 3" xfId="4995" xr:uid="{00000000-0005-0000-0000-000020130000}"/>
    <cellStyle name="13-SectionSub 2 3 3 2" xfId="4996" xr:uid="{00000000-0005-0000-0000-000021130000}"/>
    <cellStyle name="13-SectionSub 2 3 3 2 2" xfId="4997" xr:uid="{00000000-0005-0000-0000-000022130000}"/>
    <cellStyle name="13-SectionSub 2 3 3 3" xfId="4998" xr:uid="{00000000-0005-0000-0000-000023130000}"/>
    <cellStyle name="13-SectionSub 2 3 3 3 2" xfId="4999" xr:uid="{00000000-0005-0000-0000-000024130000}"/>
    <cellStyle name="13-SectionSub 2 3 3 4" xfId="5000" xr:uid="{00000000-0005-0000-0000-000025130000}"/>
    <cellStyle name="13-SectionSub 2 3 4" xfId="5001" xr:uid="{00000000-0005-0000-0000-000026130000}"/>
    <cellStyle name="13-SectionSub 2 3 4 2" xfId="5002" xr:uid="{00000000-0005-0000-0000-000027130000}"/>
    <cellStyle name="13-SectionSub 2 3 5" xfId="5003" xr:uid="{00000000-0005-0000-0000-000028130000}"/>
    <cellStyle name="13-SectionSub 2 4" xfId="5004" xr:uid="{00000000-0005-0000-0000-000029130000}"/>
    <cellStyle name="13-SectionSub 2 4 2" xfId="5005" xr:uid="{00000000-0005-0000-0000-00002A130000}"/>
    <cellStyle name="13-SectionSub 2 4 2 2" xfId="5006" xr:uid="{00000000-0005-0000-0000-00002B130000}"/>
    <cellStyle name="13-SectionSub 2 5" xfId="5007" xr:uid="{00000000-0005-0000-0000-00002C130000}"/>
    <cellStyle name="13-SectionSub 2 5 2" xfId="5008" xr:uid="{00000000-0005-0000-0000-00002D130000}"/>
    <cellStyle name="13-SectionSub 2 6" xfId="5009" xr:uid="{00000000-0005-0000-0000-00002E130000}"/>
    <cellStyle name="13-SectionSub 3" xfId="5010" xr:uid="{00000000-0005-0000-0000-00002F130000}"/>
    <cellStyle name="13-SectionSub 3 10" xfId="5011" xr:uid="{00000000-0005-0000-0000-000030130000}"/>
    <cellStyle name="13-SectionSub 3 10 2" xfId="5012" xr:uid="{00000000-0005-0000-0000-000031130000}"/>
    <cellStyle name="13-SectionSub 3 2" xfId="5013" xr:uid="{00000000-0005-0000-0000-000032130000}"/>
    <cellStyle name="13-SectionSub 3 2 2" xfId="5014" xr:uid="{00000000-0005-0000-0000-000033130000}"/>
    <cellStyle name="13-SectionSub 3 2 2 2" xfId="5015" xr:uid="{00000000-0005-0000-0000-000034130000}"/>
    <cellStyle name="13-SectionSub 3 2 2 2 2" xfId="5016" xr:uid="{00000000-0005-0000-0000-000035130000}"/>
    <cellStyle name="13-SectionSub 3 2 3" xfId="5017" xr:uid="{00000000-0005-0000-0000-000036130000}"/>
    <cellStyle name="13-SectionSub 3 2 3 2" xfId="5018" xr:uid="{00000000-0005-0000-0000-000037130000}"/>
    <cellStyle name="13-SectionSub 3 2 3 2 2" xfId="5019" xr:uid="{00000000-0005-0000-0000-000038130000}"/>
    <cellStyle name="13-SectionSub 3 2 3 3" xfId="5020" xr:uid="{00000000-0005-0000-0000-000039130000}"/>
    <cellStyle name="13-SectionSub 3 2 3 3 2" xfId="5021" xr:uid="{00000000-0005-0000-0000-00003A130000}"/>
    <cellStyle name="13-SectionSub 3 2 3 4" xfId="5022" xr:uid="{00000000-0005-0000-0000-00003B130000}"/>
    <cellStyle name="13-SectionSub 3 2 4" xfId="5023" xr:uid="{00000000-0005-0000-0000-00003C130000}"/>
    <cellStyle name="13-SectionSub 3 2 4 2" xfId="5024" xr:uid="{00000000-0005-0000-0000-00003D130000}"/>
    <cellStyle name="13-SectionSub 3 2 5" xfId="5025" xr:uid="{00000000-0005-0000-0000-00003E130000}"/>
    <cellStyle name="13-SectionSub 3 3" xfId="5026" xr:uid="{00000000-0005-0000-0000-00003F130000}"/>
    <cellStyle name="13-SectionSub 3 3 2" xfId="5027" xr:uid="{00000000-0005-0000-0000-000040130000}"/>
    <cellStyle name="13-SectionSub 3 3 2 2" xfId="5028" xr:uid="{00000000-0005-0000-0000-000041130000}"/>
    <cellStyle name="13-SectionSub 3 3 3" xfId="5029" xr:uid="{00000000-0005-0000-0000-000042130000}"/>
    <cellStyle name="13-SectionSub 3 3 3 2" xfId="5030" xr:uid="{00000000-0005-0000-0000-000043130000}"/>
    <cellStyle name="13-SectionSub 3 3 4" xfId="5031" xr:uid="{00000000-0005-0000-0000-000044130000}"/>
    <cellStyle name="13-SectionSub 3 4" xfId="5032" xr:uid="{00000000-0005-0000-0000-000045130000}"/>
    <cellStyle name="13-SectionSub 3 4 2" xfId="5033" xr:uid="{00000000-0005-0000-0000-000046130000}"/>
    <cellStyle name="13-SectionSub 3 4 2 2" xfId="5034" xr:uid="{00000000-0005-0000-0000-000047130000}"/>
    <cellStyle name="13-SectionSub 3 5" xfId="5035" xr:uid="{00000000-0005-0000-0000-000048130000}"/>
    <cellStyle name="13-SectionSub 3 5 2" xfId="5036" xr:uid="{00000000-0005-0000-0000-000049130000}"/>
    <cellStyle name="13-SectionSub 3 5 2 2" xfId="5037" xr:uid="{00000000-0005-0000-0000-00004A130000}"/>
    <cellStyle name="13-SectionSub 3 5 3" xfId="5038" xr:uid="{00000000-0005-0000-0000-00004B130000}"/>
    <cellStyle name="13-SectionSub 3 5 3 2" xfId="5039" xr:uid="{00000000-0005-0000-0000-00004C130000}"/>
    <cellStyle name="13-SectionSub 3 5 4" xfId="5040" xr:uid="{00000000-0005-0000-0000-00004D130000}"/>
    <cellStyle name="13-SectionSub 3 5 5" xfId="5041" xr:uid="{00000000-0005-0000-0000-00004E130000}"/>
    <cellStyle name="13-SectionSub 3 5 6" xfId="5042" xr:uid="{00000000-0005-0000-0000-00004F130000}"/>
    <cellStyle name="13-SectionSub 3 6" xfId="5043" xr:uid="{00000000-0005-0000-0000-000050130000}"/>
    <cellStyle name="13-SectionSub 3 6 2" xfId="5044" xr:uid="{00000000-0005-0000-0000-000051130000}"/>
    <cellStyle name="13-SectionSub 3 7" xfId="5045" xr:uid="{00000000-0005-0000-0000-000052130000}"/>
    <cellStyle name="13-SectionSub 3 7 2" xfId="5046" xr:uid="{00000000-0005-0000-0000-000053130000}"/>
    <cellStyle name="13-SectionSub 3 8" xfId="5047" xr:uid="{00000000-0005-0000-0000-000054130000}"/>
    <cellStyle name="13-SectionSub 3 8 2" xfId="5048" xr:uid="{00000000-0005-0000-0000-000055130000}"/>
    <cellStyle name="13-SectionSub 3 9" xfId="5049" xr:uid="{00000000-0005-0000-0000-000056130000}"/>
    <cellStyle name="13-SectionSub 3 9 2" xfId="5050" xr:uid="{00000000-0005-0000-0000-000057130000}"/>
    <cellStyle name="13-SectionSub 4" xfId="5051" xr:uid="{00000000-0005-0000-0000-000058130000}"/>
    <cellStyle name="13-SectionSub 4 2" xfId="5052" xr:uid="{00000000-0005-0000-0000-000059130000}"/>
    <cellStyle name="13-SectionSub 4 2 2" xfId="5053" xr:uid="{00000000-0005-0000-0000-00005A130000}"/>
    <cellStyle name="13-SectionSub 4 2 2 2" xfId="5054" xr:uid="{00000000-0005-0000-0000-00005B130000}"/>
    <cellStyle name="13-SectionSub 4 2 3" xfId="5055" xr:uid="{00000000-0005-0000-0000-00005C130000}"/>
    <cellStyle name="13-SectionSub 4 2 3 2" xfId="5056" xr:uid="{00000000-0005-0000-0000-00005D130000}"/>
    <cellStyle name="13-SectionSub 4 2 4" xfId="5057" xr:uid="{00000000-0005-0000-0000-00005E130000}"/>
    <cellStyle name="13-SectionSub 4 3" xfId="5058" xr:uid="{00000000-0005-0000-0000-00005F130000}"/>
    <cellStyle name="13-SectionSub 4 3 2" xfId="5059" xr:uid="{00000000-0005-0000-0000-000060130000}"/>
    <cellStyle name="13-SectionSub 4 3 2 2" xfId="5060" xr:uid="{00000000-0005-0000-0000-000061130000}"/>
    <cellStyle name="13-SectionSub 4 3 3" xfId="5061" xr:uid="{00000000-0005-0000-0000-000062130000}"/>
    <cellStyle name="13-SectionSub 4 3 3 2" xfId="5062" xr:uid="{00000000-0005-0000-0000-000063130000}"/>
    <cellStyle name="13-SectionSub 4 3 4" xfId="5063" xr:uid="{00000000-0005-0000-0000-000064130000}"/>
    <cellStyle name="13-SectionSub 4 4" xfId="5064" xr:uid="{00000000-0005-0000-0000-000065130000}"/>
    <cellStyle name="13-SectionSub 4 4 2" xfId="5065" xr:uid="{00000000-0005-0000-0000-000066130000}"/>
    <cellStyle name="13-SectionSub 4 5" xfId="5066" xr:uid="{00000000-0005-0000-0000-000067130000}"/>
    <cellStyle name="13-SectionSub 5" xfId="5067" xr:uid="{00000000-0005-0000-0000-000068130000}"/>
    <cellStyle name="13-SectionSub 5 2" xfId="5068" xr:uid="{00000000-0005-0000-0000-000069130000}"/>
    <cellStyle name="13-SectionSub 5 2 2" xfId="5069" xr:uid="{00000000-0005-0000-0000-00006A130000}"/>
    <cellStyle name="13-SectionSub 6" xfId="5070" xr:uid="{00000000-0005-0000-0000-00006B130000}"/>
    <cellStyle name="13-SectionSub 6 2" xfId="5071" xr:uid="{00000000-0005-0000-0000-00006C130000}"/>
    <cellStyle name="13-SectionSub 6 2 2" xfId="5072" xr:uid="{00000000-0005-0000-0000-00006D130000}"/>
    <cellStyle name="13-SectionSub 6 3" xfId="5073" xr:uid="{00000000-0005-0000-0000-00006E130000}"/>
    <cellStyle name="13-SectionSub 6 3 2" xfId="5074" xr:uid="{00000000-0005-0000-0000-00006F130000}"/>
    <cellStyle name="13-SectionSub 6 4" xfId="5075" xr:uid="{00000000-0005-0000-0000-000070130000}"/>
    <cellStyle name="13-SectionSub 6 5" xfId="5076" xr:uid="{00000000-0005-0000-0000-000071130000}"/>
    <cellStyle name="13-SectionSub 7" xfId="5077" xr:uid="{00000000-0005-0000-0000-000072130000}"/>
    <cellStyle name="13-SectionSub 7 2" xfId="5078" xr:uid="{00000000-0005-0000-0000-000073130000}"/>
    <cellStyle name="14-SubSum" xfId="64" xr:uid="{00000000-0005-0000-0000-000074130000}"/>
    <cellStyle name="14-SubSum 2" xfId="5079" xr:uid="{00000000-0005-0000-0000-000075130000}"/>
    <cellStyle name="14-SubSum 3" xfId="5080" xr:uid="{00000000-0005-0000-0000-000076130000}"/>
    <cellStyle name="14-SubSum 4" xfId="5081" xr:uid="{00000000-0005-0000-0000-000077130000}"/>
    <cellStyle name="14-SubSum 5" xfId="5082" xr:uid="{00000000-0005-0000-0000-000078130000}"/>
    <cellStyle name="2 decimal" xfId="5083" xr:uid="{00000000-0005-0000-0000-000079130000}"/>
    <cellStyle name="2. level" xfId="5084" xr:uid="{00000000-0005-0000-0000-00007A130000}"/>
    <cellStyle name="2. level 2" xfId="5085" xr:uid="{00000000-0005-0000-0000-00007B130000}"/>
    <cellStyle name="2. level 2 2" xfId="5086" xr:uid="{00000000-0005-0000-0000-00007C130000}"/>
    <cellStyle name="2. level 3" xfId="5087" xr:uid="{00000000-0005-0000-0000-00007D130000}"/>
    <cellStyle name="2. level 3 2" xfId="5088" xr:uid="{00000000-0005-0000-0000-00007E130000}"/>
    <cellStyle name="2. level 4" xfId="5089" xr:uid="{00000000-0005-0000-0000-00007F130000}"/>
    <cellStyle name="20 % - Akzent1" xfId="5090" xr:uid="{00000000-0005-0000-0000-000080130000}"/>
    <cellStyle name="20 % - Akzent2" xfId="5091" xr:uid="{00000000-0005-0000-0000-000081130000}"/>
    <cellStyle name="20 % - Akzent3" xfId="5092" xr:uid="{00000000-0005-0000-0000-000082130000}"/>
    <cellStyle name="20 % - Akzent4" xfId="5093" xr:uid="{00000000-0005-0000-0000-000083130000}"/>
    <cellStyle name="20 % - Akzent5" xfId="5094" xr:uid="{00000000-0005-0000-0000-000084130000}"/>
    <cellStyle name="20 % - Akzent6" xfId="5095" xr:uid="{00000000-0005-0000-0000-000085130000}"/>
    <cellStyle name="20% - Accent1 10" xfId="5096" xr:uid="{00000000-0005-0000-0000-000086130000}"/>
    <cellStyle name="20% - Accent1 11" xfId="5097" xr:uid="{00000000-0005-0000-0000-000087130000}"/>
    <cellStyle name="20% - Accent1 12" xfId="5098" xr:uid="{00000000-0005-0000-0000-000088130000}"/>
    <cellStyle name="20% - Accent1 13" xfId="5099" xr:uid="{00000000-0005-0000-0000-000089130000}"/>
    <cellStyle name="20% - Accent1 14" xfId="5100" xr:uid="{00000000-0005-0000-0000-00008A130000}"/>
    <cellStyle name="20% - Accent1 15" xfId="5101" xr:uid="{00000000-0005-0000-0000-00008B130000}"/>
    <cellStyle name="20% - Accent1 16" xfId="5102" xr:uid="{00000000-0005-0000-0000-00008C130000}"/>
    <cellStyle name="20% - Accent1 17" xfId="5103" xr:uid="{00000000-0005-0000-0000-00008D130000}"/>
    <cellStyle name="20% - Accent1 18" xfId="5104" xr:uid="{00000000-0005-0000-0000-00008E130000}"/>
    <cellStyle name="20% - Accent1 19" xfId="5105" xr:uid="{00000000-0005-0000-0000-00008F130000}"/>
    <cellStyle name="20% - Accent1 2" xfId="5106" xr:uid="{00000000-0005-0000-0000-000090130000}"/>
    <cellStyle name="20% - Accent1 2 2" xfId="5107" xr:uid="{00000000-0005-0000-0000-000091130000}"/>
    <cellStyle name="20% - Accent1 2 2 10" xfId="5108" xr:uid="{00000000-0005-0000-0000-000092130000}"/>
    <cellStyle name="20% - Accent1 2 2 11" xfId="5109" xr:uid="{00000000-0005-0000-0000-000093130000}"/>
    <cellStyle name="20% - Accent1 2 2 12" xfId="5110" xr:uid="{00000000-0005-0000-0000-000094130000}"/>
    <cellStyle name="20% - Accent1 2 2 13" xfId="5111" xr:uid="{00000000-0005-0000-0000-000095130000}"/>
    <cellStyle name="20% - Accent1 2 2 14" xfId="5112" xr:uid="{00000000-0005-0000-0000-000096130000}"/>
    <cellStyle name="20% - Accent1 2 2 15" xfId="5113" xr:uid="{00000000-0005-0000-0000-000097130000}"/>
    <cellStyle name="20% - Accent1 2 2 2" xfId="5114" xr:uid="{00000000-0005-0000-0000-000098130000}"/>
    <cellStyle name="20% - Accent1 2 2 3" xfId="5115" xr:uid="{00000000-0005-0000-0000-000099130000}"/>
    <cellStyle name="20% - Accent1 2 2 4" xfId="5116" xr:uid="{00000000-0005-0000-0000-00009A130000}"/>
    <cellStyle name="20% - Accent1 2 2 5" xfId="5117" xr:uid="{00000000-0005-0000-0000-00009B130000}"/>
    <cellStyle name="20% - Accent1 2 2 6" xfId="5118" xr:uid="{00000000-0005-0000-0000-00009C130000}"/>
    <cellStyle name="20% - Accent1 2 2 7" xfId="5119" xr:uid="{00000000-0005-0000-0000-00009D130000}"/>
    <cellStyle name="20% - Accent1 2 2 8" xfId="5120" xr:uid="{00000000-0005-0000-0000-00009E130000}"/>
    <cellStyle name="20% - Accent1 2 2 9" xfId="5121" xr:uid="{00000000-0005-0000-0000-00009F130000}"/>
    <cellStyle name="20% - Accent1 2 3" xfId="5122" xr:uid="{00000000-0005-0000-0000-0000A0130000}"/>
    <cellStyle name="20% - Accent1 2 3 2" xfId="5123" xr:uid="{00000000-0005-0000-0000-0000A1130000}"/>
    <cellStyle name="20% - Accent1 2 4" xfId="5124" xr:uid="{00000000-0005-0000-0000-0000A2130000}"/>
    <cellStyle name="20% - Accent1 2 4 2" xfId="5125" xr:uid="{00000000-0005-0000-0000-0000A3130000}"/>
    <cellStyle name="20% - Accent1 2 5" xfId="5126" xr:uid="{00000000-0005-0000-0000-0000A4130000}"/>
    <cellStyle name="20% - Accent1 20" xfId="5127" xr:uid="{00000000-0005-0000-0000-0000A5130000}"/>
    <cellStyle name="20% - Accent1 21" xfId="5128" xr:uid="{00000000-0005-0000-0000-0000A6130000}"/>
    <cellStyle name="20% - Accent1 22" xfId="5129" xr:uid="{00000000-0005-0000-0000-0000A7130000}"/>
    <cellStyle name="20% - Accent1 23" xfId="5130" xr:uid="{00000000-0005-0000-0000-0000A8130000}"/>
    <cellStyle name="20% - Accent1 24" xfId="5131" xr:uid="{00000000-0005-0000-0000-0000A9130000}"/>
    <cellStyle name="20% - Accent1 25" xfId="5132" xr:uid="{00000000-0005-0000-0000-0000AA130000}"/>
    <cellStyle name="20% - Accent1 26" xfId="5133" xr:uid="{00000000-0005-0000-0000-0000AB130000}"/>
    <cellStyle name="20% - Accent1 27" xfId="5134" xr:uid="{00000000-0005-0000-0000-0000AC130000}"/>
    <cellStyle name="20% - Accent1 28" xfId="5135" xr:uid="{00000000-0005-0000-0000-0000AD130000}"/>
    <cellStyle name="20% - Accent1 29" xfId="5136" xr:uid="{00000000-0005-0000-0000-0000AE130000}"/>
    <cellStyle name="20% - Accent1 3" xfId="5137" xr:uid="{00000000-0005-0000-0000-0000AF130000}"/>
    <cellStyle name="20% - Accent1 3 10" xfId="5138" xr:uid="{00000000-0005-0000-0000-0000B0130000}"/>
    <cellStyle name="20% - Accent1 3 11" xfId="5139" xr:uid="{00000000-0005-0000-0000-0000B1130000}"/>
    <cellStyle name="20% - Accent1 3 12" xfId="5140" xr:uid="{00000000-0005-0000-0000-0000B2130000}"/>
    <cellStyle name="20% - Accent1 3 13" xfId="5141" xr:uid="{00000000-0005-0000-0000-0000B3130000}"/>
    <cellStyle name="20% - Accent1 3 14" xfId="5142" xr:uid="{00000000-0005-0000-0000-0000B4130000}"/>
    <cellStyle name="20% - Accent1 3 15" xfId="5143" xr:uid="{00000000-0005-0000-0000-0000B5130000}"/>
    <cellStyle name="20% - Accent1 3 2" xfId="5144" xr:uid="{00000000-0005-0000-0000-0000B6130000}"/>
    <cellStyle name="20% - Accent1 3 2 2" xfId="5145" xr:uid="{00000000-0005-0000-0000-0000B7130000}"/>
    <cellStyle name="20% - Accent1 3 3" xfId="5146" xr:uid="{00000000-0005-0000-0000-0000B8130000}"/>
    <cellStyle name="20% - Accent1 3 3 2" xfId="5147" xr:uid="{00000000-0005-0000-0000-0000B9130000}"/>
    <cellStyle name="20% - Accent1 3 4" xfId="5148" xr:uid="{00000000-0005-0000-0000-0000BA130000}"/>
    <cellStyle name="20% - Accent1 3 4 2" xfId="5149" xr:uid="{00000000-0005-0000-0000-0000BB130000}"/>
    <cellStyle name="20% - Accent1 3 5" xfId="5150" xr:uid="{00000000-0005-0000-0000-0000BC130000}"/>
    <cellStyle name="20% - Accent1 3 6" xfId="5151" xr:uid="{00000000-0005-0000-0000-0000BD130000}"/>
    <cellStyle name="20% - Accent1 3 7" xfId="5152" xr:uid="{00000000-0005-0000-0000-0000BE130000}"/>
    <cellStyle name="20% - Accent1 3 8" xfId="5153" xr:uid="{00000000-0005-0000-0000-0000BF130000}"/>
    <cellStyle name="20% - Accent1 3 9" xfId="5154" xr:uid="{00000000-0005-0000-0000-0000C0130000}"/>
    <cellStyle name="20% - Accent1 30" xfId="5155" xr:uid="{00000000-0005-0000-0000-0000C1130000}"/>
    <cellStyle name="20% - Accent1 31" xfId="5156" xr:uid="{00000000-0005-0000-0000-0000C2130000}"/>
    <cellStyle name="20% - Accent1 32" xfId="5157" xr:uid="{00000000-0005-0000-0000-0000C3130000}"/>
    <cellStyle name="20% - Accent1 33" xfId="5158" xr:uid="{00000000-0005-0000-0000-0000C4130000}"/>
    <cellStyle name="20% - Accent1 34" xfId="5159" xr:uid="{00000000-0005-0000-0000-0000C5130000}"/>
    <cellStyle name="20% - Accent1 35" xfId="5160" xr:uid="{00000000-0005-0000-0000-0000C6130000}"/>
    <cellStyle name="20% - Accent1 36" xfId="5161" xr:uid="{00000000-0005-0000-0000-0000C7130000}"/>
    <cellStyle name="20% - Accent1 37" xfId="5162" xr:uid="{00000000-0005-0000-0000-0000C8130000}"/>
    <cellStyle name="20% - Accent1 38" xfId="5163" xr:uid="{00000000-0005-0000-0000-0000C9130000}"/>
    <cellStyle name="20% - Accent1 4" xfId="5164" xr:uid="{00000000-0005-0000-0000-0000CA130000}"/>
    <cellStyle name="20% - Accent1 4 10" xfId="5165" xr:uid="{00000000-0005-0000-0000-0000CB130000}"/>
    <cellStyle name="20% - Accent1 4 11" xfId="5166" xr:uid="{00000000-0005-0000-0000-0000CC130000}"/>
    <cellStyle name="20% - Accent1 4 12" xfId="5167" xr:uid="{00000000-0005-0000-0000-0000CD130000}"/>
    <cellStyle name="20% - Accent1 4 13" xfId="5168" xr:uid="{00000000-0005-0000-0000-0000CE130000}"/>
    <cellStyle name="20% - Accent1 4 14" xfId="5169" xr:uid="{00000000-0005-0000-0000-0000CF130000}"/>
    <cellStyle name="20% - Accent1 4 15" xfId="5170" xr:uid="{00000000-0005-0000-0000-0000D0130000}"/>
    <cellStyle name="20% - Accent1 4 2" xfId="5171" xr:uid="{00000000-0005-0000-0000-0000D1130000}"/>
    <cellStyle name="20% - Accent1 4 3" xfId="5172" xr:uid="{00000000-0005-0000-0000-0000D2130000}"/>
    <cellStyle name="20% - Accent1 4 4" xfId="5173" xr:uid="{00000000-0005-0000-0000-0000D3130000}"/>
    <cellStyle name="20% - Accent1 4 5" xfId="5174" xr:uid="{00000000-0005-0000-0000-0000D4130000}"/>
    <cellStyle name="20% - Accent1 4 6" xfId="5175" xr:uid="{00000000-0005-0000-0000-0000D5130000}"/>
    <cellStyle name="20% - Accent1 4 7" xfId="5176" xr:uid="{00000000-0005-0000-0000-0000D6130000}"/>
    <cellStyle name="20% - Accent1 4 8" xfId="5177" xr:uid="{00000000-0005-0000-0000-0000D7130000}"/>
    <cellStyle name="20% - Accent1 4 9" xfId="5178" xr:uid="{00000000-0005-0000-0000-0000D8130000}"/>
    <cellStyle name="20% - Accent1 5" xfId="5179" xr:uid="{00000000-0005-0000-0000-0000D9130000}"/>
    <cellStyle name="20% - Accent1 6" xfId="5180" xr:uid="{00000000-0005-0000-0000-0000DA130000}"/>
    <cellStyle name="20% - Accent1 6 2" xfId="5181" xr:uid="{00000000-0005-0000-0000-0000DB130000}"/>
    <cellStyle name="20% - Accent1 6 3" xfId="5182" xr:uid="{00000000-0005-0000-0000-0000DC130000}"/>
    <cellStyle name="20% - Accent1 7" xfId="5183" xr:uid="{00000000-0005-0000-0000-0000DD130000}"/>
    <cellStyle name="20% - Accent1 7 2" xfId="5184" xr:uid="{00000000-0005-0000-0000-0000DE130000}"/>
    <cellStyle name="20% - Accent1 8" xfId="5185" xr:uid="{00000000-0005-0000-0000-0000DF130000}"/>
    <cellStyle name="20% - Accent1 9" xfId="5186" xr:uid="{00000000-0005-0000-0000-0000E0130000}"/>
    <cellStyle name="20% - Accent2 10" xfId="5187" xr:uid="{00000000-0005-0000-0000-0000E1130000}"/>
    <cellStyle name="20% - Accent2 11" xfId="5188" xr:uid="{00000000-0005-0000-0000-0000E2130000}"/>
    <cellStyle name="20% - Accent2 12" xfId="5189" xr:uid="{00000000-0005-0000-0000-0000E3130000}"/>
    <cellStyle name="20% - Accent2 13" xfId="5190" xr:uid="{00000000-0005-0000-0000-0000E4130000}"/>
    <cellStyle name="20% - Accent2 14" xfId="5191" xr:uid="{00000000-0005-0000-0000-0000E5130000}"/>
    <cellStyle name="20% - Accent2 15" xfId="5192" xr:uid="{00000000-0005-0000-0000-0000E6130000}"/>
    <cellStyle name="20% - Accent2 16" xfId="5193" xr:uid="{00000000-0005-0000-0000-0000E7130000}"/>
    <cellStyle name="20% - Accent2 17" xfId="5194" xr:uid="{00000000-0005-0000-0000-0000E8130000}"/>
    <cellStyle name="20% - Accent2 18" xfId="5195" xr:uid="{00000000-0005-0000-0000-0000E9130000}"/>
    <cellStyle name="20% - Accent2 19" xfId="5196" xr:uid="{00000000-0005-0000-0000-0000EA130000}"/>
    <cellStyle name="20% - Accent2 2" xfId="5197" xr:uid="{00000000-0005-0000-0000-0000EB130000}"/>
    <cellStyle name="20% - Accent2 2 2" xfId="5198" xr:uid="{00000000-0005-0000-0000-0000EC130000}"/>
    <cellStyle name="20% - Accent2 2 2 10" xfId="5199" xr:uid="{00000000-0005-0000-0000-0000ED130000}"/>
    <cellStyle name="20% - Accent2 2 2 11" xfId="5200" xr:uid="{00000000-0005-0000-0000-0000EE130000}"/>
    <cellStyle name="20% - Accent2 2 2 12" xfId="5201" xr:uid="{00000000-0005-0000-0000-0000EF130000}"/>
    <cellStyle name="20% - Accent2 2 2 13" xfId="5202" xr:uid="{00000000-0005-0000-0000-0000F0130000}"/>
    <cellStyle name="20% - Accent2 2 2 14" xfId="5203" xr:uid="{00000000-0005-0000-0000-0000F1130000}"/>
    <cellStyle name="20% - Accent2 2 2 15" xfId="5204" xr:uid="{00000000-0005-0000-0000-0000F2130000}"/>
    <cellStyle name="20% - Accent2 2 2 2" xfId="5205" xr:uid="{00000000-0005-0000-0000-0000F3130000}"/>
    <cellStyle name="20% - Accent2 2 2 3" xfId="5206" xr:uid="{00000000-0005-0000-0000-0000F4130000}"/>
    <cellStyle name="20% - Accent2 2 2 4" xfId="5207" xr:uid="{00000000-0005-0000-0000-0000F5130000}"/>
    <cellStyle name="20% - Accent2 2 2 5" xfId="5208" xr:uid="{00000000-0005-0000-0000-0000F6130000}"/>
    <cellStyle name="20% - Accent2 2 2 6" xfId="5209" xr:uid="{00000000-0005-0000-0000-0000F7130000}"/>
    <cellStyle name="20% - Accent2 2 2 7" xfId="5210" xr:uid="{00000000-0005-0000-0000-0000F8130000}"/>
    <cellStyle name="20% - Accent2 2 2 8" xfId="5211" xr:uid="{00000000-0005-0000-0000-0000F9130000}"/>
    <cellStyle name="20% - Accent2 2 2 9" xfId="5212" xr:uid="{00000000-0005-0000-0000-0000FA130000}"/>
    <cellStyle name="20% - Accent2 2 3" xfId="5213" xr:uid="{00000000-0005-0000-0000-0000FB130000}"/>
    <cellStyle name="20% - Accent2 2 3 2" xfId="5214" xr:uid="{00000000-0005-0000-0000-0000FC130000}"/>
    <cellStyle name="20% - Accent2 2 4" xfId="5215" xr:uid="{00000000-0005-0000-0000-0000FD130000}"/>
    <cellStyle name="20% - Accent2 2 4 2" xfId="5216" xr:uid="{00000000-0005-0000-0000-0000FE130000}"/>
    <cellStyle name="20% - Accent2 2 5" xfId="5217" xr:uid="{00000000-0005-0000-0000-0000FF130000}"/>
    <cellStyle name="20% - Accent2 20" xfId="5218" xr:uid="{00000000-0005-0000-0000-000000140000}"/>
    <cellStyle name="20% - Accent2 21" xfId="5219" xr:uid="{00000000-0005-0000-0000-000001140000}"/>
    <cellStyle name="20% - Accent2 22" xfId="5220" xr:uid="{00000000-0005-0000-0000-000002140000}"/>
    <cellStyle name="20% - Accent2 23" xfId="5221" xr:uid="{00000000-0005-0000-0000-000003140000}"/>
    <cellStyle name="20% - Accent2 24" xfId="5222" xr:uid="{00000000-0005-0000-0000-000004140000}"/>
    <cellStyle name="20% - Accent2 25" xfId="5223" xr:uid="{00000000-0005-0000-0000-000005140000}"/>
    <cellStyle name="20% - Accent2 26" xfId="5224" xr:uid="{00000000-0005-0000-0000-000006140000}"/>
    <cellStyle name="20% - Accent2 27" xfId="5225" xr:uid="{00000000-0005-0000-0000-000007140000}"/>
    <cellStyle name="20% - Accent2 28" xfId="5226" xr:uid="{00000000-0005-0000-0000-000008140000}"/>
    <cellStyle name="20% - Accent2 29" xfId="5227" xr:uid="{00000000-0005-0000-0000-000009140000}"/>
    <cellStyle name="20% - Accent2 3" xfId="5228" xr:uid="{00000000-0005-0000-0000-00000A140000}"/>
    <cellStyle name="20% - Accent2 3 10" xfId="5229" xr:uid="{00000000-0005-0000-0000-00000B140000}"/>
    <cellStyle name="20% - Accent2 3 11" xfId="5230" xr:uid="{00000000-0005-0000-0000-00000C140000}"/>
    <cellStyle name="20% - Accent2 3 12" xfId="5231" xr:uid="{00000000-0005-0000-0000-00000D140000}"/>
    <cellStyle name="20% - Accent2 3 13" xfId="5232" xr:uid="{00000000-0005-0000-0000-00000E140000}"/>
    <cellStyle name="20% - Accent2 3 14" xfId="5233" xr:uid="{00000000-0005-0000-0000-00000F140000}"/>
    <cellStyle name="20% - Accent2 3 15" xfId="5234" xr:uid="{00000000-0005-0000-0000-000010140000}"/>
    <cellStyle name="20% - Accent2 3 2" xfId="5235" xr:uid="{00000000-0005-0000-0000-000011140000}"/>
    <cellStyle name="20% - Accent2 3 2 2" xfId="5236" xr:uid="{00000000-0005-0000-0000-000012140000}"/>
    <cellStyle name="20% - Accent2 3 3" xfId="5237" xr:uid="{00000000-0005-0000-0000-000013140000}"/>
    <cellStyle name="20% - Accent2 3 3 2" xfId="5238" xr:uid="{00000000-0005-0000-0000-000014140000}"/>
    <cellStyle name="20% - Accent2 3 4" xfId="5239" xr:uid="{00000000-0005-0000-0000-000015140000}"/>
    <cellStyle name="20% - Accent2 3 4 2" xfId="5240" xr:uid="{00000000-0005-0000-0000-000016140000}"/>
    <cellStyle name="20% - Accent2 3 5" xfId="5241" xr:uid="{00000000-0005-0000-0000-000017140000}"/>
    <cellStyle name="20% - Accent2 3 6" xfId="5242" xr:uid="{00000000-0005-0000-0000-000018140000}"/>
    <cellStyle name="20% - Accent2 3 7" xfId="5243" xr:uid="{00000000-0005-0000-0000-000019140000}"/>
    <cellStyle name="20% - Accent2 3 8" xfId="5244" xr:uid="{00000000-0005-0000-0000-00001A140000}"/>
    <cellStyle name="20% - Accent2 3 9" xfId="5245" xr:uid="{00000000-0005-0000-0000-00001B140000}"/>
    <cellStyle name="20% - Accent2 30" xfId="5246" xr:uid="{00000000-0005-0000-0000-00001C140000}"/>
    <cellStyle name="20% - Accent2 31" xfId="5247" xr:uid="{00000000-0005-0000-0000-00001D140000}"/>
    <cellStyle name="20% - Accent2 32" xfId="5248" xr:uid="{00000000-0005-0000-0000-00001E140000}"/>
    <cellStyle name="20% - Accent2 33" xfId="5249" xr:uid="{00000000-0005-0000-0000-00001F140000}"/>
    <cellStyle name="20% - Accent2 34" xfId="5250" xr:uid="{00000000-0005-0000-0000-000020140000}"/>
    <cellStyle name="20% - Accent2 35" xfId="5251" xr:uid="{00000000-0005-0000-0000-000021140000}"/>
    <cellStyle name="20% - Accent2 36" xfId="5252" xr:uid="{00000000-0005-0000-0000-000022140000}"/>
    <cellStyle name="20% - Accent2 37" xfId="5253" xr:uid="{00000000-0005-0000-0000-000023140000}"/>
    <cellStyle name="20% - Accent2 38" xfId="5254" xr:uid="{00000000-0005-0000-0000-000024140000}"/>
    <cellStyle name="20% - Accent2 4" xfId="5255" xr:uid="{00000000-0005-0000-0000-000025140000}"/>
    <cellStyle name="20% - Accent2 4 10" xfId="5256" xr:uid="{00000000-0005-0000-0000-000026140000}"/>
    <cellStyle name="20% - Accent2 4 11" xfId="5257" xr:uid="{00000000-0005-0000-0000-000027140000}"/>
    <cellStyle name="20% - Accent2 4 12" xfId="5258" xr:uid="{00000000-0005-0000-0000-000028140000}"/>
    <cellStyle name="20% - Accent2 4 13" xfId="5259" xr:uid="{00000000-0005-0000-0000-000029140000}"/>
    <cellStyle name="20% - Accent2 4 14" xfId="5260" xr:uid="{00000000-0005-0000-0000-00002A140000}"/>
    <cellStyle name="20% - Accent2 4 15" xfId="5261" xr:uid="{00000000-0005-0000-0000-00002B140000}"/>
    <cellStyle name="20% - Accent2 4 2" xfId="5262" xr:uid="{00000000-0005-0000-0000-00002C140000}"/>
    <cellStyle name="20% - Accent2 4 3" xfId="5263" xr:uid="{00000000-0005-0000-0000-00002D140000}"/>
    <cellStyle name="20% - Accent2 4 4" xfId="5264" xr:uid="{00000000-0005-0000-0000-00002E140000}"/>
    <cellStyle name="20% - Accent2 4 5" xfId="5265" xr:uid="{00000000-0005-0000-0000-00002F140000}"/>
    <cellStyle name="20% - Accent2 4 6" xfId="5266" xr:uid="{00000000-0005-0000-0000-000030140000}"/>
    <cellStyle name="20% - Accent2 4 7" xfId="5267" xr:uid="{00000000-0005-0000-0000-000031140000}"/>
    <cellStyle name="20% - Accent2 4 8" xfId="5268" xr:uid="{00000000-0005-0000-0000-000032140000}"/>
    <cellStyle name="20% - Accent2 4 9" xfId="5269" xr:uid="{00000000-0005-0000-0000-000033140000}"/>
    <cellStyle name="20% - Accent2 5" xfId="5270" xr:uid="{00000000-0005-0000-0000-000034140000}"/>
    <cellStyle name="20% - Accent2 6" xfId="5271" xr:uid="{00000000-0005-0000-0000-000035140000}"/>
    <cellStyle name="20% - Accent2 6 2" xfId="5272" xr:uid="{00000000-0005-0000-0000-000036140000}"/>
    <cellStyle name="20% - Accent2 6 3" xfId="5273" xr:uid="{00000000-0005-0000-0000-000037140000}"/>
    <cellStyle name="20% - Accent2 7" xfId="5274" xr:uid="{00000000-0005-0000-0000-000038140000}"/>
    <cellStyle name="20% - Accent2 7 2" xfId="5275" xr:uid="{00000000-0005-0000-0000-000039140000}"/>
    <cellStyle name="20% - Accent2 8" xfId="5276" xr:uid="{00000000-0005-0000-0000-00003A140000}"/>
    <cellStyle name="20% - Accent2 9" xfId="5277" xr:uid="{00000000-0005-0000-0000-00003B140000}"/>
    <cellStyle name="20% - Accent3 10" xfId="5278" xr:uid="{00000000-0005-0000-0000-00003C140000}"/>
    <cellStyle name="20% - Accent3 11" xfId="5279" xr:uid="{00000000-0005-0000-0000-00003D140000}"/>
    <cellStyle name="20% - Accent3 12" xfId="5280" xr:uid="{00000000-0005-0000-0000-00003E140000}"/>
    <cellStyle name="20% - Accent3 13" xfId="5281" xr:uid="{00000000-0005-0000-0000-00003F140000}"/>
    <cellStyle name="20% - Accent3 14" xfId="5282" xr:uid="{00000000-0005-0000-0000-000040140000}"/>
    <cellStyle name="20% - Accent3 15" xfId="5283" xr:uid="{00000000-0005-0000-0000-000041140000}"/>
    <cellStyle name="20% - Accent3 16" xfId="5284" xr:uid="{00000000-0005-0000-0000-000042140000}"/>
    <cellStyle name="20% - Accent3 17" xfId="5285" xr:uid="{00000000-0005-0000-0000-000043140000}"/>
    <cellStyle name="20% - Accent3 18" xfId="5286" xr:uid="{00000000-0005-0000-0000-000044140000}"/>
    <cellStyle name="20% - Accent3 19" xfId="5287" xr:uid="{00000000-0005-0000-0000-000045140000}"/>
    <cellStyle name="20% - Accent3 2" xfId="5288" xr:uid="{00000000-0005-0000-0000-000046140000}"/>
    <cellStyle name="20% - Accent3 2 2" xfId="5289" xr:uid="{00000000-0005-0000-0000-000047140000}"/>
    <cellStyle name="20% - Accent3 2 2 10" xfId="5290" xr:uid="{00000000-0005-0000-0000-000048140000}"/>
    <cellStyle name="20% - Accent3 2 2 11" xfId="5291" xr:uid="{00000000-0005-0000-0000-000049140000}"/>
    <cellStyle name="20% - Accent3 2 2 12" xfId="5292" xr:uid="{00000000-0005-0000-0000-00004A140000}"/>
    <cellStyle name="20% - Accent3 2 2 13" xfId="5293" xr:uid="{00000000-0005-0000-0000-00004B140000}"/>
    <cellStyle name="20% - Accent3 2 2 14" xfId="5294" xr:uid="{00000000-0005-0000-0000-00004C140000}"/>
    <cellStyle name="20% - Accent3 2 2 15" xfId="5295" xr:uid="{00000000-0005-0000-0000-00004D140000}"/>
    <cellStyle name="20% - Accent3 2 2 2" xfId="5296" xr:uid="{00000000-0005-0000-0000-00004E140000}"/>
    <cellStyle name="20% - Accent3 2 2 3" xfId="5297" xr:uid="{00000000-0005-0000-0000-00004F140000}"/>
    <cellStyle name="20% - Accent3 2 2 4" xfId="5298" xr:uid="{00000000-0005-0000-0000-000050140000}"/>
    <cellStyle name="20% - Accent3 2 2 5" xfId="5299" xr:uid="{00000000-0005-0000-0000-000051140000}"/>
    <cellStyle name="20% - Accent3 2 2 6" xfId="5300" xr:uid="{00000000-0005-0000-0000-000052140000}"/>
    <cellStyle name="20% - Accent3 2 2 7" xfId="5301" xr:uid="{00000000-0005-0000-0000-000053140000}"/>
    <cellStyle name="20% - Accent3 2 2 8" xfId="5302" xr:uid="{00000000-0005-0000-0000-000054140000}"/>
    <cellStyle name="20% - Accent3 2 2 9" xfId="5303" xr:uid="{00000000-0005-0000-0000-000055140000}"/>
    <cellStyle name="20% - Accent3 2 3" xfId="5304" xr:uid="{00000000-0005-0000-0000-000056140000}"/>
    <cellStyle name="20% - Accent3 2 3 2" xfId="5305" xr:uid="{00000000-0005-0000-0000-000057140000}"/>
    <cellStyle name="20% - Accent3 2 4" xfId="5306" xr:uid="{00000000-0005-0000-0000-000058140000}"/>
    <cellStyle name="20% - Accent3 2 4 2" xfId="5307" xr:uid="{00000000-0005-0000-0000-000059140000}"/>
    <cellStyle name="20% - Accent3 2 5" xfId="5308" xr:uid="{00000000-0005-0000-0000-00005A140000}"/>
    <cellStyle name="20% - Accent3 20" xfId="5309" xr:uid="{00000000-0005-0000-0000-00005B140000}"/>
    <cellStyle name="20% - Accent3 21" xfId="5310" xr:uid="{00000000-0005-0000-0000-00005C140000}"/>
    <cellStyle name="20% - Accent3 22" xfId="5311" xr:uid="{00000000-0005-0000-0000-00005D140000}"/>
    <cellStyle name="20% - Accent3 23" xfId="5312" xr:uid="{00000000-0005-0000-0000-00005E140000}"/>
    <cellStyle name="20% - Accent3 24" xfId="5313" xr:uid="{00000000-0005-0000-0000-00005F140000}"/>
    <cellStyle name="20% - Accent3 25" xfId="5314" xr:uid="{00000000-0005-0000-0000-000060140000}"/>
    <cellStyle name="20% - Accent3 26" xfId="5315" xr:uid="{00000000-0005-0000-0000-000061140000}"/>
    <cellStyle name="20% - Accent3 27" xfId="5316" xr:uid="{00000000-0005-0000-0000-000062140000}"/>
    <cellStyle name="20% - Accent3 28" xfId="5317" xr:uid="{00000000-0005-0000-0000-000063140000}"/>
    <cellStyle name="20% - Accent3 29" xfId="5318" xr:uid="{00000000-0005-0000-0000-000064140000}"/>
    <cellStyle name="20% - Accent3 3" xfId="5319" xr:uid="{00000000-0005-0000-0000-000065140000}"/>
    <cellStyle name="20% - Accent3 3 10" xfId="5320" xr:uid="{00000000-0005-0000-0000-000066140000}"/>
    <cellStyle name="20% - Accent3 3 11" xfId="5321" xr:uid="{00000000-0005-0000-0000-000067140000}"/>
    <cellStyle name="20% - Accent3 3 12" xfId="5322" xr:uid="{00000000-0005-0000-0000-000068140000}"/>
    <cellStyle name="20% - Accent3 3 13" xfId="5323" xr:uid="{00000000-0005-0000-0000-000069140000}"/>
    <cellStyle name="20% - Accent3 3 14" xfId="5324" xr:uid="{00000000-0005-0000-0000-00006A140000}"/>
    <cellStyle name="20% - Accent3 3 15" xfId="5325" xr:uid="{00000000-0005-0000-0000-00006B140000}"/>
    <cellStyle name="20% - Accent3 3 2" xfId="5326" xr:uid="{00000000-0005-0000-0000-00006C140000}"/>
    <cellStyle name="20% - Accent3 3 2 2" xfId="5327" xr:uid="{00000000-0005-0000-0000-00006D140000}"/>
    <cellStyle name="20% - Accent3 3 3" xfId="5328" xr:uid="{00000000-0005-0000-0000-00006E140000}"/>
    <cellStyle name="20% - Accent3 3 3 2" xfId="5329" xr:uid="{00000000-0005-0000-0000-00006F140000}"/>
    <cellStyle name="20% - Accent3 3 4" xfId="5330" xr:uid="{00000000-0005-0000-0000-000070140000}"/>
    <cellStyle name="20% - Accent3 3 4 2" xfId="5331" xr:uid="{00000000-0005-0000-0000-000071140000}"/>
    <cellStyle name="20% - Accent3 3 5" xfId="5332" xr:uid="{00000000-0005-0000-0000-000072140000}"/>
    <cellStyle name="20% - Accent3 3 6" xfId="5333" xr:uid="{00000000-0005-0000-0000-000073140000}"/>
    <cellStyle name="20% - Accent3 3 7" xfId="5334" xr:uid="{00000000-0005-0000-0000-000074140000}"/>
    <cellStyle name="20% - Accent3 3 8" xfId="5335" xr:uid="{00000000-0005-0000-0000-000075140000}"/>
    <cellStyle name="20% - Accent3 3 9" xfId="5336" xr:uid="{00000000-0005-0000-0000-000076140000}"/>
    <cellStyle name="20% - Accent3 30" xfId="5337" xr:uid="{00000000-0005-0000-0000-000077140000}"/>
    <cellStyle name="20% - Accent3 31" xfId="5338" xr:uid="{00000000-0005-0000-0000-000078140000}"/>
    <cellStyle name="20% - Accent3 32" xfId="5339" xr:uid="{00000000-0005-0000-0000-000079140000}"/>
    <cellStyle name="20% - Accent3 33" xfId="5340" xr:uid="{00000000-0005-0000-0000-00007A140000}"/>
    <cellStyle name="20% - Accent3 34" xfId="5341" xr:uid="{00000000-0005-0000-0000-00007B140000}"/>
    <cellStyle name="20% - Accent3 35" xfId="5342" xr:uid="{00000000-0005-0000-0000-00007C140000}"/>
    <cellStyle name="20% - Accent3 36" xfId="5343" xr:uid="{00000000-0005-0000-0000-00007D140000}"/>
    <cellStyle name="20% - Accent3 37" xfId="5344" xr:uid="{00000000-0005-0000-0000-00007E140000}"/>
    <cellStyle name="20% - Accent3 38" xfId="5345" xr:uid="{00000000-0005-0000-0000-00007F140000}"/>
    <cellStyle name="20% - Accent3 4" xfId="5346" xr:uid="{00000000-0005-0000-0000-000080140000}"/>
    <cellStyle name="20% - Accent3 4 10" xfId="5347" xr:uid="{00000000-0005-0000-0000-000081140000}"/>
    <cellStyle name="20% - Accent3 4 11" xfId="5348" xr:uid="{00000000-0005-0000-0000-000082140000}"/>
    <cellStyle name="20% - Accent3 4 12" xfId="5349" xr:uid="{00000000-0005-0000-0000-000083140000}"/>
    <cellStyle name="20% - Accent3 4 13" xfId="5350" xr:uid="{00000000-0005-0000-0000-000084140000}"/>
    <cellStyle name="20% - Accent3 4 14" xfId="5351" xr:uid="{00000000-0005-0000-0000-000085140000}"/>
    <cellStyle name="20% - Accent3 4 15" xfId="5352" xr:uid="{00000000-0005-0000-0000-000086140000}"/>
    <cellStyle name="20% - Accent3 4 2" xfId="5353" xr:uid="{00000000-0005-0000-0000-000087140000}"/>
    <cellStyle name="20% - Accent3 4 3" xfId="5354" xr:uid="{00000000-0005-0000-0000-000088140000}"/>
    <cellStyle name="20% - Accent3 4 4" xfId="5355" xr:uid="{00000000-0005-0000-0000-000089140000}"/>
    <cellStyle name="20% - Accent3 4 5" xfId="5356" xr:uid="{00000000-0005-0000-0000-00008A140000}"/>
    <cellStyle name="20% - Accent3 4 6" xfId="5357" xr:uid="{00000000-0005-0000-0000-00008B140000}"/>
    <cellStyle name="20% - Accent3 4 7" xfId="5358" xr:uid="{00000000-0005-0000-0000-00008C140000}"/>
    <cellStyle name="20% - Accent3 4 8" xfId="5359" xr:uid="{00000000-0005-0000-0000-00008D140000}"/>
    <cellStyle name="20% - Accent3 4 9" xfId="5360" xr:uid="{00000000-0005-0000-0000-00008E140000}"/>
    <cellStyle name="20% - Accent3 5" xfId="5361" xr:uid="{00000000-0005-0000-0000-00008F140000}"/>
    <cellStyle name="20% - Accent3 6" xfId="5362" xr:uid="{00000000-0005-0000-0000-000090140000}"/>
    <cellStyle name="20% - Accent3 6 2" xfId="5363" xr:uid="{00000000-0005-0000-0000-000091140000}"/>
    <cellStyle name="20% - Accent3 6 3" xfId="5364" xr:uid="{00000000-0005-0000-0000-000092140000}"/>
    <cellStyle name="20% - Accent3 7" xfId="5365" xr:uid="{00000000-0005-0000-0000-000093140000}"/>
    <cellStyle name="20% - Accent3 7 2" xfId="5366" xr:uid="{00000000-0005-0000-0000-000094140000}"/>
    <cellStyle name="20% - Accent3 8" xfId="5367" xr:uid="{00000000-0005-0000-0000-000095140000}"/>
    <cellStyle name="20% - Accent3 9" xfId="5368" xr:uid="{00000000-0005-0000-0000-000096140000}"/>
    <cellStyle name="20% - Accent4 10" xfId="5369" xr:uid="{00000000-0005-0000-0000-000097140000}"/>
    <cellStyle name="20% - Accent4 11" xfId="5370" xr:uid="{00000000-0005-0000-0000-000098140000}"/>
    <cellStyle name="20% - Accent4 12" xfId="5371" xr:uid="{00000000-0005-0000-0000-000099140000}"/>
    <cellStyle name="20% - Accent4 13" xfId="5372" xr:uid="{00000000-0005-0000-0000-00009A140000}"/>
    <cellStyle name="20% - Accent4 14" xfId="5373" xr:uid="{00000000-0005-0000-0000-00009B140000}"/>
    <cellStyle name="20% - Accent4 15" xfId="5374" xr:uid="{00000000-0005-0000-0000-00009C140000}"/>
    <cellStyle name="20% - Accent4 16" xfId="5375" xr:uid="{00000000-0005-0000-0000-00009D140000}"/>
    <cellStyle name="20% - Accent4 17" xfId="5376" xr:uid="{00000000-0005-0000-0000-00009E140000}"/>
    <cellStyle name="20% - Accent4 18" xfId="5377" xr:uid="{00000000-0005-0000-0000-00009F140000}"/>
    <cellStyle name="20% - Accent4 19" xfId="5378" xr:uid="{00000000-0005-0000-0000-0000A0140000}"/>
    <cellStyle name="20% - Accent4 2" xfId="5379" xr:uid="{00000000-0005-0000-0000-0000A1140000}"/>
    <cellStyle name="20% - Accent4 2 2" xfId="5380" xr:uid="{00000000-0005-0000-0000-0000A2140000}"/>
    <cellStyle name="20% - Accent4 2 2 10" xfId="5381" xr:uid="{00000000-0005-0000-0000-0000A3140000}"/>
    <cellStyle name="20% - Accent4 2 2 11" xfId="5382" xr:uid="{00000000-0005-0000-0000-0000A4140000}"/>
    <cellStyle name="20% - Accent4 2 2 12" xfId="5383" xr:uid="{00000000-0005-0000-0000-0000A5140000}"/>
    <cellStyle name="20% - Accent4 2 2 13" xfId="5384" xr:uid="{00000000-0005-0000-0000-0000A6140000}"/>
    <cellStyle name="20% - Accent4 2 2 14" xfId="5385" xr:uid="{00000000-0005-0000-0000-0000A7140000}"/>
    <cellStyle name="20% - Accent4 2 2 15" xfId="5386" xr:uid="{00000000-0005-0000-0000-0000A8140000}"/>
    <cellStyle name="20% - Accent4 2 2 2" xfId="5387" xr:uid="{00000000-0005-0000-0000-0000A9140000}"/>
    <cellStyle name="20% - Accent4 2 2 3" xfId="5388" xr:uid="{00000000-0005-0000-0000-0000AA140000}"/>
    <cellStyle name="20% - Accent4 2 2 4" xfId="5389" xr:uid="{00000000-0005-0000-0000-0000AB140000}"/>
    <cellStyle name="20% - Accent4 2 2 5" xfId="5390" xr:uid="{00000000-0005-0000-0000-0000AC140000}"/>
    <cellStyle name="20% - Accent4 2 2 6" xfId="5391" xr:uid="{00000000-0005-0000-0000-0000AD140000}"/>
    <cellStyle name="20% - Accent4 2 2 7" xfId="5392" xr:uid="{00000000-0005-0000-0000-0000AE140000}"/>
    <cellStyle name="20% - Accent4 2 2 8" xfId="5393" xr:uid="{00000000-0005-0000-0000-0000AF140000}"/>
    <cellStyle name="20% - Accent4 2 2 9" xfId="5394" xr:uid="{00000000-0005-0000-0000-0000B0140000}"/>
    <cellStyle name="20% - Accent4 2 3" xfId="5395" xr:uid="{00000000-0005-0000-0000-0000B1140000}"/>
    <cellStyle name="20% - Accent4 2 3 2" xfId="5396" xr:uid="{00000000-0005-0000-0000-0000B2140000}"/>
    <cellStyle name="20% - Accent4 2 4" xfId="5397" xr:uid="{00000000-0005-0000-0000-0000B3140000}"/>
    <cellStyle name="20% - Accent4 2 4 2" xfId="5398" xr:uid="{00000000-0005-0000-0000-0000B4140000}"/>
    <cellStyle name="20% - Accent4 2 5" xfId="5399" xr:uid="{00000000-0005-0000-0000-0000B5140000}"/>
    <cellStyle name="20% - Accent4 20" xfId="5400" xr:uid="{00000000-0005-0000-0000-0000B6140000}"/>
    <cellStyle name="20% - Accent4 21" xfId="5401" xr:uid="{00000000-0005-0000-0000-0000B7140000}"/>
    <cellStyle name="20% - Accent4 22" xfId="5402" xr:uid="{00000000-0005-0000-0000-0000B8140000}"/>
    <cellStyle name="20% - Accent4 23" xfId="5403" xr:uid="{00000000-0005-0000-0000-0000B9140000}"/>
    <cellStyle name="20% - Accent4 24" xfId="5404" xr:uid="{00000000-0005-0000-0000-0000BA140000}"/>
    <cellStyle name="20% - Accent4 25" xfId="5405" xr:uid="{00000000-0005-0000-0000-0000BB140000}"/>
    <cellStyle name="20% - Accent4 26" xfId="5406" xr:uid="{00000000-0005-0000-0000-0000BC140000}"/>
    <cellStyle name="20% - Accent4 27" xfId="5407" xr:uid="{00000000-0005-0000-0000-0000BD140000}"/>
    <cellStyle name="20% - Accent4 28" xfId="5408" xr:uid="{00000000-0005-0000-0000-0000BE140000}"/>
    <cellStyle name="20% - Accent4 29" xfId="5409" xr:uid="{00000000-0005-0000-0000-0000BF140000}"/>
    <cellStyle name="20% - Accent4 3" xfId="5410" xr:uid="{00000000-0005-0000-0000-0000C0140000}"/>
    <cellStyle name="20% - Accent4 3 10" xfId="5411" xr:uid="{00000000-0005-0000-0000-0000C1140000}"/>
    <cellStyle name="20% - Accent4 3 11" xfId="5412" xr:uid="{00000000-0005-0000-0000-0000C2140000}"/>
    <cellStyle name="20% - Accent4 3 12" xfId="5413" xr:uid="{00000000-0005-0000-0000-0000C3140000}"/>
    <cellStyle name="20% - Accent4 3 13" xfId="5414" xr:uid="{00000000-0005-0000-0000-0000C4140000}"/>
    <cellStyle name="20% - Accent4 3 14" xfId="5415" xr:uid="{00000000-0005-0000-0000-0000C5140000}"/>
    <cellStyle name="20% - Accent4 3 15" xfId="5416" xr:uid="{00000000-0005-0000-0000-0000C6140000}"/>
    <cellStyle name="20% - Accent4 3 2" xfId="5417" xr:uid="{00000000-0005-0000-0000-0000C7140000}"/>
    <cellStyle name="20% - Accent4 3 2 2" xfId="5418" xr:uid="{00000000-0005-0000-0000-0000C8140000}"/>
    <cellStyle name="20% - Accent4 3 3" xfId="5419" xr:uid="{00000000-0005-0000-0000-0000C9140000}"/>
    <cellStyle name="20% - Accent4 3 3 2" xfId="5420" xr:uid="{00000000-0005-0000-0000-0000CA140000}"/>
    <cellStyle name="20% - Accent4 3 4" xfId="5421" xr:uid="{00000000-0005-0000-0000-0000CB140000}"/>
    <cellStyle name="20% - Accent4 3 4 2" xfId="5422" xr:uid="{00000000-0005-0000-0000-0000CC140000}"/>
    <cellStyle name="20% - Accent4 3 5" xfId="5423" xr:uid="{00000000-0005-0000-0000-0000CD140000}"/>
    <cellStyle name="20% - Accent4 3 6" xfId="5424" xr:uid="{00000000-0005-0000-0000-0000CE140000}"/>
    <cellStyle name="20% - Accent4 3 7" xfId="5425" xr:uid="{00000000-0005-0000-0000-0000CF140000}"/>
    <cellStyle name="20% - Accent4 3 8" xfId="5426" xr:uid="{00000000-0005-0000-0000-0000D0140000}"/>
    <cellStyle name="20% - Accent4 3 9" xfId="5427" xr:uid="{00000000-0005-0000-0000-0000D1140000}"/>
    <cellStyle name="20% - Accent4 30" xfId="5428" xr:uid="{00000000-0005-0000-0000-0000D2140000}"/>
    <cellStyle name="20% - Accent4 31" xfId="5429" xr:uid="{00000000-0005-0000-0000-0000D3140000}"/>
    <cellStyle name="20% - Accent4 32" xfId="5430" xr:uid="{00000000-0005-0000-0000-0000D4140000}"/>
    <cellStyle name="20% - Accent4 33" xfId="5431" xr:uid="{00000000-0005-0000-0000-0000D5140000}"/>
    <cellStyle name="20% - Accent4 34" xfId="5432" xr:uid="{00000000-0005-0000-0000-0000D6140000}"/>
    <cellStyle name="20% - Accent4 35" xfId="5433" xr:uid="{00000000-0005-0000-0000-0000D7140000}"/>
    <cellStyle name="20% - Accent4 36" xfId="5434" xr:uid="{00000000-0005-0000-0000-0000D8140000}"/>
    <cellStyle name="20% - Accent4 37" xfId="5435" xr:uid="{00000000-0005-0000-0000-0000D9140000}"/>
    <cellStyle name="20% - Accent4 38" xfId="5436" xr:uid="{00000000-0005-0000-0000-0000DA140000}"/>
    <cellStyle name="20% - Accent4 4" xfId="5437" xr:uid="{00000000-0005-0000-0000-0000DB140000}"/>
    <cellStyle name="20% - Accent4 4 10" xfId="5438" xr:uid="{00000000-0005-0000-0000-0000DC140000}"/>
    <cellStyle name="20% - Accent4 4 11" xfId="5439" xr:uid="{00000000-0005-0000-0000-0000DD140000}"/>
    <cellStyle name="20% - Accent4 4 12" xfId="5440" xr:uid="{00000000-0005-0000-0000-0000DE140000}"/>
    <cellStyle name="20% - Accent4 4 13" xfId="5441" xr:uid="{00000000-0005-0000-0000-0000DF140000}"/>
    <cellStyle name="20% - Accent4 4 14" xfId="5442" xr:uid="{00000000-0005-0000-0000-0000E0140000}"/>
    <cellStyle name="20% - Accent4 4 15" xfId="5443" xr:uid="{00000000-0005-0000-0000-0000E1140000}"/>
    <cellStyle name="20% - Accent4 4 2" xfId="5444" xr:uid="{00000000-0005-0000-0000-0000E2140000}"/>
    <cellStyle name="20% - Accent4 4 3" xfId="5445" xr:uid="{00000000-0005-0000-0000-0000E3140000}"/>
    <cellStyle name="20% - Accent4 4 4" xfId="5446" xr:uid="{00000000-0005-0000-0000-0000E4140000}"/>
    <cellStyle name="20% - Accent4 4 5" xfId="5447" xr:uid="{00000000-0005-0000-0000-0000E5140000}"/>
    <cellStyle name="20% - Accent4 4 6" xfId="5448" xr:uid="{00000000-0005-0000-0000-0000E6140000}"/>
    <cellStyle name="20% - Accent4 4 7" xfId="5449" xr:uid="{00000000-0005-0000-0000-0000E7140000}"/>
    <cellStyle name="20% - Accent4 4 8" xfId="5450" xr:uid="{00000000-0005-0000-0000-0000E8140000}"/>
    <cellStyle name="20% - Accent4 4 9" xfId="5451" xr:uid="{00000000-0005-0000-0000-0000E9140000}"/>
    <cellStyle name="20% - Accent4 5" xfId="5452" xr:uid="{00000000-0005-0000-0000-0000EA140000}"/>
    <cellStyle name="20% - Accent4 6" xfId="5453" xr:uid="{00000000-0005-0000-0000-0000EB140000}"/>
    <cellStyle name="20% - Accent4 6 2" xfId="5454" xr:uid="{00000000-0005-0000-0000-0000EC140000}"/>
    <cellStyle name="20% - Accent4 6 3" xfId="5455" xr:uid="{00000000-0005-0000-0000-0000ED140000}"/>
    <cellStyle name="20% - Accent4 7" xfId="5456" xr:uid="{00000000-0005-0000-0000-0000EE140000}"/>
    <cellStyle name="20% - Accent4 7 2" xfId="5457" xr:uid="{00000000-0005-0000-0000-0000EF140000}"/>
    <cellStyle name="20% - Accent4 8" xfId="5458" xr:uid="{00000000-0005-0000-0000-0000F0140000}"/>
    <cellStyle name="20% - Accent4 9" xfId="5459" xr:uid="{00000000-0005-0000-0000-0000F1140000}"/>
    <cellStyle name="20% - Accent5 10" xfId="5460" xr:uid="{00000000-0005-0000-0000-0000F2140000}"/>
    <cellStyle name="20% - Accent5 11" xfId="5461" xr:uid="{00000000-0005-0000-0000-0000F3140000}"/>
    <cellStyle name="20% - Accent5 12" xfId="5462" xr:uid="{00000000-0005-0000-0000-0000F4140000}"/>
    <cellStyle name="20% - Accent5 13" xfId="5463" xr:uid="{00000000-0005-0000-0000-0000F5140000}"/>
    <cellStyle name="20% - Accent5 14" xfId="5464" xr:uid="{00000000-0005-0000-0000-0000F6140000}"/>
    <cellStyle name="20% - Accent5 15" xfId="5465" xr:uid="{00000000-0005-0000-0000-0000F7140000}"/>
    <cellStyle name="20% - Accent5 16" xfId="5466" xr:uid="{00000000-0005-0000-0000-0000F8140000}"/>
    <cellStyle name="20% - Accent5 17" xfId="5467" xr:uid="{00000000-0005-0000-0000-0000F9140000}"/>
    <cellStyle name="20% - Accent5 18" xfId="5468" xr:uid="{00000000-0005-0000-0000-0000FA140000}"/>
    <cellStyle name="20% - Accent5 19" xfId="5469" xr:uid="{00000000-0005-0000-0000-0000FB140000}"/>
    <cellStyle name="20% - Accent5 2" xfId="5470" xr:uid="{00000000-0005-0000-0000-0000FC140000}"/>
    <cellStyle name="20% - Accent5 2 2" xfId="5471" xr:uid="{00000000-0005-0000-0000-0000FD140000}"/>
    <cellStyle name="20% - Accent5 2 2 10" xfId="5472" xr:uid="{00000000-0005-0000-0000-0000FE140000}"/>
    <cellStyle name="20% - Accent5 2 2 11" xfId="5473" xr:uid="{00000000-0005-0000-0000-0000FF140000}"/>
    <cellStyle name="20% - Accent5 2 2 12" xfId="5474" xr:uid="{00000000-0005-0000-0000-000000150000}"/>
    <cellStyle name="20% - Accent5 2 2 13" xfId="5475" xr:uid="{00000000-0005-0000-0000-000001150000}"/>
    <cellStyle name="20% - Accent5 2 2 14" xfId="5476" xr:uid="{00000000-0005-0000-0000-000002150000}"/>
    <cellStyle name="20% - Accent5 2 2 15" xfId="5477" xr:uid="{00000000-0005-0000-0000-000003150000}"/>
    <cellStyle name="20% - Accent5 2 2 2" xfId="5478" xr:uid="{00000000-0005-0000-0000-000004150000}"/>
    <cellStyle name="20% - Accent5 2 2 3" xfId="5479" xr:uid="{00000000-0005-0000-0000-000005150000}"/>
    <cellStyle name="20% - Accent5 2 2 4" xfId="5480" xr:uid="{00000000-0005-0000-0000-000006150000}"/>
    <cellStyle name="20% - Accent5 2 2 5" xfId="5481" xr:uid="{00000000-0005-0000-0000-000007150000}"/>
    <cellStyle name="20% - Accent5 2 2 6" xfId="5482" xr:uid="{00000000-0005-0000-0000-000008150000}"/>
    <cellStyle name="20% - Accent5 2 2 7" xfId="5483" xr:uid="{00000000-0005-0000-0000-000009150000}"/>
    <cellStyle name="20% - Accent5 2 2 8" xfId="5484" xr:uid="{00000000-0005-0000-0000-00000A150000}"/>
    <cellStyle name="20% - Accent5 2 2 9" xfId="5485" xr:uid="{00000000-0005-0000-0000-00000B150000}"/>
    <cellStyle name="20% - Accent5 2 3" xfId="5486" xr:uid="{00000000-0005-0000-0000-00000C150000}"/>
    <cellStyle name="20% - Accent5 2 3 2" xfId="5487" xr:uid="{00000000-0005-0000-0000-00000D150000}"/>
    <cellStyle name="20% - Accent5 2 4" xfId="5488" xr:uid="{00000000-0005-0000-0000-00000E150000}"/>
    <cellStyle name="20% - Accent5 2 4 2" xfId="5489" xr:uid="{00000000-0005-0000-0000-00000F150000}"/>
    <cellStyle name="20% - Accent5 2 5" xfId="5490" xr:uid="{00000000-0005-0000-0000-000010150000}"/>
    <cellStyle name="20% - Accent5 20" xfId="5491" xr:uid="{00000000-0005-0000-0000-000011150000}"/>
    <cellStyle name="20% - Accent5 21" xfId="5492" xr:uid="{00000000-0005-0000-0000-000012150000}"/>
    <cellStyle name="20% - Accent5 22" xfId="5493" xr:uid="{00000000-0005-0000-0000-000013150000}"/>
    <cellStyle name="20% - Accent5 23" xfId="5494" xr:uid="{00000000-0005-0000-0000-000014150000}"/>
    <cellStyle name="20% - Accent5 24" xfId="5495" xr:uid="{00000000-0005-0000-0000-000015150000}"/>
    <cellStyle name="20% - Accent5 25" xfId="5496" xr:uid="{00000000-0005-0000-0000-000016150000}"/>
    <cellStyle name="20% - Accent5 26" xfId="5497" xr:uid="{00000000-0005-0000-0000-000017150000}"/>
    <cellStyle name="20% - Accent5 27" xfId="5498" xr:uid="{00000000-0005-0000-0000-000018150000}"/>
    <cellStyle name="20% - Accent5 28" xfId="5499" xr:uid="{00000000-0005-0000-0000-000019150000}"/>
    <cellStyle name="20% - Accent5 29" xfId="5500" xr:uid="{00000000-0005-0000-0000-00001A150000}"/>
    <cellStyle name="20% - Accent5 3" xfId="5501" xr:uid="{00000000-0005-0000-0000-00001B150000}"/>
    <cellStyle name="20% - Accent5 3 10" xfId="5502" xr:uid="{00000000-0005-0000-0000-00001C150000}"/>
    <cellStyle name="20% - Accent5 3 11" xfId="5503" xr:uid="{00000000-0005-0000-0000-00001D150000}"/>
    <cellStyle name="20% - Accent5 3 12" xfId="5504" xr:uid="{00000000-0005-0000-0000-00001E150000}"/>
    <cellStyle name="20% - Accent5 3 13" xfId="5505" xr:uid="{00000000-0005-0000-0000-00001F150000}"/>
    <cellStyle name="20% - Accent5 3 14" xfId="5506" xr:uid="{00000000-0005-0000-0000-000020150000}"/>
    <cellStyle name="20% - Accent5 3 15" xfId="5507" xr:uid="{00000000-0005-0000-0000-000021150000}"/>
    <cellStyle name="20% - Accent5 3 2" xfId="5508" xr:uid="{00000000-0005-0000-0000-000022150000}"/>
    <cellStyle name="20% - Accent5 3 2 2" xfId="5509" xr:uid="{00000000-0005-0000-0000-000023150000}"/>
    <cellStyle name="20% - Accent5 3 3" xfId="5510" xr:uid="{00000000-0005-0000-0000-000024150000}"/>
    <cellStyle name="20% - Accent5 3 3 2" xfId="5511" xr:uid="{00000000-0005-0000-0000-000025150000}"/>
    <cellStyle name="20% - Accent5 3 4" xfId="5512" xr:uid="{00000000-0005-0000-0000-000026150000}"/>
    <cellStyle name="20% - Accent5 3 4 2" xfId="5513" xr:uid="{00000000-0005-0000-0000-000027150000}"/>
    <cellStyle name="20% - Accent5 3 5" xfId="5514" xr:uid="{00000000-0005-0000-0000-000028150000}"/>
    <cellStyle name="20% - Accent5 3 6" xfId="5515" xr:uid="{00000000-0005-0000-0000-000029150000}"/>
    <cellStyle name="20% - Accent5 3 7" xfId="5516" xr:uid="{00000000-0005-0000-0000-00002A150000}"/>
    <cellStyle name="20% - Accent5 3 8" xfId="5517" xr:uid="{00000000-0005-0000-0000-00002B150000}"/>
    <cellStyle name="20% - Accent5 3 9" xfId="5518" xr:uid="{00000000-0005-0000-0000-00002C150000}"/>
    <cellStyle name="20% - Accent5 30" xfId="5519" xr:uid="{00000000-0005-0000-0000-00002D150000}"/>
    <cellStyle name="20% - Accent5 31" xfId="5520" xr:uid="{00000000-0005-0000-0000-00002E150000}"/>
    <cellStyle name="20% - Accent5 32" xfId="5521" xr:uid="{00000000-0005-0000-0000-00002F150000}"/>
    <cellStyle name="20% - Accent5 33" xfId="5522" xr:uid="{00000000-0005-0000-0000-000030150000}"/>
    <cellStyle name="20% - Accent5 34" xfId="5523" xr:uid="{00000000-0005-0000-0000-000031150000}"/>
    <cellStyle name="20% - Accent5 35" xfId="5524" xr:uid="{00000000-0005-0000-0000-000032150000}"/>
    <cellStyle name="20% - Accent5 36" xfId="5525" xr:uid="{00000000-0005-0000-0000-000033150000}"/>
    <cellStyle name="20% - Accent5 37" xfId="5526" xr:uid="{00000000-0005-0000-0000-000034150000}"/>
    <cellStyle name="20% - Accent5 38" xfId="5527" xr:uid="{00000000-0005-0000-0000-000035150000}"/>
    <cellStyle name="20% - Accent5 4" xfId="5528" xr:uid="{00000000-0005-0000-0000-000036150000}"/>
    <cellStyle name="20% - Accent5 4 10" xfId="5529" xr:uid="{00000000-0005-0000-0000-000037150000}"/>
    <cellStyle name="20% - Accent5 4 11" xfId="5530" xr:uid="{00000000-0005-0000-0000-000038150000}"/>
    <cellStyle name="20% - Accent5 4 12" xfId="5531" xr:uid="{00000000-0005-0000-0000-000039150000}"/>
    <cellStyle name="20% - Accent5 4 13" xfId="5532" xr:uid="{00000000-0005-0000-0000-00003A150000}"/>
    <cellStyle name="20% - Accent5 4 14" xfId="5533" xr:uid="{00000000-0005-0000-0000-00003B150000}"/>
    <cellStyle name="20% - Accent5 4 15" xfId="5534" xr:uid="{00000000-0005-0000-0000-00003C150000}"/>
    <cellStyle name="20% - Accent5 4 2" xfId="5535" xr:uid="{00000000-0005-0000-0000-00003D150000}"/>
    <cellStyle name="20% - Accent5 4 3" xfId="5536" xr:uid="{00000000-0005-0000-0000-00003E150000}"/>
    <cellStyle name="20% - Accent5 4 4" xfId="5537" xr:uid="{00000000-0005-0000-0000-00003F150000}"/>
    <cellStyle name="20% - Accent5 4 5" xfId="5538" xr:uid="{00000000-0005-0000-0000-000040150000}"/>
    <cellStyle name="20% - Accent5 4 6" xfId="5539" xr:uid="{00000000-0005-0000-0000-000041150000}"/>
    <cellStyle name="20% - Accent5 4 7" xfId="5540" xr:uid="{00000000-0005-0000-0000-000042150000}"/>
    <cellStyle name="20% - Accent5 4 8" xfId="5541" xr:uid="{00000000-0005-0000-0000-000043150000}"/>
    <cellStyle name="20% - Accent5 4 9" xfId="5542" xr:uid="{00000000-0005-0000-0000-000044150000}"/>
    <cellStyle name="20% - Accent5 5" xfId="5543" xr:uid="{00000000-0005-0000-0000-000045150000}"/>
    <cellStyle name="20% - Accent5 6" xfId="5544" xr:uid="{00000000-0005-0000-0000-000046150000}"/>
    <cellStyle name="20% - Accent5 6 2" xfId="5545" xr:uid="{00000000-0005-0000-0000-000047150000}"/>
    <cellStyle name="20% - Accent5 6 3" xfId="5546" xr:uid="{00000000-0005-0000-0000-000048150000}"/>
    <cellStyle name="20% - Accent5 7" xfId="5547" xr:uid="{00000000-0005-0000-0000-000049150000}"/>
    <cellStyle name="20% - Accent5 7 2" xfId="5548" xr:uid="{00000000-0005-0000-0000-00004A150000}"/>
    <cellStyle name="20% - Accent5 8" xfId="5549" xr:uid="{00000000-0005-0000-0000-00004B150000}"/>
    <cellStyle name="20% - Accent5 9" xfId="5550" xr:uid="{00000000-0005-0000-0000-00004C150000}"/>
    <cellStyle name="20% - Accent6 10" xfId="5551" xr:uid="{00000000-0005-0000-0000-00004D150000}"/>
    <cellStyle name="20% - Accent6 11" xfId="5552" xr:uid="{00000000-0005-0000-0000-00004E150000}"/>
    <cellStyle name="20% - Accent6 12" xfId="5553" xr:uid="{00000000-0005-0000-0000-00004F150000}"/>
    <cellStyle name="20% - Accent6 13" xfId="5554" xr:uid="{00000000-0005-0000-0000-000050150000}"/>
    <cellStyle name="20% - Accent6 14" xfId="5555" xr:uid="{00000000-0005-0000-0000-000051150000}"/>
    <cellStyle name="20% - Accent6 15" xfId="5556" xr:uid="{00000000-0005-0000-0000-000052150000}"/>
    <cellStyle name="20% - Accent6 16" xfId="5557" xr:uid="{00000000-0005-0000-0000-000053150000}"/>
    <cellStyle name="20% - Accent6 17" xfId="5558" xr:uid="{00000000-0005-0000-0000-000054150000}"/>
    <cellStyle name="20% - Accent6 18" xfId="5559" xr:uid="{00000000-0005-0000-0000-000055150000}"/>
    <cellStyle name="20% - Accent6 19" xfId="5560" xr:uid="{00000000-0005-0000-0000-000056150000}"/>
    <cellStyle name="20% - Accent6 2" xfId="5561" xr:uid="{00000000-0005-0000-0000-000057150000}"/>
    <cellStyle name="20% - Accent6 2 2" xfId="5562" xr:uid="{00000000-0005-0000-0000-000058150000}"/>
    <cellStyle name="20% - Accent6 2 2 10" xfId="5563" xr:uid="{00000000-0005-0000-0000-000059150000}"/>
    <cellStyle name="20% - Accent6 2 2 11" xfId="5564" xr:uid="{00000000-0005-0000-0000-00005A150000}"/>
    <cellStyle name="20% - Accent6 2 2 12" xfId="5565" xr:uid="{00000000-0005-0000-0000-00005B150000}"/>
    <cellStyle name="20% - Accent6 2 2 13" xfId="5566" xr:uid="{00000000-0005-0000-0000-00005C150000}"/>
    <cellStyle name="20% - Accent6 2 2 14" xfId="5567" xr:uid="{00000000-0005-0000-0000-00005D150000}"/>
    <cellStyle name="20% - Accent6 2 2 15" xfId="5568" xr:uid="{00000000-0005-0000-0000-00005E150000}"/>
    <cellStyle name="20% - Accent6 2 2 2" xfId="5569" xr:uid="{00000000-0005-0000-0000-00005F150000}"/>
    <cellStyle name="20% - Accent6 2 2 3" xfId="5570" xr:uid="{00000000-0005-0000-0000-000060150000}"/>
    <cellStyle name="20% - Accent6 2 2 4" xfId="5571" xr:uid="{00000000-0005-0000-0000-000061150000}"/>
    <cellStyle name="20% - Accent6 2 2 5" xfId="5572" xr:uid="{00000000-0005-0000-0000-000062150000}"/>
    <cellStyle name="20% - Accent6 2 2 6" xfId="5573" xr:uid="{00000000-0005-0000-0000-000063150000}"/>
    <cellStyle name="20% - Accent6 2 2 7" xfId="5574" xr:uid="{00000000-0005-0000-0000-000064150000}"/>
    <cellStyle name="20% - Accent6 2 2 8" xfId="5575" xr:uid="{00000000-0005-0000-0000-000065150000}"/>
    <cellStyle name="20% - Accent6 2 2 9" xfId="5576" xr:uid="{00000000-0005-0000-0000-000066150000}"/>
    <cellStyle name="20% - Accent6 2 3" xfId="5577" xr:uid="{00000000-0005-0000-0000-000067150000}"/>
    <cellStyle name="20% - Accent6 2 3 2" xfId="5578" xr:uid="{00000000-0005-0000-0000-000068150000}"/>
    <cellStyle name="20% - Accent6 2 4" xfId="5579" xr:uid="{00000000-0005-0000-0000-000069150000}"/>
    <cellStyle name="20% - Accent6 2 4 2" xfId="5580" xr:uid="{00000000-0005-0000-0000-00006A150000}"/>
    <cellStyle name="20% - Accent6 2 5" xfId="5581" xr:uid="{00000000-0005-0000-0000-00006B150000}"/>
    <cellStyle name="20% - Accent6 20" xfId="5582" xr:uid="{00000000-0005-0000-0000-00006C150000}"/>
    <cellStyle name="20% - Accent6 21" xfId="5583" xr:uid="{00000000-0005-0000-0000-00006D150000}"/>
    <cellStyle name="20% - Accent6 22" xfId="5584" xr:uid="{00000000-0005-0000-0000-00006E150000}"/>
    <cellStyle name="20% - Accent6 23" xfId="5585" xr:uid="{00000000-0005-0000-0000-00006F150000}"/>
    <cellStyle name="20% - Accent6 24" xfId="5586" xr:uid="{00000000-0005-0000-0000-000070150000}"/>
    <cellStyle name="20% - Accent6 25" xfId="5587" xr:uid="{00000000-0005-0000-0000-000071150000}"/>
    <cellStyle name="20% - Accent6 26" xfId="5588" xr:uid="{00000000-0005-0000-0000-000072150000}"/>
    <cellStyle name="20% - Accent6 27" xfId="5589" xr:uid="{00000000-0005-0000-0000-000073150000}"/>
    <cellStyle name="20% - Accent6 28" xfId="5590" xr:uid="{00000000-0005-0000-0000-000074150000}"/>
    <cellStyle name="20% - Accent6 29" xfId="5591" xr:uid="{00000000-0005-0000-0000-000075150000}"/>
    <cellStyle name="20% - Accent6 3" xfId="5592" xr:uid="{00000000-0005-0000-0000-000076150000}"/>
    <cellStyle name="20% - Accent6 3 10" xfId="5593" xr:uid="{00000000-0005-0000-0000-000077150000}"/>
    <cellStyle name="20% - Accent6 3 11" xfId="5594" xr:uid="{00000000-0005-0000-0000-000078150000}"/>
    <cellStyle name="20% - Accent6 3 12" xfId="5595" xr:uid="{00000000-0005-0000-0000-000079150000}"/>
    <cellStyle name="20% - Accent6 3 13" xfId="5596" xr:uid="{00000000-0005-0000-0000-00007A150000}"/>
    <cellStyle name="20% - Accent6 3 14" xfId="5597" xr:uid="{00000000-0005-0000-0000-00007B150000}"/>
    <cellStyle name="20% - Accent6 3 15" xfId="5598" xr:uid="{00000000-0005-0000-0000-00007C150000}"/>
    <cellStyle name="20% - Accent6 3 2" xfId="5599" xr:uid="{00000000-0005-0000-0000-00007D150000}"/>
    <cellStyle name="20% - Accent6 3 2 2" xfId="5600" xr:uid="{00000000-0005-0000-0000-00007E150000}"/>
    <cellStyle name="20% - Accent6 3 3" xfId="5601" xr:uid="{00000000-0005-0000-0000-00007F150000}"/>
    <cellStyle name="20% - Accent6 3 3 2" xfId="5602" xr:uid="{00000000-0005-0000-0000-000080150000}"/>
    <cellStyle name="20% - Accent6 3 4" xfId="5603" xr:uid="{00000000-0005-0000-0000-000081150000}"/>
    <cellStyle name="20% - Accent6 3 4 2" xfId="5604" xr:uid="{00000000-0005-0000-0000-000082150000}"/>
    <cellStyle name="20% - Accent6 3 5" xfId="5605" xr:uid="{00000000-0005-0000-0000-000083150000}"/>
    <cellStyle name="20% - Accent6 3 6" xfId="5606" xr:uid="{00000000-0005-0000-0000-000084150000}"/>
    <cellStyle name="20% - Accent6 3 7" xfId="5607" xr:uid="{00000000-0005-0000-0000-000085150000}"/>
    <cellStyle name="20% - Accent6 3 8" xfId="5608" xr:uid="{00000000-0005-0000-0000-000086150000}"/>
    <cellStyle name="20% - Accent6 3 9" xfId="5609" xr:uid="{00000000-0005-0000-0000-000087150000}"/>
    <cellStyle name="20% - Accent6 30" xfId="5610" xr:uid="{00000000-0005-0000-0000-000088150000}"/>
    <cellStyle name="20% - Accent6 31" xfId="5611" xr:uid="{00000000-0005-0000-0000-000089150000}"/>
    <cellStyle name="20% - Accent6 32" xfId="5612" xr:uid="{00000000-0005-0000-0000-00008A150000}"/>
    <cellStyle name="20% - Accent6 33" xfId="5613" xr:uid="{00000000-0005-0000-0000-00008B150000}"/>
    <cellStyle name="20% - Accent6 34" xfId="5614" xr:uid="{00000000-0005-0000-0000-00008C150000}"/>
    <cellStyle name="20% - Accent6 35" xfId="5615" xr:uid="{00000000-0005-0000-0000-00008D150000}"/>
    <cellStyle name="20% - Accent6 36" xfId="5616" xr:uid="{00000000-0005-0000-0000-00008E150000}"/>
    <cellStyle name="20% - Accent6 37" xfId="5617" xr:uid="{00000000-0005-0000-0000-00008F150000}"/>
    <cellStyle name="20% - Accent6 38" xfId="5618" xr:uid="{00000000-0005-0000-0000-000090150000}"/>
    <cellStyle name="20% - Accent6 4" xfId="5619" xr:uid="{00000000-0005-0000-0000-000091150000}"/>
    <cellStyle name="20% - Accent6 4 10" xfId="5620" xr:uid="{00000000-0005-0000-0000-000092150000}"/>
    <cellStyle name="20% - Accent6 4 11" xfId="5621" xr:uid="{00000000-0005-0000-0000-000093150000}"/>
    <cellStyle name="20% - Accent6 4 12" xfId="5622" xr:uid="{00000000-0005-0000-0000-000094150000}"/>
    <cellStyle name="20% - Accent6 4 13" xfId="5623" xr:uid="{00000000-0005-0000-0000-000095150000}"/>
    <cellStyle name="20% - Accent6 4 14" xfId="5624" xr:uid="{00000000-0005-0000-0000-000096150000}"/>
    <cellStyle name="20% - Accent6 4 15" xfId="5625" xr:uid="{00000000-0005-0000-0000-000097150000}"/>
    <cellStyle name="20% - Accent6 4 2" xfId="5626" xr:uid="{00000000-0005-0000-0000-000098150000}"/>
    <cellStyle name="20% - Accent6 4 3" xfId="5627" xr:uid="{00000000-0005-0000-0000-000099150000}"/>
    <cellStyle name="20% - Accent6 4 4" xfId="5628" xr:uid="{00000000-0005-0000-0000-00009A150000}"/>
    <cellStyle name="20% - Accent6 4 5" xfId="5629" xr:uid="{00000000-0005-0000-0000-00009B150000}"/>
    <cellStyle name="20% - Accent6 4 6" xfId="5630" xr:uid="{00000000-0005-0000-0000-00009C150000}"/>
    <cellStyle name="20% - Accent6 4 7" xfId="5631" xr:uid="{00000000-0005-0000-0000-00009D150000}"/>
    <cellStyle name="20% - Accent6 4 8" xfId="5632" xr:uid="{00000000-0005-0000-0000-00009E150000}"/>
    <cellStyle name="20% - Accent6 4 9" xfId="5633" xr:uid="{00000000-0005-0000-0000-00009F150000}"/>
    <cellStyle name="20% - Accent6 5" xfId="5634" xr:uid="{00000000-0005-0000-0000-0000A0150000}"/>
    <cellStyle name="20% - Accent6 6" xfId="5635" xr:uid="{00000000-0005-0000-0000-0000A1150000}"/>
    <cellStyle name="20% - Accent6 6 2" xfId="5636" xr:uid="{00000000-0005-0000-0000-0000A2150000}"/>
    <cellStyle name="20% - Accent6 6 3" xfId="5637" xr:uid="{00000000-0005-0000-0000-0000A3150000}"/>
    <cellStyle name="20% - Accent6 7" xfId="5638" xr:uid="{00000000-0005-0000-0000-0000A4150000}"/>
    <cellStyle name="20% - Accent6 7 2" xfId="5639" xr:uid="{00000000-0005-0000-0000-0000A5150000}"/>
    <cellStyle name="20% - Accent6 8" xfId="5640" xr:uid="{00000000-0005-0000-0000-0000A6150000}"/>
    <cellStyle name="20% - Accent6 9" xfId="5641" xr:uid="{00000000-0005-0000-0000-0000A7150000}"/>
    <cellStyle name="20% - Isticanje1" xfId="5642" xr:uid="{00000000-0005-0000-0000-0000A8150000}"/>
    <cellStyle name="20% - Isticanje1 10" xfId="5643" xr:uid="{00000000-0005-0000-0000-0000A9150000}"/>
    <cellStyle name="20% - Isticanje1 11" xfId="5644" xr:uid="{00000000-0005-0000-0000-0000AA150000}"/>
    <cellStyle name="20% - Isticanje1 12" xfId="5645" xr:uid="{00000000-0005-0000-0000-0000AB150000}"/>
    <cellStyle name="20% - Isticanje1 13" xfId="5646" xr:uid="{00000000-0005-0000-0000-0000AC150000}"/>
    <cellStyle name="20% - Isticanje1 14" xfId="5647" xr:uid="{00000000-0005-0000-0000-0000AD150000}"/>
    <cellStyle name="20% - Isticanje1 15" xfId="5648" xr:uid="{00000000-0005-0000-0000-0000AE150000}"/>
    <cellStyle name="20% - Isticanje1 2" xfId="5649" xr:uid="{00000000-0005-0000-0000-0000AF150000}"/>
    <cellStyle name="20% - Isticanje1 3" xfId="5650" xr:uid="{00000000-0005-0000-0000-0000B0150000}"/>
    <cellStyle name="20% - Isticanje1 4" xfId="5651" xr:uid="{00000000-0005-0000-0000-0000B1150000}"/>
    <cellStyle name="20% - Isticanje1 5" xfId="5652" xr:uid="{00000000-0005-0000-0000-0000B2150000}"/>
    <cellStyle name="20% - Isticanje1 6" xfId="5653" xr:uid="{00000000-0005-0000-0000-0000B3150000}"/>
    <cellStyle name="20% - Isticanje1 7" xfId="5654" xr:uid="{00000000-0005-0000-0000-0000B4150000}"/>
    <cellStyle name="20% - Isticanje1 8" xfId="5655" xr:uid="{00000000-0005-0000-0000-0000B5150000}"/>
    <cellStyle name="20% - Isticanje1 9" xfId="5656" xr:uid="{00000000-0005-0000-0000-0000B6150000}"/>
    <cellStyle name="20% - Isticanje2" xfId="5657" xr:uid="{00000000-0005-0000-0000-0000B7150000}"/>
    <cellStyle name="20% - Isticanje2 10" xfId="5658" xr:uid="{00000000-0005-0000-0000-0000B8150000}"/>
    <cellStyle name="20% - Isticanje2 11" xfId="5659" xr:uid="{00000000-0005-0000-0000-0000B9150000}"/>
    <cellStyle name="20% - Isticanje2 12" xfId="5660" xr:uid="{00000000-0005-0000-0000-0000BA150000}"/>
    <cellStyle name="20% - Isticanje2 13" xfId="5661" xr:uid="{00000000-0005-0000-0000-0000BB150000}"/>
    <cellStyle name="20% - Isticanje2 14" xfId="5662" xr:uid="{00000000-0005-0000-0000-0000BC150000}"/>
    <cellStyle name="20% - Isticanje2 15" xfId="5663" xr:uid="{00000000-0005-0000-0000-0000BD150000}"/>
    <cellStyle name="20% - Isticanje2 2" xfId="5664" xr:uid="{00000000-0005-0000-0000-0000BE150000}"/>
    <cellStyle name="20% - Isticanje2 3" xfId="5665" xr:uid="{00000000-0005-0000-0000-0000BF150000}"/>
    <cellStyle name="20% - Isticanje2 4" xfId="5666" xr:uid="{00000000-0005-0000-0000-0000C0150000}"/>
    <cellStyle name="20% - Isticanje2 5" xfId="5667" xr:uid="{00000000-0005-0000-0000-0000C1150000}"/>
    <cellStyle name="20% - Isticanje2 6" xfId="5668" xr:uid="{00000000-0005-0000-0000-0000C2150000}"/>
    <cellStyle name="20% - Isticanje2 7" xfId="5669" xr:uid="{00000000-0005-0000-0000-0000C3150000}"/>
    <cellStyle name="20% - Isticanje2 8" xfId="5670" xr:uid="{00000000-0005-0000-0000-0000C4150000}"/>
    <cellStyle name="20% - Isticanje2 9" xfId="5671" xr:uid="{00000000-0005-0000-0000-0000C5150000}"/>
    <cellStyle name="20% - Isticanje3" xfId="5672" xr:uid="{00000000-0005-0000-0000-0000C6150000}"/>
    <cellStyle name="20% - Isticanje3 10" xfId="5673" xr:uid="{00000000-0005-0000-0000-0000C7150000}"/>
    <cellStyle name="20% - Isticanje3 11" xfId="5674" xr:uid="{00000000-0005-0000-0000-0000C8150000}"/>
    <cellStyle name="20% - Isticanje3 12" xfId="5675" xr:uid="{00000000-0005-0000-0000-0000C9150000}"/>
    <cellStyle name="20% - Isticanje3 13" xfId="5676" xr:uid="{00000000-0005-0000-0000-0000CA150000}"/>
    <cellStyle name="20% - Isticanje3 14" xfId="5677" xr:uid="{00000000-0005-0000-0000-0000CB150000}"/>
    <cellStyle name="20% - Isticanje3 15" xfId="5678" xr:uid="{00000000-0005-0000-0000-0000CC150000}"/>
    <cellStyle name="20% - Isticanje3 2" xfId="5679" xr:uid="{00000000-0005-0000-0000-0000CD150000}"/>
    <cellStyle name="20% - Isticanje3 3" xfId="5680" xr:uid="{00000000-0005-0000-0000-0000CE150000}"/>
    <cellStyle name="20% - Isticanje3 4" xfId="5681" xr:uid="{00000000-0005-0000-0000-0000CF150000}"/>
    <cellStyle name="20% - Isticanje3 5" xfId="5682" xr:uid="{00000000-0005-0000-0000-0000D0150000}"/>
    <cellStyle name="20% - Isticanje3 6" xfId="5683" xr:uid="{00000000-0005-0000-0000-0000D1150000}"/>
    <cellStyle name="20% - Isticanje3 7" xfId="5684" xr:uid="{00000000-0005-0000-0000-0000D2150000}"/>
    <cellStyle name="20% - Isticanje3 8" xfId="5685" xr:uid="{00000000-0005-0000-0000-0000D3150000}"/>
    <cellStyle name="20% - Isticanje3 9" xfId="5686" xr:uid="{00000000-0005-0000-0000-0000D4150000}"/>
    <cellStyle name="20% - Isticanje4" xfId="5687" xr:uid="{00000000-0005-0000-0000-0000D5150000}"/>
    <cellStyle name="20% - Isticanje4 10" xfId="5688" xr:uid="{00000000-0005-0000-0000-0000D6150000}"/>
    <cellStyle name="20% - Isticanje4 11" xfId="5689" xr:uid="{00000000-0005-0000-0000-0000D7150000}"/>
    <cellStyle name="20% - Isticanje4 12" xfId="5690" xr:uid="{00000000-0005-0000-0000-0000D8150000}"/>
    <cellStyle name="20% - Isticanje4 13" xfId="5691" xr:uid="{00000000-0005-0000-0000-0000D9150000}"/>
    <cellStyle name="20% - Isticanje4 14" xfId="5692" xr:uid="{00000000-0005-0000-0000-0000DA150000}"/>
    <cellStyle name="20% - Isticanje4 15" xfId="5693" xr:uid="{00000000-0005-0000-0000-0000DB150000}"/>
    <cellStyle name="20% - Isticanje4 2" xfId="5694" xr:uid="{00000000-0005-0000-0000-0000DC150000}"/>
    <cellStyle name="20% - Isticanje4 3" xfId="5695" xr:uid="{00000000-0005-0000-0000-0000DD150000}"/>
    <cellStyle name="20% - Isticanje4 4" xfId="5696" xr:uid="{00000000-0005-0000-0000-0000DE150000}"/>
    <cellStyle name="20% - Isticanje4 5" xfId="5697" xr:uid="{00000000-0005-0000-0000-0000DF150000}"/>
    <cellStyle name="20% - Isticanje4 6" xfId="5698" xr:uid="{00000000-0005-0000-0000-0000E0150000}"/>
    <cellStyle name="20% - Isticanje4 7" xfId="5699" xr:uid="{00000000-0005-0000-0000-0000E1150000}"/>
    <cellStyle name="20% - Isticanje4 8" xfId="5700" xr:uid="{00000000-0005-0000-0000-0000E2150000}"/>
    <cellStyle name="20% - Isticanje4 9" xfId="5701" xr:uid="{00000000-0005-0000-0000-0000E3150000}"/>
    <cellStyle name="20% - Isticanje5" xfId="5702" xr:uid="{00000000-0005-0000-0000-0000E4150000}"/>
    <cellStyle name="20% - Isticanje5 10" xfId="5703" xr:uid="{00000000-0005-0000-0000-0000E5150000}"/>
    <cellStyle name="20% - Isticanje5 11" xfId="5704" xr:uid="{00000000-0005-0000-0000-0000E6150000}"/>
    <cellStyle name="20% - Isticanje5 12" xfId="5705" xr:uid="{00000000-0005-0000-0000-0000E7150000}"/>
    <cellStyle name="20% - Isticanje5 13" xfId="5706" xr:uid="{00000000-0005-0000-0000-0000E8150000}"/>
    <cellStyle name="20% - Isticanje5 14" xfId="5707" xr:uid="{00000000-0005-0000-0000-0000E9150000}"/>
    <cellStyle name="20% - Isticanje5 15" xfId="5708" xr:uid="{00000000-0005-0000-0000-0000EA150000}"/>
    <cellStyle name="20% - Isticanje5 2" xfId="5709" xr:uid="{00000000-0005-0000-0000-0000EB150000}"/>
    <cellStyle name="20% - Isticanje5 3" xfId="5710" xr:uid="{00000000-0005-0000-0000-0000EC150000}"/>
    <cellStyle name="20% - Isticanje5 4" xfId="5711" xr:uid="{00000000-0005-0000-0000-0000ED150000}"/>
    <cellStyle name="20% - Isticanje5 5" xfId="5712" xr:uid="{00000000-0005-0000-0000-0000EE150000}"/>
    <cellStyle name="20% - Isticanje5 6" xfId="5713" xr:uid="{00000000-0005-0000-0000-0000EF150000}"/>
    <cellStyle name="20% - Isticanje5 7" xfId="5714" xr:uid="{00000000-0005-0000-0000-0000F0150000}"/>
    <cellStyle name="20% - Isticanje5 8" xfId="5715" xr:uid="{00000000-0005-0000-0000-0000F1150000}"/>
    <cellStyle name="20% - Isticanje5 9" xfId="5716" xr:uid="{00000000-0005-0000-0000-0000F2150000}"/>
    <cellStyle name="20% - Isticanje6" xfId="5717" xr:uid="{00000000-0005-0000-0000-0000F3150000}"/>
    <cellStyle name="20% - Isticanje6 10" xfId="5718" xr:uid="{00000000-0005-0000-0000-0000F4150000}"/>
    <cellStyle name="20% - Isticanje6 11" xfId="5719" xr:uid="{00000000-0005-0000-0000-0000F5150000}"/>
    <cellStyle name="20% - Isticanje6 12" xfId="5720" xr:uid="{00000000-0005-0000-0000-0000F6150000}"/>
    <cellStyle name="20% - Isticanje6 13" xfId="5721" xr:uid="{00000000-0005-0000-0000-0000F7150000}"/>
    <cellStyle name="20% - Isticanje6 14" xfId="5722" xr:uid="{00000000-0005-0000-0000-0000F8150000}"/>
    <cellStyle name="20% - Isticanje6 15" xfId="5723" xr:uid="{00000000-0005-0000-0000-0000F9150000}"/>
    <cellStyle name="20% - Isticanje6 2" xfId="5724" xr:uid="{00000000-0005-0000-0000-0000FA150000}"/>
    <cellStyle name="20% - Isticanje6 3" xfId="5725" xr:uid="{00000000-0005-0000-0000-0000FB150000}"/>
    <cellStyle name="20% - Isticanje6 4" xfId="5726" xr:uid="{00000000-0005-0000-0000-0000FC150000}"/>
    <cellStyle name="20% - Isticanje6 5" xfId="5727" xr:uid="{00000000-0005-0000-0000-0000FD150000}"/>
    <cellStyle name="20% - Isticanje6 6" xfId="5728" xr:uid="{00000000-0005-0000-0000-0000FE150000}"/>
    <cellStyle name="20% - Isticanje6 7" xfId="5729" xr:uid="{00000000-0005-0000-0000-0000FF150000}"/>
    <cellStyle name="20% - Isticanje6 8" xfId="5730" xr:uid="{00000000-0005-0000-0000-000000160000}"/>
    <cellStyle name="20% - Isticanje6 9" xfId="5731" xr:uid="{00000000-0005-0000-0000-000001160000}"/>
    <cellStyle name="3. level" xfId="5732" xr:uid="{00000000-0005-0000-0000-000002160000}"/>
    <cellStyle name="3. level 2" xfId="5733" xr:uid="{00000000-0005-0000-0000-000003160000}"/>
    <cellStyle name="3. level 2 2" xfId="5734" xr:uid="{00000000-0005-0000-0000-000004160000}"/>
    <cellStyle name="3. level 3" xfId="5735" xr:uid="{00000000-0005-0000-0000-000005160000}"/>
    <cellStyle name="3. level 3 2" xfId="5736" xr:uid="{00000000-0005-0000-0000-000006160000}"/>
    <cellStyle name="3. level 4" xfId="5737" xr:uid="{00000000-0005-0000-0000-000007160000}"/>
    <cellStyle name="4. Level" xfId="5738" xr:uid="{00000000-0005-0000-0000-000008160000}"/>
    <cellStyle name="4. Level 2" xfId="5739" xr:uid="{00000000-0005-0000-0000-000009160000}"/>
    <cellStyle name="4. Level 2 2" xfId="5740" xr:uid="{00000000-0005-0000-0000-00000A160000}"/>
    <cellStyle name="4. Level 3" xfId="5741" xr:uid="{00000000-0005-0000-0000-00000B160000}"/>
    <cellStyle name="4. Level 3 2" xfId="5742" xr:uid="{00000000-0005-0000-0000-00000C160000}"/>
    <cellStyle name="4. Level 4" xfId="5743" xr:uid="{00000000-0005-0000-0000-00000D160000}"/>
    <cellStyle name="40 % - Akzent1" xfId="5744" xr:uid="{00000000-0005-0000-0000-00000E160000}"/>
    <cellStyle name="40 % - Akzent2" xfId="5745" xr:uid="{00000000-0005-0000-0000-00000F160000}"/>
    <cellStyle name="40 % - Akzent3" xfId="5746" xr:uid="{00000000-0005-0000-0000-000010160000}"/>
    <cellStyle name="40 % - Akzent4" xfId="5747" xr:uid="{00000000-0005-0000-0000-000011160000}"/>
    <cellStyle name="40 % - Akzent5" xfId="5748" xr:uid="{00000000-0005-0000-0000-000012160000}"/>
    <cellStyle name="40 % - Akzent6" xfId="5749" xr:uid="{00000000-0005-0000-0000-000013160000}"/>
    <cellStyle name="40% - Accent1 10" xfId="5750" xr:uid="{00000000-0005-0000-0000-000014160000}"/>
    <cellStyle name="40% - Accent1 11" xfId="5751" xr:uid="{00000000-0005-0000-0000-000015160000}"/>
    <cellStyle name="40% - Accent1 12" xfId="5752" xr:uid="{00000000-0005-0000-0000-000016160000}"/>
    <cellStyle name="40% - Accent1 13" xfId="5753" xr:uid="{00000000-0005-0000-0000-000017160000}"/>
    <cellStyle name="40% - Accent1 14" xfId="5754" xr:uid="{00000000-0005-0000-0000-000018160000}"/>
    <cellStyle name="40% - Accent1 15" xfId="5755" xr:uid="{00000000-0005-0000-0000-000019160000}"/>
    <cellStyle name="40% - Accent1 16" xfId="5756" xr:uid="{00000000-0005-0000-0000-00001A160000}"/>
    <cellStyle name="40% - Accent1 17" xfId="5757" xr:uid="{00000000-0005-0000-0000-00001B160000}"/>
    <cellStyle name="40% - Accent1 18" xfId="5758" xr:uid="{00000000-0005-0000-0000-00001C160000}"/>
    <cellStyle name="40% - Accent1 19" xfId="5759" xr:uid="{00000000-0005-0000-0000-00001D160000}"/>
    <cellStyle name="40% - Accent1 2" xfId="5760" xr:uid="{00000000-0005-0000-0000-00001E160000}"/>
    <cellStyle name="40% - Accent1 2 2" xfId="5761" xr:uid="{00000000-0005-0000-0000-00001F160000}"/>
    <cellStyle name="40% - Accent1 2 2 10" xfId="5762" xr:uid="{00000000-0005-0000-0000-000020160000}"/>
    <cellStyle name="40% - Accent1 2 2 11" xfId="5763" xr:uid="{00000000-0005-0000-0000-000021160000}"/>
    <cellStyle name="40% - Accent1 2 2 12" xfId="5764" xr:uid="{00000000-0005-0000-0000-000022160000}"/>
    <cellStyle name="40% - Accent1 2 2 13" xfId="5765" xr:uid="{00000000-0005-0000-0000-000023160000}"/>
    <cellStyle name="40% - Accent1 2 2 14" xfId="5766" xr:uid="{00000000-0005-0000-0000-000024160000}"/>
    <cellStyle name="40% - Accent1 2 2 15" xfId="5767" xr:uid="{00000000-0005-0000-0000-000025160000}"/>
    <cellStyle name="40% - Accent1 2 2 2" xfId="5768" xr:uid="{00000000-0005-0000-0000-000026160000}"/>
    <cellStyle name="40% - Accent1 2 2 3" xfId="5769" xr:uid="{00000000-0005-0000-0000-000027160000}"/>
    <cellStyle name="40% - Accent1 2 2 4" xfId="5770" xr:uid="{00000000-0005-0000-0000-000028160000}"/>
    <cellStyle name="40% - Accent1 2 2 5" xfId="5771" xr:uid="{00000000-0005-0000-0000-000029160000}"/>
    <cellStyle name="40% - Accent1 2 2 6" xfId="5772" xr:uid="{00000000-0005-0000-0000-00002A160000}"/>
    <cellStyle name="40% - Accent1 2 2 7" xfId="5773" xr:uid="{00000000-0005-0000-0000-00002B160000}"/>
    <cellStyle name="40% - Accent1 2 2 8" xfId="5774" xr:uid="{00000000-0005-0000-0000-00002C160000}"/>
    <cellStyle name="40% - Accent1 2 2 9" xfId="5775" xr:uid="{00000000-0005-0000-0000-00002D160000}"/>
    <cellStyle name="40% - Accent1 2 3" xfId="5776" xr:uid="{00000000-0005-0000-0000-00002E160000}"/>
    <cellStyle name="40% - Accent1 2 3 2" xfId="5777" xr:uid="{00000000-0005-0000-0000-00002F160000}"/>
    <cellStyle name="40% - Accent1 2 4" xfId="5778" xr:uid="{00000000-0005-0000-0000-000030160000}"/>
    <cellStyle name="40% - Accent1 2 4 2" xfId="5779" xr:uid="{00000000-0005-0000-0000-000031160000}"/>
    <cellStyle name="40% - Accent1 2 5" xfId="5780" xr:uid="{00000000-0005-0000-0000-000032160000}"/>
    <cellStyle name="40% - Accent1 20" xfId="5781" xr:uid="{00000000-0005-0000-0000-000033160000}"/>
    <cellStyle name="40% - Accent1 21" xfId="5782" xr:uid="{00000000-0005-0000-0000-000034160000}"/>
    <cellStyle name="40% - Accent1 22" xfId="5783" xr:uid="{00000000-0005-0000-0000-000035160000}"/>
    <cellStyle name="40% - Accent1 23" xfId="5784" xr:uid="{00000000-0005-0000-0000-000036160000}"/>
    <cellStyle name="40% - Accent1 24" xfId="5785" xr:uid="{00000000-0005-0000-0000-000037160000}"/>
    <cellStyle name="40% - Accent1 25" xfId="5786" xr:uid="{00000000-0005-0000-0000-000038160000}"/>
    <cellStyle name="40% - Accent1 26" xfId="5787" xr:uid="{00000000-0005-0000-0000-000039160000}"/>
    <cellStyle name="40% - Accent1 27" xfId="5788" xr:uid="{00000000-0005-0000-0000-00003A160000}"/>
    <cellStyle name="40% - Accent1 28" xfId="5789" xr:uid="{00000000-0005-0000-0000-00003B160000}"/>
    <cellStyle name="40% - Accent1 29" xfId="5790" xr:uid="{00000000-0005-0000-0000-00003C160000}"/>
    <cellStyle name="40% - Accent1 3" xfId="5791" xr:uid="{00000000-0005-0000-0000-00003D160000}"/>
    <cellStyle name="40% - Accent1 3 10" xfId="5792" xr:uid="{00000000-0005-0000-0000-00003E160000}"/>
    <cellStyle name="40% - Accent1 3 11" xfId="5793" xr:uid="{00000000-0005-0000-0000-00003F160000}"/>
    <cellStyle name="40% - Accent1 3 12" xfId="5794" xr:uid="{00000000-0005-0000-0000-000040160000}"/>
    <cellStyle name="40% - Accent1 3 13" xfId="5795" xr:uid="{00000000-0005-0000-0000-000041160000}"/>
    <cellStyle name="40% - Accent1 3 14" xfId="5796" xr:uid="{00000000-0005-0000-0000-000042160000}"/>
    <cellStyle name="40% - Accent1 3 15" xfId="5797" xr:uid="{00000000-0005-0000-0000-000043160000}"/>
    <cellStyle name="40% - Accent1 3 2" xfId="5798" xr:uid="{00000000-0005-0000-0000-000044160000}"/>
    <cellStyle name="40% - Accent1 3 2 2" xfId="5799" xr:uid="{00000000-0005-0000-0000-000045160000}"/>
    <cellStyle name="40% - Accent1 3 3" xfId="5800" xr:uid="{00000000-0005-0000-0000-000046160000}"/>
    <cellStyle name="40% - Accent1 3 3 2" xfId="5801" xr:uid="{00000000-0005-0000-0000-000047160000}"/>
    <cellStyle name="40% - Accent1 3 4" xfId="5802" xr:uid="{00000000-0005-0000-0000-000048160000}"/>
    <cellStyle name="40% - Accent1 3 4 2" xfId="5803" xr:uid="{00000000-0005-0000-0000-000049160000}"/>
    <cellStyle name="40% - Accent1 3 5" xfId="5804" xr:uid="{00000000-0005-0000-0000-00004A160000}"/>
    <cellStyle name="40% - Accent1 3 6" xfId="5805" xr:uid="{00000000-0005-0000-0000-00004B160000}"/>
    <cellStyle name="40% - Accent1 3 7" xfId="5806" xr:uid="{00000000-0005-0000-0000-00004C160000}"/>
    <cellStyle name="40% - Accent1 3 8" xfId="5807" xr:uid="{00000000-0005-0000-0000-00004D160000}"/>
    <cellStyle name="40% - Accent1 3 9" xfId="5808" xr:uid="{00000000-0005-0000-0000-00004E160000}"/>
    <cellStyle name="40% - Accent1 30" xfId="5809" xr:uid="{00000000-0005-0000-0000-00004F160000}"/>
    <cellStyle name="40% - Accent1 31" xfId="5810" xr:uid="{00000000-0005-0000-0000-000050160000}"/>
    <cellStyle name="40% - Accent1 32" xfId="5811" xr:uid="{00000000-0005-0000-0000-000051160000}"/>
    <cellStyle name="40% - Accent1 33" xfId="5812" xr:uid="{00000000-0005-0000-0000-000052160000}"/>
    <cellStyle name="40% - Accent1 34" xfId="5813" xr:uid="{00000000-0005-0000-0000-000053160000}"/>
    <cellStyle name="40% - Accent1 35" xfId="5814" xr:uid="{00000000-0005-0000-0000-000054160000}"/>
    <cellStyle name="40% - Accent1 36" xfId="5815" xr:uid="{00000000-0005-0000-0000-000055160000}"/>
    <cellStyle name="40% - Accent1 37" xfId="5816" xr:uid="{00000000-0005-0000-0000-000056160000}"/>
    <cellStyle name="40% - Accent1 38" xfId="5817" xr:uid="{00000000-0005-0000-0000-000057160000}"/>
    <cellStyle name="40% - Accent1 4" xfId="5818" xr:uid="{00000000-0005-0000-0000-000058160000}"/>
    <cellStyle name="40% - Accent1 4 10" xfId="5819" xr:uid="{00000000-0005-0000-0000-000059160000}"/>
    <cellStyle name="40% - Accent1 4 11" xfId="5820" xr:uid="{00000000-0005-0000-0000-00005A160000}"/>
    <cellStyle name="40% - Accent1 4 12" xfId="5821" xr:uid="{00000000-0005-0000-0000-00005B160000}"/>
    <cellStyle name="40% - Accent1 4 13" xfId="5822" xr:uid="{00000000-0005-0000-0000-00005C160000}"/>
    <cellStyle name="40% - Accent1 4 14" xfId="5823" xr:uid="{00000000-0005-0000-0000-00005D160000}"/>
    <cellStyle name="40% - Accent1 4 15" xfId="5824" xr:uid="{00000000-0005-0000-0000-00005E160000}"/>
    <cellStyle name="40% - Accent1 4 2" xfId="5825" xr:uid="{00000000-0005-0000-0000-00005F160000}"/>
    <cellStyle name="40% - Accent1 4 3" xfId="5826" xr:uid="{00000000-0005-0000-0000-000060160000}"/>
    <cellStyle name="40% - Accent1 4 4" xfId="5827" xr:uid="{00000000-0005-0000-0000-000061160000}"/>
    <cellStyle name="40% - Accent1 4 5" xfId="5828" xr:uid="{00000000-0005-0000-0000-000062160000}"/>
    <cellStyle name="40% - Accent1 4 6" xfId="5829" xr:uid="{00000000-0005-0000-0000-000063160000}"/>
    <cellStyle name="40% - Accent1 4 7" xfId="5830" xr:uid="{00000000-0005-0000-0000-000064160000}"/>
    <cellStyle name="40% - Accent1 4 8" xfId="5831" xr:uid="{00000000-0005-0000-0000-000065160000}"/>
    <cellStyle name="40% - Accent1 4 9" xfId="5832" xr:uid="{00000000-0005-0000-0000-000066160000}"/>
    <cellStyle name="40% - Accent1 5" xfId="5833" xr:uid="{00000000-0005-0000-0000-000067160000}"/>
    <cellStyle name="40% - Accent1 6" xfId="5834" xr:uid="{00000000-0005-0000-0000-000068160000}"/>
    <cellStyle name="40% - Accent1 6 2" xfId="5835" xr:uid="{00000000-0005-0000-0000-000069160000}"/>
    <cellStyle name="40% - Accent1 6 3" xfId="5836" xr:uid="{00000000-0005-0000-0000-00006A160000}"/>
    <cellStyle name="40% - Accent1 7" xfId="5837" xr:uid="{00000000-0005-0000-0000-00006B160000}"/>
    <cellStyle name="40% - Accent1 7 2" xfId="5838" xr:uid="{00000000-0005-0000-0000-00006C160000}"/>
    <cellStyle name="40% - Accent1 8" xfId="5839" xr:uid="{00000000-0005-0000-0000-00006D160000}"/>
    <cellStyle name="40% - Accent1 9" xfId="5840" xr:uid="{00000000-0005-0000-0000-00006E160000}"/>
    <cellStyle name="40% - Accent2 10" xfId="5841" xr:uid="{00000000-0005-0000-0000-00006F160000}"/>
    <cellStyle name="40% - Accent2 11" xfId="5842" xr:uid="{00000000-0005-0000-0000-000070160000}"/>
    <cellStyle name="40% - Accent2 12" xfId="5843" xr:uid="{00000000-0005-0000-0000-000071160000}"/>
    <cellStyle name="40% - Accent2 13" xfId="5844" xr:uid="{00000000-0005-0000-0000-000072160000}"/>
    <cellStyle name="40% - Accent2 14" xfId="5845" xr:uid="{00000000-0005-0000-0000-000073160000}"/>
    <cellStyle name="40% - Accent2 15" xfId="5846" xr:uid="{00000000-0005-0000-0000-000074160000}"/>
    <cellStyle name="40% - Accent2 16" xfId="5847" xr:uid="{00000000-0005-0000-0000-000075160000}"/>
    <cellStyle name="40% - Accent2 17" xfId="5848" xr:uid="{00000000-0005-0000-0000-000076160000}"/>
    <cellStyle name="40% - Accent2 18" xfId="5849" xr:uid="{00000000-0005-0000-0000-000077160000}"/>
    <cellStyle name="40% - Accent2 19" xfId="5850" xr:uid="{00000000-0005-0000-0000-000078160000}"/>
    <cellStyle name="40% - Accent2 2" xfId="5851" xr:uid="{00000000-0005-0000-0000-000079160000}"/>
    <cellStyle name="40% - Accent2 2 2" xfId="5852" xr:uid="{00000000-0005-0000-0000-00007A160000}"/>
    <cellStyle name="40% - Accent2 2 2 10" xfId="5853" xr:uid="{00000000-0005-0000-0000-00007B160000}"/>
    <cellStyle name="40% - Accent2 2 2 11" xfId="5854" xr:uid="{00000000-0005-0000-0000-00007C160000}"/>
    <cellStyle name="40% - Accent2 2 2 12" xfId="5855" xr:uid="{00000000-0005-0000-0000-00007D160000}"/>
    <cellStyle name="40% - Accent2 2 2 13" xfId="5856" xr:uid="{00000000-0005-0000-0000-00007E160000}"/>
    <cellStyle name="40% - Accent2 2 2 14" xfId="5857" xr:uid="{00000000-0005-0000-0000-00007F160000}"/>
    <cellStyle name="40% - Accent2 2 2 2" xfId="5858" xr:uid="{00000000-0005-0000-0000-000080160000}"/>
    <cellStyle name="40% - Accent2 2 2 3" xfId="5859" xr:uid="{00000000-0005-0000-0000-000081160000}"/>
    <cellStyle name="40% - Accent2 2 2 4" xfId="5860" xr:uid="{00000000-0005-0000-0000-000082160000}"/>
    <cellStyle name="40% - Accent2 2 2 5" xfId="5861" xr:uid="{00000000-0005-0000-0000-000083160000}"/>
    <cellStyle name="40% - Accent2 2 2 6" xfId="5862" xr:uid="{00000000-0005-0000-0000-000084160000}"/>
    <cellStyle name="40% - Accent2 2 2 7" xfId="5863" xr:uid="{00000000-0005-0000-0000-000085160000}"/>
    <cellStyle name="40% - Accent2 2 2 8" xfId="5864" xr:uid="{00000000-0005-0000-0000-000086160000}"/>
    <cellStyle name="40% - Accent2 2 2 9" xfId="5865" xr:uid="{00000000-0005-0000-0000-000087160000}"/>
    <cellStyle name="40% - Accent2 2 3" xfId="5866" xr:uid="{00000000-0005-0000-0000-000088160000}"/>
    <cellStyle name="40% - Accent2 2 3 2" xfId="5867" xr:uid="{00000000-0005-0000-0000-000089160000}"/>
    <cellStyle name="40% - Accent2 2 4" xfId="5868" xr:uid="{00000000-0005-0000-0000-00008A160000}"/>
    <cellStyle name="40% - Accent2 2 4 2" xfId="5869" xr:uid="{00000000-0005-0000-0000-00008B160000}"/>
    <cellStyle name="40% - Accent2 2 5" xfId="5870" xr:uid="{00000000-0005-0000-0000-00008C160000}"/>
    <cellStyle name="40% - Accent2 20" xfId="5871" xr:uid="{00000000-0005-0000-0000-00008D160000}"/>
    <cellStyle name="40% - Accent2 21" xfId="5872" xr:uid="{00000000-0005-0000-0000-00008E160000}"/>
    <cellStyle name="40% - Accent2 22" xfId="5873" xr:uid="{00000000-0005-0000-0000-00008F160000}"/>
    <cellStyle name="40% - Accent2 23" xfId="5874" xr:uid="{00000000-0005-0000-0000-000090160000}"/>
    <cellStyle name="40% - Accent2 24" xfId="5875" xr:uid="{00000000-0005-0000-0000-000091160000}"/>
    <cellStyle name="40% - Accent2 25" xfId="5876" xr:uid="{00000000-0005-0000-0000-000092160000}"/>
    <cellStyle name="40% - Accent2 26" xfId="5877" xr:uid="{00000000-0005-0000-0000-000093160000}"/>
    <cellStyle name="40% - Accent2 27" xfId="5878" xr:uid="{00000000-0005-0000-0000-000094160000}"/>
    <cellStyle name="40% - Accent2 28" xfId="5879" xr:uid="{00000000-0005-0000-0000-000095160000}"/>
    <cellStyle name="40% - Accent2 29" xfId="5880" xr:uid="{00000000-0005-0000-0000-000096160000}"/>
    <cellStyle name="40% - Accent2 3" xfId="5881" xr:uid="{00000000-0005-0000-0000-000097160000}"/>
    <cellStyle name="40% - Accent2 3 10" xfId="5882" xr:uid="{00000000-0005-0000-0000-000098160000}"/>
    <cellStyle name="40% - Accent2 3 11" xfId="5883" xr:uid="{00000000-0005-0000-0000-000099160000}"/>
    <cellStyle name="40% - Accent2 3 12" xfId="5884" xr:uid="{00000000-0005-0000-0000-00009A160000}"/>
    <cellStyle name="40% - Accent2 3 13" xfId="5885" xr:uid="{00000000-0005-0000-0000-00009B160000}"/>
    <cellStyle name="40% - Accent2 3 14" xfId="5886" xr:uid="{00000000-0005-0000-0000-00009C160000}"/>
    <cellStyle name="40% - Accent2 3 2" xfId="5887" xr:uid="{00000000-0005-0000-0000-00009D160000}"/>
    <cellStyle name="40% - Accent2 3 2 2" xfId="5888" xr:uid="{00000000-0005-0000-0000-00009E160000}"/>
    <cellStyle name="40% - Accent2 3 3" xfId="5889" xr:uid="{00000000-0005-0000-0000-00009F160000}"/>
    <cellStyle name="40% - Accent2 3 3 2" xfId="5890" xr:uid="{00000000-0005-0000-0000-0000A0160000}"/>
    <cellStyle name="40% - Accent2 3 4" xfId="5891" xr:uid="{00000000-0005-0000-0000-0000A1160000}"/>
    <cellStyle name="40% - Accent2 3 4 2" xfId="5892" xr:uid="{00000000-0005-0000-0000-0000A2160000}"/>
    <cellStyle name="40% - Accent2 3 5" xfId="5893" xr:uid="{00000000-0005-0000-0000-0000A3160000}"/>
    <cellStyle name="40% - Accent2 3 6" xfId="5894" xr:uid="{00000000-0005-0000-0000-0000A4160000}"/>
    <cellStyle name="40% - Accent2 3 7" xfId="5895" xr:uid="{00000000-0005-0000-0000-0000A5160000}"/>
    <cellStyle name="40% - Accent2 3 8" xfId="5896" xr:uid="{00000000-0005-0000-0000-0000A6160000}"/>
    <cellStyle name="40% - Accent2 3 9" xfId="5897" xr:uid="{00000000-0005-0000-0000-0000A7160000}"/>
    <cellStyle name="40% - Accent2 30" xfId="5898" xr:uid="{00000000-0005-0000-0000-0000A8160000}"/>
    <cellStyle name="40% - Accent2 31" xfId="5899" xr:uid="{00000000-0005-0000-0000-0000A9160000}"/>
    <cellStyle name="40% - Accent2 32" xfId="5900" xr:uid="{00000000-0005-0000-0000-0000AA160000}"/>
    <cellStyle name="40% - Accent2 33" xfId="5901" xr:uid="{00000000-0005-0000-0000-0000AB160000}"/>
    <cellStyle name="40% - Accent2 34" xfId="5902" xr:uid="{00000000-0005-0000-0000-0000AC160000}"/>
    <cellStyle name="40% - Accent2 35" xfId="5903" xr:uid="{00000000-0005-0000-0000-0000AD160000}"/>
    <cellStyle name="40% - Accent2 36" xfId="5904" xr:uid="{00000000-0005-0000-0000-0000AE160000}"/>
    <cellStyle name="40% - Accent2 37" xfId="5905" xr:uid="{00000000-0005-0000-0000-0000AF160000}"/>
    <cellStyle name="40% - Accent2 38" xfId="5906" xr:uid="{00000000-0005-0000-0000-0000B0160000}"/>
    <cellStyle name="40% - Accent2 4" xfId="5907" xr:uid="{00000000-0005-0000-0000-0000B1160000}"/>
    <cellStyle name="40% - Accent2 4 10" xfId="5908" xr:uid="{00000000-0005-0000-0000-0000B2160000}"/>
    <cellStyle name="40% - Accent2 4 11" xfId="5909" xr:uid="{00000000-0005-0000-0000-0000B3160000}"/>
    <cellStyle name="40% - Accent2 4 12" xfId="5910" xr:uid="{00000000-0005-0000-0000-0000B4160000}"/>
    <cellStyle name="40% - Accent2 4 13" xfId="5911" xr:uid="{00000000-0005-0000-0000-0000B5160000}"/>
    <cellStyle name="40% - Accent2 4 14" xfId="5912" xr:uid="{00000000-0005-0000-0000-0000B6160000}"/>
    <cellStyle name="40% - Accent2 4 2" xfId="5913" xr:uid="{00000000-0005-0000-0000-0000B7160000}"/>
    <cellStyle name="40% - Accent2 4 3" xfId="5914" xr:uid="{00000000-0005-0000-0000-0000B8160000}"/>
    <cellStyle name="40% - Accent2 4 4" xfId="5915" xr:uid="{00000000-0005-0000-0000-0000B9160000}"/>
    <cellStyle name="40% - Accent2 4 5" xfId="5916" xr:uid="{00000000-0005-0000-0000-0000BA160000}"/>
    <cellStyle name="40% - Accent2 4 6" xfId="5917" xr:uid="{00000000-0005-0000-0000-0000BB160000}"/>
    <cellStyle name="40% - Accent2 4 7" xfId="5918" xr:uid="{00000000-0005-0000-0000-0000BC160000}"/>
    <cellStyle name="40% - Accent2 4 8" xfId="5919" xr:uid="{00000000-0005-0000-0000-0000BD160000}"/>
    <cellStyle name="40% - Accent2 4 9" xfId="5920" xr:uid="{00000000-0005-0000-0000-0000BE160000}"/>
    <cellStyle name="40% - Accent2 5" xfId="5921" xr:uid="{00000000-0005-0000-0000-0000BF160000}"/>
    <cellStyle name="40% - Accent2 6" xfId="5922" xr:uid="{00000000-0005-0000-0000-0000C0160000}"/>
    <cellStyle name="40% - Accent2 6 2" xfId="5923" xr:uid="{00000000-0005-0000-0000-0000C1160000}"/>
    <cellStyle name="40% - Accent2 6 3" xfId="5924" xr:uid="{00000000-0005-0000-0000-0000C2160000}"/>
    <cellStyle name="40% - Accent2 7" xfId="5925" xr:uid="{00000000-0005-0000-0000-0000C3160000}"/>
    <cellStyle name="40% - Accent2 7 2" xfId="5926" xr:uid="{00000000-0005-0000-0000-0000C4160000}"/>
    <cellStyle name="40% - Accent2 8" xfId="5927" xr:uid="{00000000-0005-0000-0000-0000C5160000}"/>
    <cellStyle name="40% - Accent2 9" xfId="5928" xr:uid="{00000000-0005-0000-0000-0000C6160000}"/>
    <cellStyle name="40% - Accent3 10" xfId="5929" xr:uid="{00000000-0005-0000-0000-0000C7160000}"/>
    <cellStyle name="40% - Accent3 11" xfId="5930" xr:uid="{00000000-0005-0000-0000-0000C8160000}"/>
    <cellStyle name="40% - Accent3 12" xfId="5931" xr:uid="{00000000-0005-0000-0000-0000C9160000}"/>
    <cellStyle name="40% - Accent3 13" xfId="5932" xr:uid="{00000000-0005-0000-0000-0000CA160000}"/>
    <cellStyle name="40% - Accent3 14" xfId="5933" xr:uid="{00000000-0005-0000-0000-0000CB160000}"/>
    <cellStyle name="40% - Accent3 15" xfId="5934" xr:uid="{00000000-0005-0000-0000-0000CC160000}"/>
    <cellStyle name="40% - Accent3 16" xfId="5935" xr:uid="{00000000-0005-0000-0000-0000CD160000}"/>
    <cellStyle name="40% - Accent3 17" xfId="5936" xr:uid="{00000000-0005-0000-0000-0000CE160000}"/>
    <cellStyle name="40% - Accent3 18" xfId="5937" xr:uid="{00000000-0005-0000-0000-0000CF160000}"/>
    <cellStyle name="40% - Accent3 19" xfId="5938" xr:uid="{00000000-0005-0000-0000-0000D0160000}"/>
    <cellStyle name="40% - Accent3 2" xfId="5939" xr:uid="{00000000-0005-0000-0000-0000D1160000}"/>
    <cellStyle name="40% - Accent3 2 2" xfId="5940" xr:uid="{00000000-0005-0000-0000-0000D2160000}"/>
    <cellStyle name="40% - Accent3 2 2 10" xfId="5941" xr:uid="{00000000-0005-0000-0000-0000D3160000}"/>
    <cellStyle name="40% - Accent3 2 2 11" xfId="5942" xr:uid="{00000000-0005-0000-0000-0000D4160000}"/>
    <cellStyle name="40% - Accent3 2 2 12" xfId="5943" xr:uid="{00000000-0005-0000-0000-0000D5160000}"/>
    <cellStyle name="40% - Accent3 2 2 13" xfId="5944" xr:uid="{00000000-0005-0000-0000-0000D6160000}"/>
    <cellStyle name="40% - Accent3 2 2 14" xfId="5945" xr:uid="{00000000-0005-0000-0000-0000D7160000}"/>
    <cellStyle name="40% - Accent3 2 2 15" xfId="5946" xr:uid="{00000000-0005-0000-0000-0000D8160000}"/>
    <cellStyle name="40% - Accent3 2 2 2" xfId="5947" xr:uid="{00000000-0005-0000-0000-0000D9160000}"/>
    <cellStyle name="40% - Accent3 2 2 3" xfId="5948" xr:uid="{00000000-0005-0000-0000-0000DA160000}"/>
    <cellStyle name="40% - Accent3 2 2 4" xfId="5949" xr:uid="{00000000-0005-0000-0000-0000DB160000}"/>
    <cellStyle name="40% - Accent3 2 2 5" xfId="5950" xr:uid="{00000000-0005-0000-0000-0000DC160000}"/>
    <cellStyle name="40% - Accent3 2 2 6" xfId="5951" xr:uid="{00000000-0005-0000-0000-0000DD160000}"/>
    <cellStyle name="40% - Accent3 2 2 7" xfId="5952" xr:uid="{00000000-0005-0000-0000-0000DE160000}"/>
    <cellStyle name="40% - Accent3 2 2 8" xfId="5953" xr:uid="{00000000-0005-0000-0000-0000DF160000}"/>
    <cellStyle name="40% - Accent3 2 2 9" xfId="5954" xr:uid="{00000000-0005-0000-0000-0000E0160000}"/>
    <cellStyle name="40% - Accent3 2 3" xfId="5955" xr:uid="{00000000-0005-0000-0000-0000E1160000}"/>
    <cellStyle name="40% - Accent3 2 3 2" xfId="5956" xr:uid="{00000000-0005-0000-0000-0000E2160000}"/>
    <cellStyle name="40% - Accent3 2 4" xfId="5957" xr:uid="{00000000-0005-0000-0000-0000E3160000}"/>
    <cellStyle name="40% - Accent3 2 4 2" xfId="5958" xr:uid="{00000000-0005-0000-0000-0000E4160000}"/>
    <cellStyle name="40% - Accent3 2 5" xfId="5959" xr:uid="{00000000-0005-0000-0000-0000E5160000}"/>
    <cellStyle name="40% - Accent3 20" xfId="5960" xr:uid="{00000000-0005-0000-0000-0000E6160000}"/>
    <cellStyle name="40% - Accent3 21" xfId="5961" xr:uid="{00000000-0005-0000-0000-0000E7160000}"/>
    <cellStyle name="40% - Accent3 22" xfId="5962" xr:uid="{00000000-0005-0000-0000-0000E8160000}"/>
    <cellStyle name="40% - Accent3 23" xfId="5963" xr:uid="{00000000-0005-0000-0000-0000E9160000}"/>
    <cellStyle name="40% - Accent3 24" xfId="5964" xr:uid="{00000000-0005-0000-0000-0000EA160000}"/>
    <cellStyle name="40% - Accent3 25" xfId="5965" xr:uid="{00000000-0005-0000-0000-0000EB160000}"/>
    <cellStyle name="40% - Accent3 26" xfId="5966" xr:uid="{00000000-0005-0000-0000-0000EC160000}"/>
    <cellStyle name="40% - Accent3 27" xfId="5967" xr:uid="{00000000-0005-0000-0000-0000ED160000}"/>
    <cellStyle name="40% - Accent3 28" xfId="5968" xr:uid="{00000000-0005-0000-0000-0000EE160000}"/>
    <cellStyle name="40% - Accent3 29" xfId="5969" xr:uid="{00000000-0005-0000-0000-0000EF160000}"/>
    <cellStyle name="40% - Accent3 3" xfId="5970" xr:uid="{00000000-0005-0000-0000-0000F0160000}"/>
    <cellStyle name="40% - Accent3 3 10" xfId="5971" xr:uid="{00000000-0005-0000-0000-0000F1160000}"/>
    <cellStyle name="40% - Accent3 3 11" xfId="5972" xr:uid="{00000000-0005-0000-0000-0000F2160000}"/>
    <cellStyle name="40% - Accent3 3 12" xfId="5973" xr:uid="{00000000-0005-0000-0000-0000F3160000}"/>
    <cellStyle name="40% - Accent3 3 13" xfId="5974" xr:uid="{00000000-0005-0000-0000-0000F4160000}"/>
    <cellStyle name="40% - Accent3 3 14" xfId="5975" xr:uid="{00000000-0005-0000-0000-0000F5160000}"/>
    <cellStyle name="40% - Accent3 3 15" xfId="5976" xr:uid="{00000000-0005-0000-0000-0000F6160000}"/>
    <cellStyle name="40% - Accent3 3 2" xfId="5977" xr:uid="{00000000-0005-0000-0000-0000F7160000}"/>
    <cellStyle name="40% - Accent3 3 2 2" xfId="5978" xr:uid="{00000000-0005-0000-0000-0000F8160000}"/>
    <cellStyle name="40% - Accent3 3 3" xfId="5979" xr:uid="{00000000-0005-0000-0000-0000F9160000}"/>
    <cellStyle name="40% - Accent3 3 3 2" xfId="5980" xr:uid="{00000000-0005-0000-0000-0000FA160000}"/>
    <cellStyle name="40% - Accent3 3 4" xfId="5981" xr:uid="{00000000-0005-0000-0000-0000FB160000}"/>
    <cellStyle name="40% - Accent3 3 4 2" xfId="5982" xr:uid="{00000000-0005-0000-0000-0000FC160000}"/>
    <cellStyle name="40% - Accent3 3 5" xfId="5983" xr:uid="{00000000-0005-0000-0000-0000FD160000}"/>
    <cellStyle name="40% - Accent3 3 6" xfId="5984" xr:uid="{00000000-0005-0000-0000-0000FE160000}"/>
    <cellStyle name="40% - Accent3 3 7" xfId="5985" xr:uid="{00000000-0005-0000-0000-0000FF160000}"/>
    <cellStyle name="40% - Accent3 3 8" xfId="5986" xr:uid="{00000000-0005-0000-0000-000000170000}"/>
    <cellStyle name="40% - Accent3 3 9" xfId="5987" xr:uid="{00000000-0005-0000-0000-000001170000}"/>
    <cellStyle name="40% - Accent3 30" xfId="5988" xr:uid="{00000000-0005-0000-0000-000002170000}"/>
    <cellStyle name="40% - Accent3 31" xfId="5989" xr:uid="{00000000-0005-0000-0000-000003170000}"/>
    <cellStyle name="40% - Accent3 32" xfId="5990" xr:uid="{00000000-0005-0000-0000-000004170000}"/>
    <cellStyle name="40% - Accent3 33" xfId="5991" xr:uid="{00000000-0005-0000-0000-000005170000}"/>
    <cellStyle name="40% - Accent3 34" xfId="5992" xr:uid="{00000000-0005-0000-0000-000006170000}"/>
    <cellStyle name="40% - Accent3 35" xfId="5993" xr:uid="{00000000-0005-0000-0000-000007170000}"/>
    <cellStyle name="40% - Accent3 36" xfId="5994" xr:uid="{00000000-0005-0000-0000-000008170000}"/>
    <cellStyle name="40% - Accent3 37" xfId="5995" xr:uid="{00000000-0005-0000-0000-000009170000}"/>
    <cellStyle name="40% - Accent3 38" xfId="5996" xr:uid="{00000000-0005-0000-0000-00000A170000}"/>
    <cellStyle name="40% - Accent3 4" xfId="5997" xr:uid="{00000000-0005-0000-0000-00000B170000}"/>
    <cellStyle name="40% - Accent3 4 10" xfId="5998" xr:uid="{00000000-0005-0000-0000-00000C170000}"/>
    <cellStyle name="40% - Accent3 4 11" xfId="5999" xr:uid="{00000000-0005-0000-0000-00000D170000}"/>
    <cellStyle name="40% - Accent3 4 12" xfId="6000" xr:uid="{00000000-0005-0000-0000-00000E170000}"/>
    <cellStyle name="40% - Accent3 4 13" xfId="6001" xr:uid="{00000000-0005-0000-0000-00000F170000}"/>
    <cellStyle name="40% - Accent3 4 14" xfId="6002" xr:uid="{00000000-0005-0000-0000-000010170000}"/>
    <cellStyle name="40% - Accent3 4 15" xfId="6003" xr:uid="{00000000-0005-0000-0000-000011170000}"/>
    <cellStyle name="40% - Accent3 4 2" xfId="6004" xr:uid="{00000000-0005-0000-0000-000012170000}"/>
    <cellStyle name="40% - Accent3 4 3" xfId="6005" xr:uid="{00000000-0005-0000-0000-000013170000}"/>
    <cellStyle name="40% - Accent3 4 4" xfId="6006" xr:uid="{00000000-0005-0000-0000-000014170000}"/>
    <cellStyle name="40% - Accent3 4 5" xfId="6007" xr:uid="{00000000-0005-0000-0000-000015170000}"/>
    <cellStyle name="40% - Accent3 4 6" xfId="6008" xr:uid="{00000000-0005-0000-0000-000016170000}"/>
    <cellStyle name="40% - Accent3 4 7" xfId="6009" xr:uid="{00000000-0005-0000-0000-000017170000}"/>
    <cellStyle name="40% - Accent3 4 8" xfId="6010" xr:uid="{00000000-0005-0000-0000-000018170000}"/>
    <cellStyle name="40% - Accent3 4 9" xfId="6011" xr:uid="{00000000-0005-0000-0000-000019170000}"/>
    <cellStyle name="40% - Accent3 5" xfId="6012" xr:uid="{00000000-0005-0000-0000-00001A170000}"/>
    <cellStyle name="40% - Accent3 6" xfId="6013" xr:uid="{00000000-0005-0000-0000-00001B170000}"/>
    <cellStyle name="40% - Accent3 6 2" xfId="6014" xr:uid="{00000000-0005-0000-0000-00001C170000}"/>
    <cellStyle name="40% - Accent3 6 3" xfId="6015" xr:uid="{00000000-0005-0000-0000-00001D170000}"/>
    <cellStyle name="40% - Accent3 7" xfId="6016" xr:uid="{00000000-0005-0000-0000-00001E170000}"/>
    <cellStyle name="40% - Accent3 7 2" xfId="6017" xr:uid="{00000000-0005-0000-0000-00001F170000}"/>
    <cellStyle name="40% - Accent3 8" xfId="6018" xr:uid="{00000000-0005-0000-0000-000020170000}"/>
    <cellStyle name="40% - Accent3 9" xfId="6019" xr:uid="{00000000-0005-0000-0000-000021170000}"/>
    <cellStyle name="40% - Accent4 10" xfId="6020" xr:uid="{00000000-0005-0000-0000-000022170000}"/>
    <cellStyle name="40% - Accent4 11" xfId="6021" xr:uid="{00000000-0005-0000-0000-000023170000}"/>
    <cellStyle name="40% - Accent4 12" xfId="6022" xr:uid="{00000000-0005-0000-0000-000024170000}"/>
    <cellStyle name="40% - Accent4 13" xfId="6023" xr:uid="{00000000-0005-0000-0000-000025170000}"/>
    <cellStyle name="40% - Accent4 14" xfId="6024" xr:uid="{00000000-0005-0000-0000-000026170000}"/>
    <cellStyle name="40% - Accent4 15" xfId="6025" xr:uid="{00000000-0005-0000-0000-000027170000}"/>
    <cellStyle name="40% - Accent4 16" xfId="6026" xr:uid="{00000000-0005-0000-0000-000028170000}"/>
    <cellStyle name="40% - Accent4 17" xfId="6027" xr:uid="{00000000-0005-0000-0000-000029170000}"/>
    <cellStyle name="40% - Accent4 18" xfId="6028" xr:uid="{00000000-0005-0000-0000-00002A170000}"/>
    <cellStyle name="40% - Accent4 19" xfId="6029" xr:uid="{00000000-0005-0000-0000-00002B170000}"/>
    <cellStyle name="40% - Accent4 2" xfId="6030" xr:uid="{00000000-0005-0000-0000-00002C170000}"/>
    <cellStyle name="40% - Accent4 2 2" xfId="6031" xr:uid="{00000000-0005-0000-0000-00002D170000}"/>
    <cellStyle name="40% - Accent4 2 2 10" xfId="6032" xr:uid="{00000000-0005-0000-0000-00002E170000}"/>
    <cellStyle name="40% - Accent4 2 2 11" xfId="6033" xr:uid="{00000000-0005-0000-0000-00002F170000}"/>
    <cellStyle name="40% - Accent4 2 2 12" xfId="6034" xr:uid="{00000000-0005-0000-0000-000030170000}"/>
    <cellStyle name="40% - Accent4 2 2 13" xfId="6035" xr:uid="{00000000-0005-0000-0000-000031170000}"/>
    <cellStyle name="40% - Accent4 2 2 14" xfId="6036" xr:uid="{00000000-0005-0000-0000-000032170000}"/>
    <cellStyle name="40% - Accent4 2 2 15" xfId="6037" xr:uid="{00000000-0005-0000-0000-000033170000}"/>
    <cellStyle name="40% - Accent4 2 2 2" xfId="6038" xr:uid="{00000000-0005-0000-0000-000034170000}"/>
    <cellStyle name="40% - Accent4 2 2 3" xfId="6039" xr:uid="{00000000-0005-0000-0000-000035170000}"/>
    <cellStyle name="40% - Accent4 2 2 4" xfId="6040" xr:uid="{00000000-0005-0000-0000-000036170000}"/>
    <cellStyle name="40% - Accent4 2 2 5" xfId="6041" xr:uid="{00000000-0005-0000-0000-000037170000}"/>
    <cellStyle name="40% - Accent4 2 2 6" xfId="6042" xr:uid="{00000000-0005-0000-0000-000038170000}"/>
    <cellStyle name="40% - Accent4 2 2 7" xfId="6043" xr:uid="{00000000-0005-0000-0000-000039170000}"/>
    <cellStyle name="40% - Accent4 2 2 8" xfId="6044" xr:uid="{00000000-0005-0000-0000-00003A170000}"/>
    <cellStyle name="40% - Accent4 2 2 9" xfId="6045" xr:uid="{00000000-0005-0000-0000-00003B170000}"/>
    <cellStyle name="40% - Accent4 2 3" xfId="6046" xr:uid="{00000000-0005-0000-0000-00003C170000}"/>
    <cellStyle name="40% - Accent4 2 3 2" xfId="6047" xr:uid="{00000000-0005-0000-0000-00003D170000}"/>
    <cellStyle name="40% - Accent4 2 4" xfId="6048" xr:uid="{00000000-0005-0000-0000-00003E170000}"/>
    <cellStyle name="40% - Accent4 2 4 2" xfId="6049" xr:uid="{00000000-0005-0000-0000-00003F170000}"/>
    <cellStyle name="40% - Accent4 2 5" xfId="6050" xr:uid="{00000000-0005-0000-0000-000040170000}"/>
    <cellStyle name="40% - Accent4 20" xfId="6051" xr:uid="{00000000-0005-0000-0000-000041170000}"/>
    <cellStyle name="40% - Accent4 21" xfId="6052" xr:uid="{00000000-0005-0000-0000-000042170000}"/>
    <cellStyle name="40% - Accent4 22" xfId="6053" xr:uid="{00000000-0005-0000-0000-000043170000}"/>
    <cellStyle name="40% - Accent4 23" xfId="6054" xr:uid="{00000000-0005-0000-0000-000044170000}"/>
    <cellStyle name="40% - Accent4 24" xfId="6055" xr:uid="{00000000-0005-0000-0000-000045170000}"/>
    <cellStyle name="40% - Accent4 25" xfId="6056" xr:uid="{00000000-0005-0000-0000-000046170000}"/>
    <cellStyle name="40% - Accent4 26" xfId="6057" xr:uid="{00000000-0005-0000-0000-000047170000}"/>
    <cellStyle name="40% - Accent4 27" xfId="6058" xr:uid="{00000000-0005-0000-0000-000048170000}"/>
    <cellStyle name="40% - Accent4 28" xfId="6059" xr:uid="{00000000-0005-0000-0000-000049170000}"/>
    <cellStyle name="40% - Accent4 29" xfId="6060" xr:uid="{00000000-0005-0000-0000-00004A170000}"/>
    <cellStyle name="40% - Accent4 3" xfId="6061" xr:uid="{00000000-0005-0000-0000-00004B170000}"/>
    <cellStyle name="40% - Accent4 3 10" xfId="6062" xr:uid="{00000000-0005-0000-0000-00004C170000}"/>
    <cellStyle name="40% - Accent4 3 11" xfId="6063" xr:uid="{00000000-0005-0000-0000-00004D170000}"/>
    <cellStyle name="40% - Accent4 3 12" xfId="6064" xr:uid="{00000000-0005-0000-0000-00004E170000}"/>
    <cellStyle name="40% - Accent4 3 13" xfId="6065" xr:uid="{00000000-0005-0000-0000-00004F170000}"/>
    <cellStyle name="40% - Accent4 3 14" xfId="6066" xr:uid="{00000000-0005-0000-0000-000050170000}"/>
    <cellStyle name="40% - Accent4 3 15" xfId="6067" xr:uid="{00000000-0005-0000-0000-000051170000}"/>
    <cellStyle name="40% - Accent4 3 2" xfId="6068" xr:uid="{00000000-0005-0000-0000-000052170000}"/>
    <cellStyle name="40% - Accent4 3 2 2" xfId="6069" xr:uid="{00000000-0005-0000-0000-000053170000}"/>
    <cellStyle name="40% - Accent4 3 3" xfId="6070" xr:uid="{00000000-0005-0000-0000-000054170000}"/>
    <cellStyle name="40% - Accent4 3 3 2" xfId="6071" xr:uid="{00000000-0005-0000-0000-000055170000}"/>
    <cellStyle name="40% - Accent4 3 4" xfId="6072" xr:uid="{00000000-0005-0000-0000-000056170000}"/>
    <cellStyle name="40% - Accent4 3 4 2" xfId="6073" xr:uid="{00000000-0005-0000-0000-000057170000}"/>
    <cellStyle name="40% - Accent4 3 5" xfId="6074" xr:uid="{00000000-0005-0000-0000-000058170000}"/>
    <cellStyle name="40% - Accent4 3 6" xfId="6075" xr:uid="{00000000-0005-0000-0000-000059170000}"/>
    <cellStyle name="40% - Accent4 3 7" xfId="6076" xr:uid="{00000000-0005-0000-0000-00005A170000}"/>
    <cellStyle name="40% - Accent4 3 8" xfId="6077" xr:uid="{00000000-0005-0000-0000-00005B170000}"/>
    <cellStyle name="40% - Accent4 3 9" xfId="6078" xr:uid="{00000000-0005-0000-0000-00005C170000}"/>
    <cellStyle name="40% - Accent4 30" xfId="6079" xr:uid="{00000000-0005-0000-0000-00005D170000}"/>
    <cellStyle name="40% - Accent4 31" xfId="6080" xr:uid="{00000000-0005-0000-0000-00005E170000}"/>
    <cellStyle name="40% - Accent4 32" xfId="6081" xr:uid="{00000000-0005-0000-0000-00005F170000}"/>
    <cellStyle name="40% - Accent4 33" xfId="6082" xr:uid="{00000000-0005-0000-0000-000060170000}"/>
    <cellStyle name="40% - Accent4 34" xfId="6083" xr:uid="{00000000-0005-0000-0000-000061170000}"/>
    <cellStyle name="40% - Accent4 35" xfId="6084" xr:uid="{00000000-0005-0000-0000-000062170000}"/>
    <cellStyle name="40% - Accent4 36" xfId="6085" xr:uid="{00000000-0005-0000-0000-000063170000}"/>
    <cellStyle name="40% - Accent4 37" xfId="6086" xr:uid="{00000000-0005-0000-0000-000064170000}"/>
    <cellStyle name="40% - Accent4 38" xfId="6087" xr:uid="{00000000-0005-0000-0000-000065170000}"/>
    <cellStyle name="40% - Accent4 4" xfId="6088" xr:uid="{00000000-0005-0000-0000-000066170000}"/>
    <cellStyle name="40% - Accent4 4 10" xfId="6089" xr:uid="{00000000-0005-0000-0000-000067170000}"/>
    <cellStyle name="40% - Accent4 4 11" xfId="6090" xr:uid="{00000000-0005-0000-0000-000068170000}"/>
    <cellStyle name="40% - Accent4 4 12" xfId="6091" xr:uid="{00000000-0005-0000-0000-000069170000}"/>
    <cellStyle name="40% - Accent4 4 13" xfId="6092" xr:uid="{00000000-0005-0000-0000-00006A170000}"/>
    <cellStyle name="40% - Accent4 4 14" xfId="6093" xr:uid="{00000000-0005-0000-0000-00006B170000}"/>
    <cellStyle name="40% - Accent4 4 15" xfId="6094" xr:uid="{00000000-0005-0000-0000-00006C170000}"/>
    <cellStyle name="40% - Accent4 4 2" xfId="6095" xr:uid="{00000000-0005-0000-0000-00006D170000}"/>
    <cellStyle name="40% - Accent4 4 3" xfId="6096" xr:uid="{00000000-0005-0000-0000-00006E170000}"/>
    <cellStyle name="40% - Accent4 4 4" xfId="6097" xr:uid="{00000000-0005-0000-0000-00006F170000}"/>
    <cellStyle name="40% - Accent4 4 5" xfId="6098" xr:uid="{00000000-0005-0000-0000-000070170000}"/>
    <cellStyle name="40% - Accent4 4 6" xfId="6099" xr:uid="{00000000-0005-0000-0000-000071170000}"/>
    <cellStyle name="40% - Accent4 4 7" xfId="6100" xr:uid="{00000000-0005-0000-0000-000072170000}"/>
    <cellStyle name="40% - Accent4 4 8" xfId="6101" xr:uid="{00000000-0005-0000-0000-000073170000}"/>
    <cellStyle name="40% - Accent4 4 9" xfId="6102" xr:uid="{00000000-0005-0000-0000-000074170000}"/>
    <cellStyle name="40% - Accent4 5" xfId="6103" xr:uid="{00000000-0005-0000-0000-000075170000}"/>
    <cellStyle name="40% - Accent4 6" xfId="6104" xr:uid="{00000000-0005-0000-0000-000076170000}"/>
    <cellStyle name="40% - Accent4 6 2" xfId="6105" xr:uid="{00000000-0005-0000-0000-000077170000}"/>
    <cellStyle name="40% - Accent4 6 3" xfId="6106" xr:uid="{00000000-0005-0000-0000-000078170000}"/>
    <cellStyle name="40% - Accent4 7" xfId="6107" xr:uid="{00000000-0005-0000-0000-000079170000}"/>
    <cellStyle name="40% - Accent4 7 2" xfId="6108" xr:uid="{00000000-0005-0000-0000-00007A170000}"/>
    <cellStyle name="40% - Accent4 8" xfId="6109" xr:uid="{00000000-0005-0000-0000-00007B170000}"/>
    <cellStyle name="40% - Accent4 9" xfId="6110" xr:uid="{00000000-0005-0000-0000-00007C170000}"/>
    <cellStyle name="40% - Accent5 10" xfId="6111" xr:uid="{00000000-0005-0000-0000-00007D170000}"/>
    <cellStyle name="40% - Accent5 11" xfId="6112" xr:uid="{00000000-0005-0000-0000-00007E170000}"/>
    <cellStyle name="40% - Accent5 12" xfId="6113" xr:uid="{00000000-0005-0000-0000-00007F170000}"/>
    <cellStyle name="40% - Accent5 13" xfId="6114" xr:uid="{00000000-0005-0000-0000-000080170000}"/>
    <cellStyle name="40% - Accent5 14" xfId="6115" xr:uid="{00000000-0005-0000-0000-000081170000}"/>
    <cellStyle name="40% - Accent5 15" xfId="6116" xr:uid="{00000000-0005-0000-0000-000082170000}"/>
    <cellStyle name="40% - Accent5 16" xfId="6117" xr:uid="{00000000-0005-0000-0000-000083170000}"/>
    <cellStyle name="40% - Accent5 17" xfId="6118" xr:uid="{00000000-0005-0000-0000-000084170000}"/>
    <cellStyle name="40% - Accent5 18" xfId="6119" xr:uid="{00000000-0005-0000-0000-000085170000}"/>
    <cellStyle name="40% - Accent5 19" xfId="6120" xr:uid="{00000000-0005-0000-0000-000086170000}"/>
    <cellStyle name="40% - Accent5 2" xfId="6121" xr:uid="{00000000-0005-0000-0000-000087170000}"/>
    <cellStyle name="40% - Accent5 2 2" xfId="6122" xr:uid="{00000000-0005-0000-0000-000088170000}"/>
    <cellStyle name="40% - Accent5 2 2 10" xfId="6123" xr:uid="{00000000-0005-0000-0000-000089170000}"/>
    <cellStyle name="40% - Accent5 2 2 11" xfId="6124" xr:uid="{00000000-0005-0000-0000-00008A170000}"/>
    <cellStyle name="40% - Accent5 2 2 12" xfId="6125" xr:uid="{00000000-0005-0000-0000-00008B170000}"/>
    <cellStyle name="40% - Accent5 2 2 13" xfId="6126" xr:uid="{00000000-0005-0000-0000-00008C170000}"/>
    <cellStyle name="40% - Accent5 2 2 14" xfId="6127" xr:uid="{00000000-0005-0000-0000-00008D170000}"/>
    <cellStyle name="40% - Accent5 2 2 2" xfId="6128" xr:uid="{00000000-0005-0000-0000-00008E170000}"/>
    <cellStyle name="40% - Accent5 2 2 3" xfId="6129" xr:uid="{00000000-0005-0000-0000-00008F170000}"/>
    <cellStyle name="40% - Accent5 2 2 4" xfId="6130" xr:uid="{00000000-0005-0000-0000-000090170000}"/>
    <cellStyle name="40% - Accent5 2 2 5" xfId="6131" xr:uid="{00000000-0005-0000-0000-000091170000}"/>
    <cellStyle name="40% - Accent5 2 2 6" xfId="6132" xr:uid="{00000000-0005-0000-0000-000092170000}"/>
    <cellStyle name="40% - Accent5 2 2 7" xfId="6133" xr:uid="{00000000-0005-0000-0000-000093170000}"/>
    <cellStyle name="40% - Accent5 2 2 8" xfId="6134" xr:uid="{00000000-0005-0000-0000-000094170000}"/>
    <cellStyle name="40% - Accent5 2 2 9" xfId="6135" xr:uid="{00000000-0005-0000-0000-000095170000}"/>
    <cellStyle name="40% - Accent5 2 3" xfId="6136" xr:uid="{00000000-0005-0000-0000-000096170000}"/>
    <cellStyle name="40% - Accent5 2 3 2" xfId="6137" xr:uid="{00000000-0005-0000-0000-000097170000}"/>
    <cellStyle name="40% - Accent5 2 4" xfId="6138" xr:uid="{00000000-0005-0000-0000-000098170000}"/>
    <cellStyle name="40% - Accent5 2 4 2" xfId="6139" xr:uid="{00000000-0005-0000-0000-000099170000}"/>
    <cellStyle name="40% - Accent5 2 5" xfId="6140" xr:uid="{00000000-0005-0000-0000-00009A170000}"/>
    <cellStyle name="40% - Accent5 20" xfId="6141" xr:uid="{00000000-0005-0000-0000-00009B170000}"/>
    <cellStyle name="40% - Accent5 21" xfId="6142" xr:uid="{00000000-0005-0000-0000-00009C170000}"/>
    <cellStyle name="40% - Accent5 22" xfId="6143" xr:uid="{00000000-0005-0000-0000-00009D170000}"/>
    <cellStyle name="40% - Accent5 23" xfId="6144" xr:uid="{00000000-0005-0000-0000-00009E170000}"/>
    <cellStyle name="40% - Accent5 24" xfId="6145" xr:uid="{00000000-0005-0000-0000-00009F170000}"/>
    <cellStyle name="40% - Accent5 25" xfId="6146" xr:uid="{00000000-0005-0000-0000-0000A0170000}"/>
    <cellStyle name="40% - Accent5 26" xfId="6147" xr:uid="{00000000-0005-0000-0000-0000A1170000}"/>
    <cellStyle name="40% - Accent5 27" xfId="6148" xr:uid="{00000000-0005-0000-0000-0000A2170000}"/>
    <cellStyle name="40% - Accent5 28" xfId="6149" xr:uid="{00000000-0005-0000-0000-0000A3170000}"/>
    <cellStyle name="40% - Accent5 29" xfId="6150" xr:uid="{00000000-0005-0000-0000-0000A4170000}"/>
    <cellStyle name="40% - Accent5 3" xfId="6151" xr:uid="{00000000-0005-0000-0000-0000A5170000}"/>
    <cellStyle name="40% - Accent5 3 10" xfId="6152" xr:uid="{00000000-0005-0000-0000-0000A6170000}"/>
    <cellStyle name="40% - Accent5 3 11" xfId="6153" xr:uid="{00000000-0005-0000-0000-0000A7170000}"/>
    <cellStyle name="40% - Accent5 3 12" xfId="6154" xr:uid="{00000000-0005-0000-0000-0000A8170000}"/>
    <cellStyle name="40% - Accent5 3 13" xfId="6155" xr:uid="{00000000-0005-0000-0000-0000A9170000}"/>
    <cellStyle name="40% - Accent5 3 14" xfId="6156" xr:uid="{00000000-0005-0000-0000-0000AA170000}"/>
    <cellStyle name="40% - Accent5 3 2" xfId="6157" xr:uid="{00000000-0005-0000-0000-0000AB170000}"/>
    <cellStyle name="40% - Accent5 3 2 2" xfId="6158" xr:uid="{00000000-0005-0000-0000-0000AC170000}"/>
    <cellStyle name="40% - Accent5 3 3" xfId="6159" xr:uid="{00000000-0005-0000-0000-0000AD170000}"/>
    <cellStyle name="40% - Accent5 3 3 2" xfId="6160" xr:uid="{00000000-0005-0000-0000-0000AE170000}"/>
    <cellStyle name="40% - Accent5 3 4" xfId="6161" xr:uid="{00000000-0005-0000-0000-0000AF170000}"/>
    <cellStyle name="40% - Accent5 3 4 2" xfId="6162" xr:uid="{00000000-0005-0000-0000-0000B0170000}"/>
    <cellStyle name="40% - Accent5 3 5" xfId="6163" xr:uid="{00000000-0005-0000-0000-0000B1170000}"/>
    <cellStyle name="40% - Accent5 3 6" xfId="6164" xr:uid="{00000000-0005-0000-0000-0000B2170000}"/>
    <cellStyle name="40% - Accent5 3 7" xfId="6165" xr:uid="{00000000-0005-0000-0000-0000B3170000}"/>
    <cellStyle name="40% - Accent5 3 8" xfId="6166" xr:uid="{00000000-0005-0000-0000-0000B4170000}"/>
    <cellStyle name="40% - Accent5 3 9" xfId="6167" xr:uid="{00000000-0005-0000-0000-0000B5170000}"/>
    <cellStyle name="40% - Accent5 30" xfId="6168" xr:uid="{00000000-0005-0000-0000-0000B6170000}"/>
    <cellStyle name="40% - Accent5 31" xfId="6169" xr:uid="{00000000-0005-0000-0000-0000B7170000}"/>
    <cellStyle name="40% - Accent5 32" xfId="6170" xr:uid="{00000000-0005-0000-0000-0000B8170000}"/>
    <cellStyle name="40% - Accent5 33" xfId="6171" xr:uid="{00000000-0005-0000-0000-0000B9170000}"/>
    <cellStyle name="40% - Accent5 34" xfId="6172" xr:uid="{00000000-0005-0000-0000-0000BA170000}"/>
    <cellStyle name="40% - Accent5 35" xfId="6173" xr:uid="{00000000-0005-0000-0000-0000BB170000}"/>
    <cellStyle name="40% - Accent5 36" xfId="6174" xr:uid="{00000000-0005-0000-0000-0000BC170000}"/>
    <cellStyle name="40% - Accent5 37" xfId="6175" xr:uid="{00000000-0005-0000-0000-0000BD170000}"/>
    <cellStyle name="40% - Accent5 38" xfId="6176" xr:uid="{00000000-0005-0000-0000-0000BE170000}"/>
    <cellStyle name="40% - Accent5 4" xfId="6177" xr:uid="{00000000-0005-0000-0000-0000BF170000}"/>
    <cellStyle name="40% - Accent5 4 10" xfId="6178" xr:uid="{00000000-0005-0000-0000-0000C0170000}"/>
    <cellStyle name="40% - Accent5 4 11" xfId="6179" xr:uid="{00000000-0005-0000-0000-0000C1170000}"/>
    <cellStyle name="40% - Accent5 4 12" xfId="6180" xr:uid="{00000000-0005-0000-0000-0000C2170000}"/>
    <cellStyle name="40% - Accent5 4 13" xfId="6181" xr:uid="{00000000-0005-0000-0000-0000C3170000}"/>
    <cellStyle name="40% - Accent5 4 14" xfId="6182" xr:uid="{00000000-0005-0000-0000-0000C4170000}"/>
    <cellStyle name="40% - Accent5 4 2" xfId="6183" xr:uid="{00000000-0005-0000-0000-0000C5170000}"/>
    <cellStyle name="40% - Accent5 4 3" xfId="6184" xr:uid="{00000000-0005-0000-0000-0000C6170000}"/>
    <cellStyle name="40% - Accent5 4 4" xfId="6185" xr:uid="{00000000-0005-0000-0000-0000C7170000}"/>
    <cellStyle name="40% - Accent5 4 5" xfId="6186" xr:uid="{00000000-0005-0000-0000-0000C8170000}"/>
    <cellStyle name="40% - Accent5 4 6" xfId="6187" xr:uid="{00000000-0005-0000-0000-0000C9170000}"/>
    <cellStyle name="40% - Accent5 4 7" xfId="6188" xr:uid="{00000000-0005-0000-0000-0000CA170000}"/>
    <cellStyle name="40% - Accent5 4 8" xfId="6189" xr:uid="{00000000-0005-0000-0000-0000CB170000}"/>
    <cellStyle name="40% - Accent5 4 9" xfId="6190" xr:uid="{00000000-0005-0000-0000-0000CC170000}"/>
    <cellStyle name="40% - Accent5 5" xfId="6191" xr:uid="{00000000-0005-0000-0000-0000CD170000}"/>
    <cellStyle name="40% - Accent5 6" xfId="6192" xr:uid="{00000000-0005-0000-0000-0000CE170000}"/>
    <cellStyle name="40% - Accent5 6 2" xfId="6193" xr:uid="{00000000-0005-0000-0000-0000CF170000}"/>
    <cellStyle name="40% - Accent5 6 3" xfId="6194" xr:uid="{00000000-0005-0000-0000-0000D0170000}"/>
    <cellStyle name="40% - Accent5 7" xfId="6195" xr:uid="{00000000-0005-0000-0000-0000D1170000}"/>
    <cellStyle name="40% - Accent5 7 2" xfId="6196" xr:uid="{00000000-0005-0000-0000-0000D2170000}"/>
    <cellStyle name="40% - Accent5 8" xfId="6197" xr:uid="{00000000-0005-0000-0000-0000D3170000}"/>
    <cellStyle name="40% - Accent5 9" xfId="6198" xr:uid="{00000000-0005-0000-0000-0000D4170000}"/>
    <cellStyle name="40% - Accent6 10" xfId="6199" xr:uid="{00000000-0005-0000-0000-0000D5170000}"/>
    <cellStyle name="40% - Accent6 11" xfId="6200" xr:uid="{00000000-0005-0000-0000-0000D6170000}"/>
    <cellStyle name="40% - Accent6 12" xfId="6201" xr:uid="{00000000-0005-0000-0000-0000D7170000}"/>
    <cellStyle name="40% - Accent6 13" xfId="6202" xr:uid="{00000000-0005-0000-0000-0000D8170000}"/>
    <cellStyle name="40% - Accent6 14" xfId="6203" xr:uid="{00000000-0005-0000-0000-0000D9170000}"/>
    <cellStyle name="40% - Accent6 15" xfId="6204" xr:uid="{00000000-0005-0000-0000-0000DA170000}"/>
    <cellStyle name="40% - Accent6 16" xfId="6205" xr:uid="{00000000-0005-0000-0000-0000DB170000}"/>
    <cellStyle name="40% - Accent6 17" xfId="6206" xr:uid="{00000000-0005-0000-0000-0000DC170000}"/>
    <cellStyle name="40% - Accent6 18" xfId="6207" xr:uid="{00000000-0005-0000-0000-0000DD170000}"/>
    <cellStyle name="40% - Accent6 19" xfId="6208" xr:uid="{00000000-0005-0000-0000-0000DE170000}"/>
    <cellStyle name="40% - Accent6 2" xfId="6209" xr:uid="{00000000-0005-0000-0000-0000DF170000}"/>
    <cellStyle name="40% - Accent6 2 2" xfId="6210" xr:uid="{00000000-0005-0000-0000-0000E0170000}"/>
    <cellStyle name="40% - Accent6 2 2 10" xfId="6211" xr:uid="{00000000-0005-0000-0000-0000E1170000}"/>
    <cellStyle name="40% - Accent6 2 2 11" xfId="6212" xr:uid="{00000000-0005-0000-0000-0000E2170000}"/>
    <cellStyle name="40% - Accent6 2 2 12" xfId="6213" xr:uid="{00000000-0005-0000-0000-0000E3170000}"/>
    <cellStyle name="40% - Accent6 2 2 13" xfId="6214" xr:uid="{00000000-0005-0000-0000-0000E4170000}"/>
    <cellStyle name="40% - Accent6 2 2 14" xfId="6215" xr:uid="{00000000-0005-0000-0000-0000E5170000}"/>
    <cellStyle name="40% - Accent6 2 2 15" xfId="6216" xr:uid="{00000000-0005-0000-0000-0000E6170000}"/>
    <cellStyle name="40% - Accent6 2 2 2" xfId="6217" xr:uid="{00000000-0005-0000-0000-0000E7170000}"/>
    <cellStyle name="40% - Accent6 2 2 3" xfId="6218" xr:uid="{00000000-0005-0000-0000-0000E8170000}"/>
    <cellStyle name="40% - Accent6 2 2 4" xfId="6219" xr:uid="{00000000-0005-0000-0000-0000E9170000}"/>
    <cellStyle name="40% - Accent6 2 2 5" xfId="6220" xr:uid="{00000000-0005-0000-0000-0000EA170000}"/>
    <cellStyle name="40% - Accent6 2 2 6" xfId="6221" xr:uid="{00000000-0005-0000-0000-0000EB170000}"/>
    <cellStyle name="40% - Accent6 2 2 7" xfId="6222" xr:uid="{00000000-0005-0000-0000-0000EC170000}"/>
    <cellStyle name="40% - Accent6 2 2 8" xfId="6223" xr:uid="{00000000-0005-0000-0000-0000ED170000}"/>
    <cellStyle name="40% - Accent6 2 2 9" xfId="6224" xr:uid="{00000000-0005-0000-0000-0000EE170000}"/>
    <cellStyle name="40% - Accent6 2 3" xfId="6225" xr:uid="{00000000-0005-0000-0000-0000EF170000}"/>
    <cellStyle name="40% - Accent6 2 3 2" xfId="6226" xr:uid="{00000000-0005-0000-0000-0000F0170000}"/>
    <cellStyle name="40% - Accent6 2 4" xfId="6227" xr:uid="{00000000-0005-0000-0000-0000F1170000}"/>
    <cellStyle name="40% - Accent6 2 4 2" xfId="6228" xr:uid="{00000000-0005-0000-0000-0000F2170000}"/>
    <cellStyle name="40% - Accent6 2 5" xfId="6229" xr:uid="{00000000-0005-0000-0000-0000F3170000}"/>
    <cellStyle name="40% - Accent6 20" xfId="6230" xr:uid="{00000000-0005-0000-0000-0000F4170000}"/>
    <cellStyle name="40% - Accent6 21" xfId="6231" xr:uid="{00000000-0005-0000-0000-0000F5170000}"/>
    <cellStyle name="40% - Accent6 22" xfId="6232" xr:uid="{00000000-0005-0000-0000-0000F6170000}"/>
    <cellStyle name="40% - Accent6 23" xfId="6233" xr:uid="{00000000-0005-0000-0000-0000F7170000}"/>
    <cellStyle name="40% - Accent6 24" xfId="6234" xr:uid="{00000000-0005-0000-0000-0000F8170000}"/>
    <cellStyle name="40% - Accent6 25" xfId="6235" xr:uid="{00000000-0005-0000-0000-0000F9170000}"/>
    <cellStyle name="40% - Accent6 26" xfId="6236" xr:uid="{00000000-0005-0000-0000-0000FA170000}"/>
    <cellStyle name="40% - Accent6 27" xfId="6237" xr:uid="{00000000-0005-0000-0000-0000FB170000}"/>
    <cellStyle name="40% - Accent6 28" xfId="6238" xr:uid="{00000000-0005-0000-0000-0000FC170000}"/>
    <cellStyle name="40% - Accent6 29" xfId="6239" xr:uid="{00000000-0005-0000-0000-0000FD170000}"/>
    <cellStyle name="40% - Accent6 3" xfId="6240" xr:uid="{00000000-0005-0000-0000-0000FE170000}"/>
    <cellStyle name="40% - Accent6 3 10" xfId="6241" xr:uid="{00000000-0005-0000-0000-0000FF170000}"/>
    <cellStyle name="40% - Accent6 3 11" xfId="6242" xr:uid="{00000000-0005-0000-0000-000000180000}"/>
    <cellStyle name="40% - Accent6 3 12" xfId="6243" xr:uid="{00000000-0005-0000-0000-000001180000}"/>
    <cellStyle name="40% - Accent6 3 13" xfId="6244" xr:uid="{00000000-0005-0000-0000-000002180000}"/>
    <cellStyle name="40% - Accent6 3 14" xfId="6245" xr:uid="{00000000-0005-0000-0000-000003180000}"/>
    <cellStyle name="40% - Accent6 3 15" xfId="6246" xr:uid="{00000000-0005-0000-0000-000004180000}"/>
    <cellStyle name="40% - Accent6 3 2" xfId="6247" xr:uid="{00000000-0005-0000-0000-000005180000}"/>
    <cellStyle name="40% - Accent6 3 2 2" xfId="6248" xr:uid="{00000000-0005-0000-0000-000006180000}"/>
    <cellStyle name="40% - Accent6 3 3" xfId="6249" xr:uid="{00000000-0005-0000-0000-000007180000}"/>
    <cellStyle name="40% - Accent6 3 3 2" xfId="6250" xr:uid="{00000000-0005-0000-0000-000008180000}"/>
    <cellStyle name="40% - Accent6 3 4" xfId="6251" xr:uid="{00000000-0005-0000-0000-000009180000}"/>
    <cellStyle name="40% - Accent6 3 4 2" xfId="6252" xr:uid="{00000000-0005-0000-0000-00000A180000}"/>
    <cellStyle name="40% - Accent6 3 5" xfId="6253" xr:uid="{00000000-0005-0000-0000-00000B180000}"/>
    <cellStyle name="40% - Accent6 3 6" xfId="6254" xr:uid="{00000000-0005-0000-0000-00000C180000}"/>
    <cellStyle name="40% - Accent6 3 7" xfId="6255" xr:uid="{00000000-0005-0000-0000-00000D180000}"/>
    <cellStyle name="40% - Accent6 3 8" xfId="6256" xr:uid="{00000000-0005-0000-0000-00000E180000}"/>
    <cellStyle name="40% - Accent6 3 9" xfId="6257" xr:uid="{00000000-0005-0000-0000-00000F180000}"/>
    <cellStyle name="40% - Accent6 30" xfId="6258" xr:uid="{00000000-0005-0000-0000-000010180000}"/>
    <cellStyle name="40% - Accent6 31" xfId="6259" xr:uid="{00000000-0005-0000-0000-000011180000}"/>
    <cellStyle name="40% - Accent6 32" xfId="6260" xr:uid="{00000000-0005-0000-0000-000012180000}"/>
    <cellStyle name="40% - Accent6 33" xfId="6261" xr:uid="{00000000-0005-0000-0000-000013180000}"/>
    <cellStyle name="40% - Accent6 34" xfId="6262" xr:uid="{00000000-0005-0000-0000-000014180000}"/>
    <cellStyle name="40% - Accent6 35" xfId="6263" xr:uid="{00000000-0005-0000-0000-000015180000}"/>
    <cellStyle name="40% - Accent6 36" xfId="6264" xr:uid="{00000000-0005-0000-0000-000016180000}"/>
    <cellStyle name="40% - Accent6 37" xfId="6265" xr:uid="{00000000-0005-0000-0000-000017180000}"/>
    <cellStyle name="40% - Accent6 38" xfId="6266" xr:uid="{00000000-0005-0000-0000-000018180000}"/>
    <cellStyle name="40% - Accent6 4" xfId="6267" xr:uid="{00000000-0005-0000-0000-000019180000}"/>
    <cellStyle name="40% - Accent6 4 10" xfId="6268" xr:uid="{00000000-0005-0000-0000-00001A180000}"/>
    <cellStyle name="40% - Accent6 4 11" xfId="6269" xr:uid="{00000000-0005-0000-0000-00001B180000}"/>
    <cellStyle name="40% - Accent6 4 12" xfId="6270" xr:uid="{00000000-0005-0000-0000-00001C180000}"/>
    <cellStyle name="40% - Accent6 4 13" xfId="6271" xr:uid="{00000000-0005-0000-0000-00001D180000}"/>
    <cellStyle name="40% - Accent6 4 14" xfId="6272" xr:uid="{00000000-0005-0000-0000-00001E180000}"/>
    <cellStyle name="40% - Accent6 4 15" xfId="6273" xr:uid="{00000000-0005-0000-0000-00001F180000}"/>
    <cellStyle name="40% - Accent6 4 2" xfId="6274" xr:uid="{00000000-0005-0000-0000-000020180000}"/>
    <cellStyle name="40% - Accent6 4 3" xfId="6275" xr:uid="{00000000-0005-0000-0000-000021180000}"/>
    <cellStyle name="40% - Accent6 4 4" xfId="6276" xr:uid="{00000000-0005-0000-0000-000022180000}"/>
    <cellStyle name="40% - Accent6 4 5" xfId="6277" xr:uid="{00000000-0005-0000-0000-000023180000}"/>
    <cellStyle name="40% - Accent6 4 6" xfId="6278" xr:uid="{00000000-0005-0000-0000-000024180000}"/>
    <cellStyle name="40% - Accent6 4 7" xfId="6279" xr:uid="{00000000-0005-0000-0000-000025180000}"/>
    <cellStyle name="40% - Accent6 4 8" xfId="6280" xr:uid="{00000000-0005-0000-0000-000026180000}"/>
    <cellStyle name="40% - Accent6 4 9" xfId="6281" xr:uid="{00000000-0005-0000-0000-000027180000}"/>
    <cellStyle name="40% - Accent6 5" xfId="6282" xr:uid="{00000000-0005-0000-0000-000028180000}"/>
    <cellStyle name="40% - Accent6 6" xfId="6283" xr:uid="{00000000-0005-0000-0000-000029180000}"/>
    <cellStyle name="40% - Accent6 6 2" xfId="6284" xr:uid="{00000000-0005-0000-0000-00002A180000}"/>
    <cellStyle name="40% - Accent6 6 3" xfId="6285" xr:uid="{00000000-0005-0000-0000-00002B180000}"/>
    <cellStyle name="40% - Accent6 7" xfId="6286" xr:uid="{00000000-0005-0000-0000-00002C180000}"/>
    <cellStyle name="40% - Accent6 7 2" xfId="6287" xr:uid="{00000000-0005-0000-0000-00002D180000}"/>
    <cellStyle name="40% - Accent6 8" xfId="6288" xr:uid="{00000000-0005-0000-0000-00002E180000}"/>
    <cellStyle name="40% - Accent6 9" xfId="6289" xr:uid="{00000000-0005-0000-0000-00002F180000}"/>
    <cellStyle name="40% - Isticanje2" xfId="6290" xr:uid="{00000000-0005-0000-0000-000030180000}"/>
    <cellStyle name="40% - Isticanje2 10" xfId="6291" xr:uid="{00000000-0005-0000-0000-000031180000}"/>
    <cellStyle name="40% - Isticanje2 11" xfId="6292" xr:uid="{00000000-0005-0000-0000-000032180000}"/>
    <cellStyle name="40% - Isticanje2 12" xfId="6293" xr:uid="{00000000-0005-0000-0000-000033180000}"/>
    <cellStyle name="40% - Isticanje2 13" xfId="6294" xr:uid="{00000000-0005-0000-0000-000034180000}"/>
    <cellStyle name="40% - Isticanje2 14" xfId="6295" xr:uid="{00000000-0005-0000-0000-000035180000}"/>
    <cellStyle name="40% - Isticanje2 15" xfId="6296" xr:uid="{00000000-0005-0000-0000-000036180000}"/>
    <cellStyle name="40% - Isticanje2 2" xfId="6297" xr:uid="{00000000-0005-0000-0000-000037180000}"/>
    <cellStyle name="40% - Isticanje2 3" xfId="6298" xr:uid="{00000000-0005-0000-0000-000038180000}"/>
    <cellStyle name="40% - Isticanje2 4" xfId="6299" xr:uid="{00000000-0005-0000-0000-000039180000}"/>
    <cellStyle name="40% - Isticanje2 5" xfId="6300" xr:uid="{00000000-0005-0000-0000-00003A180000}"/>
    <cellStyle name="40% - Isticanje2 6" xfId="6301" xr:uid="{00000000-0005-0000-0000-00003B180000}"/>
    <cellStyle name="40% - Isticanje2 7" xfId="6302" xr:uid="{00000000-0005-0000-0000-00003C180000}"/>
    <cellStyle name="40% - Isticanje2 8" xfId="6303" xr:uid="{00000000-0005-0000-0000-00003D180000}"/>
    <cellStyle name="40% - Isticanje2 9" xfId="6304" xr:uid="{00000000-0005-0000-0000-00003E180000}"/>
    <cellStyle name="40% - Isticanje3" xfId="6305" xr:uid="{00000000-0005-0000-0000-00003F180000}"/>
    <cellStyle name="40% - Isticanje3 10" xfId="6306" xr:uid="{00000000-0005-0000-0000-000040180000}"/>
    <cellStyle name="40% - Isticanje3 11" xfId="6307" xr:uid="{00000000-0005-0000-0000-000041180000}"/>
    <cellStyle name="40% - Isticanje3 12" xfId="6308" xr:uid="{00000000-0005-0000-0000-000042180000}"/>
    <cellStyle name="40% - Isticanje3 13" xfId="6309" xr:uid="{00000000-0005-0000-0000-000043180000}"/>
    <cellStyle name="40% - Isticanje3 14" xfId="6310" xr:uid="{00000000-0005-0000-0000-000044180000}"/>
    <cellStyle name="40% - Isticanje3 15" xfId="6311" xr:uid="{00000000-0005-0000-0000-000045180000}"/>
    <cellStyle name="40% - Isticanje3 2" xfId="6312" xr:uid="{00000000-0005-0000-0000-000046180000}"/>
    <cellStyle name="40% - Isticanje3 3" xfId="6313" xr:uid="{00000000-0005-0000-0000-000047180000}"/>
    <cellStyle name="40% - Isticanje3 4" xfId="6314" xr:uid="{00000000-0005-0000-0000-000048180000}"/>
    <cellStyle name="40% - Isticanje3 5" xfId="6315" xr:uid="{00000000-0005-0000-0000-000049180000}"/>
    <cellStyle name="40% - Isticanje3 6" xfId="6316" xr:uid="{00000000-0005-0000-0000-00004A180000}"/>
    <cellStyle name="40% - Isticanje3 7" xfId="6317" xr:uid="{00000000-0005-0000-0000-00004B180000}"/>
    <cellStyle name="40% - Isticanje3 8" xfId="6318" xr:uid="{00000000-0005-0000-0000-00004C180000}"/>
    <cellStyle name="40% - Isticanje3 9" xfId="6319" xr:uid="{00000000-0005-0000-0000-00004D180000}"/>
    <cellStyle name="40% - Isticanje4" xfId="6320" xr:uid="{00000000-0005-0000-0000-00004E180000}"/>
    <cellStyle name="40% - Isticanje4 10" xfId="6321" xr:uid="{00000000-0005-0000-0000-00004F180000}"/>
    <cellStyle name="40% - Isticanje4 11" xfId="6322" xr:uid="{00000000-0005-0000-0000-000050180000}"/>
    <cellStyle name="40% - Isticanje4 12" xfId="6323" xr:uid="{00000000-0005-0000-0000-000051180000}"/>
    <cellStyle name="40% - Isticanje4 13" xfId="6324" xr:uid="{00000000-0005-0000-0000-000052180000}"/>
    <cellStyle name="40% - Isticanje4 14" xfId="6325" xr:uid="{00000000-0005-0000-0000-000053180000}"/>
    <cellStyle name="40% - Isticanje4 15" xfId="6326" xr:uid="{00000000-0005-0000-0000-000054180000}"/>
    <cellStyle name="40% - Isticanje4 2" xfId="6327" xr:uid="{00000000-0005-0000-0000-000055180000}"/>
    <cellStyle name="40% - Isticanje4 3" xfId="6328" xr:uid="{00000000-0005-0000-0000-000056180000}"/>
    <cellStyle name="40% - Isticanje4 4" xfId="6329" xr:uid="{00000000-0005-0000-0000-000057180000}"/>
    <cellStyle name="40% - Isticanje4 5" xfId="6330" xr:uid="{00000000-0005-0000-0000-000058180000}"/>
    <cellStyle name="40% - Isticanje4 6" xfId="6331" xr:uid="{00000000-0005-0000-0000-000059180000}"/>
    <cellStyle name="40% - Isticanje4 7" xfId="6332" xr:uid="{00000000-0005-0000-0000-00005A180000}"/>
    <cellStyle name="40% - Isticanje4 8" xfId="6333" xr:uid="{00000000-0005-0000-0000-00005B180000}"/>
    <cellStyle name="40% - Isticanje4 9" xfId="6334" xr:uid="{00000000-0005-0000-0000-00005C180000}"/>
    <cellStyle name="40% - Isticanje5" xfId="6335" xr:uid="{00000000-0005-0000-0000-00005D180000}"/>
    <cellStyle name="40% - Isticanje5 10" xfId="6336" xr:uid="{00000000-0005-0000-0000-00005E180000}"/>
    <cellStyle name="40% - Isticanje5 11" xfId="6337" xr:uid="{00000000-0005-0000-0000-00005F180000}"/>
    <cellStyle name="40% - Isticanje5 12" xfId="6338" xr:uid="{00000000-0005-0000-0000-000060180000}"/>
    <cellStyle name="40% - Isticanje5 13" xfId="6339" xr:uid="{00000000-0005-0000-0000-000061180000}"/>
    <cellStyle name="40% - Isticanje5 14" xfId="6340" xr:uid="{00000000-0005-0000-0000-000062180000}"/>
    <cellStyle name="40% - Isticanje5 15" xfId="6341" xr:uid="{00000000-0005-0000-0000-000063180000}"/>
    <cellStyle name="40% - Isticanje5 2" xfId="6342" xr:uid="{00000000-0005-0000-0000-000064180000}"/>
    <cellStyle name="40% - Isticanje5 3" xfId="6343" xr:uid="{00000000-0005-0000-0000-000065180000}"/>
    <cellStyle name="40% - Isticanje5 4" xfId="6344" xr:uid="{00000000-0005-0000-0000-000066180000}"/>
    <cellStyle name="40% - Isticanje5 5" xfId="6345" xr:uid="{00000000-0005-0000-0000-000067180000}"/>
    <cellStyle name="40% - Isticanje5 6" xfId="6346" xr:uid="{00000000-0005-0000-0000-000068180000}"/>
    <cellStyle name="40% - Isticanje5 7" xfId="6347" xr:uid="{00000000-0005-0000-0000-000069180000}"/>
    <cellStyle name="40% - Isticanje5 8" xfId="6348" xr:uid="{00000000-0005-0000-0000-00006A180000}"/>
    <cellStyle name="40% - Isticanje5 9" xfId="6349" xr:uid="{00000000-0005-0000-0000-00006B180000}"/>
    <cellStyle name="40% - Isticanje6" xfId="6350" xr:uid="{00000000-0005-0000-0000-00006C180000}"/>
    <cellStyle name="40% - Isticanje6 10" xfId="6351" xr:uid="{00000000-0005-0000-0000-00006D180000}"/>
    <cellStyle name="40% - Isticanje6 11" xfId="6352" xr:uid="{00000000-0005-0000-0000-00006E180000}"/>
    <cellStyle name="40% - Isticanje6 12" xfId="6353" xr:uid="{00000000-0005-0000-0000-00006F180000}"/>
    <cellStyle name="40% - Isticanje6 13" xfId="6354" xr:uid="{00000000-0005-0000-0000-000070180000}"/>
    <cellStyle name="40% - Isticanje6 14" xfId="6355" xr:uid="{00000000-0005-0000-0000-000071180000}"/>
    <cellStyle name="40% - Isticanje6 15" xfId="6356" xr:uid="{00000000-0005-0000-0000-000072180000}"/>
    <cellStyle name="40% - Isticanje6 2" xfId="6357" xr:uid="{00000000-0005-0000-0000-000073180000}"/>
    <cellStyle name="40% - Isticanje6 3" xfId="6358" xr:uid="{00000000-0005-0000-0000-000074180000}"/>
    <cellStyle name="40% - Isticanje6 4" xfId="6359" xr:uid="{00000000-0005-0000-0000-000075180000}"/>
    <cellStyle name="40% - Isticanje6 5" xfId="6360" xr:uid="{00000000-0005-0000-0000-000076180000}"/>
    <cellStyle name="40% - Isticanje6 6" xfId="6361" xr:uid="{00000000-0005-0000-0000-000077180000}"/>
    <cellStyle name="40% - Isticanje6 7" xfId="6362" xr:uid="{00000000-0005-0000-0000-000078180000}"/>
    <cellStyle name="40% - Isticanje6 8" xfId="6363" xr:uid="{00000000-0005-0000-0000-000079180000}"/>
    <cellStyle name="40% - Isticanje6 9" xfId="6364" xr:uid="{00000000-0005-0000-0000-00007A180000}"/>
    <cellStyle name="40% - Naglasak1" xfId="6365" xr:uid="{00000000-0005-0000-0000-00007B180000}"/>
    <cellStyle name="40% - Naglasak1 10" xfId="6366" xr:uid="{00000000-0005-0000-0000-00007C180000}"/>
    <cellStyle name="40% - Naglasak1 11" xfId="6367" xr:uid="{00000000-0005-0000-0000-00007D180000}"/>
    <cellStyle name="40% - Naglasak1 12" xfId="6368" xr:uid="{00000000-0005-0000-0000-00007E180000}"/>
    <cellStyle name="40% - Naglasak1 13" xfId="6369" xr:uid="{00000000-0005-0000-0000-00007F180000}"/>
    <cellStyle name="40% - Naglasak1 14" xfId="6370" xr:uid="{00000000-0005-0000-0000-000080180000}"/>
    <cellStyle name="40% - Naglasak1 15" xfId="6371" xr:uid="{00000000-0005-0000-0000-000081180000}"/>
    <cellStyle name="40% - Naglasak1 2" xfId="6372" xr:uid="{00000000-0005-0000-0000-000082180000}"/>
    <cellStyle name="40% - Naglasak1 3" xfId="6373" xr:uid="{00000000-0005-0000-0000-000083180000}"/>
    <cellStyle name="40% - Naglasak1 4" xfId="6374" xr:uid="{00000000-0005-0000-0000-000084180000}"/>
    <cellStyle name="40% - Naglasak1 5" xfId="6375" xr:uid="{00000000-0005-0000-0000-000085180000}"/>
    <cellStyle name="40% - Naglasak1 6" xfId="6376" xr:uid="{00000000-0005-0000-0000-000086180000}"/>
    <cellStyle name="40% - Naglasak1 7" xfId="6377" xr:uid="{00000000-0005-0000-0000-000087180000}"/>
    <cellStyle name="40% - Naglasak1 8" xfId="6378" xr:uid="{00000000-0005-0000-0000-000088180000}"/>
    <cellStyle name="40% - Naglasak1 9" xfId="6379" xr:uid="{00000000-0005-0000-0000-000089180000}"/>
    <cellStyle name="60 % - Akzent1" xfId="6380" xr:uid="{00000000-0005-0000-0000-00008A180000}"/>
    <cellStyle name="60 % - Akzent2" xfId="6381" xr:uid="{00000000-0005-0000-0000-00008B180000}"/>
    <cellStyle name="60 % - Akzent3" xfId="6382" xr:uid="{00000000-0005-0000-0000-00008C180000}"/>
    <cellStyle name="60 % - Akzent4" xfId="6383" xr:uid="{00000000-0005-0000-0000-00008D180000}"/>
    <cellStyle name="60 % - Akzent5" xfId="6384" xr:uid="{00000000-0005-0000-0000-00008E180000}"/>
    <cellStyle name="60 % - Akzent6" xfId="6385" xr:uid="{00000000-0005-0000-0000-00008F180000}"/>
    <cellStyle name="60% - Accent1 10" xfId="6386" xr:uid="{00000000-0005-0000-0000-000090180000}"/>
    <cellStyle name="60% - Accent1 11" xfId="6387" xr:uid="{00000000-0005-0000-0000-000091180000}"/>
    <cellStyle name="60% - Accent1 12" xfId="6388" xr:uid="{00000000-0005-0000-0000-000092180000}"/>
    <cellStyle name="60% - Accent1 13" xfId="6389" xr:uid="{00000000-0005-0000-0000-000093180000}"/>
    <cellStyle name="60% - Accent1 14" xfId="6390" xr:uid="{00000000-0005-0000-0000-000094180000}"/>
    <cellStyle name="60% - Accent1 15" xfId="6391" xr:uid="{00000000-0005-0000-0000-000095180000}"/>
    <cellStyle name="60% - Accent1 16" xfId="6392" xr:uid="{00000000-0005-0000-0000-000096180000}"/>
    <cellStyle name="60% - Accent1 17" xfId="6393" xr:uid="{00000000-0005-0000-0000-000097180000}"/>
    <cellStyle name="60% - Accent1 18" xfId="6394" xr:uid="{00000000-0005-0000-0000-000098180000}"/>
    <cellStyle name="60% - Accent1 19" xfId="6395" xr:uid="{00000000-0005-0000-0000-000099180000}"/>
    <cellStyle name="60% - Accent1 2" xfId="6396" xr:uid="{00000000-0005-0000-0000-00009A180000}"/>
    <cellStyle name="60% - Accent1 2 2" xfId="6397" xr:uid="{00000000-0005-0000-0000-00009B180000}"/>
    <cellStyle name="60% - Accent1 2 2 10" xfId="6398" xr:uid="{00000000-0005-0000-0000-00009C180000}"/>
    <cellStyle name="60% - Accent1 2 2 11" xfId="6399" xr:uid="{00000000-0005-0000-0000-00009D180000}"/>
    <cellStyle name="60% - Accent1 2 2 12" xfId="6400" xr:uid="{00000000-0005-0000-0000-00009E180000}"/>
    <cellStyle name="60% - Accent1 2 2 13" xfId="6401" xr:uid="{00000000-0005-0000-0000-00009F180000}"/>
    <cellStyle name="60% - Accent1 2 2 14" xfId="6402" xr:uid="{00000000-0005-0000-0000-0000A0180000}"/>
    <cellStyle name="60% - Accent1 2 2 15" xfId="6403" xr:uid="{00000000-0005-0000-0000-0000A1180000}"/>
    <cellStyle name="60% - Accent1 2 2 2" xfId="6404" xr:uid="{00000000-0005-0000-0000-0000A2180000}"/>
    <cellStyle name="60% - Accent1 2 2 3" xfId="6405" xr:uid="{00000000-0005-0000-0000-0000A3180000}"/>
    <cellStyle name="60% - Accent1 2 2 4" xfId="6406" xr:uid="{00000000-0005-0000-0000-0000A4180000}"/>
    <cellStyle name="60% - Accent1 2 2 5" xfId="6407" xr:uid="{00000000-0005-0000-0000-0000A5180000}"/>
    <cellStyle name="60% - Accent1 2 2 6" xfId="6408" xr:uid="{00000000-0005-0000-0000-0000A6180000}"/>
    <cellStyle name="60% - Accent1 2 2 7" xfId="6409" xr:uid="{00000000-0005-0000-0000-0000A7180000}"/>
    <cellStyle name="60% - Accent1 2 2 8" xfId="6410" xr:uid="{00000000-0005-0000-0000-0000A8180000}"/>
    <cellStyle name="60% - Accent1 2 2 9" xfId="6411" xr:uid="{00000000-0005-0000-0000-0000A9180000}"/>
    <cellStyle name="60% - Accent1 2 3" xfId="6412" xr:uid="{00000000-0005-0000-0000-0000AA180000}"/>
    <cellStyle name="60% - Accent1 2 3 2" xfId="6413" xr:uid="{00000000-0005-0000-0000-0000AB180000}"/>
    <cellStyle name="60% - Accent1 2 4" xfId="6414" xr:uid="{00000000-0005-0000-0000-0000AC180000}"/>
    <cellStyle name="60% - Accent1 2 4 2" xfId="6415" xr:uid="{00000000-0005-0000-0000-0000AD180000}"/>
    <cellStyle name="60% - Accent1 2 5" xfId="6416" xr:uid="{00000000-0005-0000-0000-0000AE180000}"/>
    <cellStyle name="60% - Accent1 20" xfId="6417" xr:uid="{00000000-0005-0000-0000-0000AF180000}"/>
    <cellStyle name="60% - Accent1 21" xfId="6418" xr:uid="{00000000-0005-0000-0000-0000B0180000}"/>
    <cellStyle name="60% - Accent1 22" xfId="6419" xr:uid="{00000000-0005-0000-0000-0000B1180000}"/>
    <cellStyle name="60% - Accent1 23" xfId="6420" xr:uid="{00000000-0005-0000-0000-0000B2180000}"/>
    <cellStyle name="60% - Accent1 24" xfId="6421" xr:uid="{00000000-0005-0000-0000-0000B3180000}"/>
    <cellStyle name="60% - Accent1 25" xfId="6422" xr:uid="{00000000-0005-0000-0000-0000B4180000}"/>
    <cellStyle name="60% - Accent1 26" xfId="6423" xr:uid="{00000000-0005-0000-0000-0000B5180000}"/>
    <cellStyle name="60% - Accent1 27" xfId="6424" xr:uid="{00000000-0005-0000-0000-0000B6180000}"/>
    <cellStyle name="60% - Accent1 28" xfId="6425" xr:uid="{00000000-0005-0000-0000-0000B7180000}"/>
    <cellStyle name="60% - Accent1 29" xfId="6426" xr:uid="{00000000-0005-0000-0000-0000B8180000}"/>
    <cellStyle name="60% - Accent1 3" xfId="6427" xr:uid="{00000000-0005-0000-0000-0000B9180000}"/>
    <cellStyle name="60% - Accent1 3 10" xfId="6428" xr:uid="{00000000-0005-0000-0000-0000BA180000}"/>
    <cellStyle name="60% - Accent1 3 11" xfId="6429" xr:uid="{00000000-0005-0000-0000-0000BB180000}"/>
    <cellStyle name="60% - Accent1 3 12" xfId="6430" xr:uid="{00000000-0005-0000-0000-0000BC180000}"/>
    <cellStyle name="60% - Accent1 3 13" xfId="6431" xr:uid="{00000000-0005-0000-0000-0000BD180000}"/>
    <cellStyle name="60% - Accent1 3 14" xfId="6432" xr:uid="{00000000-0005-0000-0000-0000BE180000}"/>
    <cellStyle name="60% - Accent1 3 15" xfId="6433" xr:uid="{00000000-0005-0000-0000-0000BF180000}"/>
    <cellStyle name="60% - Accent1 3 2" xfId="6434" xr:uid="{00000000-0005-0000-0000-0000C0180000}"/>
    <cellStyle name="60% - Accent1 3 2 2" xfId="6435" xr:uid="{00000000-0005-0000-0000-0000C1180000}"/>
    <cellStyle name="60% - Accent1 3 3" xfId="6436" xr:uid="{00000000-0005-0000-0000-0000C2180000}"/>
    <cellStyle name="60% - Accent1 3 3 2" xfId="6437" xr:uid="{00000000-0005-0000-0000-0000C3180000}"/>
    <cellStyle name="60% - Accent1 3 4" xfId="6438" xr:uid="{00000000-0005-0000-0000-0000C4180000}"/>
    <cellStyle name="60% - Accent1 3 4 2" xfId="6439" xr:uid="{00000000-0005-0000-0000-0000C5180000}"/>
    <cellStyle name="60% - Accent1 3 5" xfId="6440" xr:uid="{00000000-0005-0000-0000-0000C6180000}"/>
    <cellStyle name="60% - Accent1 3 6" xfId="6441" xr:uid="{00000000-0005-0000-0000-0000C7180000}"/>
    <cellStyle name="60% - Accent1 3 7" xfId="6442" xr:uid="{00000000-0005-0000-0000-0000C8180000}"/>
    <cellStyle name="60% - Accent1 3 8" xfId="6443" xr:uid="{00000000-0005-0000-0000-0000C9180000}"/>
    <cellStyle name="60% - Accent1 3 9" xfId="6444" xr:uid="{00000000-0005-0000-0000-0000CA180000}"/>
    <cellStyle name="60% - Accent1 30" xfId="6445" xr:uid="{00000000-0005-0000-0000-0000CB180000}"/>
    <cellStyle name="60% - Accent1 31" xfId="6446" xr:uid="{00000000-0005-0000-0000-0000CC180000}"/>
    <cellStyle name="60% - Accent1 32" xfId="6447" xr:uid="{00000000-0005-0000-0000-0000CD180000}"/>
    <cellStyle name="60% - Accent1 33" xfId="6448" xr:uid="{00000000-0005-0000-0000-0000CE180000}"/>
    <cellStyle name="60% - Accent1 34" xfId="6449" xr:uid="{00000000-0005-0000-0000-0000CF180000}"/>
    <cellStyle name="60% - Accent1 35" xfId="6450" xr:uid="{00000000-0005-0000-0000-0000D0180000}"/>
    <cellStyle name="60% - Accent1 36" xfId="6451" xr:uid="{00000000-0005-0000-0000-0000D1180000}"/>
    <cellStyle name="60% - Accent1 37" xfId="6452" xr:uid="{00000000-0005-0000-0000-0000D2180000}"/>
    <cellStyle name="60% - Accent1 38" xfId="6453" xr:uid="{00000000-0005-0000-0000-0000D3180000}"/>
    <cellStyle name="60% - Accent1 4" xfId="6454" xr:uid="{00000000-0005-0000-0000-0000D4180000}"/>
    <cellStyle name="60% - Accent1 4 10" xfId="6455" xr:uid="{00000000-0005-0000-0000-0000D5180000}"/>
    <cellStyle name="60% - Accent1 4 11" xfId="6456" xr:uid="{00000000-0005-0000-0000-0000D6180000}"/>
    <cellStyle name="60% - Accent1 4 12" xfId="6457" xr:uid="{00000000-0005-0000-0000-0000D7180000}"/>
    <cellStyle name="60% - Accent1 4 13" xfId="6458" xr:uid="{00000000-0005-0000-0000-0000D8180000}"/>
    <cellStyle name="60% - Accent1 4 14" xfId="6459" xr:uid="{00000000-0005-0000-0000-0000D9180000}"/>
    <cellStyle name="60% - Accent1 4 15" xfId="6460" xr:uid="{00000000-0005-0000-0000-0000DA180000}"/>
    <cellStyle name="60% - Accent1 4 2" xfId="6461" xr:uid="{00000000-0005-0000-0000-0000DB180000}"/>
    <cellStyle name="60% - Accent1 4 3" xfId="6462" xr:uid="{00000000-0005-0000-0000-0000DC180000}"/>
    <cellStyle name="60% - Accent1 4 4" xfId="6463" xr:uid="{00000000-0005-0000-0000-0000DD180000}"/>
    <cellStyle name="60% - Accent1 4 5" xfId="6464" xr:uid="{00000000-0005-0000-0000-0000DE180000}"/>
    <cellStyle name="60% - Accent1 4 6" xfId="6465" xr:uid="{00000000-0005-0000-0000-0000DF180000}"/>
    <cellStyle name="60% - Accent1 4 7" xfId="6466" xr:uid="{00000000-0005-0000-0000-0000E0180000}"/>
    <cellStyle name="60% - Accent1 4 8" xfId="6467" xr:uid="{00000000-0005-0000-0000-0000E1180000}"/>
    <cellStyle name="60% - Accent1 4 9" xfId="6468" xr:uid="{00000000-0005-0000-0000-0000E2180000}"/>
    <cellStyle name="60% - Accent1 5" xfId="6469" xr:uid="{00000000-0005-0000-0000-0000E3180000}"/>
    <cellStyle name="60% - Accent1 6" xfId="6470" xr:uid="{00000000-0005-0000-0000-0000E4180000}"/>
    <cellStyle name="60% - Accent1 7" xfId="6471" xr:uid="{00000000-0005-0000-0000-0000E5180000}"/>
    <cellStyle name="60% - Accent1 8" xfId="6472" xr:uid="{00000000-0005-0000-0000-0000E6180000}"/>
    <cellStyle name="60% - Accent1 9" xfId="6473" xr:uid="{00000000-0005-0000-0000-0000E7180000}"/>
    <cellStyle name="60% - Accent2 10" xfId="6474" xr:uid="{00000000-0005-0000-0000-0000E8180000}"/>
    <cellStyle name="60% - Accent2 11" xfId="6475" xr:uid="{00000000-0005-0000-0000-0000E9180000}"/>
    <cellStyle name="60% - Accent2 12" xfId="6476" xr:uid="{00000000-0005-0000-0000-0000EA180000}"/>
    <cellStyle name="60% - Accent2 13" xfId="6477" xr:uid="{00000000-0005-0000-0000-0000EB180000}"/>
    <cellStyle name="60% - Accent2 14" xfId="6478" xr:uid="{00000000-0005-0000-0000-0000EC180000}"/>
    <cellStyle name="60% - Accent2 15" xfId="6479" xr:uid="{00000000-0005-0000-0000-0000ED180000}"/>
    <cellStyle name="60% - Accent2 16" xfId="6480" xr:uid="{00000000-0005-0000-0000-0000EE180000}"/>
    <cellStyle name="60% - Accent2 17" xfId="6481" xr:uid="{00000000-0005-0000-0000-0000EF180000}"/>
    <cellStyle name="60% - Accent2 18" xfId="6482" xr:uid="{00000000-0005-0000-0000-0000F0180000}"/>
    <cellStyle name="60% - Accent2 19" xfId="6483" xr:uid="{00000000-0005-0000-0000-0000F1180000}"/>
    <cellStyle name="60% - Accent2 2" xfId="6484" xr:uid="{00000000-0005-0000-0000-0000F2180000}"/>
    <cellStyle name="60% - Accent2 2 2" xfId="6485" xr:uid="{00000000-0005-0000-0000-0000F3180000}"/>
    <cellStyle name="60% - Accent2 2 2 10" xfId="6486" xr:uid="{00000000-0005-0000-0000-0000F4180000}"/>
    <cellStyle name="60% - Accent2 2 2 11" xfId="6487" xr:uid="{00000000-0005-0000-0000-0000F5180000}"/>
    <cellStyle name="60% - Accent2 2 2 12" xfId="6488" xr:uid="{00000000-0005-0000-0000-0000F6180000}"/>
    <cellStyle name="60% - Accent2 2 2 13" xfId="6489" xr:uid="{00000000-0005-0000-0000-0000F7180000}"/>
    <cellStyle name="60% - Accent2 2 2 14" xfId="6490" xr:uid="{00000000-0005-0000-0000-0000F8180000}"/>
    <cellStyle name="60% - Accent2 2 2 2" xfId="6491" xr:uid="{00000000-0005-0000-0000-0000F9180000}"/>
    <cellStyle name="60% - Accent2 2 2 3" xfId="6492" xr:uid="{00000000-0005-0000-0000-0000FA180000}"/>
    <cellStyle name="60% - Accent2 2 2 4" xfId="6493" xr:uid="{00000000-0005-0000-0000-0000FB180000}"/>
    <cellStyle name="60% - Accent2 2 2 5" xfId="6494" xr:uid="{00000000-0005-0000-0000-0000FC180000}"/>
    <cellStyle name="60% - Accent2 2 2 6" xfId="6495" xr:uid="{00000000-0005-0000-0000-0000FD180000}"/>
    <cellStyle name="60% - Accent2 2 2 7" xfId="6496" xr:uid="{00000000-0005-0000-0000-0000FE180000}"/>
    <cellStyle name="60% - Accent2 2 2 8" xfId="6497" xr:uid="{00000000-0005-0000-0000-0000FF180000}"/>
    <cellStyle name="60% - Accent2 2 2 9" xfId="6498" xr:uid="{00000000-0005-0000-0000-000000190000}"/>
    <cellStyle name="60% - Accent2 2 3" xfId="6499" xr:uid="{00000000-0005-0000-0000-000001190000}"/>
    <cellStyle name="60% - Accent2 2 3 2" xfId="6500" xr:uid="{00000000-0005-0000-0000-000002190000}"/>
    <cellStyle name="60% - Accent2 2 4" xfId="6501" xr:uid="{00000000-0005-0000-0000-000003190000}"/>
    <cellStyle name="60% - Accent2 2 4 2" xfId="6502" xr:uid="{00000000-0005-0000-0000-000004190000}"/>
    <cellStyle name="60% - Accent2 2 5" xfId="6503" xr:uid="{00000000-0005-0000-0000-000005190000}"/>
    <cellStyle name="60% - Accent2 20" xfId="6504" xr:uid="{00000000-0005-0000-0000-000006190000}"/>
    <cellStyle name="60% - Accent2 21" xfId="6505" xr:uid="{00000000-0005-0000-0000-000007190000}"/>
    <cellStyle name="60% - Accent2 22" xfId="6506" xr:uid="{00000000-0005-0000-0000-000008190000}"/>
    <cellStyle name="60% - Accent2 23" xfId="6507" xr:uid="{00000000-0005-0000-0000-000009190000}"/>
    <cellStyle name="60% - Accent2 24" xfId="6508" xr:uid="{00000000-0005-0000-0000-00000A190000}"/>
    <cellStyle name="60% - Accent2 25" xfId="6509" xr:uid="{00000000-0005-0000-0000-00000B190000}"/>
    <cellStyle name="60% - Accent2 26" xfId="6510" xr:uid="{00000000-0005-0000-0000-00000C190000}"/>
    <cellStyle name="60% - Accent2 27" xfId="6511" xr:uid="{00000000-0005-0000-0000-00000D190000}"/>
    <cellStyle name="60% - Accent2 28" xfId="6512" xr:uid="{00000000-0005-0000-0000-00000E190000}"/>
    <cellStyle name="60% - Accent2 29" xfId="6513" xr:uid="{00000000-0005-0000-0000-00000F190000}"/>
    <cellStyle name="60% - Accent2 3" xfId="6514" xr:uid="{00000000-0005-0000-0000-000010190000}"/>
    <cellStyle name="60% - Accent2 3 10" xfId="6515" xr:uid="{00000000-0005-0000-0000-000011190000}"/>
    <cellStyle name="60% - Accent2 3 11" xfId="6516" xr:uid="{00000000-0005-0000-0000-000012190000}"/>
    <cellStyle name="60% - Accent2 3 12" xfId="6517" xr:uid="{00000000-0005-0000-0000-000013190000}"/>
    <cellStyle name="60% - Accent2 3 13" xfId="6518" xr:uid="{00000000-0005-0000-0000-000014190000}"/>
    <cellStyle name="60% - Accent2 3 14" xfId="6519" xr:uid="{00000000-0005-0000-0000-000015190000}"/>
    <cellStyle name="60% - Accent2 3 2" xfId="6520" xr:uid="{00000000-0005-0000-0000-000016190000}"/>
    <cellStyle name="60% - Accent2 3 2 2" xfId="6521" xr:uid="{00000000-0005-0000-0000-000017190000}"/>
    <cellStyle name="60% - Accent2 3 3" xfId="6522" xr:uid="{00000000-0005-0000-0000-000018190000}"/>
    <cellStyle name="60% - Accent2 3 4" xfId="6523" xr:uid="{00000000-0005-0000-0000-000019190000}"/>
    <cellStyle name="60% - Accent2 3 4 2" xfId="6524" xr:uid="{00000000-0005-0000-0000-00001A190000}"/>
    <cellStyle name="60% - Accent2 3 5" xfId="6525" xr:uid="{00000000-0005-0000-0000-00001B190000}"/>
    <cellStyle name="60% - Accent2 3 6" xfId="6526" xr:uid="{00000000-0005-0000-0000-00001C190000}"/>
    <cellStyle name="60% - Accent2 3 7" xfId="6527" xr:uid="{00000000-0005-0000-0000-00001D190000}"/>
    <cellStyle name="60% - Accent2 3 8" xfId="6528" xr:uid="{00000000-0005-0000-0000-00001E190000}"/>
    <cellStyle name="60% - Accent2 3 9" xfId="6529" xr:uid="{00000000-0005-0000-0000-00001F190000}"/>
    <cellStyle name="60% - Accent2 30" xfId="6530" xr:uid="{00000000-0005-0000-0000-000020190000}"/>
    <cellStyle name="60% - Accent2 31" xfId="6531" xr:uid="{00000000-0005-0000-0000-000021190000}"/>
    <cellStyle name="60% - Accent2 32" xfId="6532" xr:uid="{00000000-0005-0000-0000-000022190000}"/>
    <cellStyle name="60% - Accent2 33" xfId="6533" xr:uid="{00000000-0005-0000-0000-000023190000}"/>
    <cellStyle name="60% - Accent2 34" xfId="6534" xr:uid="{00000000-0005-0000-0000-000024190000}"/>
    <cellStyle name="60% - Accent2 35" xfId="6535" xr:uid="{00000000-0005-0000-0000-000025190000}"/>
    <cellStyle name="60% - Accent2 36" xfId="6536" xr:uid="{00000000-0005-0000-0000-000026190000}"/>
    <cellStyle name="60% - Accent2 37" xfId="6537" xr:uid="{00000000-0005-0000-0000-000027190000}"/>
    <cellStyle name="60% - Accent2 38" xfId="6538" xr:uid="{00000000-0005-0000-0000-000028190000}"/>
    <cellStyle name="60% - Accent2 4" xfId="6539" xr:uid="{00000000-0005-0000-0000-000029190000}"/>
    <cellStyle name="60% - Accent2 4 10" xfId="6540" xr:uid="{00000000-0005-0000-0000-00002A190000}"/>
    <cellStyle name="60% - Accent2 4 11" xfId="6541" xr:uid="{00000000-0005-0000-0000-00002B190000}"/>
    <cellStyle name="60% - Accent2 4 12" xfId="6542" xr:uid="{00000000-0005-0000-0000-00002C190000}"/>
    <cellStyle name="60% - Accent2 4 13" xfId="6543" xr:uid="{00000000-0005-0000-0000-00002D190000}"/>
    <cellStyle name="60% - Accent2 4 14" xfId="6544" xr:uid="{00000000-0005-0000-0000-00002E190000}"/>
    <cellStyle name="60% - Accent2 4 2" xfId="6545" xr:uid="{00000000-0005-0000-0000-00002F190000}"/>
    <cellStyle name="60% - Accent2 4 3" xfId="6546" xr:uid="{00000000-0005-0000-0000-000030190000}"/>
    <cellStyle name="60% - Accent2 4 4" xfId="6547" xr:uid="{00000000-0005-0000-0000-000031190000}"/>
    <cellStyle name="60% - Accent2 4 5" xfId="6548" xr:uid="{00000000-0005-0000-0000-000032190000}"/>
    <cellStyle name="60% - Accent2 4 6" xfId="6549" xr:uid="{00000000-0005-0000-0000-000033190000}"/>
    <cellStyle name="60% - Accent2 4 7" xfId="6550" xr:uid="{00000000-0005-0000-0000-000034190000}"/>
    <cellStyle name="60% - Accent2 4 8" xfId="6551" xr:uid="{00000000-0005-0000-0000-000035190000}"/>
    <cellStyle name="60% - Accent2 4 9" xfId="6552" xr:uid="{00000000-0005-0000-0000-000036190000}"/>
    <cellStyle name="60% - Accent2 5" xfId="6553" xr:uid="{00000000-0005-0000-0000-000037190000}"/>
    <cellStyle name="60% - Accent2 6" xfId="6554" xr:uid="{00000000-0005-0000-0000-000038190000}"/>
    <cellStyle name="60% - Accent2 7" xfId="6555" xr:uid="{00000000-0005-0000-0000-000039190000}"/>
    <cellStyle name="60% - Accent2 8" xfId="6556" xr:uid="{00000000-0005-0000-0000-00003A190000}"/>
    <cellStyle name="60% - Accent2 9" xfId="6557" xr:uid="{00000000-0005-0000-0000-00003B190000}"/>
    <cellStyle name="60% - Accent3 10" xfId="6558" xr:uid="{00000000-0005-0000-0000-00003C190000}"/>
    <cellStyle name="60% - Accent3 11" xfId="6559" xr:uid="{00000000-0005-0000-0000-00003D190000}"/>
    <cellStyle name="60% - Accent3 12" xfId="6560" xr:uid="{00000000-0005-0000-0000-00003E190000}"/>
    <cellStyle name="60% - Accent3 13" xfId="6561" xr:uid="{00000000-0005-0000-0000-00003F190000}"/>
    <cellStyle name="60% - Accent3 14" xfId="6562" xr:uid="{00000000-0005-0000-0000-000040190000}"/>
    <cellStyle name="60% - Accent3 15" xfId="6563" xr:uid="{00000000-0005-0000-0000-000041190000}"/>
    <cellStyle name="60% - Accent3 16" xfId="6564" xr:uid="{00000000-0005-0000-0000-000042190000}"/>
    <cellStyle name="60% - Accent3 17" xfId="6565" xr:uid="{00000000-0005-0000-0000-000043190000}"/>
    <cellStyle name="60% - Accent3 18" xfId="6566" xr:uid="{00000000-0005-0000-0000-000044190000}"/>
    <cellStyle name="60% - Accent3 19" xfId="6567" xr:uid="{00000000-0005-0000-0000-000045190000}"/>
    <cellStyle name="60% - Accent3 2" xfId="6568" xr:uid="{00000000-0005-0000-0000-000046190000}"/>
    <cellStyle name="60% - Accent3 2 2" xfId="6569" xr:uid="{00000000-0005-0000-0000-000047190000}"/>
    <cellStyle name="60% - Accent3 2 2 10" xfId="6570" xr:uid="{00000000-0005-0000-0000-000048190000}"/>
    <cellStyle name="60% - Accent3 2 2 11" xfId="6571" xr:uid="{00000000-0005-0000-0000-000049190000}"/>
    <cellStyle name="60% - Accent3 2 2 12" xfId="6572" xr:uid="{00000000-0005-0000-0000-00004A190000}"/>
    <cellStyle name="60% - Accent3 2 2 13" xfId="6573" xr:uid="{00000000-0005-0000-0000-00004B190000}"/>
    <cellStyle name="60% - Accent3 2 2 14" xfId="6574" xr:uid="{00000000-0005-0000-0000-00004C190000}"/>
    <cellStyle name="60% - Accent3 2 2 15" xfId="6575" xr:uid="{00000000-0005-0000-0000-00004D190000}"/>
    <cellStyle name="60% - Accent3 2 2 2" xfId="6576" xr:uid="{00000000-0005-0000-0000-00004E190000}"/>
    <cellStyle name="60% - Accent3 2 2 3" xfId="6577" xr:uid="{00000000-0005-0000-0000-00004F190000}"/>
    <cellStyle name="60% - Accent3 2 2 4" xfId="6578" xr:uid="{00000000-0005-0000-0000-000050190000}"/>
    <cellStyle name="60% - Accent3 2 2 5" xfId="6579" xr:uid="{00000000-0005-0000-0000-000051190000}"/>
    <cellStyle name="60% - Accent3 2 2 6" xfId="6580" xr:uid="{00000000-0005-0000-0000-000052190000}"/>
    <cellStyle name="60% - Accent3 2 2 7" xfId="6581" xr:uid="{00000000-0005-0000-0000-000053190000}"/>
    <cellStyle name="60% - Accent3 2 2 8" xfId="6582" xr:uid="{00000000-0005-0000-0000-000054190000}"/>
    <cellStyle name="60% - Accent3 2 2 9" xfId="6583" xr:uid="{00000000-0005-0000-0000-000055190000}"/>
    <cellStyle name="60% - Accent3 2 3" xfId="6584" xr:uid="{00000000-0005-0000-0000-000056190000}"/>
    <cellStyle name="60% - Accent3 2 3 2" xfId="6585" xr:uid="{00000000-0005-0000-0000-000057190000}"/>
    <cellStyle name="60% - Accent3 2 4" xfId="6586" xr:uid="{00000000-0005-0000-0000-000058190000}"/>
    <cellStyle name="60% - Accent3 2 4 2" xfId="6587" xr:uid="{00000000-0005-0000-0000-000059190000}"/>
    <cellStyle name="60% - Accent3 2 5" xfId="6588" xr:uid="{00000000-0005-0000-0000-00005A190000}"/>
    <cellStyle name="60% - Accent3 20" xfId="6589" xr:uid="{00000000-0005-0000-0000-00005B190000}"/>
    <cellStyle name="60% - Accent3 21" xfId="6590" xr:uid="{00000000-0005-0000-0000-00005C190000}"/>
    <cellStyle name="60% - Accent3 22" xfId="6591" xr:uid="{00000000-0005-0000-0000-00005D190000}"/>
    <cellStyle name="60% - Accent3 23" xfId="6592" xr:uid="{00000000-0005-0000-0000-00005E190000}"/>
    <cellStyle name="60% - Accent3 24" xfId="6593" xr:uid="{00000000-0005-0000-0000-00005F190000}"/>
    <cellStyle name="60% - Accent3 25" xfId="6594" xr:uid="{00000000-0005-0000-0000-000060190000}"/>
    <cellStyle name="60% - Accent3 26" xfId="6595" xr:uid="{00000000-0005-0000-0000-000061190000}"/>
    <cellStyle name="60% - Accent3 27" xfId="6596" xr:uid="{00000000-0005-0000-0000-000062190000}"/>
    <cellStyle name="60% - Accent3 28" xfId="6597" xr:uid="{00000000-0005-0000-0000-000063190000}"/>
    <cellStyle name="60% - Accent3 29" xfId="6598" xr:uid="{00000000-0005-0000-0000-000064190000}"/>
    <cellStyle name="60% - Accent3 3" xfId="6599" xr:uid="{00000000-0005-0000-0000-000065190000}"/>
    <cellStyle name="60% - Accent3 3 10" xfId="6600" xr:uid="{00000000-0005-0000-0000-000066190000}"/>
    <cellStyle name="60% - Accent3 3 11" xfId="6601" xr:uid="{00000000-0005-0000-0000-000067190000}"/>
    <cellStyle name="60% - Accent3 3 12" xfId="6602" xr:uid="{00000000-0005-0000-0000-000068190000}"/>
    <cellStyle name="60% - Accent3 3 13" xfId="6603" xr:uid="{00000000-0005-0000-0000-000069190000}"/>
    <cellStyle name="60% - Accent3 3 14" xfId="6604" xr:uid="{00000000-0005-0000-0000-00006A190000}"/>
    <cellStyle name="60% - Accent3 3 15" xfId="6605" xr:uid="{00000000-0005-0000-0000-00006B190000}"/>
    <cellStyle name="60% - Accent3 3 2" xfId="6606" xr:uid="{00000000-0005-0000-0000-00006C190000}"/>
    <cellStyle name="60% - Accent3 3 2 2" xfId="6607" xr:uid="{00000000-0005-0000-0000-00006D190000}"/>
    <cellStyle name="60% - Accent3 3 3" xfId="6608" xr:uid="{00000000-0005-0000-0000-00006E190000}"/>
    <cellStyle name="60% - Accent3 3 3 2" xfId="6609" xr:uid="{00000000-0005-0000-0000-00006F190000}"/>
    <cellStyle name="60% - Accent3 3 4" xfId="6610" xr:uid="{00000000-0005-0000-0000-000070190000}"/>
    <cellStyle name="60% - Accent3 3 4 2" xfId="6611" xr:uid="{00000000-0005-0000-0000-000071190000}"/>
    <cellStyle name="60% - Accent3 3 5" xfId="6612" xr:uid="{00000000-0005-0000-0000-000072190000}"/>
    <cellStyle name="60% - Accent3 3 6" xfId="6613" xr:uid="{00000000-0005-0000-0000-000073190000}"/>
    <cellStyle name="60% - Accent3 3 7" xfId="6614" xr:uid="{00000000-0005-0000-0000-000074190000}"/>
    <cellStyle name="60% - Accent3 3 8" xfId="6615" xr:uid="{00000000-0005-0000-0000-000075190000}"/>
    <cellStyle name="60% - Accent3 3 9" xfId="6616" xr:uid="{00000000-0005-0000-0000-000076190000}"/>
    <cellStyle name="60% - Accent3 30" xfId="6617" xr:uid="{00000000-0005-0000-0000-000077190000}"/>
    <cellStyle name="60% - Accent3 31" xfId="6618" xr:uid="{00000000-0005-0000-0000-000078190000}"/>
    <cellStyle name="60% - Accent3 32" xfId="6619" xr:uid="{00000000-0005-0000-0000-000079190000}"/>
    <cellStyle name="60% - Accent3 33" xfId="6620" xr:uid="{00000000-0005-0000-0000-00007A190000}"/>
    <cellStyle name="60% - Accent3 34" xfId="6621" xr:uid="{00000000-0005-0000-0000-00007B190000}"/>
    <cellStyle name="60% - Accent3 35" xfId="6622" xr:uid="{00000000-0005-0000-0000-00007C190000}"/>
    <cellStyle name="60% - Accent3 36" xfId="6623" xr:uid="{00000000-0005-0000-0000-00007D190000}"/>
    <cellStyle name="60% - Accent3 37" xfId="6624" xr:uid="{00000000-0005-0000-0000-00007E190000}"/>
    <cellStyle name="60% - Accent3 38" xfId="6625" xr:uid="{00000000-0005-0000-0000-00007F190000}"/>
    <cellStyle name="60% - Accent3 4" xfId="6626" xr:uid="{00000000-0005-0000-0000-000080190000}"/>
    <cellStyle name="60% - Accent3 4 10" xfId="6627" xr:uid="{00000000-0005-0000-0000-000081190000}"/>
    <cellStyle name="60% - Accent3 4 11" xfId="6628" xr:uid="{00000000-0005-0000-0000-000082190000}"/>
    <cellStyle name="60% - Accent3 4 12" xfId="6629" xr:uid="{00000000-0005-0000-0000-000083190000}"/>
    <cellStyle name="60% - Accent3 4 13" xfId="6630" xr:uid="{00000000-0005-0000-0000-000084190000}"/>
    <cellStyle name="60% - Accent3 4 14" xfId="6631" xr:uid="{00000000-0005-0000-0000-000085190000}"/>
    <cellStyle name="60% - Accent3 4 15" xfId="6632" xr:uid="{00000000-0005-0000-0000-000086190000}"/>
    <cellStyle name="60% - Accent3 4 2" xfId="6633" xr:uid="{00000000-0005-0000-0000-000087190000}"/>
    <cellStyle name="60% - Accent3 4 3" xfId="6634" xr:uid="{00000000-0005-0000-0000-000088190000}"/>
    <cellStyle name="60% - Accent3 4 4" xfId="6635" xr:uid="{00000000-0005-0000-0000-000089190000}"/>
    <cellStyle name="60% - Accent3 4 5" xfId="6636" xr:uid="{00000000-0005-0000-0000-00008A190000}"/>
    <cellStyle name="60% - Accent3 4 6" xfId="6637" xr:uid="{00000000-0005-0000-0000-00008B190000}"/>
    <cellStyle name="60% - Accent3 4 7" xfId="6638" xr:uid="{00000000-0005-0000-0000-00008C190000}"/>
    <cellStyle name="60% - Accent3 4 8" xfId="6639" xr:uid="{00000000-0005-0000-0000-00008D190000}"/>
    <cellStyle name="60% - Accent3 4 9" xfId="6640" xr:uid="{00000000-0005-0000-0000-00008E190000}"/>
    <cellStyle name="60% - Accent3 5" xfId="6641" xr:uid="{00000000-0005-0000-0000-00008F190000}"/>
    <cellStyle name="60% - Accent3 6" xfId="6642" xr:uid="{00000000-0005-0000-0000-000090190000}"/>
    <cellStyle name="60% - Accent3 7" xfId="6643" xr:uid="{00000000-0005-0000-0000-000091190000}"/>
    <cellStyle name="60% - Accent3 8" xfId="6644" xr:uid="{00000000-0005-0000-0000-000092190000}"/>
    <cellStyle name="60% - Accent3 9" xfId="6645" xr:uid="{00000000-0005-0000-0000-000093190000}"/>
    <cellStyle name="60% - Accent4 10" xfId="6646" xr:uid="{00000000-0005-0000-0000-000094190000}"/>
    <cellStyle name="60% - Accent4 11" xfId="6647" xr:uid="{00000000-0005-0000-0000-000095190000}"/>
    <cellStyle name="60% - Accent4 12" xfId="6648" xr:uid="{00000000-0005-0000-0000-000096190000}"/>
    <cellStyle name="60% - Accent4 13" xfId="6649" xr:uid="{00000000-0005-0000-0000-000097190000}"/>
    <cellStyle name="60% - Accent4 14" xfId="6650" xr:uid="{00000000-0005-0000-0000-000098190000}"/>
    <cellStyle name="60% - Accent4 15" xfId="6651" xr:uid="{00000000-0005-0000-0000-000099190000}"/>
    <cellStyle name="60% - Accent4 16" xfId="6652" xr:uid="{00000000-0005-0000-0000-00009A190000}"/>
    <cellStyle name="60% - Accent4 17" xfId="6653" xr:uid="{00000000-0005-0000-0000-00009B190000}"/>
    <cellStyle name="60% - Accent4 18" xfId="6654" xr:uid="{00000000-0005-0000-0000-00009C190000}"/>
    <cellStyle name="60% - Accent4 19" xfId="6655" xr:uid="{00000000-0005-0000-0000-00009D190000}"/>
    <cellStyle name="60% - Accent4 2" xfId="6656" xr:uid="{00000000-0005-0000-0000-00009E190000}"/>
    <cellStyle name="60% - Accent4 2 2" xfId="6657" xr:uid="{00000000-0005-0000-0000-00009F190000}"/>
    <cellStyle name="60% - Accent4 2 2 10" xfId="6658" xr:uid="{00000000-0005-0000-0000-0000A0190000}"/>
    <cellStyle name="60% - Accent4 2 2 11" xfId="6659" xr:uid="{00000000-0005-0000-0000-0000A1190000}"/>
    <cellStyle name="60% - Accent4 2 2 12" xfId="6660" xr:uid="{00000000-0005-0000-0000-0000A2190000}"/>
    <cellStyle name="60% - Accent4 2 2 13" xfId="6661" xr:uid="{00000000-0005-0000-0000-0000A3190000}"/>
    <cellStyle name="60% - Accent4 2 2 14" xfId="6662" xr:uid="{00000000-0005-0000-0000-0000A4190000}"/>
    <cellStyle name="60% - Accent4 2 2 15" xfId="6663" xr:uid="{00000000-0005-0000-0000-0000A5190000}"/>
    <cellStyle name="60% - Accent4 2 2 2" xfId="6664" xr:uid="{00000000-0005-0000-0000-0000A6190000}"/>
    <cellStyle name="60% - Accent4 2 2 3" xfId="6665" xr:uid="{00000000-0005-0000-0000-0000A7190000}"/>
    <cellStyle name="60% - Accent4 2 2 4" xfId="6666" xr:uid="{00000000-0005-0000-0000-0000A8190000}"/>
    <cellStyle name="60% - Accent4 2 2 5" xfId="6667" xr:uid="{00000000-0005-0000-0000-0000A9190000}"/>
    <cellStyle name="60% - Accent4 2 2 6" xfId="6668" xr:uid="{00000000-0005-0000-0000-0000AA190000}"/>
    <cellStyle name="60% - Accent4 2 2 7" xfId="6669" xr:uid="{00000000-0005-0000-0000-0000AB190000}"/>
    <cellStyle name="60% - Accent4 2 2 8" xfId="6670" xr:uid="{00000000-0005-0000-0000-0000AC190000}"/>
    <cellStyle name="60% - Accent4 2 2 9" xfId="6671" xr:uid="{00000000-0005-0000-0000-0000AD190000}"/>
    <cellStyle name="60% - Accent4 2 3" xfId="6672" xr:uid="{00000000-0005-0000-0000-0000AE190000}"/>
    <cellStyle name="60% - Accent4 2 3 2" xfId="6673" xr:uid="{00000000-0005-0000-0000-0000AF190000}"/>
    <cellStyle name="60% - Accent4 2 4" xfId="6674" xr:uid="{00000000-0005-0000-0000-0000B0190000}"/>
    <cellStyle name="60% - Accent4 2 4 2" xfId="6675" xr:uid="{00000000-0005-0000-0000-0000B1190000}"/>
    <cellStyle name="60% - Accent4 2 5" xfId="6676" xr:uid="{00000000-0005-0000-0000-0000B2190000}"/>
    <cellStyle name="60% - Accent4 20" xfId="6677" xr:uid="{00000000-0005-0000-0000-0000B3190000}"/>
    <cellStyle name="60% - Accent4 21" xfId="6678" xr:uid="{00000000-0005-0000-0000-0000B4190000}"/>
    <cellStyle name="60% - Accent4 22" xfId="6679" xr:uid="{00000000-0005-0000-0000-0000B5190000}"/>
    <cellStyle name="60% - Accent4 23" xfId="6680" xr:uid="{00000000-0005-0000-0000-0000B6190000}"/>
    <cellStyle name="60% - Accent4 24" xfId="6681" xr:uid="{00000000-0005-0000-0000-0000B7190000}"/>
    <cellStyle name="60% - Accent4 25" xfId="6682" xr:uid="{00000000-0005-0000-0000-0000B8190000}"/>
    <cellStyle name="60% - Accent4 26" xfId="6683" xr:uid="{00000000-0005-0000-0000-0000B9190000}"/>
    <cellStyle name="60% - Accent4 27" xfId="6684" xr:uid="{00000000-0005-0000-0000-0000BA190000}"/>
    <cellStyle name="60% - Accent4 28" xfId="6685" xr:uid="{00000000-0005-0000-0000-0000BB190000}"/>
    <cellStyle name="60% - Accent4 29" xfId="6686" xr:uid="{00000000-0005-0000-0000-0000BC190000}"/>
    <cellStyle name="60% - Accent4 3" xfId="6687" xr:uid="{00000000-0005-0000-0000-0000BD190000}"/>
    <cellStyle name="60% - Accent4 3 10" xfId="6688" xr:uid="{00000000-0005-0000-0000-0000BE190000}"/>
    <cellStyle name="60% - Accent4 3 11" xfId="6689" xr:uid="{00000000-0005-0000-0000-0000BF190000}"/>
    <cellStyle name="60% - Accent4 3 12" xfId="6690" xr:uid="{00000000-0005-0000-0000-0000C0190000}"/>
    <cellStyle name="60% - Accent4 3 13" xfId="6691" xr:uid="{00000000-0005-0000-0000-0000C1190000}"/>
    <cellStyle name="60% - Accent4 3 14" xfId="6692" xr:uid="{00000000-0005-0000-0000-0000C2190000}"/>
    <cellStyle name="60% - Accent4 3 15" xfId="6693" xr:uid="{00000000-0005-0000-0000-0000C3190000}"/>
    <cellStyle name="60% - Accent4 3 2" xfId="6694" xr:uid="{00000000-0005-0000-0000-0000C4190000}"/>
    <cellStyle name="60% - Accent4 3 2 2" xfId="6695" xr:uid="{00000000-0005-0000-0000-0000C5190000}"/>
    <cellStyle name="60% - Accent4 3 3" xfId="6696" xr:uid="{00000000-0005-0000-0000-0000C6190000}"/>
    <cellStyle name="60% - Accent4 3 3 2" xfId="6697" xr:uid="{00000000-0005-0000-0000-0000C7190000}"/>
    <cellStyle name="60% - Accent4 3 4" xfId="6698" xr:uid="{00000000-0005-0000-0000-0000C8190000}"/>
    <cellStyle name="60% - Accent4 3 4 2" xfId="6699" xr:uid="{00000000-0005-0000-0000-0000C9190000}"/>
    <cellStyle name="60% - Accent4 3 5" xfId="6700" xr:uid="{00000000-0005-0000-0000-0000CA190000}"/>
    <cellStyle name="60% - Accent4 3 6" xfId="6701" xr:uid="{00000000-0005-0000-0000-0000CB190000}"/>
    <cellStyle name="60% - Accent4 3 7" xfId="6702" xr:uid="{00000000-0005-0000-0000-0000CC190000}"/>
    <cellStyle name="60% - Accent4 3 8" xfId="6703" xr:uid="{00000000-0005-0000-0000-0000CD190000}"/>
    <cellStyle name="60% - Accent4 3 9" xfId="6704" xr:uid="{00000000-0005-0000-0000-0000CE190000}"/>
    <cellStyle name="60% - Accent4 30" xfId="6705" xr:uid="{00000000-0005-0000-0000-0000CF190000}"/>
    <cellStyle name="60% - Accent4 31" xfId="6706" xr:uid="{00000000-0005-0000-0000-0000D0190000}"/>
    <cellStyle name="60% - Accent4 32" xfId="6707" xr:uid="{00000000-0005-0000-0000-0000D1190000}"/>
    <cellStyle name="60% - Accent4 33" xfId="6708" xr:uid="{00000000-0005-0000-0000-0000D2190000}"/>
    <cellStyle name="60% - Accent4 34" xfId="6709" xr:uid="{00000000-0005-0000-0000-0000D3190000}"/>
    <cellStyle name="60% - Accent4 35" xfId="6710" xr:uid="{00000000-0005-0000-0000-0000D4190000}"/>
    <cellStyle name="60% - Accent4 36" xfId="6711" xr:uid="{00000000-0005-0000-0000-0000D5190000}"/>
    <cellStyle name="60% - Accent4 37" xfId="6712" xr:uid="{00000000-0005-0000-0000-0000D6190000}"/>
    <cellStyle name="60% - Accent4 38" xfId="6713" xr:uid="{00000000-0005-0000-0000-0000D7190000}"/>
    <cellStyle name="60% - Accent4 4" xfId="6714" xr:uid="{00000000-0005-0000-0000-0000D8190000}"/>
    <cellStyle name="60% - Accent4 4 10" xfId="6715" xr:uid="{00000000-0005-0000-0000-0000D9190000}"/>
    <cellStyle name="60% - Accent4 4 11" xfId="6716" xr:uid="{00000000-0005-0000-0000-0000DA190000}"/>
    <cellStyle name="60% - Accent4 4 12" xfId="6717" xr:uid="{00000000-0005-0000-0000-0000DB190000}"/>
    <cellStyle name="60% - Accent4 4 13" xfId="6718" xr:uid="{00000000-0005-0000-0000-0000DC190000}"/>
    <cellStyle name="60% - Accent4 4 14" xfId="6719" xr:uid="{00000000-0005-0000-0000-0000DD190000}"/>
    <cellStyle name="60% - Accent4 4 15" xfId="6720" xr:uid="{00000000-0005-0000-0000-0000DE190000}"/>
    <cellStyle name="60% - Accent4 4 2" xfId="6721" xr:uid="{00000000-0005-0000-0000-0000DF190000}"/>
    <cellStyle name="60% - Accent4 4 3" xfId="6722" xr:uid="{00000000-0005-0000-0000-0000E0190000}"/>
    <cellStyle name="60% - Accent4 4 4" xfId="6723" xr:uid="{00000000-0005-0000-0000-0000E1190000}"/>
    <cellStyle name="60% - Accent4 4 5" xfId="6724" xr:uid="{00000000-0005-0000-0000-0000E2190000}"/>
    <cellStyle name="60% - Accent4 4 6" xfId="6725" xr:uid="{00000000-0005-0000-0000-0000E3190000}"/>
    <cellStyle name="60% - Accent4 4 7" xfId="6726" xr:uid="{00000000-0005-0000-0000-0000E4190000}"/>
    <cellStyle name="60% - Accent4 4 8" xfId="6727" xr:uid="{00000000-0005-0000-0000-0000E5190000}"/>
    <cellStyle name="60% - Accent4 4 9" xfId="6728" xr:uid="{00000000-0005-0000-0000-0000E6190000}"/>
    <cellStyle name="60% - Accent4 5" xfId="6729" xr:uid="{00000000-0005-0000-0000-0000E7190000}"/>
    <cellStyle name="60% - Accent4 6" xfId="6730" xr:uid="{00000000-0005-0000-0000-0000E8190000}"/>
    <cellStyle name="60% - Accent4 7" xfId="6731" xr:uid="{00000000-0005-0000-0000-0000E9190000}"/>
    <cellStyle name="60% - Accent4 8" xfId="6732" xr:uid="{00000000-0005-0000-0000-0000EA190000}"/>
    <cellStyle name="60% - Accent4 9" xfId="6733" xr:uid="{00000000-0005-0000-0000-0000EB190000}"/>
    <cellStyle name="60% - Accent5 10" xfId="6734" xr:uid="{00000000-0005-0000-0000-0000EC190000}"/>
    <cellStyle name="60% - Accent5 11" xfId="6735" xr:uid="{00000000-0005-0000-0000-0000ED190000}"/>
    <cellStyle name="60% - Accent5 12" xfId="6736" xr:uid="{00000000-0005-0000-0000-0000EE190000}"/>
    <cellStyle name="60% - Accent5 13" xfId="6737" xr:uid="{00000000-0005-0000-0000-0000EF190000}"/>
    <cellStyle name="60% - Accent5 14" xfId="6738" xr:uid="{00000000-0005-0000-0000-0000F0190000}"/>
    <cellStyle name="60% - Accent5 15" xfId="6739" xr:uid="{00000000-0005-0000-0000-0000F1190000}"/>
    <cellStyle name="60% - Accent5 16" xfId="6740" xr:uid="{00000000-0005-0000-0000-0000F2190000}"/>
    <cellStyle name="60% - Accent5 17" xfId="6741" xr:uid="{00000000-0005-0000-0000-0000F3190000}"/>
    <cellStyle name="60% - Accent5 18" xfId="6742" xr:uid="{00000000-0005-0000-0000-0000F4190000}"/>
    <cellStyle name="60% - Accent5 19" xfId="6743" xr:uid="{00000000-0005-0000-0000-0000F5190000}"/>
    <cellStyle name="60% - Accent5 2" xfId="6744" xr:uid="{00000000-0005-0000-0000-0000F6190000}"/>
    <cellStyle name="60% - Accent5 2 2" xfId="6745" xr:uid="{00000000-0005-0000-0000-0000F7190000}"/>
    <cellStyle name="60% - Accent5 2 2 10" xfId="6746" xr:uid="{00000000-0005-0000-0000-0000F8190000}"/>
    <cellStyle name="60% - Accent5 2 2 11" xfId="6747" xr:uid="{00000000-0005-0000-0000-0000F9190000}"/>
    <cellStyle name="60% - Accent5 2 2 12" xfId="6748" xr:uid="{00000000-0005-0000-0000-0000FA190000}"/>
    <cellStyle name="60% - Accent5 2 2 13" xfId="6749" xr:uid="{00000000-0005-0000-0000-0000FB190000}"/>
    <cellStyle name="60% - Accent5 2 2 14" xfId="6750" xr:uid="{00000000-0005-0000-0000-0000FC190000}"/>
    <cellStyle name="60% - Accent5 2 2 2" xfId="6751" xr:uid="{00000000-0005-0000-0000-0000FD190000}"/>
    <cellStyle name="60% - Accent5 2 2 3" xfId="6752" xr:uid="{00000000-0005-0000-0000-0000FE190000}"/>
    <cellStyle name="60% - Accent5 2 2 4" xfId="6753" xr:uid="{00000000-0005-0000-0000-0000FF190000}"/>
    <cellStyle name="60% - Accent5 2 2 5" xfId="6754" xr:uid="{00000000-0005-0000-0000-0000001A0000}"/>
    <cellStyle name="60% - Accent5 2 2 6" xfId="6755" xr:uid="{00000000-0005-0000-0000-0000011A0000}"/>
    <cellStyle name="60% - Accent5 2 2 7" xfId="6756" xr:uid="{00000000-0005-0000-0000-0000021A0000}"/>
    <cellStyle name="60% - Accent5 2 2 8" xfId="6757" xr:uid="{00000000-0005-0000-0000-0000031A0000}"/>
    <cellStyle name="60% - Accent5 2 2 9" xfId="6758" xr:uid="{00000000-0005-0000-0000-0000041A0000}"/>
    <cellStyle name="60% - Accent5 2 3" xfId="6759" xr:uid="{00000000-0005-0000-0000-0000051A0000}"/>
    <cellStyle name="60% - Accent5 2 3 2" xfId="6760" xr:uid="{00000000-0005-0000-0000-0000061A0000}"/>
    <cellStyle name="60% - Accent5 2 4" xfId="6761" xr:uid="{00000000-0005-0000-0000-0000071A0000}"/>
    <cellStyle name="60% - Accent5 2 4 2" xfId="6762" xr:uid="{00000000-0005-0000-0000-0000081A0000}"/>
    <cellStyle name="60% - Accent5 2 5" xfId="6763" xr:uid="{00000000-0005-0000-0000-0000091A0000}"/>
    <cellStyle name="60% - Accent5 20" xfId="6764" xr:uid="{00000000-0005-0000-0000-00000A1A0000}"/>
    <cellStyle name="60% - Accent5 21" xfId="6765" xr:uid="{00000000-0005-0000-0000-00000B1A0000}"/>
    <cellStyle name="60% - Accent5 22" xfId="6766" xr:uid="{00000000-0005-0000-0000-00000C1A0000}"/>
    <cellStyle name="60% - Accent5 23" xfId="6767" xr:uid="{00000000-0005-0000-0000-00000D1A0000}"/>
    <cellStyle name="60% - Accent5 24" xfId="6768" xr:uid="{00000000-0005-0000-0000-00000E1A0000}"/>
    <cellStyle name="60% - Accent5 25" xfId="6769" xr:uid="{00000000-0005-0000-0000-00000F1A0000}"/>
    <cellStyle name="60% - Accent5 26" xfId="6770" xr:uid="{00000000-0005-0000-0000-0000101A0000}"/>
    <cellStyle name="60% - Accent5 27" xfId="6771" xr:uid="{00000000-0005-0000-0000-0000111A0000}"/>
    <cellStyle name="60% - Accent5 28" xfId="6772" xr:uid="{00000000-0005-0000-0000-0000121A0000}"/>
    <cellStyle name="60% - Accent5 29" xfId="6773" xr:uid="{00000000-0005-0000-0000-0000131A0000}"/>
    <cellStyle name="60% - Accent5 3" xfId="6774" xr:uid="{00000000-0005-0000-0000-0000141A0000}"/>
    <cellStyle name="60% - Accent5 3 10" xfId="6775" xr:uid="{00000000-0005-0000-0000-0000151A0000}"/>
    <cellStyle name="60% - Accent5 3 11" xfId="6776" xr:uid="{00000000-0005-0000-0000-0000161A0000}"/>
    <cellStyle name="60% - Accent5 3 12" xfId="6777" xr:uid="{00000000-0005-0000-0000-0000171A0000}"/>
    <cellStyle name="60% - Accent5 3 13" xfId="6778" xr:uid="{00000000-0005-0000-0000-0000181A0000}"/>
    <cellStyle name="60% - Accent5 3 14" xfId="6779" xr:uid="{00000000-0005-0000-0000-0000191A0000}"/>
    <cellStyle name="60% - Accent5 3 2" xfId="6780" xr:uid="{00000000-0005-0000-0000-00001A1A0000}"/>
    <cellStyle name="60% - Accent5 3 2 2" xfId="6781" xr:uid="{00000000-0005-0000-0000-00001B1A0000}"/>
    <cellStyle name="60% - Accent5 3 3" xfId="6782" xr:uid="{00000000-0005-0000-0000-00001C1A0000}"/>
    <cellStyle name="60% - Accent5 3 4" xfId="6783" xr:uid="{00000000-0005-0000-0000-00001D1A0000}"/>
    <cellStyle name="60% - Accent5 3 4 2" xfId="6784" xr:uid="{00000000-0005-0000-0000-00001E1A0000}"/>
    <cellStyle name="60% - Accent5 3 5" xfId="6785" xr:uid="{00000000-0005-0000-0000-00001F1A0000}"/>
    <cellStyle name="60% - Accent5 3 6" xfId="6786" xr:uid="{00000000-0005-0000-0000-0000201A0000}"/>
    <cellStyle name="60% - Accent5 3 7" xfId="6787" xr:uid="{00000000-0005-0000-0000-0000211A0000}"/>
    <cellStyle name="60% - Accent5 3 8" xfId="6788" xr:uid="{00000000-0005-0000-0000-0000221A0000}"/>
    <cellStyle name="60% - Accent5 3 9" xfId="6789" xr:uid="{00000000-0005-0000-0000-0000231A0000}"/>
    <cellStyle name="60% - Accent5 30" xfId="6790" xr:uid="{00000000-0005-0000-0000-0000241A0000}"/>
    <cellStyle name="60% - Accent5 31" xfId="6791" xr:uid="{00000000-0005-0000-0000-0000251A0000}"/>
    <cellStyle name="60% - Accent5 32" xfId="6792" xr:uid="{00000000-0005-0000-0000-0000261A0000}"/>
    <cellStyle name="60% - Accent5 33" xfId="6793" xr:uid="{00000000-0005-0000-0000-0000271A0000}"/>
    <cellStyle name="60% - Accent5 34" xfId="6794" xr:uid="{00000000-0005-0000-0000-0000281A0000}"/>
    <cellStyle name="60% - Accent5 35" xfId="6795" xr:uid="{00000000-0005-0000-0000-0000291A0000}"/>
    <cellStyle name="60% - Accent5 36" xfId="6796" xr:uid="{00000000-0005-0000-0000-00002A1A0000}"/>
    <cellStyle name="60% - Accent5 37" xfId="6797" xr:uid="{00000000-0005-0000-0000-00002B1A0000}"/>
    <cellStyle name="60% - Accent5 38" xfId="6798" xr:uid="{00000000-0005-0000-0000-00002C1A0000}"/>
    <cellStyle name="60% - Accent5 4" xfId="6799" xr:uid="{00000000-0005-0000-0000-00002D1A0000}"/>
    <cellStyle name="60% - Accent5 4 10" xfId="6800" xr:uid="{00000000-0005-0000-0000-00002E1A0000}"/>
    <cellStyle name="60% - Accent5 4 11" xfId="6801" xr:uid="{00000000-0005-0000-0000-00002F1A0000}"/>
    <cellStyle name="60% - Accent5 4 12" xfId="6802" xr:uid="{00000000-0005-0000-0000-0000301A0000}"/>
    <cellStyle name="60% - Accent5 4 13" xfId="6803" xr:uid="{00000000-0005-0000-0000-0000311A0000}"/>
    <cellStyle name="60% - Accent5 4 14" xfId="6804" xr:uid="{00000000-0005-0000-0000-0000321A0000}"/>
    <cellStyle name="60% - Accent5 4 2" xfId="6805" xr:uid="{00000000-0005-0000-0000-0000331A0000}"/>
    <cellStyle name="60% - Accent5 4 3" xfId="6806" xr:uid="{00000000-0005-0000-0000-0000341A0000}"/>
    <cellStyle name="60% - Accent5 4 4" xfId="6807" xr:uid="{00000000-0005-0000-0000-0000351A0000}"/>
    <cellStyle name="60% - Accent5 4 5" xfId="6808" xr:uid="{00000000-0005-0000-0000-0000361A0000}"/>
    <cellStyle name="60% - Accent5 4 6" xfId="6809" xr:uid="{00000000-0005-0000-0000-0000371A0000}"/>
    <cellStyle name="60% - Accent5 4 7" xfId="6810" xr:uid="{00000000-0005-0000-0000-0000381A0000}"/>
    <cellStyle name="60% - Accent5 4 8" xfId="6811" xr:uid="{00000000-0005-0000-0000-0000391A0000}"/>
    <cellStyle name="60% - Accent5 4 9" xfId="6812" xr:uid="{00000000-0005-0000-0000-00003A1A0000}"/>
    <cellStyle name="60% - Accent5 5" xfId="6813" xr:uid="{00000000-0005-0000-0000-00003B1A0000}"/>
    <cellStyle name="60% - Accent5 6" xfId="6814" xr:uid="{00000000-0005-0000-0000-00003C1A0000}"/>
    <cellStyle name="60% - Accent5 7" xfId="6815" xr:uid="{00000000-0005-0000-0000-00003D1A0000}"/>
    <cellStyle name="60% - Accent5 8" xfId="6816" xr:uid="{00000000-0005-0000-0000-00003E1A0000}"/>
    <cellStyle name="60% - Accent5 9" xfId="6817" xr:uid="{00000000-0005-0000-0000-00003F1A0000}"/>
    <cellStyle name="60% - Accent6 10" xfId="6818" xr:uid="{00000000-0005-0000-0000-0000401A0000}"/>
    <cellStyle name="60% - Accent6 11" xfId="6819" xr:uid="{00000000-0005-0000-0000-0000411A0000}"/>
    <cellStyle name="60% - Accent6 12" xfId="6820" xr:uid="{00000000-0005-0000-0000-0000421A0000}"/>
    <cellStyle name="60% - Accent6 13" xfId="6821" xr:uid="{00000000-0005-0000-0000-0000431A0000}"/>
    <cellStyle name="60% - Accent6 14" xfId="6822" xr:uid="{00000000-0005-0000-0000-0000441A0000}"/>
    <cellStyle name="60% - Accent6 15" xfId="6823" xr:uid="{00000000-0005-0000-0000-0000451A0000}"/>
    <cellStyle name="60% - Accent6 16" xfId="6824" xr:uid="{00000000-0005-0000-0000-0000461A0000}"/>
    <cellStyle name="60% - Accent6 17" xfId="6825" xr:uid="{00000000-0005-0000-0000-0000471A0000}"/>
    <cellStyle name="60% - Accent6 18" xfId="6826" xr:uid="{00000000-0005-0000-0000-0000481A0000}"/>
    <cellStyle name="60% - Accent6 19" xfId="6827" xr:uid="{00000000-0005-0000-0000-0000491A0000}"/>
    <cellStyle name="60% - Accent6 2" xfId="6828" xr:uid="{00000000-0005-0000-0000-00004A1A0000}"/>
    <cellStyle name="60% - Accent6 2 2" xfId="6829" xr:uid="{00000000-0005-0000-0000-00004B1A0000}"/>
    <cellStyle name="60% - Accent6 2 2 10" xfId="6830" xr:uid="{00000000-0005-0000-0000-00004C1A0000}"/>
    <cellStyle name="60% - Accent6 2 2 11" xfId="6831" xr:uid="{00000000-0005-0000-0000-00004D1A0000}"/>
    <cellStyle name="60% - Accent6 2 2 12" xfId="6832" xr:uid="{00000000-0005-0000-0000-00004E1A0000}"/>
    <cellStyle name="60% - Accent6 2 2 13" xfId="6833" xr:uid="{00000000-0005-0000-0000-00004F1A0000}"/>
    <cellStyle name="60% - Accent6 2 2 14" xfId="6834" xr:uid="{00000000-0005-0000-0000-0000501A0000}"/>
    <cellStyle name="60% - Accent6 2 2 15" xfId="6835" xr:uid="{00000000-0005-0000-0000-0000511A0000}"/>
    <cellStyle name="60% - Accent6 2 2 2" xfId="6836" xr:uid="{00000000-0005-0000-0000-0000521A0000}"/>
    <cellStyle name="60% - Accent6 2 2 3" xfId="6837" xr:uid="{00000000-0005-0000-0000-0000531A0000}"/>
    <cellStyle name="60% - Accent6 2 2 4" xfId="6838" xr:uid="{00000000-0005-0000-0000-0000541A0000}"/>
    <cellStyle name="60% - Accent6 2 2 5" xfId="6839" xr:uid="{00000000-0005-0000-0000-0000551A0000}"/>
    <cellStyle name="60% - Accent6 2 2 6" xfId="6840" xr:uid="{00000000-0005-0000-0000-0000561A0000}"/>
    <cellStyle name="60% - Accent6 2 2 7" xfId="6841" xr:uid="{00000000-0005-0000-0000-0000571A0000}"/>
    <cellStyle name="60% - Accent6 2 2 8" xfId="6842" xr:uid="{00000000-0005-0000-0000-0000581A0000}"/>
    <cellStyle name="60% - Accent6 2 2 9" xfId="6843" xr:uid="{00000000-0005-0000-0000-0000591A0000}"/>
    <cellStyle name="60% - Accent6 2 3" xfId="6844" xr:uid="{00000000-0005-0000-0000-00005A1A0000}"/>
    <cellStyle name="60% - Accent6 2 3 2" xfId="6845" xr:uid="{00000000-0005-0000-0000-00005B1A0000}"/>
    <cellStyle name="60% - Accent6 2 4" xfId="6846" xr:uid="{00000000-0005-0000-0000-00005C1A0000}"/>
    <cellStyle name="60% - Accent6 2 4 2" xfId="6847" xr:uid="{00000000-0005-0000-0000-00005D1A0000}"/>
    <cellStyle name="60% - Accent6 2 5" xfId="6848" xr:uid="{00000000-0005-0000-0000-00005E1A0000}"/>
    <cellStyle name="60% - Accent6 20" xfId="6849" xr:uid="{00000000-0005-0000-0000-00005F1A0000}"/>
    <cellStyle name="60% - Accent6 21" xfId="6850" xr:uid="{00000000-0005-0000-0000-0000601A0000}"/>
    <cellStyle name="60% - Accent6 22" xfId="6851" xr:uid="{00000000-0005-0000-0000-0000611A0000}"/>
    <cellStyle name="60% - Accent6 23" xfId="6852" xr:uid="{00000000-0005-0000-0000-0000621A0000}"/>
    <cellStyle name="60% - Accent6 24" xfId="6853" xr:uid="{00000000-0005-0000-0000-0000631A0000}"/>
    <cellStyle name="60% - Accent6 25" xfId="6854" xr:uid="{00000000-0005-0000-0000-0000641A0000}"/>
    <cellStyle name="60% - Accent6 26" xfId="6855" xr:uid="{00000000-0005-0000-0000-0000651A0000}"/>
    <cellStyle name="60% - Accent6 27" xfId="6856" xr:uid="{00000000-0005-0000-0000-0000661A0000}"/>
    <cellStyle name="60% - Accent6 28" xfId="6857" xr:uid="{00000000-0005-0000-0000-0000671A0000}"/>
    <cellStyle name="60% - Accent6 29" xfId="6858" xr:uid="{00000000-0005-0000-0000-0000681A0000}"/>
    <cellStyle name="60% - Accent6 3" xfId="6859" xr:uid="{00000000-0005-0000-0000-0000691A0000}"/>
    <cellStyle name="60% - Accent6 3 10" xfId="6860" xr:uid="{00000000-0005-0000-0000-00006A1A0000}"/>
    <cellStyle name="60% - Accent6 3 11" xfId="6861" xr:uid="{00000000-0005-0000-0000-00006B1A0000}"/>
    <cellStyle name="60% - Accent6 3 12" xfId="6862" xr:uid="{00000000-0005-0000-0000-00006C1A0000}"/>
    <cellStyle name="60% - Accent6 3 13" xfId="6863" xr:uid="{00000000-0005-0000-0000-00006D1A0000}"/>
    <cellStyle name="60% - Accent6 3 14" xfId="6864" xr:uid="{00000000-0005-0000-0000-00006E1A0000}"/>
    <cellStyle name="60% - Accent6 3 15" xfId="6865" xr:uid="{00000000-0005-0000-0000-00006F1A0000}"/>
    <cellStyle name="60% - Accent6 3 2" xfId="6866" xr:uid="{00000000-0005-0000-0000-0000701A0000}"/>
    <cellStyle name="60% - Accent6 3 2 2" xfId="6867" xr:uid="{00000000-0005-0000-0000-0000711A0000}"/>
    <cellStyle name="60% - Accent6 3 3" xfId="6868" xr:uid="{00000000-0005-0000-0000-0000721A0000}"/>
    <cellStyle name="60% - Accent6 3 3 2" xfId="6869" xr:uid="{00000000-0005-0000-0000-0000731A0000}"/>
    <cellStyle name="60% - Accent6 3 4" xfId="6870" xr:uid="{00000000-0005-0000-0000-0000741A0000}"/>
    <cellStyle name="60% - Accent6 3 4 2" xfId="6871" xr:uid="{00000000-0005-0000-0000-0000751A0000}"/>
    <cellStyle name="60% - Accent6 3 5" xfId="6872" xr:uid="{00000000-0005-0000-0000-0000761A0000}"/>
    <cellStyle name="60% - Accent6 3 6" xfId="6873" xr:uid="{00000000-0005-0000-0000-0000771A0000}"/>
    <cellStyle name="60% - Accent6 3 7" xfId="6874" xr:uid="{00000000-0005-0000-0000-0000781A0000}"/>
    <cellStyle name="60% - Accent6 3 8" xfId="6875" xr:uid="{00000000-0005-0000-0000-0000791A0000}"/>
    <cellStyle name="60% - Accent6 3 9" xfId="6876" xr:uid="{00000000-0005-0000-0000-00007A1A0000}"/>
    <cellStyle name="60% - Accent6 30" xfId="6877" xr:uid="{00000000-0005-0000-0000-00007B1A0000}"/>
    <cellStyle name="60% - Accent6 31" xfId="6878" xr:uid="{00000000-0005-0000-0000-00007C1A0000}"/>
    <cellStyle name="60% - Accent6 32" xfId="6879" xr:uid="{00000000-0005-0000-0000-00007D1A0000}"/>
    <cellStyle name="60% - Accent6 33" xfId="6880" xr:uid="{00000000-0005-0000-0000-00007E1A0000}"/>
    <cellStyle name="60% - Accent6 34" xfId="6881" xr:uid="{00000000-0005-0000-0000-00007F1A0000}"/>
    <cellStyle name="60% - Accent6 35" xfId="6882" xr:uid="{00000000-0005-0000-0000-0000801A0000}"/>
    <cellStyle name="60% - Accent6 36" xfId="6883" xr:uid="{00000000-0005-0000-0000-0000811A0000}"/>
    <cellStyle name="60% - Accent6 37" xfId="6884" xr:uid="{00000000-0005-0000-0000-0000821A0000}"/>
    <cellStyle name="60% - Accent6 38" xfId="6885" xr:uid="{00000000-0005-0000-0000-0000831A0000}"/>
    <cellStyle name="60% - Accent6 4" xfId="6886" xr:uid="{00000000-0005-0000-0000-0000841A0000}"/>
    <cellStyle name="60% - Accent6 4 10" xfId="6887" xr:uid="{00000000-0005-0000-0000-0000851A0000}"/>
    <cellStyle name="60% - Accent6 4 11" xfId="6888" xr:uid="{00000000-0005-0000-0000-0000861A0000}"/>
    <cellStyle name="60% - Accent6 4 12" xfId="6889" xr:uid="{00000000-0005-0000-0000-0000871A0000}"/>
    <cellStyle name="60% - Accent6 4 13" xfId="6890" xr:uid="{00000000-0005-0000-0000-0000881A0000}"/>
    <cellStyle name="60% - Accent6 4 14" xfId="6891" xr:uid="{00000000-0005-0000-0000-0000891A0000}"/>
    <cellStyle name="60% - Accent6 4 15" xfId="6892" xr:uid="{00000000-0005-0000-0000-00008A1A0000}"/>
    <cellStyle name="60% - Accent6 4 2" xfId="6893" xr:uid="{00000000-0005-0000-0000-00008B1A0000}"/>
    <cellStyle name="60% - Accent6 4 3" xfId="6894" xr:uid="{00000000-0005-0000-0000-00008C1A0000}"/>
    <cellStyle name="60% - Accent6 4 4" xfId="6895" xr:uid="{00000000-0005-0000-0000-00008D1A0000}"/>
    <cellStyle name="60% - Accent6 4 5" xfId="6896" xr:uid="{00000000-0005-0000-0000-00008E1A0000}"/>
    <cellStyle name="60% - Accent6 4 6" xfId="6897" xr:uid="{00000000-0005-0000-0000-00008F1A0000}"/>
    <cellStyle name="60% - Accent6 4 7" xfId="6898" xr:uid="{00000000-0005-0000-0000-0000901A0000}"/>
    <cellStyle name="60% - Accent6 4 8" xfId="6899" xr:uid="{00000000-0005-0000-0000-0000911A0000}"/>
    <cellStyle name="60% - Accent6 4 9" xfId="6900" xr:uid="{00000000-0005-0000-0000-0000921A0000}"/>
    <cellStyle name="60% - Accent6 5" xfId="6901" xr:uid="{00000000-0005-0000-0000-0000931A0000}"/>
    <cellStyle name="60% - Accent6 6" xfId="6902" xr:uid="{00000000-0005-0000-0000-0000941A0000}"/>
    <cellStyle name="60% - Accent6 7" xfId="6903" xr:uid="{00000000-0005-0000-0000-0000951A0000}"/>
    <cellStyle name="60% - Accent6 8" xfId="6904" xr:uid="{00000000-0005-0000-0000-0000961A0000}"/>
    <cellStyle name="60% - Accent6 9" xfId="6905" xr:uid="{00000000-0005-0000-0000-0000971A0000}"/>
    <cellStyle name="60% - Isticanje1" xfId="6906" xr:uid="{00000000-0005-0000-0000-0000981A0000}"/>
    <cellStyle name="60% - Isticanje1 10" xfId="6907" xr:uid="{00000000-0005-0000-0000-0000991A0000}"/>
    <cellStyle name="60% - Isticanje1 11" xfId="6908" xr:uid="{00000000-0005-0000-0000-00009A1A0000}"/>
    <cellStyle name="60% - Isticanje1 12" xfId="6909" xr:uid="{00000000-0005-0000-0000-00009B1A0000}"/>
    <cellStyle name="60% - Isticanje1 13" xfId="6910" xr:uid="{00000000-0005-0000-0000-00009C1A0000}"/>
    <cellStyle name="60% - Isticanje1 14" xfId="6911" xr:uid="{00000000-0005-0000-0000-00009D1A0000}"/>
    <cellStyle name="60% - Isticanje1 15" xfId="6912" xr:uid="{00000000-0005-0000-0000-00009E1A0000}"/>
    <cellStyle name="60% - Isticanje1 2" xfId="6913" xr:uid="{00000000-0005-0000-0000-00009F1A0000}"/>
    <cellStyle name="60% - Isticanje1 3" xfId="6914" xr:uid="{00000000-0005-0000-0000-0000A01A0000}"/>
    <cellStyle name="60% - Isticanje1 4" xfId="6915" xr:uid="{00000000-0005-0000-0000-0000A11A0000}"/>
    <cellStyle name="60% - Isticanje1 5" xfId="6916" xr:uid="{00000000-0005-0000-0000-0000A21A0000}"/>
    <cellStyle name="60% - Isticanje1 6" xfId="6917" xr:uid="{00000000-0005-0000-0000-0000A31A0000}"/>
    <cellStyle name="60% - Isticanje1 7" xfId="6918" xr:uid="{00000000-0005-0000-0000-0000A41A0000}"/>
    <cellStyle name="60% - Isticanje1 8" xfId="6919" xr:uid="{00000000-0005-0000-0000-0000A51A0000}"/>
    <cellStyle name="60% - Isticanje1 9" xfId="6920" xr:uid="{00000000-0005-0000-0000-0000A61A0000}"/>
    <cellStyle name="60% - Isticanje2" xfId="6921" xr:uid="{00000000-0005-0000-0000-0000A71A0000}"/>
    <cellStyle name="60% - Isticanje2 10" xfId="6922" xr:uid="{00000000-0005-0000-0000-0000A81A0000}"/>
    <cellStyle name="60% - Isticanje2 11" xfId="6923" xr:uid="{00000000-0005-0000-0000-0000A91A0000}"/>
    <cellStyle name="60% - Isticanje2 12" xfId="6924" xr:uid="{00000000-0005-0000-0000-0000AA1A0000}"/>
    <cellStyle name="60% - Isticanje2 13" xfId="6925" xr:uid="{00000000-0005-0000-0000-0000AB1A0000}"/>
    <cellStyle name="60% - Isticanje2 14" xfId="6926" xr:uid="{00000000-0005-0000-0000-0000AC1A0000}"/>
    <cellStyle name="60% - Isticanje2 15" xfId="6927" xr:uid="{00000000-0005-0000-0000-0000AD1A0000}"/>
    <cellStyle name="60% - Isticanje2 2" xfId="6928" xr:uid="{00000000-0005-0000-0000-0000AE1A0000}"/>
    <cellStyle name="60% - Isticanje2 3" xfId="6929" xr:uid="{00000000-0005-0000-0000-0000AF1A0000}"/>
    <cellStyle name="60% - Isticanje2 4" xfId="6930" xr:uid="{00000000-0005-0000-0000-0000B01A0000}"/>
    <cellStyle name="60% - Isticanje2 5" xfId="6931" xr:uid="{00000000-0005-0000-0000-0000B11A0000}"/>
    <cellStyle name="60% - Isticanje2 6" xfId="6932" xr:uid="{00000000-0005-0000-0000-0000B21A0000}"/>
    <cellStyle name="60% - Isticanje2 7" xfId="6933" xr:uid="{00000000-0005-0000-0000-0000B31A0000}"/>
    <cellStyle name="60% - Isticanje2 8" xfId="6934" xr:uid="{00000000-0005-0000-0000-0000B41A0000}"/>
    <cellStyle name="60% - Isticanje2 9" xfId="6935" xr:uid="{00000000-0005-0000-0000-0000B51A0000}"/>
    <cellStyle name="60% - Isticanje3" xfId="6936" xr:uid="{00000000-0005-0000-0000-0000B61A0000}"/>
    <cellStyle name="60% - Isticanje3 10" xfId="6937" xr:uid="{00000000-0005-0000-0000-0000B71A0000}"/>
    <cellStyle name="60% - Isticanje3 11" xfId="6938" xr:uid="{00000000-0005-0000-0000-0000B81A0000}"/>
    <cellStyle name="60% - Isticanje3 12" xfId="6939" xr:uid="{00000000-0005-0000-0000-0000B91A0000}"/>
    <cellStyle name="60% - Isticanje3 13" xfId="6940" xr:uid="{00000000-0005-0000-0000-0000BA1A0000}"/>
    <cellStyle name="60% - Isticanje3 14" xfId="6941" xr:uid="{00000000-0005-0000-0000-0000BB1A0000}"/>
    <cellStyle name="60% - Isticanje3 15" xfId="6942" xr:uid="{00000000-0005-0000-0000-0000BC1A0000}"/>
    <cellStyle name="60% - Isticanje3 2" xfId="6943" xr:uid="{00000000-0005-0000-0000-0000BD1A0000}"/>
    <cellStyle name="60% - Isticanje3 3" xfId="6944" xr:uid="{00000000-0005-0000-0000-0000BE1A0000}"/>
    <cellStyle name="60% - Isticanje3 4" xfId="6945" xr:uid="{00000000-0005-0000-0000-0000BF1A0000}"/>
    <cellStyle name="60% - Isticanje3 5" xfId="6946" xr:uid="{00000000-0005-0000-0000-0000C01A0000}"/>
    <cellStyle name="60% - Isticanje3 6" xfId="6947" xr:uid="{00000000-0005-0000-0000-0000C11A0000}"/>
    <cellStyle name="60% - Isticanje3 7" xfId="6948" xr:uid="{00000000-0005-0000-0000-0000C21A0000}"/>
    <cellStyle name="60% - Isticanje3 8" xfId="6949" xr:uid="{00000000-0005-0000-0000-0000C31A0000}"/>
    <cellStyle name="60% - Isticanje3 9" xfId="6950" xr:uid="{00000000-0005-0000-0000-0000C41A0000}"/>
    <cellStyle name="60% - Isticanje4" xfId="6951" xr:uid="{00000000-0005-0000-0000-0000C51A0000}"/>
    <cellStyle name="60% - Isticanje4 10" xfId="6952" xr:uid="{00000000-0005-0000-0000-0000C61A0000}"/>
    <cellStyle name="60% - Isticanje4 11" xfId="6953" xr:uid="{00000000-0005-0000-0000-0000C71A0000}"/>
    <cellStyle name="60% - Isticanje4 12" xfId="6954" xr:uid="{00000000-0005-0000-0000-0000C81A0000}"/>
    <cellStyle name="60% - Isticanje4 13" xfId="6955" xr:uid="{00000000-0005-0000-0000-0000C91A0000}"/>
    <cellStyle name="60% - Isticanje4 14" xfId="6956" xr:uid="{00000000-0005-0000-0000-0000CA1A0000}"/>
    <cellStyle name="60% - Isticanje4 15" xfId="6957" xr:uid="{00000000-0005-0000-0000-0000CB1A0000}"/>
    <cellStyle name="60% - Isticanje4 2" xfId="6958" xr:uid="{00000000-0005-0000-0000-0000CC1A0000}"/>
    <cellStyle name="60% - Isticanje4 3" xfId="6959" xr:uid="{00000000-0005-0000-0000-0000CD1A0000}"/>
    <cellStyle name="60% - Isticanje4 4" xfId="6960" xr:uid="{00000000-0005-0000-0000-0000CE1A0000}"/>
    <cellStyle name="60% - Isticanje4 5" xfId="6961" xr:uid="{00000000-0005-0000-0000-0000CF1A0000}"/>
    <cellStyle name="60% - Isticanje4 6" xfId="6962" xr:uid="{00000000-0005-0000-0000-0000D01A0000}"/>
    <cellStyle name="60% - Isticanje4 7" xfId="6963" xr:uid="{00000000-0005-0000-0000-0000D11A0000}"/>
    <cellStyle name="60% - Isticanje4 8" xfId="6964" xr:uid="{00000000-0005-0000-0000-0000D21A0000}"/>
    <cellStyle name="60% - Isticanje4 9" xfId="6965" xr:uid="{00000000-0005-0000-0000-0000D31A0000}"/>
    <cellStyle name="60% - Isticanje5" xfId="6966" xr:uid="{00000000-0005-0000-0000-0000D41A0000}"/>
    <cellStyle name="60% - Isticanje5 10" xfId="6967" xr:uid="{00000000-0005-0000-0000-0000D51A0000}"/>
    <cellStyle name="60% - Isticanje5 11" xfId="6968" xr:uid="{00000000-0005-0000-0000-0000D61A0000}"/>
    <cellStyle name="60% - Isticanje5 12" xfId="6969" xr:uid="{00000000-0005-0000-0000-0000D71A0000}"/>
    <cellStyle name="60% - Isticanje5 13" xfId="6970" xr:uid="{00000000-0005-0000-0000-0000D81A0000}"/>
    <cellStyle name="60% - Isticanje5 14" xfId="6971" xr:uid="{00000000-0005-0000-0000-0000D91A0000}"/>
    <cellStyle name="60% - Isticanje5 15" xfId="6972" xr:uid="{00000000-0005-0000-0000-0000DA1A0000}"/>
    <cellStyle name="60% - Isticanje5 2" xfId="6973" xr:uid="{00000000-0005-0000-0000-0000DB1A0000}"/>
    <cellStyle name="60% - Isticanje5 3" xfId="6974" xr:uid="{00000000-0005-0000-0000-0000DC1A0000}"/>
    <cellStyle name="60% - Isticanje5 4" xfId="6975" xr:uid="{00000000-0005-0000-0000-0000DD1A0000}"/>
    <cellStyle name="60% - Isticanje5 5" xfId="6976" xr:uid="{00000000-0005-0000-0000-0000DE1A0000}"/>
    <cellStyle name="60% - Isticanje5 6" xfId="6977" xr:uid="{00000000-0005-0000-0000-0000DF1A0000}"/>
    <cellStyle name="60% - Isticanje5 7" xfId="6978" xr:uid="{00000000-0005-0000-0000-0000E01A0000}"/>
    <cellStyle name="60% - Isticanje5 8" xfId="6979" xr:uid="{00000000-0005-0000-0000-0000E11A0000}"/>
    <cellStyle name="60% - Isticanje5 9" xfId="6980" xr:uid="{00000000-0005-0000-0000-0000E21A0000}"/>
    <cellStyle name="60% - Isticanje6" xfId="6981" xr:uid="{00000000-0005-0000-0000-0000E31A0000}"/>
    <cellStyle name="60% - Isticanje6 10" xfId="6982" xr:uid="{00000000-0005-0000-0000-0000E41A0000}"/>
    <cellStyle name="60% - Isticanje6 11" xfId="6983" xr:uid="{00000000-0005-0000-0000-0000E51A0000}"/>
    <cellStyle name="60% - Isticanje6 12" xfId="6984" xr:uid="{00000000-0005-0000-0000-0000E61A0000}"/>
    <cellStyle name="60% - Isticanje6 13" xfId="6985" xr:uid="{00000000-0005-0000-0000-0000E71A0000}"/>
    <cellStyle name="60% - Isticanje6 14" xfId="6986" xr:uid="{00000000-0005-0000-0000-0000E81A0000}"/>
    <cellStyle name="60% - Isticanje6 15" xfId="6987" xr:uid="{00000000-0005-0000-0000-0000E91A0000}"/>
    <cellStyle name="60% - Isticanje6 2" xfId="6988" xr:uid="{00000000-0005-0000-0000-0000EA1A0000}"/>
    <cellStyle name="60% - Isticanje6 3" xfId="6989" xr:uid="{00000000-0005-0000-0000-0000EB1A0000}"/>
    <cellStyle name="60% - Isticanje6 4" xfId="6990" xr:uid="{00000000-0005-0000-0000-0000EC1A0000}"/>
    <cellStyle name="60% - Isticanje6 5" xfId="6991" xr:uid="{00000000-0005-0000-0000-0000ED1A0000}"/>
    <cellStyle name="60% - Isticanje6 6" xfId="6992" xr:uid="{00000000-0005-0000-0000-0000EE1A0000}"/>
    <cellStyle name="60% - Isticanje6 7" xfId="6993" xr:uid="{00000000-0005-0000-0000-0000EF1A0000}"/>
    <cellStyle name="60% - Isticanje6 8" xfId="6994" xr:uid="{00000000-0005-0000-0000-0000F01A0000}"/>
    <cellStyle name="60% - Isticanje6 9" xfId="6995" xr:uid="{00000000-0005-0000-0000-0000F11A0000}"/>
    <cellStyle name="6mal" xfId="6996" xr:uid="{00000000-0005-0000-0000-0000F21A0000}"/>
    <cellStyle name="–á%@" xfId="65" xr:uid="{00000000-0005-0000-0000-0000F31A0000}"/>
    <cellStyle name="–á%@ 2" xfId="6997" xr:uid="{00000000-0005-0000-0000-0000F41A0000}"/>
    <cellStyle name="–á%@ 2 2" xfId="6998" xr:uid="{00000000-0005-0000-0000-0000F51A0000}"/>
    <cellStyle name="–á%@ 3" xfId="6999" xr:uid="{00000000-0005-0000-0000-0000F61A0000}"/>
    <cellStyle name="–á%@ 3 2" xfId="7000" xr:uid="{00000000-0005-0000-0000-0000F71A0000}"/>
    <cellStyle name="–á%@ 4" xfId="7001" xr:uid="{00000000-0005-0000-0000-0000F81A0000}"/>
    <cellStyle name="–á%@ 5" xfId="7002" xr:uid="{00000000-0005-0000-0000-0000F91A0000}"/>
    <cellStyle name="–á%@_Final FP&amp;L structure" xfId="7003" xr:uid="{00000000-0005-0000-0000-0000FA1A0000}"/>
    <cellStyle name="Accent1 10" xfId="7004" xr:uid="{00000000-0005-0000-0000-0000FB1A0000}"/>
    <cellStyle name="Accent1 11" xfId="7005" xr:uid="{00000000-0005-0000-0000-0000FC1A0000}"/>
    <cellStyle name="Accent1 12" xfId="7006" xr:uid="{00000000-0005-0000-0000-0000FD1A0000}"/>
    <cellStyle name="Accent1 13" xfId="7007" xr:uid="{00000000-0005-0000-0000-0000FE1A0000}"/>
    <cellStyle name="Accent1 14" xfId="7008" xr:uid="{00000000-0005-0000-0000-0000FF1A0000}"/>
    <cellStyle name="Accent1 15" xfId="7009" xr:uid="{00000000-0005-0000-0000-0000001B0000}"/>
    <cellStyle name="Accent1 16" xfId="7010" xr:uid="{00000000-0005-0000-0000-0000011B0000}"/>
    <cellStyle name="Accent1 17" xfId="7011" xr:uid="{00000000-0005-0000-0000-0000021B0000}"/>
    <cellStyle name="Accent1 18" xfId="7012" xr:uid="{00000000-0005-0000-0000-0000031B0000}"/>
    <cellStyle name="Accent1 19" xfId="7013" xr:uid="{00000000-0005-0000-0000-0000041B0000}"/>
    <cellStyle name="Accent1 2" xfId="7014" xr:uid="{00000000-0005-0000-0000-0000051B0000}"/>
    <cellStyle name="Accent1 2 2" xfId="7015" xr:uid="{00000000-0005-0000-0000-0000061B0000}"/>
    <cellStyle name="Accent1 2 2 10" xfId="7016" xr:uid="{00000000-0005-0000-0000-0000071B0000}"/>
    <cellStyle name="Accent1 2 2 11" xfId="7017" xr:uid="{00000000-0005-0000-0000-0000081B0000}"/>
    <cellStyle name="Accent1 2 2 12" xfId="7018" xr:uid="{00000000-0005-0000-0000-0000091B0000}"/>
    <cellStyle name="Accent1 2 2 13" xfId="7019" xr:uid="{00000000-0005-0000-0000-00000A1B0000}"/>
    <cellStyle name="Accent1 2 2 14" xfId="7020" xr:uid="{00000000-0005-0000-0000-00000B1B0000}"/>
    <cellStyle name="Accent1 2 2 15" xfId="7021" xr:uid="{00000000-0005-0000-0000-00000C1B0000}"/>
    <cellStyle name="Accent1 2 2 2" xfId="7022" xr:uid="{00000000-0005-0000-0000-00000D1B0000}"/>
    <cellStyle name="Accent1 2 2 3" xfId="7023" xr:uid="{00000000-0005-0000-0000-00000E1B0000}"/>
    <cellStyle name="Accent1 2 2 4" xfId="7024" xr:uid="{00000000-0005-0000-0000-00000F1B0000}"/>
    <cellStyle name="Accent1 2 2 5" xfId="7025" xr:uid="{00000000-0005-0000-0000-0000101B0000}"/>
    <cellStyle name="Accent1 2 2 6" xfId="7026" xr:uid="{00000000-0005-0000-0000-0000111B0000}"/>
    <cellStyle name="Accent1 2 2 7" xfId="7027" xr:uid="{00000000-0005-0000-0000-0000121B0000}"/>
    <cellStyle name="Accent1 2 2 8" xfId="7028" xr:uid="{00000000-0005-0000-0000-0000131B0000}"/>
    <cellStyle name="Accent1 2 2 9" xfId="7029" xr:uid="{00000000-0005-0000-0000-0000141B0000}"/>
    <cellStyle name="Accent1 2 3" xfId="7030" xr:uid="{00000000-0005-0000-0000-0000151B0000}"/>
    <cellStyle name="Accent1 2 3 2" xfId="7031" xr:uid="{00000000-0005-0000-0000-0000161B0000}"/>
    <cellStyle name="Accent1 2 4" xfId="7032" xr:uid="{00000000-0005-0000-0000-0000171B0000}"/>
    <cellStyle name="Accent1 2 4 2" xfId="7033" xr:uid="{00000000-0005-0000-0000-0000181B0000}"/>
    <cellStyle name="Accent1 2 5" xfId="7034" xr:uid="{00000000-0005-0000-0000-0000191B0000}"/>
    <cellStyle name="Accent1 20" xfId="7035" xr:uid="{00000000-0005-0000-0000-00001A1B0000}"/>
    <cellStyle name="Accent1 21" xfId="7036" xr:uid="{00000000-0005-0000-0000-00001B1B0000}"/>
    <cellStyle name="Accent1 22" xfId="7037" xr:uid="{00000000-0005-0000-0000-00001C1B0000}"/>
    <cellStyle name="Accent1 23" xfId="7038" xr:uid="{00000000-0005-0000-0000-00001D1B0000}"/>
    <cellStyle name="Accent1 24" xfId="7039" xr:uid="{00000000-0005-0000-0000-00001E1B0000}"/>
    <cellStyle name="Accent1 25" xfId="7040" xr:uid="{00000000-0005-0000-0000-00001F1B0000}"/>
    <cellStyle name="Accent1 26" xfId="7041" xr:uid="{00000000-0005-0000-0000-0000201B0000}"/>
    <cellStyle name="Accent1 27" xfId="7042" xr:uid="{00000000-0005-0000-0000-0000211B0000}"/>
    <cellStyle name="Accent1 28" xfId="7043" xr:uid="{00000000-0005-0000-0000-0000221B0000}"/>
    <cellStyle name="Accent1 29" xfId="7044" xr:uid="{00000000-0005-0000-0000-0000231B0000}"/>
    <cellStyle name="Accent1 3" xfId="7045" xr:uid="{00000000-0005-0000-0000-0000241B0000}"/>
    <cellStyle name="Accent1 3 10" xfId="7046" xr:uid="{00000000-0005-0000-0000-0000251B0000}"/>
    <cellStyle name="Accent1 3 11" xfId="7047" xr:uid="{00000000-0005-0000-0000-0000261B0000}"/>
    <cellStyle name="Accent1 3 12" xfId="7048" xr:uid="{00000000-0005-0000-0000-0000271B0000}"/>
    <cellStyle name="Accent1 3 13" xfId="7049" xr:uid="{00000000-0005-0000-0000-0000281B0000}"/>
    <cellStyle name="Accent1 3 14" xfId="7050" xr:uid="{00000000-0005-0000-0000-0000291B0000}"/>
    <cellStyle name="Accent1 3 15" xfId="7051" xr:uid="{00000000-0005-0000-0000-00002A1B0000}"/>
    <cellStyle name="Accent1 3 2" xfId="7052" xr:uid="{00000000-0005-0000-0000-00002B1B0000}"/>
    <cellStyle name="Accent1 3 2 2" xfId="7053" xr:uid="{00000000-0005-0000-0000-00002C1B0000}"/>
    <cellStyle name="Accent1 3 3" xfId="7054" xr:uid="{00000000-0005-0000-0000-00002D1B0000}"/>
    <cellStyle name="Accent1 3 3 2" xfId="7055" xr:uid="{00000000-0005-0000-0000-00002E1B0000}"/>
    <cellStyle name="Accent1 3 4" xfId="7056" xr:uid="{00000000-0005-0000-0000-00002F1B0000}"/>
    <cellStyle name="Accent1 3 4 2" xfId="7057" xr:uid="{00000000-0005-0000-0000-0000301B0000}"/>
    <cellStyle name="Accent1 3 5" xfId="7058" xr:uid="{00000000-0005-0000-0000-0000311B0000}"/>
    <cellStyle name="Accent1 3 6" xfId="7059" xr:uid="{00000000-0005-0000-0000-0000321B0000}"/>
    <cellStyle name="Accent1 3 7" xfId="7060" xr:uid="{00000000-0005-0000-0000-0000331B0000}"/>
    <cellStyle name="Accent1 3 8" xfId="7061" xr:uid="{00000000-0005-0000-0000-0000341B0000}"/>
    <cellStyle name="Accent1 3 9" xfId="7062" xr:uid="{00000000-0005-0000-0000-0000351B0000}"/>
    <cellStyle name="Accent1 30" xfId="7063" xr:uid="{00000000-0005-0000-0000-0000361B0000}"/>
    <cellStyle name="Accent1 31" xfId="7064" xr:uid="{00000000-0005-0000-0000-0000371B0000}"/>
    <cellStyle name="Accent1 32" xfId="7065" xr:uid="{00000000-0005-0000-0000-0000381B0000}"/>
    <cellStyle name="Accent1 33" xfId="7066" xr:uid="{00000000-0005-0000-0000-0000391B0000}"/>
    <cellStyle name="Accent1 34" xfId="7067" xr:uid="{00000000-0005-0000-0000-00003A1B0000}"/>
    <cellStyle name="Accent1 35" xfId="7068" xr:uid="{00000000-0005-0000-0000-00003B1B0000}"/>
    <cellStyle name="Accent1 36" xfId="7069" xr:uid="{00000000-0005-0000-0000-00003C1B0000}"/>
    <cellStyle name="Accent1 37" xfId="7070" xr:uid="{00000000-0005-0000-0000-00003D1B0000}"/>
    <cellStyle name="Accent1 38" xfId="7071" xr:uid="{00000000-0005-0000-0000-00003E1B0000}"/>
    <cellStyle name="Accent1 4" xfId="7072" xr:uid="{00000000-0005-0000-0000-00003F1B0000}"/>
    <cellStyle name="Accent1 4 10" xfId="7073" xr:uid="{00000000-0005-0000-0000-0000401B0000}"/>
    <cellStyle name="Accent1 4 11" xfId="7074" xr:uid="{00000000-0005-0000-0000-0000411B0000}"/>
    <cellStyle name="Accent1 4 12" xfId="7075" xr:uid="{00000000-0005-0000-0000-0000421B0000}"/>
    <cellStyle name="Accent1 4 13" xfId="7076" xr:uid="{00000000-0005-0000-0000-0000431B0000}"/>
    <cellStyle name="Accent1 4 14" xfId="7077" xr:uid="{00000000-0005-0000-0000-0000441B0000}"/>
    <cellStyle name="Accent1 4 15" xfId="7078" xr:uid="{00000000-0005-0000-0000-0000451B0000}"/>
    <cellStyle name="Accent1 4 2" xfId="7079" xr:uid="{00000000-0005-0000-0000-0000461B0000}"/>
    <cellStyle name="Accent1 4 3" xfId="7080" xr:uid="{00000000-0005-0000-0000-0000471B0000}"/>
    <cellStyle name="Accent1 4 4" xfId="7081" xr:uid="{00000000-0005-0000-0000-0000481B0000}"/>
    <cellStyle name="Accent1 4 5" xfId="7082" xr:uid="{00000000-0005-0000-0000-0000491B0000}"/>
    <cellStyle name="Accent1 4 6" xfId="7083" xr:uid="{00000000-0005-0000-0000-00004A1B0000}"/>
    <cellStyle name="Accent1 4 7" xfId="7084" xr:uid="{00000000-0005-0000-0000-00004B1B0000}"/>
    <cellStyle name="Accent1 4 8" xfId="7085" xr:uid="{00000000-0005-0000-0000-00004C1B0000}"/>
    <cellStyle name="Accent1 4 9" xfId="7086" xr:uid="{00000000-0005-0000-0000-00004D1B0000}"/>
    <cellStyle name="Accent1 5" xfId="7087" xr:uid="{00000000-0005-0000-0000-00004E1B0000}"/>
    <cellStyle name="Accent1 6" xfId="7088" xr:uid="{00000000-0005-0000-0000-00004F1B0000}"/>
    <cellStyle name="Accent1 7" xfId="7089" xr:uid="{00000000-0005-0000-0000-0000501B0000}"/>
    <cellStyle name="Accent1 8" xfId="7090" xr:uid="{00000000-0005-0000-0000-0000511B0000}"/>
    <cellStyle name="Accent1 9" xfId="7091" xr:uid="{00000000-0005-0000-0000-0000521B0000}"/>
    <cellStyle name="Accent2 10" xfId="7092" xr:uid="{00000000-0005-0000-0000-0000531B0000}"/>
    <cellStyle name="Accent2 11" xfId="7093" xr:uid="{00000000-0005-0000-0000-0000541B0000}"/>
    <cellStyle name="Accent2 12" xfId="7094" xr:uid="{00000000-0005-0000-0000-0000551B0000}"/>
    <cellStyle name="Accent2 13" xfId="7095" xr:uid="{00000000-0005-0000-0000-0000561B0000}"/>
    <cellStyle name="Accent2 14" xfId="7096" xr:uid="{00000000-0005-0000-0000-0000571B0000}"/>
    <cellStyle name="Accent2 15" xfId="7097" xr:uid="{00000000-0005-0000-0000-0000581B0000}"/>
    <cellStyle name="Accent2 16" xfId="7098" xr:uid="{00000000-0005-0000-0000-0000591B0000}"/>
    <cellStyle name="Accent2 17" xfId="7099" xr:uid="{00000000-0005-0000-0000-00005A1B0000}"/>
    <cellStyle name="Accent2 18" xfId="7100" xr:uid="{00000000-0005-0000-0000-00005B1B0000}"/>
    <cellStyle name="Accent2 19" xfId="7101" xr:uid="{00000000-0005-0000-0000-00005C1B0000}"/>
    <cellStyle name="Accent2 2" xfId="7102" xr:uid="{00000000-0005-0000-0000-00005D1B0000}"/>
    <cellStyle name="Accent2 2 2" xfId="7103" xr:uid="{00000000-0005-0000-0000-00005E1B0000}"/>
    <cellStyle name="Accent2 2 2 10" xfId="7104" xr:uid="{00000000-0005-0000-0000-00005F1B0000}"/>
    <cellStyle name="Accent2 2 2 11" xfId="7105" xr:uid="{00000000-0005-0000-0000-0000601B0000}"/>
    <cellStyle name="Accent2 2 2 12" xfId="7106" xr:uid="{00000000-0005-0000-0000-0000611B0000}"/>
    <cellStyle name="Accent2 2 2 13" xfId="7107" xr:uid="{00000000-0005-0000-0000-0000621B0000}"/>
    <cellStyle name="Accent2 2 2 14" xfId="7108" xr:uid="{00000000-0005-0000-0000-0000631B0000}"/>
    <cellStyle name="Accent2 2 2 2" xfId="7109" xr:uid="{00000000-0005-0000-0000-0000641B0000}"/>
    <cellStyle name="Accent2 2 2 3" xfId="7110" xr:uid="{00000000-0005-0000-0000-0000651B0000}"/>
    <cellStyle name="Accent2 2 2 4" xfId="7111" xr:uid="{00000000-0005-0000-0000-0000661B0000}"/>
    <cellStyle name="Accent2 2 2 5" xfId="7112" xr:uid="{00000000-0005-0000-0000-0000671B0000}"/>
    <cellStyle name="Accent2 2 2 6" xfId="7113" xr:uid="{00000000-0005-0000-0000-0000681B0000}"/>
    <cellStyle name="Accent2 2 2 7" xfId="7114" xr:uid="{00000000-0005-0000-0000-0000691B0000}"/>
    <cellStyle name="Accent2 2 2 8" xfId="7115" xr:uid="{00000000-0005-0000-0000-00006A1B0000}"/>
    <cellStyle name="Accent2 2 2 9" xfId="7116" xr:uid="{00000000-0005-0000-0000-00006B1B0000}"/>
    <cellStyle name="Accent2 2 3" xfId="7117" xr:uid="{00000000-0005-0000-0000-00006C1B0000}"/>
    <cellStyle name="Accent2 2 3 2" xfId="7118" xr:uid="{00000000-0005-0000-0000-00006D1B0000}"/>
    <cellStyle name="Accent2 2 4" xfId="7119" xr:uid="{00000000-0005-0000-0000-00006E1B0000}"/>
    <cellStyle name="Accent2 2 4 2" xfId="7120" xr:uid="{00000000-0005-0000-0000-00006F1B0000}"/>
    <cellStyle name="Accent2 2 5" xfId="7121" xr:uid="{00000000-0005-0000-0000-0000701B0000}"/>
    <cellStyle name="Accent2 20" xfId="7122" xr:uid="{00000000-0005-0000-0000-0000711B0000}"/>
    <cellStyle name="Accent2 21" xfId="7123" xr:uid="{00000000-0005-0000-0000-0000721B0000}"/>
    <cellStyle name="Accent2 22" xfId="7124" xr:uid="{00000000-0005-0000-0000-0000731B0000}"/>
    <cellStyle name="Accent2 23" xfId="7125" xr:uid="{00000000-0005-0000-0000-0000741B0000}"/>
    <cellStyle name="Accent2 24" xfId="7126" xr:uid="{00000000-0005-0000-0000-0000751B0000}"/>
    <cellStyle name="Accent2 25" xfId="7127" xr:uid="{00000000-0005-0000-0000-0000761B0000}"/>
    <cellStyle name="Accent2 26" xfId="7128" xr:uid="{00000000-0005-0000-0000-0000771B0000}"/>
    <cellStyle name="Accent2 27" xfId="7129" xr:uid="{00000000-0005-0000-0000-0000781B0000}"/>
    <cellStyle name="Accent2 28" xfId="7130" xr:uid="{00000000-0005-0000-0000-0000791B0000}"/>
    <cellStyle name="Accent2 29" xfId="7131" xr:uid="{00000000-0005-0000-0000-00007A1B0000}"/>
    <cellStyle name="Accent2 3" xfId="7132" xr:uid="{00000000-0005-0000-0000-00007B1B0000}"/>
    <cellStyle name="Accent2 3 10" xfId="7133" xr:uid="{00000000-0005-0000-0000-00007C1B0000}"/>
    <cellStyle name="Accent2 3 11" xfId="7134" xr:uid="{00000000-0005-0000-0000-00007D1B0000}"/>
    <cellStyle name="Accent2 3 12" xfId="7135" xr:uid="{00000000-0005-0000-0000-00007E1B0000}"/>
    <cellStyle name="Accent2 3 13" xfId="7136" xr:uid="{00000000-0005-0000-0000-00007F1B0000}"/>
    <cellStyle name="Accent2 3 14" xfId="7137" xr:uid="{00000000-0005-0000-0000-0000801B0000}"/>
    <cellStyle name="Accent2 3 2" xfId="7138" xr:uid="{00000000-0005-0000-0000-0000811B0000}"/>
    <cellStyle name="Accent2 3 2 2" xfId="7139" xr:uid="{00000000-0005-0000-0000-0000821B0000}"/>
    <cellStyle name="Accent2 3 3" xfId="7140" xr:uid="{00000000-0005-0000-0000-0000831B0000}"/>
    <cellStyle name="Accent2 3 4" xfId="7141" xr:uid="{00000000-0005-0000-0000-0000841B0000}"/>
    <cellStyle name="Accent2 3 4 2" xfId="7142" xr:uid="{00000000-0005-0000-0000-0000851B0000}"/>
    <cellStyle name="Accent2 3 5" xfId="7143" xr:uid="{00000000-0005-0000-0000-0000861B0000}"/>
    <cellStyle name="Accent2 3 6" xfId="7144" xr:uid="{00000000-0005-0000-0000-0000871B0000}"/>
    <cellStyle name="Accent2 3 7" xfId="7145" xr:uid="{00000000-0005-0000-0000-0000881B0000}"/>
    <cellStyle name="Accent2 3 8" xfId="7146" xr:uid="{00000000-0005-0000-0000-0000891B0000}"/>
    <cellStyle name="Accent2 3 9" xfId="7147" xr:uid="{00000000-0005-0000-0000-00008A1B0000}"/>
    <cellStyle name="Accent2 30" xfId="7148" xr:uid="{00000000-0005-0000-0000-00008B1B0000}"/>
    <cellStyle name="Accent2 31" xfId="7149" xr:uid="{00000000-0005-0000-0000-00008C1B0000}"/>
    <cellStyle name="Accent2 32" xfId="7150" xr:uid="{00000000-0005-0000-0000-00008D1B0000}"/>
    <cellStyle name="Accent2 33" xfId="7151" xr:uid="{00000000-0005-0000-0000-00008E1B0000}"/>
    <cellStyle name="Accent2 34" xfId="7152" xr:uid="{00000000-0005-0000-0000-00008F1B0000}"/>
    <cellStyle name="Accent2 35" xfId="7153" xr:uid="{00000000-0005-0000-0000-0000901B0000}"/>
    <cellStyle name="Accent2 36" xfId="7154" xr:uid="{00000000-0005-0000-0000-0000911B0000}"/>
    <cellStyle name="Accent2 37" xfId="7155" xr:uid="{00000000-0005-0000-0000-0000921B0000}"/>
    <cellStyle name="Accent2 38" xfId="7156" xr:uid="{00000000-0005-0000-0000-0000931B0000}"/>
    <cellStyle name="Accent2 4" xfId="7157" xr:uid="{00000000-0005-0000-0000-0000941B0000}"/>
    <cellStyle name="Accent2 4 10" xfId="7158" xr:uid="{00000000-0005-0000-0000-0000951B0000}"/>
    <cellStyle name="Accent2 4 11" xfId="7159" xr:uid="{00000000-0005-0000-0000-0000961B0000}"/>
    <cellStyle name="Accent2 4 12" xfId="7160" xr:uid="{00000000-0005-0000-0000-0000971B0000}"/>
    <cellStyle name="Accent2 4 13" xfId="7161" xr:uid="{00000000-0005-0000-0000-0000981B0000}"/>
    <cellStyle name="Accent2 4 14" xfId="7162" xr:uid="{00000000-0005-0000-0000-0000991B0000}"/>
    <cellStyle name="Accent2 4 2" xfId="7163" xr:uid="{00000000-0005-0000-0000-00009A1B0000}"/>
    <cellStyle name="Accent2 4 3" xfId="7164" xr:uid="{00000000-0005-0000-0000-00009B1B0000}"/>
    <cellStyle name="Accent2 4 4" xfId="7165" xr:uid="{00000000-0005-0000-0000-00009C1B0000}"/>
    <cellStyle name="Accent2 4 5" xfId="7166" xr:uid="{00000000-0005-0000-0000-00009D1B0000}"/>
    <cellStyle name="Accent2 4 6" xfId="7167" xr:uid="{00000000-0005-0000-0000-00009E1B0000}"/>
    <cellStyle name="Accent2 4 7" xfId="7168" xr:uid="{00000000-0005-0000-0000-00009F1B0000}"/>
    <cellStyle name="Accent2 4 8" xfId="7169" xr:uid="{00000000-0005-0000-0000-0000A01B0000}"/>
    <cellStyle name="Accent2 4 9" xfId="7170" xr:uid="{00000000-0005-0000-0000-0000A11B0000}"/>
    <cellStyle name="Accent2 5" xfId="7171" xr:uid="{00000000-0005-0000-0000-0000A21B0000}"/>
    <cellStyle name="Accent2 6" xfId="7172" xr:uid="{00000000-0005-0000-0000-0000A31B0000}"/>
    <cellStyle name="Accent2 7" xfId="7173" xr:uid="{00000000-0005-0000-0000-0000A41B0000}"/>
    <cellStyle name="Accent2 8" xfId="7174" xr:uid="{00000000-0005-0000-0000-0000A51B0000}"/>
    <cellStyle name="Accent2 9" xfId="7175" xr:uid="{00000000-0005-0000-0000-0000A61B0000}"/>
    <cellStyle name="Accent3 10" xfId="7176" xr:uid="{00000000-0005-0000-0000-0000A71B0000}"/>
    <cellStyle name="Accent3 11" xfId="7177" xr:uid="{00000000-0005-0000-0000-0000A81B0000}"/>
    <cellStyle name="Accent3 12" xfId="7178" xr:uid="{00000000-0005-0000-0000-0000A91B0000}"/>
    <cellStyle name="Accent3 13" xfId="7179" xr:uid="{00000000-0005-0000-0000-0000AA1B0000}"/>
    <cellStyle name="Accent3 14" xfId="7180" xr:uid="{00000000-0005-0000-0000-0000AB1B0000}"/>
    <cellStyle name="Accent3 15" xfId="7181" xr:uid="{00000000-0005-0000-0000-0000AC1B0000}"/>
    <cellStyle name="Accent3 16" xfId="7182" xr:uid="{00000000-0005-0000-0000-0000AD1B0000}"/>
    <cellStyle name="Accent3 17" xfId="7183" xr:uid="{00000000-0005-0000-0000-0000AE1B0000}"/>
    <cellStyle name="Accent3 18" xfId="7184" xr:uid="{00000000-0005-0000-0000-0000AF1B0000}"/>
    <cellStyle name="Accent3 19" xfId="7185" xr:uid="{00000000-0005-0000-0000-0000B01B0000}"/>
    <cellStyle name="Accent3 2" xfId="7186" xr:uid="{00000000-0005-0000-0000-0000B11B0000}"/>
    <cellStyle name="Accent3 2 2" xfId="7187" xr:uid="{00000000-0005-0000-0000-0000B21B0000}"/>
    <cellStyle name="Accent3 2 2 10" xfId="7188" xr:uid="{00000000-0005-0000-0000-0000B31B0000}"/>
    <cellStyle name="Accent3 2 2 11" xfId="7189" xr:uid="{00000000-0005-0000-0000-0000B41B0000}"/>
    <cellStyle name="Accent3 2 2 12" xfId="7190" xr:uid="{00000000-0005-0000-0000-0000B51B0000}"/>
    <cellStyle name="Accent3 2 2 13" xfId="7191" xr:uid="{00000000-0005-0000-0000-0000B61B0000}"/>
    <cellStyle name="Accent3 2 2 14" xfId="7192" xr:uid="{00000000-0005-0000-0000-0000B71B0000}"/>
    <cellStyle name="Accent3 2 2 2" xfId="7193" xr:uid="{00000000-0005-0000-0000-0000B81B0000}"/>
    <cellStyle name="Accent3 2 2 3" xfId="7194" xr:uid="{00000000-0005-0000-0000-0000B91B0000}"/>
    <cellStyle name="Accent3 2 2 4" xfId="7195" xr:uid="{00000000-0005-0000-0000-0000BA1B0000}"/>
    <cellStyle name="Accent3 2 2 5" xfId="7196" xr:uid="{00000000-0005-0000-0000-0000BB1B0000}"/>
    <cellStyle name="Accent3 2 2 6" xfId="7197" xr:uid="{00000000-0005-0000-0000-0000BC1B0000}"/>
    <cellStyle name="Accent3 2 2 7" xfId="7198" xr:uid="{00000000-0005-0000-0000-0000BD1B0000}"/>
    <cellStyle name="Accent3 2 2 8" xfId="7199" xr:uid="{00000000-0005-0000-0000-0000BE1B0000}"/>
    <cellStyle name="Accent3 2 2 9" xfId="7200" xr:uid="{00000000-0005-0000-0000-0000BF1B0000}"/>
    <cellStyle name="Accent3 2 3" xfId="7201" xr:uid="{00000000-0005-0000-0000-0000C01B0000}"/>
    <cellStyle name="Accent3 2 3 2" xfId="7202" xr:uid="{00000000-0005-0000-0000-0000C11B0000}"/>
    <cellStyle name="Accent3 2 4" xfId="7203" xr:uid="{00000000-0005-0000-0000-0000C21B0000}"/>
    <cellStyle name="Accent3 2 4 2" xfId="7204" xr:uid="{00000000-0005-0000-0000-0000C31B0000}"/>
    <cellStyle name="Accent3 2 5" xfId="7205" xr:uid="{00000000-0005-0000-0000-0000C41B0000}"/>
    <cellStyle name="Accent3 20" xfId="7206" xr:uid="{00000000-0005-0000-0000-0000C51B0000}"/>
    <cellStyle name="Accent3 21" xfId="7207" xr:uid="{00000000-0005-0000-0000-0000C61B0000}"/>
    <cellStyle name="Accent3 22" xfId="7208" xr:uid="{00000000-0005-0000-0000-0000C71B0000}"/>
    <cellStyle name="Accent3 23" xfId="7209" xr:uid="{00000000-0005-0000-0000-0000C81B0000}"/>
    <cellStyle name="Accent3 24" xfId="7210" xr:uid="{00000000-0005-0000-0000-0000C91B0000}"/>
    <cellStyle name="Accent3 25" xfId="7211" xr:uid="{00000000-0005-0000-0000-0000CA1B0000}"/>
    <cellStyle name="Accent3 26" xfId="7212" xr:uid="{00000000-0005-0000-0000-0000CB1B0000}"/>
    <cellStyle name="Accent3 27" xfId="7213" xr:uid="{00000000-0005-0000-0000-0000CC1B0000}"/>
    <cellStyle name="Accent3 28" xfId="7214" xr:uid="{00000000-0005-0000-0000-0000CD1B0000}"/>
    <cellStyle name="Accent3 29" xfId="7215" xr:uid="{00000000-0005-0000-0000-0000CE1B0000}"/>
    <cellStyle name="Accent3 3" xfId="7216" xr:uid="{00000000-0005-0000-0000-0000CF1B0000}"/>
    <cellStyle name="Accent3 3 10" xfId="7217" xr:uid="{00000000-0005-0000-0000-0000D01B0000}"/>
    <cellStyle name="Accent3 3 11" xfId="7218" xr:uid="{00000000-0005-0000-0000-0000D11B0000}"/>
    <cellStyle name="Accent3 3 12" xfId="7219" xr:uid="{00000000-0005-0000-0000-0000D21B0000}"/>
    <cellStyle name="Accent3 3 13" xfId="7220" xr:uid="{00000000-0005-0000-0000-0000D31B0000}"/>
    <cellStyle name="Accent3 3 14" xfId="7221" xr:uid="{00000000-0005-0000-0000-0000D41B0000}"/>
    <cellStyle name="Accent3 3 2" xfId="7222" xr:uid="{00000000-0005-0000-0000-0000D51B0000}"/>
    <cellStyle name="Accent3 3 2 2" xfId="7223" xr:uid="{00000000-0005-0000-0000-0000D61B0000}"/>
    <cellStyle name="Accent3 3 3" xfId="7224" xr:uid="{00000000-0005-0000-0000-0000D71B0000}"/>
    <cellStyle name="Accent3 3 4" xfId="7225" xr:uid="{00000000-0005-0000-0000-0000D81B0000}"/>
    <cellStyle name="Accent3 3 4 2" xfId="7226" xr:uid="{00000000-0005-0000-0000-0000D91B0000}"/>
    <cellStyle name="Accent3 3 5" xfId="7227" xr:uid="{00000000-0005-0000-0000-0000DA1B0000}"/>
    <cellStyle name="Accent3 3 6" xfId="7228" xr:uid="{00000000-0005-0000-0000-0000DB1B0000}"/>
    <cellStyle name="Accent3 3 7" xfId="7229" xr:uid="{00000000-0005-0000-0000-0000DC1B0000}"/>
    <cellStyle name="Accent3 3 8" xfId="7230" xr:uid="{00000000-0005-0000-0000-0000DD1B0000}"/>
    <cellStyle name="Accent3 3 9" xfId="7231" xr:uid="{00000000-0005-0000-0000-0000DE1B0000}"/>
    <cellStyle name="Accent3 30" xfId="7232" xr:uid="{00000000-0005-0000-0000-0000DF1B0000}"/>
    <cellStyle name="Accent3 31" xfId="7233" xr:uid="{00000000-0005-0000-0000-0000E01B0000}"/>
    <cellStyle name="Accent3 32" xfId="7234" xr:uid="{00000000-0005-0000-0000-0000E11B0000}"/>
    <cellStyle name="Accent3 33" xfId="7235" xr:uid="{00000000-0005-0000-0000-0000E21B0000}"/>
    <cellStyle name="Accent3 34" xfId="7236" xr:uid="{00000000-0005-0000-0000-0000E31B0000}"/>
    <cellStyle name="Accent3 35" xfId="7237" xr:uid="{00000000-0005-0000-0000-0000E41B0000}"/>
    <cellStyle name="Accent3 36" xfId="7238" xr:uid="{00000000-0005-0000-0000-0000E51B0000}"/>
    <cellStyle name="Accent3 37" xfId="7239" xr:uid="{00000000-0005-0000-0000-0000E61B0000}"/>
    <cellStyle name="Accent3 38" xfId="7240" xr:uid="{00000000-0005-0000-0000-0000E71B0000}"/>
    <cellStyle name="Accent3 4" xfId="7241" xr:uid="{00000000-0005-0000-0000-0000E81B0000}"/>
    <cellStyle name="Accent3 4 10" xfId="7242" xr:uid="{00000000-0005-0000-0000-0000E91B0000}"/>
    <cellStyle name="Accent3 4 11" xfId="7243" xr:uid="{00000000-0005-0000-0000-0000EA1B0000}"/>
    <cellStyle name="Accent3 4 12" xfId="7244" xr:uid="{00000000-0005-0000-0000-0000EB1B0000}"/>
    <cellStyle name="Accent3 4 13" xfId="7245" xr:uid="{00000000-0005-0000-0000-0000EC1B0000}"/>
    <cellStyle name="Accent3 4 14" xfId="7246" xr:uid="{00000000-0005-0000-0000-0000ED1B0000}"/>
    <cellStyle name="Accent3 4 2" xfId="7247" xr:uid="{00000000-0005-0000-0000-0000EE1B0000}"/>
    <cellStyle name="Accent3 4 3" xfId="7248" xr:uid="{00000000-0005-0000-0000-0000EF1B0000}"/>
    <cellStyle name="Accent3 4 4" xfId="7249" xr:uid="{00000000-0005-0000-0000-0000F01B0000}"/>
    <cellStyle name="Accent3 4 5" xfId="7250" xr:uid="{00000000-0005-0000-0000-0000F11B0000}"/>
    <cellStyle name="Accent3 4 6" xfId="7251" xr:uid="{00000000-0005-0000-0000-0000F21B0000}"/>
    <cellStyle name="Accent3 4 7" xfId="7252" xr:uid="{00000000-0005-0000-0000-0000F31B0000}"/>
    <cellStyle name="Accent3 4 8" xfId="7253" xr:uid="{00000000-0005-0000-0000-0000F41B0000}"/>
    <cellStyle name="Accent3 4 9" xfId="7254" xr:uid="{00000000-0005-0000-0000-0000F51B0000}"/>
    <cellStyle name="Accent3 5" xfId="7255" xr:uid="{00000000-0005-0000-0000-0000F61B0000}"/>
    <cellStyle name="Accent3 6" xfId="7256" xr:uid="{00000000-0005-0000-0000-0000F71B0000}"/>
    <cellStyle name="Accent3 7" xfId="7257" xr:uid="{00000000-0005-0000-0000-0000F81B0000}"/>
    <cellStyle name="Accent3 8" xfId="7258" xr:uid="{00000000-0005-0000-0000-0000F91B0000}"/>
    <cellStyle name="Accent3 9" xfId="7259" xr:uid="{00000000-0005-0000-0000-0000FA1B0000}"/>
    <cellStyle name="Accent4 10" xfId="7260" xr:uid="{00000000-0005-0000-0000-0000FB1B0000}"/>
    <cellStyle name="Accent4 11" xfId="7261" xr:uid="{00000000-0005-0000-0000-0000FC1B0000}"/>
    <cellStyle name="Accent4 12" xfId="7262" xr:uid="{00000000-0005-0000-0000-0000FD1B0000}"/>
    <cellStyle name="Accent4 13" xfId="7263" xr:uid="{00000000-0005-0000-0000-0000FE1B0000}"/>
    <cellStyle name="Accent4 14" xfId="7264" xr:uid="{00000000-0005-0000-0000-0000FF1B0000}"/>
    <cellStyle name="Accent4 15" xfId="7265" xr:uid="{00000000-0005-0000-0000-0000001C0000}"/>
    <cellStyle name="Accent4 16" xfId="7266" xr:uid="{00000000-0005-0000-0000-0000011C0000}"/>
    <cellStyle name="Accent4 17" xfId="7267" xr:uid="{00000000-0005-0000-0000-0000021C0000}"/>
    <cellStyle name="Accent4 18" xfId="7268" xr:uid="{00000000-0005-0000-0000-0000031C0000}"/>
    <cellStyle name="Accent4 19" xfId="7269" xr:uid="{00000000-0005-0000-0000-0000041C0000}"/>
    <cellStyle name="Accent4 2" xfId="7270" xr:uid="{00000000-0005-0000-0000-0000051C0000}"/>
    <cellStyle name="Accent4 2 2" xfId="7271" xr:uid="{00000000-0005-0000-0000-0000061C0000}"/>
    <cellStyle name="Accent4 2 2 10" xfId="7272" xr:uid="{00000000-0005-0000-0000-0000071C0000}"/>
    <cellStyle name="Accent4 2 2 11" xfId="7273" xr:uid="{00000000-0005-0000-0000-0000081C0000}"/>
    <cellStyle name="Accent4 2 2 12" xfId="7274" xr:uid="{00000000-0005-0000-0000-0000091C0000}"/>
    <cellStyle name="Accent4 2 2 13" xfId="7275" xr:uid="{00000000-0005-0000-0000-00000A1C0000}"/>
    <cellStyle name="Accent4 2 2 14" xfId="7276" xr:uid="{00000000-0005-0000-0000-00000B1C0000}"/>
    <cellStyle name="Accent4 2 2 15" xfId="7277" xr:uid="{00000000-0005-0000-0000-00000C1C0000}"/>
    <cellStyle name="Accent4 2 2 2" xfId="7278" xr:uid="{00000000-0005-0000-0000-00000D1C0000}"/>
    <cellStyle name="Accent4 2 2 3" xfId="7279" xr:uid="{00000000-0005-0000-0000-00000E1C0000}"/>
    <cellStyle name="Accent4 2 2 4" xfId="7280" xr:uid="{00000000-0005-0000-0000-00000F1C0000}"/>
    <cellStyle name="Accent4 2 2 5" xfId="7281" xr:uid="{00000000-0005-0000-0000-0000101C0000}"/>
    <cellStyle name="Accent4 2 2 6" xfId="7282" xr:uid="{00000000-0005-0000-0000-0000111C0000}"/>
    <cellStyle name="Accent4 2 2 7" xfId="7283" xr:uid="{00000000-0005-0000-0000-0000121C0000}"/>
    <cellStyle name="Accent4 2 2 8" xfId="7284" xr:uid="{00000000-0005-0000-0000-0000131C0000}"/>
    <cellStyle name="Accent4 2 2 9" xfId="7285" xr:uid="{00000000-0005-0000-0000-0000141C0000}"/>
    <cellStyle name="Accent4 2 3" xfId="7286" xr:uid="{00000000-0005-0000-0000-0000151C0000}"/>
    <cellStyle name="Accent4 2 3 2" xfId="7287" xr:uid="{00000000-0005-0000-0000-0000161C0000}"/>
    <cellStyle name="Accent4 2 4" xfId="7288" xr:uid="{00000000-0005-0000-0000-0000171C0000}"/>
    <cellStyle name="Accent4 2 4 2" xfId="7289" xr:uid="{00000000-0005-0000-0000-0000181C0000}"/>
    <cellStyle name="Accent4 2 5" xfId="7290" xr:uid="{00000000-0005-0000-0000-0000191C0000}"/>
    <cellStyle name="Accent4 20" xfId="7291" xr:uid="{00000000-0005-0000-0000-00001A1C0000}"/>
    <cellStyle name="Accent4 21" xfId="7292" xr:uid="{00000000-0005-0000-0000-00001B1C0000}"/>
    <cellStyle name="Accent4 22" xfId="7293" xr:uid="{00000000-0005-0000-0000-00001C1C0000}"/>
    <cellStyle name="Accent4 23" xfId="7294" xr:uid="{00000000-0005-0000-0000-00001D1C0000}"/>
    <cellStyle name="Accent4 24" xfId="7295" xr:uid="{00000000-0005-0000-0000-00001E1C0000}"/>
    <cellStyle name="Accent4 25" xfId="7296" xr:uid="{00000000-0005-0000-0000-00001F1C0000}"/>
    <cellStyle name="Accent4 26" xfId="7297" xr:uid="{00000000-0005-0000-0000-0000201C0000}"/>
    <cellStyle name="Accent4 27" xfId="7298" xr:uid="{00000000-0005-0000-0000-0000211C0000}"/>
    <cellStyle name="Accent4 28" xfId="7299" xr:uid="{00000000-0005-0000-0000-0000221C0000}"/>
    <cellStyle name="Accent4 29" xfId="7300" xr:uid="{00000000-0005-0000-0000-0000231C0000}"/>
    <cellStyle name="Accent4 3" xfId="7301" xr:uid="{00000000-0005-0000-0000-0000241C0000}"/>
    <cellStyle name="Accent4 3 10" xfId="7302" xr:uid="{00000000-0005-0000-0000-0000251C0000}"/>
    <cellStyle name="Accent4 3 11" xfId="7303" xr:uid="{00000000-0005-0000-0000-0000261C0000}"/>
    <cellStyle name="Accent4 3 12" xfId="7304" xr:uid="{00000000-0005-0000-0000-0000271C0000}"/>
    <cellStyle name="Accent4 3 13" xfId="7305" xr:uid="{00000000-0005-0000-0000-0000281C0000}"/>
    <cellStyle name="Accent4 3 14" xfId="7306" xr:uid="{00000000-0005-0000-0000-0000291C0000}"/>
    <cellStyle name="Accent4 3 15" xfId="7307" xr:uid="{00000000-0005-0000-0000-00002A1C0000}"/>
    <cellStyle name="Accent4 3 2" xfId="7308" xr:uid="{00000000-0005-0000-0000-00002B1C0000}"/>
    <cellStyle name="Accent4 3 2 2" xfId="7309" xr:uid="{00000000-0005-0000-0000-00002C1C0000}"/>
    <cellStyle name="Accent4 3 3" xfId="7310" xr:uid="{00000000-0005-0000-0000-00002D1C0000}"/>
    <cellStyle name="Accent4 3 3 2" xfId="7311" xr:uid="{00000000-0005-0000-0000-00002E1C0000}"/>
    <cellStyle name="Accent4 3 4" xfId="7312" xr:uid="{00000000-0005-0000-0000-00002F1C0000}"/>
    <cellStyle name="Accent4 3 4 2" xfId="7313" xr:uid="{00000000-0005-0000-0000-0000301C0000}"/>
    <cellStyle name="Accent4 3 5" xfId="7314" xr:uid="{00000000-0005-0000-0000-0000311C0000}"/>
    <cellStyle name="Accent4 3 6" xfId="7315" xr:uid="{00000000-0005-0000-0000-0000321C0000}"/>
    <cellStyle name="Accent4 3 7" xfId="7316" xr:uid="{00000000-0005-0000-0000-0000331C0000}"/>
    <cellStyle name="Accent4 3 8" xfId="7317" xr:uid="{00000000-0005-0000-0000-0000341C0000}"/>
    <cellStyle name="Accent4 3 9" xfId="7318" xr:uid="{00000000-0005-0000-0000-0000351C0000}"/>
    <cellStyle name="Accent4 30" xfId="7319" xr:uid="{00000000-0005-0000-0000-0000361C0000}"/>
    <cellStyle name="Accent4 31" xfId="7320" xr:uid="{00000000-0005-0000-0000-0000371C0000}"/>
    <cellStyle name="Accent4 32" xfId="7321" xr:uid="{00000000-0005-0000-0000-0000381C0000}"/>
    <cellStyle name="Accent4 33" xfId="7322" xr:uid="{00000000-0005-0000-0000-0000391C0000}"/>
    <cellStyle name="Accent4 34" xfId="7323" xr:uid="{00000000-0005-0000-0000-00003A1C0000}"/>
    <cellStyle name="Accent4 35" xfId="7324" xr:uid="{00000000-0005-0000-0000-00003B1C0000}"/>
    <cellStyle name="Accent4 36" xfId="7325" xr:uid="{00000000-0005-0000-0000-00003C1C0000}"/>
    <cellStyle name="Accent4 37" xfId="7326" xr:uid="{00000000-0005-0000-0000-00003D1C0000}"/>
    <cellStyle name="Accent4 38" xfId="7327" xr:uid="{00000000-0005-0000-0000-00003E1C0000}"/>
    <cellStyle name="Accent4 4" xfId="7328" xr:uid="{00000000-0005-0000-0000-00003F1C0000}"/>
    <cellStyle name="Accent4 4 10" xfId="7329" xr:uid="{00000000-0005-0000-0000-0000401C0000}"/>
    <cellStyle name="Accent4 4 11" xfId="7330" xr:uid="{00000000-0005-0000-0000-0000411C0000}"/>
    <cellStyle name="Accent4 4 12" xfId="7331" xr:uid="{00000000-0005-0000-0000-0000421C0000}"/>
    <cellStyle name="Accent4 4 13" xfId="7332" xr:uid="{00000000-0005-0000-0000-0000431C0000}"/>
    <cellStyle name="Accent4 4 14" xfId="7333" xr:uid="{00000000-0005-0000-0000-0000441C0000}"/>
    <cellStyle name="Accent4 4 15" xfId="7334" xr:uid="{00000000-0005-0000-0000-0000451C0000}"/>
    <cellStyle name="Accent4 4 2" xfId="7335" xr:uid="{00000000-0005-0000-0000-0000461C0000}"/>
    <cellStyle name="Accent4 4 3" xfId="7336" xr:uid="{00000000-0005-0000-0000-0000471C0000}"/>
    <cellStyle name="Accent4 4 4" xfId="7337" xr:uid="{00000000-0005-0000-0000-0000481C0000}"/>
    <cellStyle name="Accent4 4 5" xfId="7338" xr:uid="{00000000-0005-0000-0000-0000491C0000}"/>
    <cellStyle name="Accent4 4 6" xfId="7339" xr:uid="{00000000-0005-0000-0000-00004A1C0000}"/>
    <cellStyle name="Accent4 4 7" xfId="7340" xr:uid="{00000000-0005-0000-0000-00004B1C0000}"/>
    <cellStyle name="Accent4 4 8" xfId="7341" xr:uid="{00000000-0005-0000-0000-00004C1C0000}"/>
    <cellStyle name="Accent4 4 9" xfId="7342" xr:uid="{00000000-0005-0000-0000-00004D1C0000}"/>
    <cellStyle name="Accent4 5" xfId="7343" xr:uid="{00000000-0005-0000-0000-00004E1C0000}"/>
    <cellStyle name="Accent4 6" xfId="7344" xr:uid="{00000000-0005-0000-0000-00004F1C0000}"/>
    <cellStyle name="Accent4 7" xfId="7345" xr:uid="{00000000-0005-0000-0000-0000501C0000}"/>
    <cellStyle name="Accent4 8" xfId="7346" xr:uid="{00000000-0005-0000-0000-0000511C0000}"/>
    <cellStyle name="Accent4 9" xfId="7347" xr:uid="{00000000-0005-0000-0000-0000521C0000}"/>
    <cellStyle name="Accent5 10" xfId="7348" xr:uid="{00000000-0005-0000-0000-0000531C0000}"/>
    <cellStyle name="Accent5 11" xfId="7349" xr:uid="{00000000-0005-0000-0000-0000541C0000}"/>
    <cellStyle name="Accent5 12" xfId="7350" xr:uid="{00000000-0005-0000-0000-0000551C0000}"/>
    <cellStyle name="Accent5 13" xfId="7351" xr:uid="{00000000-0005-0000-0000-0000561C0000}"/>
    <cellStyle name="Accent5 14" xfId="7352" xr:uid="{00000000-0005-0000-0000-0000571C0000}"/>
    <cellStyle name="Accent5 15" xfId="7353" xr:uid="{00000000-0005-0000-0000-0000581C0000}"/>
    <cellStyle name="Accent5 16" xfId="7354" xr:uid="{00000000-0005-0000-0000-0000591C0000}"/>
    <cellStyle name="Accent5 17" xfId="7355" xr:uid="{00000000-0005-0000-0000-00005A1C0000}"/>
    <cellStyle name="Accent5 18" xfId="7356" xr:uid="{00000000-0005-0000-0000-00005B1C0000}"/>
    <cellStyle name="Accent5 19" xfId="7357" xr:uid="{00000000-0005-0000-0000-00005C1C0000}"/>
    <cellStyle name="Accent5 2" xfId="7358" xr:uid="{00000000-0005-0000-0000-00005D1C0000}"/>
    <cellStyle name="Accent5 2 2" xfId="7359" xr:uid="{00000000-0005-0000-0000-00005E1C0000}"/>
    <cellStyle name="Accent5 2 2 10" xfId="7360" xr:uid="{00000000-0005-0000-0000-00005F1C0000}"/>
    <cellStyle name="Accent5 2 2 11" xfId="7361" xr:uid="{00000000-0005-0000-0000-0000601C0000}"/>
    <cellStyle name="Accent5 2 2 12" xfId="7362" xr:uid="{00000000-0005-0000-0000-0000611C0000}"/>
    <cellStyle name="Accent5 2 2 13" xfId="7363" xr:uid="{00000000-0005-0000-0000-0000621C0000}"/>
    <cellStyle name="Accent5 2 2 14" xfId="7364" xr:uid="{00000000-0005-0000-0000-0000631C0000}"/>
    <cellStyle name="Accent5 2 2 2" xfId="7365" xr:uid="{00000000-0005-0000-0000-0000641C0000}"/>
    <cellStyle name="Accent5 2 2 3" xfId="7366" xr:uid="{00000000-0005-0000-0000-0000651C0000}"/>
    <cellStyle name="Accent5 2 2 4" xfId="7367" xr:uid="{00000000-0005-0000-0000-0000661C0000}"/>
    <cellStyle name="Accent5 2 2 5" xfId="7368" xr:uid="{00000000-0005-0000-0000-0000671C0000}"/>
    <cellStyle name="Accent5 2 2 6" xfId="7369" xr:uid="{00000000-0005-0000-0000-0000681C0000}"/>
    <cellStyle name="Accent5 2 2 7" xfId="7370" xr:uid="{00000000-0005-0000-0000-0000691C0000}"/>
    <cellStyle name="Accent5 2 2 8" xfId="7371" xr:uid="{00000000-0005-0000-0000-00006A1C0000}"/>
    <cellStyle name="Accent5 2 2 9" xfId="7372" xr:uid="{00000000-0005-0000-0000-00006B1C0000}"/>
    <cellStyle name="Accent5 2 3" xfId="7373" xr:uid="{00000000-0005-0000-0000-00006C1C0000}"/>
    <cellStyle name="Accent5 2 3 2" xfId="7374" xr:uid="{00000000-0005-0000-0000-00006D1C0000}"/>
    <cellStyle name="Accent5 2 4" xfId="7375" xr:uid="{00000000-0005-0000-0000-00006E1C0000}"/>
    <cellStyle name="Accent5 2 4 2" xfId="7376" xr:uid="{00000000-0005-0000-0000-00006F1C0000}"/>
    <cellStyle name="Accent5 2 5" xfId="7377" xr:uid="{00000000-0005-0000-0000-0000701C0000}"/>
    <cellStyle name="Accent5 20" xfId="7378" xr:uid="{00000000-0005-0000-0000-0000711C0000}"/>
    <cellStyle name="Accent5 21" xfId="7379" xr:uid="{00000000-0005-0000-0000-0000721C0000}"/>
    <cellStyle name="Accent5 22" xfId="7380" xr:uid="{00000000-0005-0000-0000-0000731C0000}"/>
    <cellStyle name="Accent5 23" xfId="7381" xr:uid="{00000000-0005-0000-0000-0000741C0000}"/>
    <cellStyle name="Accent5 24" xfId="7382" xr:uid="{00000000-0005-0000-0000-0000751C0000}"/>
    <cellStyle name="Accent5 25" xfId="7383" xr:uid="{00000000-0005-0000-0000-0000761C0000}"/>
    <cellStyle name="Accent5 26" xfId="7384" xr:uid="{00000000-0005-0000-0000-0000771C0000}"/>
    <cellStyle name="Accent5 27" xfId="7385" xr:uid="{00000000-0005-0000-0000-0000781C0000}"/>
    <cellStyle name="Accent5 28" xfId="7386" xr:uid="{00000000-0005-0000-0000-0000791C0000}"/>
    <cellStyle name="Accent5 29" xfId="7387" xr:uid="{00000000-0005-0000-0000-00007A1C0000}"/>
    <cellStyle name="Accent5 3" xfId="7388" xr:uid="{00000000-0005-0000-0000-00007B1C0000}"/>
    <cellStyle name="Accent5 3 10" xfId="7389" xr:uid="{00000000-0005-0000-0000-00007C1C0000}"/>
    <cellStyle name="Accent5 3 11" xfId="7390" xr:uid="{00000000-0005-0000-0000-00007D1C0000}"/>
    <cellStyle name="Accent5 3 12" xfId="7391" xr:uid="{00000000-0005-0000-0000-00007E1C0000}"/>
    <cellStyle name="Accent5 3 13" xfId="7392" xr:uid="{00000000-0005-0000-0000-00007F1C0000}"/>
    <cellStyle name="Accent5 3 14" xfId="7393" xr:uid="{00000000-0005-0000-0000-0000801C0000}"/>
    <cellStyle name="Accent5 3 2" xfId="7394" xr:uid="{00000000-0005-0000-0000-0000811C0000}"/>
    <cellStyle name="Accent5 3 3" xfId="7395" xr:uid="{00000000-0005-0000-0000-0000821C0000}"/>
    <cellStyle name="Accent5 3 4" xfId="7396" xr:uid="{00000000-0005-0000-0000-0000831C0000}"/>
    <cellStyle name="Accent5 3 4 2" xfId="7397" xr:uid="{00000000-0005-0000-0000-0000841C0000}"/>
    <cellStyle name="Accent5 3 5" xfId="7398" xr:uid="{00000000-0005-0000-0000-0000851C0000}"/>
    <cellStyle name="Accent5 3 6" xfId="7399" xr:uid="{00000000-0005-0000-0000-0000861C0000}"/>
    <cellStyle name="Accent5 3 7" xfId="7400" xr:uid="{00000000-0005-0000-0000-0000871C0000}"/>
    <cellStyle name="Accent5 3 8" xfId="7401" xr:uid="{00000000-0005-0000-0000-0000881C0000}"/>
    <cellStyle name="Accent5 3 9" xfId="7402" xr:uid="{00000000-0005-0000-0000-0000891C0000}"/>
    <cellStyle name="Accent5 30" xfId="7403" xr:uid="{00000000-0005-0000-0000-00008A1C0000}"/>
    <cellStyle name="Accent5 31" xfId="7404" xr:uid="{00000000-0005-0000-0000-00008B1C0000}"/>
    <cellStyle name="Accent5 32" xfId="7405" xr:uid="{00000000-0005-0000-0000-00008C1C0000}"/>
    <cellStyle name="Accent5 33" xfId="7406" xr:uid="{00000000-0005-0000-0000-00008D1C0000}"/>
    <cellStyle name="Accent5 34" xfId="7407" xr:uid="{00000000-0005-0000-0000-00008E1C0000}"/>
    <cellStyle name="Accent5 35" xfId="7408" xr:uid="{00000000-0005-0000-0000-00008F1C0000}"/>
    <cellStyle name="Accent5 36" xfId="7409" xr:uid="{00000000-0005-0000-0000-0000901C0000}"/>
    <cellStyle name="Accent5 37" xfId="7410" xr:uid="{00000000-0005-0000-0000-0000911C0000}"/>
    <cellStyle name="Accent5 38" xfId="7411" xr:uid="{00000000-0005-0000-0000-0000921C0000}"/>
    <cellStyle name="Accent5 4" xfId="7412" xr:uid="{00000000-0005-0000-0000-0000931C0000}"/>
    <cellStyle name="Accent5 4 10" xfId="7413" xr:uid="{00000000-0005-0000-0000-0000941C0000}"/>
    <cellStyle name="Accent5 4 11" xfId="7414" xr:uid="{00000000-0005-0000-0000-0000951C0000}"/>
    <cellStyle name="Accent5 4 12" xfId="7415" xr:uid="{00000000-0005-0000-0000-0000961C0000}"/>
    <cellStyle name="Accent5 4 13" xfId="7416" xr:uid="{00000000-0005-0000-0000-0000971C0000}"/>
    <cellStyle name="Accent5 4 14" xfId="7417" xr:uid="{00000000-0005-0000-0000-0000981C0000}"/>
    <cellStyle name="Accent5 4 2" xfId="7418" xr:uid="{00000000-0005-0000-0000-0000991C0000}"/>
    <cellStyle name="Accent5 4 3" xfId="7419" xr:uid="{00000000-0005-0000-0000-00009A1C0000}"/>
    <cellStyle name="Accent5 4 4" xfId="7420" xr:uid="{00000000-0005-0000-0000-00009B1C0000}"/>
    <cellStyle name="Accent5 4 5" xfId="7421" xr:uid="{00000000-0005-0000-0000-00009C1C0000}"/>
    <cellStyle name="Accent5 4 6" xfId="7422" xr:uid="{00000000-0005-0000-0000-00009D1C0000}"/>
    <cellStyle name="Accent5 4 7" xfId="7423" xr:uid="{00000000-0005-0000-0000-00009E1C0000}"/>
    <cellStyle name="Accent5 4 8" xfId="7424" xr:uid="{00000000-0005-0000-0000-00009F1C0000}"/>
    <cellStyle name="Accent5 4 9" xfId="7425" xr:uid="{00000000-0005-0000-0000-0000A01C0000}"/>
    <cellStyle name="Accent5 5" xfId="7426" xr:uid="{00000000-0005-0000-0000-0000A11C0000}"/>
    <cellStyle name="Accent5 6" xfId="7427" xr:uid="{00000000-0005-0000-0000-0000A21C0000}"/>
    <cellStyle name="Accent5 7" xfId="7428" xr:uid="{00000000-0005-0000-0000-0000A31C0000}"/>
    <cellStyle name="Accent5 8" xfId="7429" xr:uid="{00000000-0005-0000-0000-0000A41C0000}"/>
    <cellStyle name="Accent5 9" xfId="7430" xr:uid="{00000000-0005-0000-0000-0000A51C0000}"/>
    <cellStyle name="Accent6 10" xfId="7431" xr:uid="{00000000-0005-0000-0000-0000A61C0000}"/>
    <cellStyle name="Accent6 11" xfId="7432" xr:uid="{00000000-0005-0000-0000-0000A71C0000}"/>
    <cellStyle name="Accent6 12" xfId="7433" xr:uid="{00000000-0005-0000-0000-0000A81C0000}"/>
    <cellStyle name="Accent6 13" xfId="7434" xr:uid="{00000000-0005-0000-0000-0000A91C0000}"/>
    <cellStyle name="Accent6 14" xfId="7435" xr:uid="{00000000-0005-0000-0000-0000AA1C0000}"/>
    <cellStyle name="Accent6 15" xfId="7436" xr:uid="{00000000-0005-0000-0000-0000AB1C0000}"/>
    <cellStyle name="Accent6 16" xfId="7437" xr:uid="{00000000-0005-0000-0000-0000AC1C0000}"/>
    <cellStyle name="Accent6 17" xfId="7438" xr:uid="{00000000-0005-0000-0000-0000AD1C0000}"/>
    <cellStyle name="Accent6 18" xfId="7439" xr:uid="{00000000-0005-0000-0000-0000AE1C0000}"/>
    <cellStyle name="Accent6 19" xfId="7440" xr:uid="{00000000-0005-0000-0000-0000AF1C0000}"/>
    <cellStyle name="Accent6 2" xfId="7441" xr:uid="{00000000-0005-0000-0000-0000B01C0000}"/>
    <cellStyle name="Accent6 2 2" xfId="7442" xr:uid="{00000000-0005-0000-0000-0000B11C0000}"/>
    <cellStyle name="Accent6 2 2 10" xfId="7443" xr:uid="{00000000-0005-0000-0000-0000B21C0000}"/>
    <cellStyle name="Accent6 2 2 11" xfId="7444" xr:uid="{00000000-0005-0000-0000-0000B31C0000}"/>
    <cellStyle name="Accent6 2 2 12" xfId="7445" xr:uid="{00000000-0005-0000-0000-0000B41C0000}"/>
    <cellStyle name="Accent6 2 2 13" xfId="7446" xr:uid="{00000000-0005-0000-0000-0000B51C0000}"/>
    <cellStyle name="Accent6 2 2 14" xfId="7447" xr:uid="{00000000-0005-0000-0000-0000B61C0000}"/>
    <cellStyle name="Accent6 2 2 2" xfId="7448" xr:uid="{00000000-0005-0000-0000-0000B71C0000}"/>
    <cellStyle name="Accent6 2 2 3" xfId="7449" xr:uid="{00000000-0005-0000-0000-0000B81C0000}"/>
    <cellStyle name="Accent6 2 2 4" xfId="7450" xr:uid="{00000000-0005-0000-0000-0000B91C0000}"/>
    <cellStyle name="Accent6 2 2 5" xfId="7451" xr:uid="{00000000-0005-0000-0000-0000BA1C0000}"/>
    <cellStyle name="Accent6 2 2 6" xfId="7452" xr:uid="{00000000-0005-0000-0000-0000BB1C0000}"/>
    <cellStyle name="Accent6 2 2 7" xfId="7453" xr:uid="{00000000-0005-0000-0000-0000BC1C0000}"/>
    <cellStyle name="Accent6 2 2 8" xfId="7454" xr:uid="{00000000-0005-0000-0000-0000BD1C0000}"/>
    <cellStyle name="Accent6 2 2 9" xfId="7455" xr:uid="{00000000-0005-0000-0000-0000BE1C0000}"/>
    <cellStyle name="Accent6 2 3" xfId="7456" xr:uid="{00000000-0005-0000-0000-0000BF1C0000}"/>
    <cellStyle name="Accent6 2 3 2" xfId="7457" xr:uid="{00000000-0005-0000-0000-0000C01C0000}"/>
    <cellStyle name="Accent6 2 4" xfId="7458" xr:uid="{00000000-0005-0000-0000-0000C11C0000}"/>
    <cellStyle name="Accent6 2 4 2" xfId="7459" xr:uid="{00000000-0005-0000-0000-0000C21C0000}"/>
    <cellStyle name="Accent6 2 5" xfId="7460" xr:uid="{00000000-0005-0000-0000-0000C31C0000}"/>
    <cellStyle name="Accent6 20" xfId="7461" xr:uid="{00000000-0005-0000-0000-0000C41C0000}"/>
    <cellStyle name="Accent6 21" xfId="7462" xr:uid="{00000000-0005-0000-0000-0000C51C0000}"/>
    <cellStyle name="Accent6 22" xfId="7463" xr:uid="{00000000-0005-0000-0000-0000C61C0000}"/>
    <cellStyle name="Accent6 23" xfId="7464" xr:uid="{00000000-0005-0000-0000-0000C71C0000}"/>
    <cellStyle name="Accent6 24" xfId="7465" xr:uid="{00000000-0005-0000-0000-0000C81C0000}"/>
    <cellStyle name="Accent6 25" xfId="7466" xr:uid="{00000000-0005-0000-0000-0000C91C0000}"/>
    <cellStyle name="Accent6 26" xfId="7467" xr:uid="{00000000-0005-0000-0000-0000CA1C0000}"/>
    <cellStyle name="Accent6 27" xfId="7468" xr:uid="{00000000-0005-0000-0000-0000CB1C0000}"/>
    <cellStyle name="Accent6 28" xfId="7469" xr:uid="{00000000-0005-0000-0000-0000CC1C0000}"/>
    <cellStyle name="Accent6 29" xfId="7470" xr:uid="{00000000-0005-0000-0000-0000CD1C0000}"/>
    <cellStyle name="Accent6 3" xfId="7471" xr:uid="{00000000-0005-0000-0000-0000CE1C0000}"/>
    <cellStyle name="Accent6 3 10" xfId="7472" xr:uid="{00000000-0005-0000-0000-0000CF1C0000}"/>
    <cellStyle name="Accent6 3 11" xfId="7473" xr:uid="{00000000-0005-0000-0000-0000D01C0000}"/>
    <cellStyle name="Accent6 3 12" xfId="7474" xr:uid="{00000000-0005-0000-0000-0000D11C0000}"/>
    <cellStyle name="Accent6 3 13" xfId="7475" xr:uid="{00000000-0005-0000-0000-0000D21C0000}"/>
    <cellStyle name="Accent6 3 14" xfId="7476" xr:uid="{00000000-0005-0000-0000-0000D31C0000}"/>
    <cellStyle name="Accent6 3 2" xfId="7477" xr:uid="{00000000-0005-0000-0000-0000D41C0000}"/>
    <cellStyle name="Accent6 3 3" xfId="7478" xr:uid="{00000000-0005-0000-0000-0000D51C0000}"/>
    <cellStyle name="Accent6 3 4" xfId="7479" xr:uid="{00000000-0005-0000-0000-0000D61C0000}"/>
    <cellStyle name="Accent6 3 4 2" xfId="7480" xr:uid="{00000000-0005-0000-0000-0000D71C0000}"/>
    <cellStyle name="Accent6 3 5" xfId="7481" xr:uid="{00000000-0005-0000-0000-0000D81C0000}"/>
    <cellStyle name="Accent6 3 6" xfId="7482" xr:uid="{00000000-0005-0000-0000-0000D91C0000}"/>
    <cellStyle name="Accent6 3 7" xfId="7483" xr:uid="{00000000-0005-0000-0000-0000DA1C0000}"/>
    <cellStyle name="Accent6 3 8" xfId="7484" xr:uid="{00000000-0005-0000-0000-0000DB1C0000}"/>
    <cellStyle name="Accent6 3 9" xfId="7485" xr:uid="{00000000-0005-0000-0000-0000DC1C0000}"/>
    <cellStyle name="Accent6 30" xfId="7486" xr:uid="{00000000-0005-0000-0000-0000DD1C0000}"/>
    <cellStyle name="Accent6 31" xfId="7487" xr:uid="{00000000-0005-0000-0000-0000DE1C0000}"/>
    <cellStyle name="Accent6 32" xfId="7488" xr:uid="{00000000-0005-0000-0000-0000DF1C0000}"/>
    <cellStyle name="Accent6 33" xfId="7489" xr:uid="{00000000-0005-0000-0000-0000E01C0000}"/>
    <cellStyle name="Accent6 34" xfId="7490" xr:uid="{00000000-0005-0000-0000-0000E11C0000}"/>
    <cellStyle name="Accent6 35" xfId="7491" xr:uid="{00000000-0005-0000-0000-0000E21C0000}"/>
    <cellStyle name="Accent6 36" xfId="7492" xr:uid="{00000000-0005-0000-0000-0000E31C0000}"/>
    <cellStyle name="Accent6 37" xfId="7493" xr:uid="{00000000-0005-0000-0000-0000E41C0000}"/>
    <cellStyle name="Accent6 38" xfId="7494" xr:uid="{00000000-0005-0000-0000-0000E51C0000}"/>
    <cellStyle name="Accent6 4" xfId="7495" xr:uid="{00000000-0005-0000-0000-0000E61C0000}"/>
    <cellStyle name="Accent6 4 10" xfId="7496" xr:uid="{00000000-0005-0000-0000-0000E71C0000}"/>
    <cellStyle name="Accent6 4 11" xfId="7497" xr:uid="{00000000-0005-0000-0000-0000E81C0000}"/>
    <cellStyle name="Accent6 4 12" xfId="7498" xr:uid="{00000000-0005-0000-0000-0000E91C0000}"/>
    <cellStyle name="Accent6 4 13" xfId="7499" xr:uid="{00000000-0005-0000-0000-0000EA1C0000}"/>
    <cellStyle name="Accent6 4 14" xfId="7500" xr:uid="{00000000-0005-0000-0000-0000EB1C0000}"/>
    <cellStyle name="Accent6 4 2" xfId="7501" xr:uid="{00000000-0005-0000-0000-0000EC1C0000}"/>
    <cellStyle name="Accent6 4 3" xfId="7502" xr:uid="{00000000-0005-0000-0000-0000ED1C0000}"/>
    <cellStyle name="Accent6 4 4" xfId="7503" xr:uid="{00000000-0005-0000-0000-0000EE1C0000}"/>
    <cellStyle name="Accent6 4 5" xfId="7504" xr:uid="{00000000-0005-0000-0000-0000EF1C0000}"/>
    <cellStyle name="Accent6 4 6" xfId="7505" xr:uid="{00000000-0005-0000-0000-0000F01C0000}"/>
    <cellStyle name="Accent6 4 7" xfId="7506" xr:uid="{00000000-0005-0000-0000-0000F11C0000}"/>
    <cellStyle name="Accent6 4 8" xfId="7507" xr:uid="{00000000-0005-0000-0000-0000F21C0000}"/>
    <cellStyle name="Accent6 4 9" xfId="7508" xr:uid="{00000000-0005-0000-0000-0000F31C0000}"/>
    <cellStyle name="Accent6 5" xfId="7509" xr:uid="{00000000-0005-0000-0000-0000F41C0000}"/>
    <cellStyle name="Accent6 6" xfId="7510" xr:uid="{00000000-0005-0000-0000-0000F51C0000}"/>
    <cellStyle name="Accent6 7" xfId="7511" xr:uid="{00000000-0005-0000-0000-0000F61C0000}"/>
    <cellStyle name="Accent6 8" xfId="7512" xr:uid="{00000000-0005-0000-0000-0000F71C0000}"/>
    <cellStyle name="Accent6 9" xfId="7513" xr:uid="{00000000-0005-0000-0000-0000F81C0000}"/>
    <cellStyle name="AFE" xfId="7514" xr:uid="{00000000-0005-0000-0000-0000F91C0000}"/>
    <cellStyle name="AFE 2" xfId="7515" xr:uid="{00000000-0005-0000-0000-0000FA1C0000}"/>
    <cellStyle name="AFE 3" xfId="7516" xr:uid="{00000000-0005-0000-0000-0000FB1C0000}"/>
    <cellStyle name="AFE 4" xfId="7517" xr:uid="{00000000-0005-0000-0000-0000FC1C0000}"/>
    <cellStyle name="Akzent1" xfId="7518" xr:uid="{00000000-0005-0000-0000-0000FD1C0000}"/>
    <cellStyle name="Akzent2" xfId="7519" xr:uid="{00000000-0005-0000-0000-0000FE1C0000}"/>
    <cellStyle name="Akzent3" xfId="7520" xr:uid="{00000000-0005-0000-0000-0000FF1C0000}"/>
    <cellStyle name="Akzent4" xfId="7521" xr:uid="{00000000-0005-0000-0000-0000001D0000}"/>
    <cellStyle name="Akzent5" xfId="7522" xr:uid="{00000000-0005-0000-0000-0000011D0000}"/>
    <cellStyle name="Akzent6" xfId="7523" xr:uid="{00000000-0005-0000-0000-0000021D0000}"/>
    <cellStyle name="args.style" xfId="7524" xr:uid="{00000000-0005-0000-0000-0000031D0000}"/>
    <cellStyle name="As_Reported" xfId="7525" xr:uid="{00000000-0005-0000-0000-0000041D0000}"/>
    <cellStyle name="auf tausender" xfId="7526" xr:uid="{00000000-0005-0000-0000-0000051D0000}"/>
    <cellStyle name="Ausgabe" xfId="7527" xr:uid="{00000000-0005-0000-0000-0000061D0000}"/>
    <cellStyle name="Ausgabe 10" xfId="7528" xr:uid="{00000000-0005-0000-0000-0000071D0000}"/>
    <cellStyle name="Ausgabe 2" xfId="7529" xr:uid="{00000000-0005-0000-0000-0000081D0000}"/>
    <cellStyle name="Ausgabe 2 2" xfId="7530" xr:uid="{00000000-0005-0000-0000-0000091D0000}"/>
    <cellStyle name="Ausgabe 2 2 2" xfId="7531" xr:uid="{00000000-0005-0000-0000-00000A1D0000}"/>
    <cellStyle name="Ausgabe 2 2 3" xfId="7532" xr:uid="{00000000-0005-0000-0000-00000B1D0000}"/>
    <cellStyle name="Ausgabe 2 2 4" xfId="7533" xr:uid="{00000000-0005-0000-0000-00000C1D0000}"/>
    <cellStyle name="Ausgabe 2 3" xfId="7534" xr:uid="{00000000-0005-0000-0000-00000D1D0000}"/>
    <cellStyle name="Ausgabe 2 3 2" xfId="7535" xr:uid="{00000000-0005-0000-0000-00000E1D0000}"/>
    <cellStyle name="Ausgabe 2 3 3" xfId="7536" xr:uid="{00000000-0005-0000-0000-00000F1D0000}"/>
    <cellStyle name="Ausgabe 2 3 4" xfId="7537" xr:uid="{00000000-0005-0000-0000-0000101D0000}"/>
    <cellStyle name="Ausgabe 2 4" xfId="7538" xr:uid="{00000000-0005-0000-0000-0000111D0000}"/>
    <cellStyle name="Ausgabe 2 4 2" xfId="7539" xr:uid="{00000000-0005-0000-0000-0000121D0000}"/>
    <cellStyle name="Ausgabe 2 4 3" xfId="7540" xr:uid="{00000000-0005-0000-0000-0000131D0000}"/>
    <cellStyle name="Ausgabe 2 4 4" xfId="7541" xr:uid="{00000000-0005-0000-0000-0000141D0000}"/>
    <cellStyle name="Ausgabe 2 5" xfId="7542" xr:uid="{00000000-0005-0000-0000-0000151D0000}"/>
    <cellStyle name="Ausgabe 2 5 2" xfId="7543" xr:uid="{00000000-0005-0000-0000-0000161D0000}"/>
    <cellStyle name="Ausgabe 2 5 3" xfId="7544" xr:uid="{00000000-0005-0000-0000-0000171D0000}"/>
    <cellStyle name="Ausgabe 2 5 4" xfId="7545" xr:uid="{00000000-0005-0000-0000-0000181D0000}"/>
    <cellStyle name="Ausgabe 2 6" xfId="7546" xr:uid="{00000000-0005-0000-0000-0000191D0000}"/>
    <cellStyle name="Ausgabe 2 7" xfId="7547" xr:uid="{00000000-0005-0000-0000-00001A1D0000}"/>
    <cellStyle name="Ausgabe 2 8" xfId="7548" xr:uid="{00000000-0005-0000-0000-00001B1D0000}"/>
    <cellStyle name="Ausgabe 3" xfId="7549" xr:uid="{00000000-0005-0000-0000-00001C1D0000}"/>
    <cellStyle name="Ausgabe 3 2" xfId="7550" xr:uid="{00000000-0005-0000-0000-00001D1D0000}"/>
    <cellStyle name="Ausgabe 3 3" xfId="7551" xr:uid="{00000000-0005-0000-0000-00001E1D0000}"/>
    <cellStyle name="Ausgabe 3 4" xfId="7552" xr:uid="{00000000-0005-0000-0000-00001F1D0000}"/>
    <cellStyle name="Ausgabe 4" xfId="7553" xr:uid="{00000000-0005-0000-0000-0000201D0000}"/>
    <cellStyle name="Ausgabe 4 2" xfId="7554" xr:uid="{00000000-0005-0000-0000-0000211D0000}"/>
    <cellStyle name="Ausgabe 4 3" xfId="7555" xr:uid="{00000000-0005-0000-0000-0000221D0000}"/>
    <cellStyle name="Ausgabe 4 4" xfId="7556" xr:uid="{00000000-0005-0000-0000-0000231D0000}"/>
    <cellStyle name="Ausgabe 5" xfId="7557" xr:uid="{00000000-0005-0000-0000-0000241D0000}"/>
    <cellStyle name="Ausgabe 5 2" xfId="7558" xr:uid="{00000000-0005-0000-0000-0000251D0000}"/>
    <cellStyle name="Ausgabe 5 3" xfId="7559" xr:uid="{00000000-0005-0000-0000-0000261D0000}"/>
    <cellStyle name="Ausgabe 5 4" xfId="7560" xr:uid="{00000000-0005-0000-0000-0000271D0000}"/>
    <cellStyle name="Ausgabe 6" xfId="7561" xr:uid="{00000000-0005-0000-0000-0000281D0000}"/>
    <cellStyle name="Ausgabe 6 2" xfId="7562" xr:uid="{00000000-0005-0000-0000-0000291D0000}"/>
    <cellStyle name="Ausgabe 6 3" xfId="7563" xr:uid="{00000000-0005-0000-0000-00002A1D0000}"/>
    <cellStyle name="Ausgabe 6 4" xfId="7564" xr:uid="{00000000-0005-0000-0000-00002B1D0000}"/>
    <cellStyle name="Ausgabe 7" xfId="7565" xr:uid="{00000000-0005-0000-0000-00002C1D0000}"/>
    <cellStyle name="Ausgabe 7 2" xfId="7566" xr:uid="{00000000-0005-0000-0000-00002D1D0000}"/>
    <cellStyle name="Ausgabe 7 3" xfId="7567" xr:uid="{00000000-0005-0000-0000-00002E1D0000}"/>
    <cellStyle name="Ausgabe 7 4" xfId="7568" xr:uid="{00000000-0005-0000-0000-00002F1D0000}"/>
    <cellStyle name="Ausgabe 8" xfId="7569" xr:uid="{00000000-0005-0000-0000-0000301D0000}"/>
    <cellStyle name="Ausgabe 9" xfId="7570" xr:uid="{00000000-0005-0000-0000-0000311D0000}"/>
    <cellStyle name="AutoFormat Options" xfId="66" xr:uid="{00000000-0005-0000-0000-0000321D0000}"/>
    <cellStyle name="axlcolour" xfId="7571" xr:uid="{00000000-0005-0000-0000-0000331D0000}"/>
    <cellStyle name="Bad 10" xfId="7572" xr:uid="{00000000-0005-0000-0000-0000341D0000}"/>
    <cellStyle name="Bad 11" xfId="7573" xr:uid="{00000000-0005-0000-0000-0000351D0000}"/>
    <cellStyle name="Bad 12" xfId="7574" xr:uid="{00000000-0005-0000-0000-0000361D0000}"/>
    <cellStyle name="Bad 13" xfId="7575" xr:uid="{00000000-0005-0000-0000-0000371D0000}"/>
    <cellStyle name="Bad 14" xfId="7576" xr:uid="{00000000-0005-0000-0000-0000381D0000}"/>
    <cellStyle name="Bad 15" xfId="7577" xr:uid="{00000000-0005-0000-0000-0000391D0000}"/>
    <cellStyle name="Bad 16" xfId="7578" xr:uid="{00000000-0005-0000-0000-00003A1D0000}"/>
    <cellStyle name="Bad 17" xfId="7579" xr:uid="{00000000-0005-0000-0000-00003B1D0000}"/>
    <cellStyle name="Bad 18" xfId="7580" xr:uid="{00000000-0005-0000-0000-00003C1D0000}"/>
    <cellStyle name="Bad 19" xfId="7581" xr:uid="{00000000-0005-0000-0000-00003D1D0000}"/>
    <cellStyle name="Bad 2" xfId="7582" xr:uid="{00000000-0005-0000-0000-00003E1D0000}"/>
    <cellStyle name="Bad 2 2" xfId="7583" xr:uid="{00000000-0005-0000-0000-00003F1D0000}"/>
    <cellStyle name="Bad 2 2 2" xfId="7584" xr:uid="{00000000-0005-0000-0000-0000401D0000}"/>
    <cellStyle name="Bad 2 3" xfId="7585" xr:uid="{00000000-0005-0000-0000-0000411D0000}"/>
    <cellStyle name="Bad 2 3 2" xfId="7586" xr:uid="{00000000-0005-0000-0000-0000421D0000}"/>
    <cellStyle name="Bad 2 4" xfId="7587" xr:uid="{00000000-0005-0000-0000-0000431D0000}"/>
    <cellStyle name="Bad 2 4 2" xfId="7588" xr:uid="{00000000-0005-0000-0000-0000441D0000}"/>
    <cellStyle name="Bad 2 5" xfId="7589" xr:uid="{00000000-0005-0000-0000-0000451D0000}"/>
    <cellStyle name="Bad 20" xfId="7590" xr:uid="{00000000-0005-0000-0000-0000461D0000}"/>
    <cellStyle name="Bad 21" xfId="7591" xr:uid="{00000000-0005-0000-0000-0000471D0000}"/>
    <cellStyle name="Bad 22" xfId="7592" xr:uid="{00000000-0005-0000-0000-0000481D0000}"/>
    <cellStyle name="Bad 23" xfId="7593" xr:uid="{00000000-0005-0000-0000-0000491D0000}"/>
    <cellStyle name="Bad 24" xfId="7594" xr:uid="{00000000-0005-0000-0000-00004A1D0000}"/>
    <cellStyle name="Bad 25" xfId="7595" xr:uid="{00000000-0005-0000-0000-00004B1D0000}"/>
    <cellStyle name="Bad 26" xfId="7596" xr:uid="{00000000-0005-0000-0000-00004C1D0000}"/>
    <cellStyle name="Bad 27" xfId="7597" xr:uid="{00000000-0005-0000-0000-00004D1D0000}"/>
    <cellStyle name="Bad 28" xfId="7598" xr:uid="{00000000-0005-0000-0000-00004E1D0000}"/>
    <cellStyle name="Bad 29" xfId="7599" xr:uid="{00000000-0005-0000-0000-00004F1D0000}"/>
    <cellStyle name="Bad 3" xfId="7600" xr:uid="{00000000-0005-0000-0000-0000501D0000}"/>
    <cellStyle name="Bad 3 2" xfId="7601" xr:uid="{00000000-0005-0000-0000-0000511D0000}"/>
    <cellStyle name="Bad 3 2 2" xfId="7602" xr:uid="{00000000-0005-0000-0000-0000521D0000}"/>
    <cellStyle name="Bad 3 3" xfId="7603" xr:uid="{00000000-0005-0000-0000-0000531D0000}"/>
    <cellStyle name="Bad 3 3 2" xfId="7604" xr:uid="{00000000-0005-0000-0000-0000541D0000}"/>
    <cellStyle name="Bad 3 4" xfId="7605" xr:uid="{00000000-0005-0000-0000-0000551D0000}"/>
    <cellStyle name="Bad 30" xfId="7606" xr:uid="{00000000-0005-0000-0000-0000561D0000}"/>
    <cellStyle name="Bad 31" xfId="7607" xr:uid="{00000000-0005-0000-0000-0000571D0000}"/>
    <cellStyle name="Bad 32" xfId="7608" xr:uid="{00000000-0005-0000-0000-0000581D0000}"/>
    <cellStyle name="Bad 33" xfId="7609" xr:uid="{00000000-0005-0000-0000-0000591D0000}"/>
    <cellStyle name="Bad 34" xfId="7610" xr:uid="{00000000-0005-0000-0000-00005A1D0000}"/>
    <cellStyle name="Bad 35" xfId="7611" xr:uid="{00000000-0005-0000-0000-00005B1D0000}"/>
    <cellStyle name="Bad 36" xfId="7612" xr:uid="{00000000-0005-0000-0000-00005C1D0000}"/>
    <cellStyle name="Bad 37" xfId="7613" xr:uid="{00000000-0005-0000-0000-00005D1D0000}"/>
    <cellStyle name="Bad 38" xfId="7614" xr:uid="{00000000-0005-0000-0000-00005E1D0000}"/>
    <cellStyle name="Bad 4" xfId="7615" xr:uid="{00000000-0005-0000-0000-00005F1D0000}"/>
    <cellStyle name="Bad 4 2" xfId="7616" xr:uid="{00000000-0005-0000-0000-0000601D0000}"/>
    <cellStyle name="Bad 5" xfId="7617" xr:uid="{00000000-0005-0000-0000-0000611D0000}"/>
    <cellStyle name="Bad 6" xfId="7618" xr:uid="{00000000-0005-0000-0000-0000621D0000}"/>
    <cellStyle name="Bad 7" xfId="7619" xr:uid="{00000000-0005-0000-0000-0000631D0000}"/>
    <cellStyle name="Bad 8" xfId="7620" xr:uid="{00000000-0005-0000-0000-0000641D0000}"/>
    <cellStyle name="Bad 9" xfId="7621" xr:uid="{00000000-0005-0000-0000-0000651D0000}"/>
    <cellStyle name="Berechnung" xfId="7622" xr:uid="{00000000-0005-0000-0000-0000661D0000}"/>
    <cellStyle name="Berechnung 10" xfId="7623" xr:uid="{00000000-0005-0000-0000-0000671D0000}"/>
    <cellStyle name="Berechnung 2" xfId="7624" xr:uid="{00000000-0005-0000-0000-0000681D0000}"/>
    <cellStyle name="Berechnung 2 2" xfId="7625" xr:uid="{00000000-0005-0000-0000-0000691D0000}"/>
    <cellStyle name="Berechnung 2 2 2" xfId="7626" xr:uid="{00000000-0005-0000-0000-00006A1D0000}"/>
    <cellStyle name="Berechnung 2 2 3" xfId="7627" xr:uid="{00000000-0005-0000-0000-00006B1D0000}"/>
    <cellStyle name="Berechnung 2 2 4" xfId="7628" xr:uid="{00000000-0005-0000-0000-00006C1D0000}"/>
    <cellStyle name="Berechnung 2 3" xfId="7629" xr:uid="{00000000-0005-0000-0000-00006D1D0000}"/>
    <cellStyle name="Berechnung 2 3 2" xfId="7630" xr:uid="{00000000-0005-0000-0000-00006E1D0000}"/>
    <cellStyle name="Berechnung 2 3 3" xfId="7631" xr:uid="{00000000-0005-0000-0000-00006F1D0000}"/>
    <cellStyle name="Berechnung 2 3 4" xfId="7632" xr:uid="{00000000-0005-0000-0000-0000701D0000}"/>
    <cellStyle name="Berechnung 2 4" xfId="7633" xr:uid="{00000000-0005-0000-0000-0000711D0000}"/>
    <cellStyle name="Berechnung 2 4 2" xfId="7634" xr:uid="{00000000-0005-0000-0000-0000721D0000}"/>
    <cellStyle name="Berechnung 2 4 3" xfId="7635" xr:uid="{00000000-0005-0000-0000-0000731D0000}"/>
    <cellStyle name="Berechnung 2 4 4" xfId="7636" xr:uid="{00000000-0005-0000-0000-0000741D0000}"/>
    <cellStyle name="Berechnung 2 5" xfId="7637" xr:uid="{00000000-0005-0000-0000-0000751D0000}"/>
    <cellStyle name="Berechnung 2 5 2" xfId="7638" xr:uid="{00000000-0005-0000-0000-0000761D0000}"/>
    <cellStyle name="Berechnung 2 5 3" xfId="7639" xr:uid="{00000000-0005-0000-0000-0000771D0000}"/>
    <cellStyle name="Berechnung 2 5 4" xfId="7640" xr:uid="{00000000-0005-0000-0000-0000781D0000}"/>
    <cellStyle name="Berechnung 2 6" xfId="7641" xr:uid="{00000000-0005-0000-0000-0000791D0000}"/>
    <cellStyle name="Berechnung 2 7" xfId="7642" xr:uid="{00000000-0005-0000-0000-00007A1D0000}"/>
    <cellStyle name="Berechnung 2 8" xfId="7643" xr:uid="{00000000-0005-0000-0000-00007B1D0000}"/>
    <cellStyle name="Berechnung 3" xfId="7644" xr:uid="{00000000-0005-0000-0000-00007C1D0000}"/>
    <cellStyle name="Berechnung 3 2" xfId="7645" xr:uid="{00000000-0005-0000-0000-00007D1D0000}"/>
    <cellStyle name="Berechnung 3 3" xfId="7646" xr:uid="{00000000-0005-0000-0000-00007E1D0000}"/>
    <cellStyle name="Berechnung 3 4" xfId="7647" xr:uid="{00000000-0005-0000-0000-00007F1D0000}"/>
    <cellStyle name="Berechnung 4" xfId="7648" xr:uid="{00000000-0005-0000-0000-0000801D0000}"/>
    <cellStyle name="Berechnung 4 2" xfId="7649" xr:uid="{00000000-0005-0000-0000-0000811D0000}"/>
    <cellStyle name="Berechnung 4 3" xfId="7650" xr:uid="{00000000-0005-0000-0000-0000821D0000}"/>
    <cellStyle name="Berechnung 4 4" xfId="7651" xr:uid="{00000000-0005-0000-0000-0000831D0000}"/>
    <cellStyle name="Berechnung 5" xfId="7652" xr:uid="{00000000-0005-0000-0000-0000841D0000}"/>
    <cellStyle name="Berechnung 5 2" xfId="7653" xr:uid="{00000000-0005-0000-0000-0000851D0000}"/>
    <cellStyle name="Berechnung 5 3" xfId="7654" xr:uid="{00000000-0005-0000-0000-0000861D0000}"/>
    <cellStyle name="Berechnung 5 4" xfId="7655" xr:uid="{00000000-0005-0000-0000-0000871D0000}"/>
    <cellStyle name="Berechnung 6" xfId="7656" xr:uid="{00000000-0005-0000-0000-0000881D0000}"/>
    <cellStyle name="Berechnung 6 2" xfId="7657" xr:uid="{00000000-0005-0000-0000-0000891D0000}"/>
    <cellStyle name="Berechnung 6 3" xfId="7658" xr:uid="{00000000-0005-0000-0000-00008A1D0000}"/>
    <cellStyle name="Berechnung 6 4" xfId="7659" xr:uid="{00000000-0005-0000-0000-00008B1D0000}"/>
    <cellStyle name="Berechnung 7" xfId="7660" xr:uid="{00000000-0005-0000-0000-00008C1D0000}"/>
    <cellStyle name="Berechnung 7 2" xfId="7661" xr:uid="{00000000-0005-0000-0000-00008D1D0000}"/>
    <cellStyle name="Berechnung 7 3" xfId="7662" xr:uid="{00000000-0005-0000-0000-00008E1D0000}"/>
    <cellStyle name="Berechnung 7 4" xfId="7663" xr:uid="{00000000-0005-0000-0000-00008F1D0000}"/>
    <cellStyle name="Berechnung 8" xfId="7664" xr:uid="{00000000-0005-0000-0000-0000901D0000}"/>
    <cellStyle name="Berechnung 9" xfId="7665" xr:uid="{00000000-0005-0000-0000-0000911D0000}"/>
    <cellStyle name="Besuchter Hyperlink_M&amp;A_20000526" xfId="67" xr:uid="{00000000-0005-0000-0000-0000921D0000}"/>
    <cellStyle name="billion" xfId="7666" xr:uid="{00000000-0005-0000-0000-0000931D0000}"/>
    <cellStyle name="Bilješka" xfId="7667" xr:uid="{00000000-0005-0000-0000-0000941D0000}"/>
    <cellStyle name="Bilješka 2" xfId="7668" xr:uid="{00000000-0005-0000-0000-0000951D0000}"/>
    <cellStyle name="Bilješka 3" xfId="7669" xr:uid="{00000000-0005-0000-0000-0000961D0000}"/>
    <cellStyle name="Bilješka 4" xfId="7670" xr:uid="{00000000-0005-0000-0000-0000971D0000}"/>
    <cellStyle name="blank" xfId="7671" xr:uid="{00000000-0005-0000-0000-0000981D0000}"/>
    <cellStyle name="Blue heading" xfId="7672" xr:uid="{00000000-0005-0000-0000-0000991D0000}"/>
    <cellStyle name="Bold" xfId="7673" xr:uid="{00000000-0005-0000-0000-00009A1D0000}"/>
    <cellStyle name="Bold 10" xfId="7674" xr:uid="{00000000-0005-0000-0000-00009B1D0000}"/>
    <cellStyle name="Bold 2" xfId="7675" xr:uid="{00000000-0005-0000-0000-00009C1D0000}"/>
    <cellStyle name="Bold 2 2" xfId="7676" xr:uid="{00000000-0005-0000-0000-00009D1D0000}"/>
    <cellStyle name="Bold 2 2 2" xfId="7677" xr:uid="{00000000-0005-0000-0000-00009E1D0000}"/>
    <cellStyle name="Bold 2 2 3" xfId="7678" xr:uid="{00000000-0005-0000-0000-00009F1D0000}"/>
    <cellStyle name="Bold 2 2 4" xfId="7679" xr:uid="{00000000-0005-0000-0000-0000A01D0000}"/>
    <cellStyle name="Bold 2 3" xfId="7680" xr:uid="{00000000-0005-0000-0000-0000A11D0000}"/>
    <cellStyle name="Bold 2 4" xfId="7681" xr:uid="{00000000-0005-0000-0000-0000A21D0000}"/>
    <cellStyle name="Bold 2 5" xfId="7682" xr:uid="{00000000-0005-0000-0000-0000A31D0000}"/>
    <cellStyle name="Bold 3" xfId="7683" xr:uid="{00000000-0005-0000-0000-0000A41D0000}"/>
    <cellStyle name="Bold 3 2" xfId="7684" xr:uid="{00000000-0005-0000-0000-0000A51D0000}"/>
    <cellStyle name="Bold 3 3" xfId="7685" xr:uid="{00000000-0005-0000-0000-0000A61D0000}"/>
    <cellStyle name="Bold 3 4" xfId="7686" xr:uid="{00000000-0005-0000-0000-0000A71D0000}"/>
    <cellStyle name="Bold 4" xfId="7687" xr:uid="{00000000-0005-0000-0000-0000A81D0000}"/>
    <cellStyle name="Bold 4 2" xfId="7688" xr:uid="{00000000-0005-0000-0000-0000A91D0000}"/>
    <cellStyle name="Bold 4 3" xfId="7689" xr:uid="{00000000-0005-0000-0000-0000AA1D0000}"/>
    <cellStyle name="Bold 4 4" xfId="7690" xr:uid="{00000000-0005-0000-0000-0000AB1D0000}"/>
    <cellStyle name="Bold 5" xfId="7691" xr:uid="{00000000-0005-0000-0000-0000AC1D0000}"/>
    <cellStyle name="Bold 5 2" xfId="7692" xr:uid="{00000000-0005-0000-0000-0000AD1D0000}"/>
    <cellStyle name="Bold 5 3" xfId="7693" xr:uid="{00000000-0005-0000-0000-0000AE1D0000}"/>
    <cellStyle name="Bold 5 4" xfId="7694" xr:uid="{00000000-0005-0000-0000-0000AF1D0000}"/>
    <cellStyle name="Bold 6" xfId="7695" xr:uid="{00000000-0005-0000-0000-0000B01D0000}"/>
    <cellStyle name="Bold 6 2" xfId="7696" xr:uid="{00000000-0005-0000-0000-0000B11D0000}"/>
    <cellStyle name="Bold 6 3" xfId="7697" xr:uid="{00000000-0005-0000-0000-0000B21D0000}"/>
    <cellStyle name="Bold 6 4" xfId="7698" xr:uid="{00000000-0005-0000-0000-0000B31D0000}"/>
    <cellStyle name="Bold 7" xfId="7699" xr:uid="{00000000-0005-0000-0000-0000B41D0000}"/>
    <cellStyle name="Bold 7 2" xfId="7700" xr:uid="{00000000-0005-0000-0000-0000B51D0000}"/>
    <cellStyle name="Bold 7 3" xfId="7701" xr:uid="{00000000-0005-0000-0000-0000B61D0000}"/>
    <cellStyle name="Bold 7 4" xfId="7702" xr:uid="{00000000-0005-0000-0000-0000B71D0000}"/>
    <cellStyle name="Bold 8" xfId="7703" xr:uid="{00000000-0005-0000-0000-0000B81D0000}"/>
    <cellStyle name="Bold 9" xfId="7704" xr:uid="{00000000-0005-0000-0000-0000B91D0000}"/>
    <cellStyle name="Border Heavy" xfId="68" xr:uid="{00000000-0005-0000-0000-0000BA1D0000}"/>
    <cellStyle name="Border Heavy 2" xfId="7705" xr:uid="{00000000-0005-0000-0000-0000BB1D0000}"/>
    <cellStyle name="Border Heavy 2 2" xfId="7706" xr:uid="{00000000-0005-0000-0000-0000BC1D0000}"/>
    <cellStyle name="Border Heavy 2 3" xfId="7707" xr:uid="{00000000-0005-0000-0000-0000BD1D0000}"/>
    <cellStyle name="Border Heavy 3" xfId="7708" xr:uid="{00000000-0005-0000-0000-0000BE1D0000}"/>
    <cellStyle name="Border Heavy 4" xfId="7709" xr:uid="{00000000-0005-0000-0000-0000BF1D0000}"/>
    <cellStyle name="Border Heavy 5" xfId="7710" xr:uid="{00000000-0005-0000-0000-0000C01D0000}"/>
    <cellStyle name="Border Thin" xfId="69" xr:uid="{00000000-0005-0000-0000-0000C11D0000}"/>
    <cellStyle name="Border Thin 2" xfId="7711" xr:uid="{00000000-0005-0000-0000-0000C21D0000}"/>
    <cellStyle name="Border Thin 3" xfId="7712" xr:uid="{00000000-0005-0000-0000-0000C31D0000}"/>
    <cellStyle name="Border Thin 4" xfId="7713" xr:uid="{00000000-0005-0000-0000-0000C41D0000}"/>
    <cellStyle name="Border Years" xfId="7714" xr:uid="{00000000-0005-0000-0000-0000C51D0000}"/>
    <cellStyle name="Border Years 2" xfId="7715" xr:uid="{00000000-0005-0000-0000-0000C61D0000}"/>
    <cellStyle name="BvDAddIn_Currency" xfId="7716" xr:uid="{00000000-0005-0000-0000-0000C71D0000}"/>
    <cellStyle name="Calc Currency (0)" xfId="7717" xr:uid="{00000000-0005-0000-0000-0000C81D0000}"/>
    <cellStyle name="Calculation 10" xfId="7718" xr:uid="{00000000-0005-0000-0000-0000C91D0000}"/>
    <cellStyle name="Calculation 10 2" xfId="7719" xr:uid="{00000000-0005-0000-0000-0000CA1D0000}"/>
    <cellStyle name="Calculation 10 2 2" xfId="7720" xr:uid="{00000000-0005-0000-0000-0000CB1D0000}"/>
    <cellStyle name="Calculation 10 2 2 2" xfId="7721" xr:uid="{00000000-0005-0000-0000-0000CC1D0000}"/>
    <cellStyle name="Calculation 10 2 2 2 2" xfId="7722" xr:uid="{00000000-0005-0000-0000-0000CD1D0000}"/>
    <cellStyle name="Calculation 10 2 2 2 3" xfId="7723" xr:uid="{00000000-0005-0000-0000-0000CE1D0000}"/>
    <cellStyle name="Calculation 10 2 2 2 4" xfId="7724" xr:uid="{00000000-0005-0000-0000-0000CF1D0000}"/>
    <cellStyle name="Calculation 10 2 2 3" xfId="7725" xr:uid="{00000000-0005-0000-0000-0000D01D0000}"/>
    <cellStyle name="Calculation 10 2 2 3 2" xfId="7726" xr:uid="{00000000-0005-0000-0000-0000D11D0000}"/>
    <cellStyle name="Calculation 10 2 2 3 3" xfId="7727" xr:uid="{00000000-0005-0000-0000-0000D21D0000}"/>
    <cellStyle name="Calculation 10 2 2 3 4" xfId="7728" xr:uid="{00000000-0005-0000-0000-0000D31D0000}"/>
    <cellStyle name="Calculation 10 2 2 4" xfId="7729" xr:uid="{00000000-0005-0000-0000-0000D41D0000}"/>
    <cellStyle name="Calculation 10 2 2 4 2" xfId="7730" xr:uid="{00000000-0005-0000-0000-0000D51D0000}"/>
    <cellStyle name="Calculation 10 2 2 4 3" xfId="7731" xr:uid="{00000000-0005-0000-0000-0000D61D0000}"/>
    <cellStyle name="Calculation 10 2 2 4 4" xfId="7732" xr:uid="{00000000-0005-0000-0000-0000D71D0000}"/>
    <cellStyle name="Calculation 10 2 2 5" xfId="7733" xr:uid="{00000000-0005-0000-0000-0000D81D0000}"/>
    <cellStyle name="Calculation 10 2 2 5 2" xfId="7734" xr:uid="{00000000-0005-0000-0000-0000D91D0000}"/>
    <cellStyle name="Calculation 10 2 2 5 3" xfId="7735" xr:uid="{00000000-0005-0000-0000-0000DA1D0000}"/>
    <cellStyle name="Calculation 10 2 2 5 4" xfId="7736" xr:uid="{00000000-0005-0000-0000-0000DB1D0000}"/>
    <cellStyle name="Calculation 10 2 2 6" xfId="7737" xr:uid="{00000000-0005-0000-0000-0000DC1D0000}"/>
    <cellStyle name="Calculation 10 2 2 7" xfId="7738" xr:uid="{00000000-0005-0000-0000-0000DD1D0000}"/>
    <cellStyle name="Calculation 10 2 2 8" xfId="7739" xr:uid="{00000000-0005-0000-0000-0000DE1D0000}"/>
    <cellStyle name="Calculation 10 2 3" xfId="7740" xr:uid="{00000000-0005-0000-0000-0000DF1D0000}"/>
    <cellStyle name="Calculation 10 2 3 2" xfId="7741" xr:uid="{00000000-0005-0000-0000-0000E01D0000}"/>
    <cellStyle name="Calculation 10 2 3 3" xfId="7742" xr:uid="{00000000-0005-0000-0000-0000E11D0000}"/>
    <cellStyle name="Calculation 10 2 3 4" xfId="7743" xr:uid="{00000000-0005-0000-0000-0000E21D0000}"/>
    <cellStyle name="Calculation 10 2 4" xfId="7744" xr:uid="{00000000-0005-0000-0000-0000E31D0000}"/>
    <cellStyle name="Calculation 10 2 5" xfId="7745" xr:uid="{00000000-0005-0000-0000-0000E41D0000}"/>
    <cellStyle name="Calculation 10 2 6" xfId="7746" xr:uid="{00000000-0005-0000-0000-0000E51D0000}"/>
    <cellStyle name="Calculation 10 3" xfId="7747" xr:uid="{00000000-0005-0000-0000-0000E61D0000}"/>
    <cellStyle name="Calculation 10 3 2" xfId="7748" xr:uid="{00000000-0005-0000-0000-0000E71D0000}"/>
    <cellStyle name="Calculation 10 3 2 2" xfId="7749" xr:uid="{00000000-0005-0000-0000-0000E81D0000}"/>
    <cellStyle name="Calculation 10 3 2 3" xfId="7750" xr:uid="{00000000-0005-0000-0000-0000E91D0000}"/>
    <cellStyle name="Calculation 10 3 2 4" xfId="7751" xr:uid="{00000000-0005-0000-0000-0000EA1D0000}"/>
    <cellStyle name="Calculation 10 3 3" xfId="7752" xr:uid="{00000000-0005-0000-0000-0000EB1D0000}"/>
    <cellStyle name="Calculation 10 3 3 2" xfId="7753" xr:uid="{00000000-0005-0000-0000-0000EC1D0000}"/>
    <cellStyle name="Calculation 10 3 3 3" xfId="7754" xr:uid="{00000000-0005-0000-0000-0000ED1D0000}"/>
    <cellStyle name="Calculation 10 3 3 4" xfId="7755" xr:uid="{00000000-0005-0000-0000-0000EE1D0000}"/>
    <cellStyle name="Calculation 10 3 4" xfId="7756" xr:uid="{00000000-0005-0000-0000-0000EF1D0000}"/>
    <cellStyle name="Calculation 10 3 4 2" xfId="7757" xr:uid="{00000000-0005-0000-0000-0000F01D0000}"/>
    <cellStyle name="Calculation 10 3 4 3" xfId="7758" xr:uid="{00000000-0005-0000-0000-0000F11D0000}"/>
    <cellStyle name="Calculation 10 3 4 4" xfId="7759" xr:uid="{00000000-0005-0000-0000-0000F21D0000}"/>
    <cellStyle name="Calculation 10 3 5" xfId="7760" xr:uid="{00000000-0005-0000-0000-0000F31D0000}"/>
    <cellStyle name="Calculation 10 3 5 2" xfId="7761" xr:uid="{00000000-0005-0000-0000-0000F41D0000}"/>
    <cellStyle name="Calculation 10 3 5 3" xfId="7762" xr:uid="{00000000-0005-0000-0000-0000F51D0000}"/>
    <cellStyle name="Calculation 10 3 5 4" xfId="7763" xr:uid="{00000000-0005-0000-0000-0000F61D0000}"/>
    <cellStyle name="Calculation 10 3 6" xfId="7764" xr:uid="{00000000-0005-0000-0000-0000F71D0000}"/>
    <cellStyle name="Calculation 10 3 7" xfId="7765" xr:uid="{00000000-0005-0000-0000-0000F81D0000}"/>
    <cellStyle name="Calculation 10 3 8" xfId="7766" xr:uid="{00000000-0005-0000-0000-0000F91D0000}"/>
    <cellStyle name="Calculation 10 4" xfId="7767" xr:uid="{00000000-0005-0000-0000-0000FA1D0000}"/>
    <cellStyle name="Calculation 10 4 2" xfId="7768" xr:uid="{00000000-0005-0000-0000-0000FB1D0000}"/>
    <cellStyle name="Calculation 10 4 3" xfId="7769" xr:uid="{00000000-0005-0000-0000-0000FC1D0000}"/>
    <cellStyle name="Calculation 10 4 4" xfId="7770" xr:uid="{00000000-0005-0000-0000-0000FD1D0000}"/>
    <cellStyle name="Calculation 10 5" xfId="7771" xr:uid="{00000000-0005-0000-0000-0000FE1D0000}"/>
    <cellStyle name="Calculation 10 6" xfId="7772" xr:uid="{00000000-0005-0000-0000-0000FF1D0000}"/>
    <cellStyle name="Calculation 10 7" xfId="7773" xr:uid="{00000000-0005-0000-0000-0000001E0000}"/>
    <cellStyle name="Calculation 11" xfId="7774" xr:uid="{00000000-0005-0000-0000-0000011E0000}"/>
    <cellStyle name="Calculation 11 2" xfId="7775" xr:uid="{00000000-0005-0000-0000-0000021E0000}"/>
    <cellStyle name="Calculation 11 2 2" xfId="7776" xr:uid="{00000000-0005-0000-0000-0000031E0000}"/>
    <cellStyle name="Calculation 11 2 2 2" xfId="7777" xr:uid="{00000000-0005-0000-0000-0000041E0000}"/>
    <cellStyle name="Calculation 11 2 2 2 2" xfId="7778" xr:uid="{00000000-0005-0000-0000-0000051E0000}"/>
    <cellStyle name="Calculation 11 2 2 2 3" xfId="7779" xr:uid="{00000000-0005-0000-0000-0000061E0000}"/>
    <cellStyle name="Calculation 11 2 2 2 4" xfId="7780" xr:uid="{00000000-0005-0000-0000-0000071E0000}"/>
    <cellStyle name="Calculation 11 2 2 3" xfId="7781" xr:uid="{00000000-0005-0000-0000-0000081E0000}"/>
    <cellStyle name="Calculation 11 2 2 3 2" xfId="7782" xr:uid="{00000000-0005-0000-0000-0000091E0000}"/>
    <cellStyle name="Calculation 11 2 2 3 3" xfId="7783" xr:uid="{00000000-0005-0000-0000-00000A1E0000}"/>
    <cellStyle name="Calculation 11 2 2 3 4" xfId="7784" xr:uid="{00000000-0005-0000-0000-00000B1E0000}"/>
    <cellStyle name="Calculation 11 2 2 4" xfId="7785" xr:uid="{00000000-0005-0000-0000-00000C1E0000}"/>
    <cellStyle name="Calculation 11 2 2 4 2" xfId="7786" xr:uid="{00000000-0005-0000-0000-00000D1E0000}"/>
    <cellStyle name="Calculation 11 2 2 4 3" xfId="7787" xr:uid="{00000000-0005-0000-0000-00000E1E0000}"/>
    <cellStyle name="Calculation 11 2 2 4 4" xfId="7788" xr:uid="{00000000-0005-0000-0000-00000F1E0000}"/>
    <cellStyle name="Calculation 11 2 2 5" xfId="7789" xr:uid="{00000000-0005-0000-0000-0000101E0000}"/>
    <cellStyle name="Calculation 11 2 2 5 2" xfId="7790" xr:uid="{00000000-0005-0000-0000-0000111E0000}"/>
    <cellStyle name="Calculation 11 2 2 5 3" xfId="7791" xr:uid="{00000000-0005-0000-0000-0000121E0000}"/>
    <cellStyle name="Calculation 11 2 2 5 4" xfId="7792" xr:uid="{00000000-0005-0000-0000-0000131E0000}"/>
    <cellStyle name="Calculation 11 2 2 6" xfId="7793" xr:uid="{00000000-0005-0000-0000-0000141E0000}"/>
    <cellStyle name="Calculation 11 2 2 7" xfId="7794" xr:uid="{00000000-0005-0000-0000-0000151E0000}"/>
    <cellStyle name="Calculation 11 2 2 8" xfId="7795" xr:uid="{00000000-0005-0000-0000-0000161E0000}"/>
    <cellStyle name="Calculation 11 2 3" xfId="7796" xr:uid="{00000000-0005-0000-0000-0000171E0000}"/>
    <cellStyle name="Calculation 11 2 3 2" xfId="7797" xr:uid="{00000000-0005-0000-0000-0000181E0000}"/>
    <cellStyle name="Calculation 11 2 3 3" xfId="7798" xr:uid="{00000000-0005-0000-0000-0000191E0000}"/>
    <cellStyle name="Calculation 11 2 3 4" xfId="7799" xr:uid="{00000000-0005-0000-0000-00001A1E0000}"/>
    <cellStyle name="Calculation 11 2 4" xfId="7800" xr:uid="{00000000-0005-0000-0000-00001B1E0000}"/>
    <cellStyle name="Calculation 11 2 5" xfId="7801" xr:uid="{00000000-0005-0000-0000-00001C1E0000}"/>
    <cellStyle name="Calculation 11 2 6" xfId="7802" xr:uid="{00000000-0005-0000-0000-00001D1E0000}"/>
    <cellStyle name="Calculation 11 3" xfId="7803" xr:uid="{00000000-0005-0000-0000-00001E1E0000}"/>
    <cellStyle name="Calculation 11 3 2" xfId="7804" xr:uid="{00000000-0005-0000-0000-00001F1E0000}"/>
    <cellStyle name="Calculation 11 3 2 2" xfId="7805" xr:uid="{00000000-0005-0000-0000-0000201E0000}"/>
    <cellStyle name="Calculation 11 3 2 3" xfId="7806" xr:uid="{00000000-0005-0000-0000-0000211E0000}"/>
    <cellStyle name="Calculation 11 3 2 4" xfId="7807" xr:uid="{00000000-0005-0000-0000-0000221E0000}"/>
    <cellStyle name="Calculation 11 3 3" xfId="7808" xr:uid="{00000000-0005-0000-0000-0000231E0000}"/>
    <cellStyle name="Calculation 11 3 3 2" xfId="7809" xr:uid="{00000000-0005-0000-0000-0000241E0000}"/>
    <cellStyle name="Calculation 11 3 3 3" xfId="7810" xr:uid="{00000000-0005-0000-0000-0000251E0000}"/>
    <cellStyle name="Calculation 11 3 3 4" xfId="7811" xr:uid="{00000000-0005-0000-0000-0000261E0000}"/>
    <cellStyle name="Calculation 11 3 4" xfId="7812" xr:uid="{00000000-0005-0000-0000-0000271E0000}"/>
    <cellStyle name="Calculation 11 3 4 2" xfId="7813" xr:uid="{00000000-0005-0000-0000-0000281E0000}"/>
    <cellStyle name="Calculation 11 3 4 3" xfId="7814" xr:uid="{00000000-0005-0000-0000-0000291E0000}"/>
    <cellStyle name="Calculation 11 3 4 4" xfId="7815" xr:uid="{00000000-0005-0000-0000-00002A1E0000}"/>
    <cellStyle name="Calculation 11 3 5" xfId="7816" xr:uid="{00000000-0005-0000-0000-00002B1E0000}"/>
    <cellStyle name="Calculation 11 3 5 2" xfId="7817" xr:uid="{00000000-0005-0000-0000-00002C1E0000}"/>
    <cellStyle name="Calculation 11 3 5 3" xfId="7818" xr:uid="{00000000-0005-0000-0000-00002D1E0000}"/>
    <cellStyle name="Calculation 11 3 5 4" xfId="7819" xr:uid="{00000000-0005-0000-0000-00002E1E0000}"/>
    <cellStyle name="Calculation 11 3 6" xfId="7820" xr:uid="{00000000-0005-0000-0000-00002F1E0000}"/>
    <cellStyle name="Calculation 11 3 7" xfId="7821" xr:uid="{00000000-0005-0000-0000-0000301E0000}"/>
    <cellStyle name="Calculation 11 3 8" xfId="7822" xr:uid="{00000000-0005-0000-0000-0000311E0000}"/>
    <cellStyle name="Calculation 11 4" xfId="7823" xr:uid="{00000000-0005-0000-0000-0000321E0000}"/>
    <cellStyle name="Calculation 11 4 2" xfId="7824" xr:uid="{00000000-0005-0000-0000-0000331E0000}"/>
    <cellStyle name="Calculation 11 4 3" xfId="7825" xr:uid="{00000000-0005-0000-0000-0000341E0000}"/>
    <cellStyle name="Calculation 11 4 4" xfId="7826" xr:uid="{00000000-0005-0000-0000-0000351E0000}"/>
    <cellStyle name="Calculation 11 5" xfId="7827" xr:uid="{00000000-0005-0000-0000-0000361E0000}"/>
    <cellStyle name="Calculation 11 6" xfId="7828" xr:uid="{00000000-0005-0000-0000-0000371E0000}"/>
    <cellStyle name="Calculation 11 7" xfId="7829" xr:uid="{00000000-0005-0000-0000-0000381E0000}"/>
    <cellStyle name="Calculation 12" xfId="7830" xr:uid="{00000000-0005-0000-0000-0000391E0000}"/>
    <cellStyle name="Calculation 12 2" xfId="7831" xr:uid="{00000000-0005-0000-0000-00003A1E0000}"/>
    <cellStyle name="Calculation 12 2 2" xfId="7832" xr:uid="{00000000-0005-0000-0000-00003B1E0000}"/>
    <cellStyle name="Calculation 12 2 2 2" xfId="7833" xr:uid="{00000000-0005-0000-0000-00003C1E0000}"/>
    <cellStyle name="Calculation 12 2 2 2 2" xfId="7834" xr:uid="{00000000-0005-0000-0000-00003D1E0000}"/>
    <cellStyle name="Calculation 12 2 2 2 3" xfId="7835" xr:uid="{00000000-0005-0000-0000-00003E1E0000}"/>
    <cellStyle name="Calculation 12 2 2 2 4" xfId="7836" xr:uid="{00000000-0005-0000-0000-00003F1E0000}"/>
    <cellStyle name="Calculation 12 2 2 3" xfId="7837" xr:uid="{00000000-0005-0000-0000-0000401E0000}"/>
    <cellStyle name="Calculation 12 2 2 3 2" xfId="7838" xr:uid="{00000000-0005-0000-0000-0000411E0000}"/>
    <cellStyle name="Calculation 12 2 2 3 3" xfId="7839" xr:uid="{00000000-0005-0000-0000-0000421E0000}"/>
    <cellStyle name="Calculation 12 2 2 3 4" xfId="7840" xr:uid="{00000000-0005-0000-0000-0000431E0000}"/>
    <cellStyle name="Calculation 12 2 2 4" xfId="7841" xr:uid="{00000000-0005-0000-0000-0000441E0000}"/>
    <cellStyle name="Calculation 12 2 2 4 2" xfId="7842" xr:uid="{00000000-0005-0000-0000-0000451E0000}"/>
    <cellStyle name="Calculation 12 2 2 4 3" xfId="7843" xr:uid="{00000000-0005-0000-0000-0000461E0000}"/>
    <cellStyle name="Calculation 12 2 2 4 4" xfId="7844" xr:uid="{00000000-0005-0000-0000-0000471E0000}"/>
    <cellStyle name="Calculation 12 2 2 5" xfId="7845" xr:uid="{00000000-0005-0000-0000-0000481E0000}"/>
    <cellStyle name="Calculation 12 2 2 5 2" xfId="7846" xr:uid="{00000000-0005-0000-0000-0000491E0000}"/>
    <cellStyle name="Calculation 12 2 2 5 3" xfId="7847" xr:uid="{00000000-0005-0000-0000-00004A1E0000}"/>
    <cellStyle name="Calculation 12 2 2 5 4" xfId="7848" xr:uid="{00000000-0005-0000-0000-00004B1E0000}"/>
    <cellStyle name="Calculation 12 2 2 6" xfId="7849" xr:uid="{00000000-0005-0000-0000-00004C1E0000}"/>
    <cellStyle name="Calculation 12 2 2 7" xfId="7850" xr:uid="{00000000-0005-0000-0000-00004D1E0000}"/>
    <cellStyle name="Calculation 12 2 2 8" xfId="7851" xr:uid="{00000000-0005-0000-0000-00004E1E0000}"/>
    <cellStyle name="Calculation 12 2 3" xfId="7852" xr:uid="{00000000-0005-0000-0000-00004F1E0000}"/>
    <cellStyle name="Calculation 12 2 3 2" xfId="7853" xr:uid="{00000000-0005-0000-0000-0000501E0000}"/>
    <cellStyle name="Calculation 12 2 3 3" xfId="7854" xr:uid="{00000000-0005-0000-0000-0000511E0000}"/>
    <cellStyle name="Calculation 12 2 3 4" xfId="7855" xr:uid="{00000000-0005-0000-0000-0000521E0000}"/>
    <cellStyle name="Calculation 12 2 4" xfId="7856" xr:uid="{00000000-0005-0000-0000-0000531E0000}"/>
    <cellStyle name="Calculation 12 2 5" xfId="7857" xr:uid="{00000000-0005-0000-0000-0000541E0000}"/>
    <cellStyle name="Calculation 12 2 6" xfId="7858" xr:uid="{00000000-0005-0000-0000-0000551E0000}"/>
    <cellStyle name="Calculation 12 3" xfId="7859" xr:uid="{00000000-0005-0000-0000-0000561E0000}"/>
    <cellStyle name="Calculation 12 3 2" xfId="7860" xr:uid="{00000000-0005-0000-0000-0000571E0000}"/>
    <cellStyle name="Calculation 12 3 2 2" xfId="7861" xr:uid="{00000000-0005-0000-0000-0000581E0000}"/>
    <cellStyle name="Calculation 12 3 2 3" xfId="7862" xr:uid="{00000000-0005-0000-0000-0000591E0000}"/>
    <cellStyle name="Calculation 12 3 2 4" xfId="7863" xr:uid="{00000000-0005-0000-0000-00005A1E0000}"/>
    <cellStyle name="Calculation 12 3 3" xfId="7864" xr:uid="{00000000-0005-0000-0000-00005B1E0000}"/>
    <cellStyle name="Calculation 12 3 3 2" xfId="7865" xr:uid="{00000000-0005-0000-0000-00005C1E0000}"/>
    <cellStyle name="Calculation 12 3 3 3" xfId="7866" xr:uid="{00000000-0005-0000-0000-00005D1E0000}"/>
    <cellStyle name="Calculation 12 3 3 4" xfId="7867" xr:uid="{00000000-0005-0000-0000-00005E1E0000}"/>
    <cellStyle name="Calculation 12 3 4" xfId="7868" xr:uid="{00000000-0005-0000-0000-00005F1E0000}"/>
    <cellStyle name="Calculation 12 3 4 2" xfId="7869" xr:uid="{00000000-0005-0000-0000-0000601E0000}"/>
    <cellStyle name="Calculation 12 3 4 3" xfId="7870" xr:uid="{00000000-0005-0000-0000-0000611E0000}"/>
    <cellStyle name="Calculation 12 3 4 4" xfId="7871" xr:uid="{00000000-0005-0000-0000-0000621E0000}"/>
    <cellStyle name="Calculation 12 3 5" xfId="7872" xr:uid="{00000000-0005-0000-0000-0000631E0000}"/>
    <cellStyle name="Calculation 12 3 5 2" xfId="7873" xr:uid="{00000000-0005-0000-0000-0000641E0000}"/>
    <cellStyle name="Calculation 12 3 5 3" xfId="7874" xr:uid="{00000000-0005-0000-0000-0000651E0000}"/>
    <cellStyle name="Calculation 12 3 5 4" xfId="7875" xr:uid="{00000000-0005-0000-0000-0000661E0000}"/>
    <cellStyle name="Calculation 12 3 6" xfId="7876" xr:uid="{00000000-0005-0000-0000-0000671E0000}"/>
    <cellStyle name="Calculation 12 3 7" xfId="7877" xr:uid="{00000000-0005-0000-0000-0000681E0000}"/>
    <cellStyle name="Calculation 12 3 8" xfId="7878" xr:uid="{00000000-0005-0000-0000-0000691E0000}"/>
    <cellStyle name="Calculation 12 4" xfId="7879" xr:uid="{00000000-0005-0000-0000-00006A1E0000}"/>
    <cellStyle name="Calculation 12 4 2" xfId="7880" xr:uid="{00000000-0005-0000-0000-00006B1E0000}"/>
    <cellStyle name="Calculation 12 4 3" xfId="7881" xr:uid="{00000000-0005-0000-0000-00006C1E0000}"/>
    <cellStyle name="Calculation 12 4 4" xfId="7882" xr:uid="{00000000-0005-0000-0000-00006D1E0000}"/>
    <cellStyle name="Calculation 12 5" xfId="7883" xr:uid="{00000000-0005-0000-0000-00006E1E0000}"/>
    <cellStyle name="Calculation 12 6" xfId="7884" xr:uid="{00000000-0005-0000-0000-00006F1E0000}"/>
    <cellStyle name="Calculation 12 7" xfId="7885" xr:uid="{00000000-0005-0000-0000-0000701E0000}"/>
    <cellStyle name="Calculation 13" xfId="7886" xr:uid="{00000000-0005-0000-0000-0000711E0000}"/>
    <cellStyle name="Calculation 13 2" xfId="7887" xr:uid="{00000000-0005-0000-0000-0000721E0000}"/>
    <cellStyle name="Calculation 13 2 2" xfId="7888" xr:uid="{00000000-0005-0000-0000-0000731E0000}"/>
    <cellStyle name="Calculation 13 2 2 2" xfId="7889" xr:uid="{00000000-0005-0000-0000-0000741E0000}"/>
    <cellStyle name="Calculation 13 2 2 2 2" xfId="7890" xr:uid="{00000000-0005-0000-0000-0000751E0000}"/>
    <cellStyle name="Calculation 13 2 2 2 3" xfId="7891" xr:uid="{00000000-0005-0000-0000-0000761E0000}"/>
    <cellStyle name="Calculation 13 2 2 2 4" xfId="7892" xr:uid="{00000000-0005-0000-0000-0000771E0000}"/>
    <cellStyle name="Calculation 13 2 2 3" xfId="7893" xr:uid="{00000000-0005-0000-0000-0000781E0000}"/>
    <cellStyle name="Calculation 13 2 2 3 2" xfId="7894" xr:uid="{00000000-0005-0000-0000-0000791E0000}"/>
    <cellStyle name="Calculation 13 2 2 3 3" xfId="7895" xr:uid="{00000000-0005-0000-0000-00007A1E0000}"/>
    <cellStyle name="Calculation 13 2 2 3 4" xfId="7896" xr:uid="{00000000-0005-0000-0000-00007B1E0000}"/>
    <cellStyle name="Calculation 13 2 2 4" xfId="7897" xr:uid="{00000000-0005-0000-0000-00007C1E0000}"/>
    <cellStyle name="Calculation 13 2 2 4 2" xfId="7898" xr:uid="{00000000-0005-0000-0000-00007D1E0000}"/>
    <cellStyle name="Calculation 13 2 2 4 3" xfId="7899" xr:uid="{00000000-0005-0000-0000-00007E1E0000}"/>
    <cellStyle name="Calculation 13 2 2 4 4" xfId="7900" xr:uid="{00000000-0005-0000-0000-00007F1E0000}"/>
    <cellStyle name="Calculation 13 2 2 5" xfId="7901" xr:uid="{00000000-0005-0000-0000-0000801E0000}"/>
    <cellStyle name="Calculation 13 2 2 5 2" xfId="7902" xr:uid="{00000000-0005-0000-0000-0000811E0000}"/>
    <cellStyle name="Calculation 13 2 2 5 3" xfId="7903" xr:uid="{00000000-0005-0000-0000-0000821E0000}"/>
    <cellStyle name="Calculation 13 2 2 5 4" xfId="7904" xr:uid="{00000000-0005-0000-0000-0000831E0000}"/>
    <cellStyle name="Calculation 13 2 2 6" xfId="7905" xr:uid="{00000000-0005-0000-0000-0000841E0000}"/>
    <cellStyle name="Calculation 13 2 2 7" xfId="7906" xr:uid="{00000000-0005-0000-0000-0000851E0000}"/>
    <cellStyle name="Calculation 13 2 2 8" xfId="7907" xr:uid="{00000000-0005-0000-0000-0000861E0000}"/>
    <cellStyle name="Calculation 13 2 3" xfId="7908" xr:uid="{00000000-0005-0000-0000-0000871E0000}"/>
    <cellStyle name="Calculation 13 2 3 2" xfId="7909" xr:uid="{00000000-0005-0000-0000-0000881E0000}"/>
    <cellStyle name="Calculation 13 2 3 3" xfId="7910" xr:uid="{00000000-0005-0000-0000-0000891E0000}"/>
    <cellStyle name="Calculation 13 2 3 4" xfId="7911" xr:uid="{00000000-0005-0000-0000-00008A1E0000}"/>
    <cellStyle name="Calculation 13 2 4" xfId="7912" xr:uid="{00000000-0005-0000-0000-00008B1E0000}"/>
    <cellStyle name="Calculation 13 2 5" xfId="7913" xr:uid="{00000000-0005-0000-0000-00008C1E0000}"/>
    <cellStyle name="Calculation 13 2 6" xfId="7914" xr:uid="{00000000-0005-0000-0000-00008D1E0000}"/>
    <cellStyle name="Calculation 13 3" xfId="7915" xr:uid="{00000000-0005-0000-0000-00008E1E0000}"/>
    <cellStyle name="Calculation 13 3 2" xfId="7916" xr:uid="{00000000-0005-0000-0000-00008F1E0000}"/>
    <cellStyle name="Calculation 13 3 2 2" xfId="7917" xr:uid="{00000000-0005-0000-0000-0000901E0000}"/>
    <cellStyle name="Calculation 13 3 2 3" xfId="7918" xr:uid="{00000000-0005-0000-0000-0000911E0000}"/>
    <cellStyle name="Calculation 13 3 2 4" xfId="7919" xr:uid="{00000000-0005-0000-0000-0000921E0000}"/>
    <cellStyle name="Calculation 13 3 3" xfId="7920" xr:uid="{00000000-0005-0000-0000-0000931E0000}"/>
    <cellStyle name="Calculation 13 3 3 2" xfId="7921" xr:uid="{00000000-0005-0000-0000-0000941E0000}"/>
    <cellStyle name="Calculation 13 3 3 3" xfId="7922" xr:uid="{00000000-0005-0000-0000-0000951E0000}"/>
    <cellStyle name="Calculation 13 3 3 4" xfId="7923" xr:uid="{00000000-0005-0000-0000-0000961E0000}"/>
    <cellStyle name="Calculation 13 3 4" xfId="7924" xr:uid="{00000000-0005-0000-0000-0000971E0000}"/>
    <cellStyle name="Calculation 13 3 4 2" xfId="7925" xr:uid="{00000000-0005-0000-0000-0000981E0000}"/>
    <cellStyle name="Calculation 13 3 4 3" xfId="7926" xr:uid="{00000000-0005-0000-0000-0000991E0000}"/>
    <cellStyle name="Calculation 13 3 4 4" xfId="7927" xr:uid="{00000000-0005-0000-0000-00009A1E0000}"/>
    <cellStyle name="Calculation 13 3 5" xfId="7928" xr:uid="{00000000-0005-0000-0000-00009B1E0000}"/>
    <cellStyle name="Calculation 13 3 5 2" xfId="7929" xr:uid="{00000000-0005-0000-0000-00009C1E0000}"/>
    <cellStyle name="Calculation 13 3 5 3" xfId="7930" xr:uid="{00000000-0005-0000-0000-00009D1E0000}"/>
    <cellStyle name="Calculation 13 3 5 4" xfId="7931" xr:uid="{00000000-0005-0000-0000-00009E1E0000}"/>
    <cellStyle name="Calculation 13 3 6" xfId="7932" xr:uid="{00000000-0005-0000-0000-00009F1E0000}"/>
    <cellStyle name="Calculation 13 3 7" xfId="7933" xr:uid="{00000000-0005-0000-0000-0000A01E0000}"/>
    <cellStyle name="Calculation 13 3 8" xfId="7934" xr:uid="{00000000-0005-0000-0000-0000A11E0000}"/>
    <cellStyle name="Calculation 13 4" xfId="7935" xr:uid="{00000000-0005-0000-0000-0000A21E0000}"/>
    <cellStyle name="Calculation 13 4 2" xfId="7936" xr:uid="{00000000-0005-0000-0000-0000A31E0000}"/>
    <cellStyle name="Calculation 13 4 3" xfId="7937" xr:uid="{00000000-0005-0000-0000-0000A41E0000}"/>
    <cellStyle name="Calculation 13 4 4" xfId="7938" xr:uid="{00000000-0005-0000-0000-0000A51E0000}"/>
    <cellStyle name="Calculation 13 5" xfId="7939" xr:uid="{00000000-0005-0000-0000-0000A61E0000}"/>
    <cellStyle name="Calculation 13 6" xfId="7940" xr:uid="{00000000-0005-0000-0000-0000A71E0000}"/>
    <cellStyle name="Calculation 13 7" xfId="7941" xr:uid="{00000000-0005-0000-0000-0000A81E0000}"/>
    <cellStyle name="Calculation 14" xfId="7942" xr:uid="{00000000-0005-0000-0000-0000A91E0000}"/>
    <cellStyle name="Calculation 14 2" xfId="7943" xr:uid="{00000000-0005-0000-0000-0000AA1E0000}"/>
    <cellStyle name="Calculation 14 2 2" xfId="7944" xr:uid="{00000000-0005-0000-0000-0000AB1E0000}"/>
    <cellStyle name="Calculation 14 2 2 2" xfId="7945" xr:uid="{00000000-0005-0000-0000-0000AC1E0000}"/>
    <cellStyle name="Calculation 14 2 2 2 2" xfId="7946" xr:uid="{00000000-0005-0000-0000-0000AD1E0000}"/>
    <cellStyle name="Calculation 14 2 2 2 3" xfId="7947" xr:uid="{00000000-0005-0000-0000-0000AE1E0000}"/>
    <cellStyle name="Calculation 14 2 2 2 4" xfId="7948" xr:uid="{00000000-0005-0000-0000-0000AF1E0000}"/>
    <cellStyle name="Calculation 14 2 2 3" xfId="7949" xr:uid="{00000000-0005-0000-0000-0000B01E0000}"/>
    <cellStyle name="Calculation 14 2 2 3 2" xfId="7950" xr:uid="{00000000-0005-0000-0000-0000B11E0000}"/>
    <cellStyle name="Calculation 14 2 2 3 3" xfId="7951" xr:uid="{00000000-0005-0000-0000-0000B21E0000}"/>
    <cellStyle name="Calculation 14 2 2 3 4" xfId="7952" xr:uid="{00000000-0005-0000-0000-0000B31E0000}"/>
    <cellStyle name="Calculation 14 2 2 4" xfId="7953" xr:uid="{00000000-0005-0000-0000-0000B41E0000}"/>
    <cellStyle name="Calculation 14 2 2 4 2" xfId="7954" xr:uid="{00000000-0005-0000-0000-0000B51E0000}"/>
    <cellStyle name="Calculation 14 2 2 4 3" xfId="7955" xr:uid="{00000000-0005-0000-0000-0000B61E0000}"/>
    <cellStyle name="Calculation 14 2 2 4 4" xfId="7956" xr:uid="{00000000-0005-0000-0000-0000B71E0000}"/>
    <cellStyle name="Calculation 14 2 2 5" xfId="7957" xr:uid="{00000000-0005-0000-0000-0000B81E0000}"/>
    <cellStyle name="Calculation 14 2 2 5 2" xfId="7958" xr:uid="{00000000-0005-0000-0000-0000B91E0000}"/>
    <cellStyle name="Calculation 14 2 2 5 3" xfId="7959" xr:uid="{00000000-0005-0000-0000-0000BA1E0000}"/>
    <cellStyle name="Calculation 14 2 2 5 4" xfId="7960" xr:uid="{00000000-0005-0000-0000-0000BB1E0000}"/>
    <cellStyle name="Calculation 14 2 2 6" xfId="7961" xr:uid="{00000000-0005-0000-0000-0000BC1E0000}"/>
    <cellStyle name="Calculation 14 2 2 7" xfId="7962" xr:uid="{00000000-0005-0000-0000-0000BD1E0000}"/>
    <cellStyle name="Calculation 14 2 2 8" xfId="7963" xr:uid="{00000000-0005-0000-0000-0000BE1E0000}"/>
    <cellStyle name="Calculation 14 2 3" xfId="7964" xr:uid="{00000000-0005-0000-0000-0000BF1E0000}"/>
    <cellStyle name="Calculation 14 2 3 2" xfId="7965" xr:uid="{00000000-0005-0000-0000-0000C01E0000}"/>
    <cellStyle name="Calculation 14 2 3 3" xfId="7966" xr:uid="{00000000-0005-0000-0000-0000C11E0000}"/>
    <cellStyle name="Calculation 14 2 3 4" xfId="7967" xr:uid="{00000000-0005-0000-0000-0000C21E0000}"/>
    <cellStyle name="Calculation 14 2 4" xfId="7968" xr:uid="{00000000-0005-0000-0000-0000C31E0000}"/>
    <cellStyle name="Calculation 14 2 5" xfId="7969" xr:uid="{00000000-0005-0000-0000-0000C41E0000}"/>
    <cellStyle name="Calculation 14 2 6" xfId="7970" xr:uid="{00000000-0005-0000-0000-0000C51E0000}"/>
    <cellStyle name="Calculation 14 3" xfId="7971" xr:uid="{00000000-0005-0000-0000-0000C61E0000}"/>
    <cellStyle name="Calculation 14 3 2" xfId="7972" xr:uid="{00000000-0005-0000-0000-0000C71E0000}"/>
    <cellStyle name="Calculation 14 3 2 2" xfId="7973" xr:uid="{00000000-0005-0000-0000-0000C81E0000}"/>
    <cellStyle name="Calculation 14 3 2 3" xfId="7974" xr:uid="{00000000-0005-0000-0000-0000C91E0000}"/>
    <cellStyle name="Calculation 14 3 2 4" xfId="7975" xr:uid="{00000000-0005-0000-0000-0000CA1E0000}"/>
    <cellStyle name="Calculation 14 3 3" xfId="7976" xr:uid="{00000000-0005-0000-0000-0000CB1E0000}"/>
    <cellStyle name="Calculation 14 3 3 2" xfId="7977" xr:uid="{00000000-0005-0000-0000-0000CC1E0000}"/>
    <cellStyle name="Calculation 14 3 3 3" xfId="7978" xr:uid="{00000000-0005-0000-0000-0000CD1E0000}"/>
    <cellStyle name="Calculation 14 3 3 4" xfId="7979" xr:uid="{00000000-0005-0000-0000-0000CE1E0000}"/>
    <cellStyle name="Calculation 14 3 4" xfId="7980" xr:uid="{00000000-0005-0000-0000-0000CF1E0000}"/>
    <cellStyle name="Calculation 14 3 4 2" xfId="7981" xr:uid="{00000000-0005-0000-0000-0000D01E0000}"/>
    <cellStyle name="Calculation 14 3 4 3" xfId="7982" xr:uid="{00000000-0005-0000-0000-0000D11E0000}"/>
    <cellStyle name="Calculation 14 3 4 4" xfId="7983" xr:uid="{00000000-0005-0000-0000-0000D21E0000}"/>
    <cellStyle name="Calculation 14 3 5" xfId="7984" xr:uid="{00000000-0005-0000-0000-0000D31E0000}"/>
    <cellStyle name="Calculation 14 3 5 2" xfId="7985" xr:uid="{00000000-0005-0000-0000-0000D41E0000}"/>
    <cellStyle name="Calculation 14 3 5 3" xfId="7986" xr:uid="{00000000-0005-0000-0000-0000D51E0000}"/>
    <cellStyle name="Calculation 14 3 5 4" xfId="7987" xr:uid="{00000000-0005-0000-0000-0000D61E0000}"/>
    <cellStyle name="Calculation 14 3 6" xfId="7988" xr:uid="{00000000-0005-0000-0000-0000D71E0000}"/>
    <cellStyle name="Calculation 14 3 7" xfId="7989" xr:uid="{00000000-0005-0000-0000-0000D81E0000}"/>
    <cellStyle name="Calculation 14 3 8" xfId="7990" xr:uid="{00000000-0005-0000-0000-0000D91E0000}"/>
    <cellStyle name="Calculation 14 4" xfId="7991" xr:uid="{00000000-0005-0000-0000-0000DA1E0000}"/>
    <cellStyle name="Calculation 14 4 2" xfId="7992" xr:uid="{00000000-0005-0000-0000-0000DB1E0000}"/>
    <cellStyle name="Calculation 14 4 3" xfId="7993" xr:uid="{00000000-0005-0000-0000-0000DC1E0000}"/>
    <cellStyle name="Calculation 14 4 4" xfId="7994" xr:uid="{00000000-0005-0000-0000-0000DD1E0000}"/>
    <cellStyle name="Calculation 14 5" xfId="7995" xr:uid="{00000000-0005-0000-0000-0000DE1E0000}"/>
    <cellStyle name="Calculation 14 6" xfId="7996" xr:uid="{00000000-0005-0000-0000-0000DF1E0000}"/>
    <cellStyle name="Calculation 14 7" xfId="7997" xr:uid="{00000000-0005-0000-0000-0000E01E0000}"/>
    <cellStyle name="Calculation 15" xfId="7998" xr:uid="{00000000-0005-0000-0000-0000E11E0000}"/>
    <cellStyle name="Calculation 15 2" xfId="7999" xr:uid="{00000000-0005-0000-0000-0000E21E0000}"/>
    <cellStyle name="Calculation 15 2 2" xfId="8000" xr:uid="{00000000-0005-0000-0000-0000E31E0000}"/>
    <cellStyle name="Calculation 15 2 2 2" xfId="8001" xr:uid="{00000000-0005-0000-0000-0000E41E0000}"/>
    <cellStyle name="Calculation 15 2 2 2 2" xfId="8002" xr:uid="{00000000-0005-0000-0000-0000E51E0000}"/>
    <cellStyle name="Calculation 15 2 2 2 3" xfId="8003" xr:uid="{00000000-0005-0000-0000-0000E61E0000}"/>
    <cellStyle name="Calculation 15 2 2 2 4" xfId="8004" xr:uid="{00000000-0005-0000-0000-0000E71E0000}"/>
    <cellStyle name="Calculation 15 2 2 3" xfId="8005" xr:uid="{00000000-0005-0000-0000-0000E81E0000}"/>
    <cellStyle name="Calculation 15 2 2 3 2" xfId="8006" xr:uid="{00000000-0005-0000-0000-0000E91E0000}"/>
    <cellStyle name="Calculation 15 2 2 3 3" xfId="8007" xr:uid="{00000000-0005-0000-0000-0000EA1E0000}"/>
    <cellStyle name="Calculation 15 2 2 3 4" xfId="8008" xr:uid="{00000000-0005-0000-0000-0000EB1E0000}"/>
    <cellStyle name="Calculation 15 2 2 4" xfId="8009" xr:uid="{00000000-0005-0000-0000-0000EC1E0000}"/>
    <cellStyle name="Calculation 15 2 2 4 2" xfId="8010" xr:uid="{00000000-0005-0000-0000-0000ED1E0000}"/>
    <cellStyle name="Calculation 15 2 2 4 3" xfId="8011" xr:uid="{00000000-0005-0000-0000-0000EE1E0000}"/>
    <cellStyle name="Calculation 15 2 2 4 4" xfId="8012" xr:uid="{00000000-0005-0000-0000-0000EF1E0000}"/>
    <cellStyle name="Calculation 15 2 2 5" xfId="8013" xr:uid="{00000000-0005-0000-0000-0000F01E0000}"/>
    <cellStyle name="Calculation 15 2 2 5 2" xfId="8014" xr:uid="{00000000-0005-0000-0000-0000F11E0000}"/>
    <cellStyle name="Calculation 15 2 2 5 3" xfId="8015" xr:uid="{00000000-0005-0000-0000-0000F21E0000}"/>
    <cellStyle name="Calculation 15 2 2 5 4" xfId="8016" xr:uid="{00000000-0005-0000-0000-0000F31E0000}"/>
    <cellStyle name="Calculation 15 2 2 6" xfId="8017" xr:uid="{00000000-0005-0000-0000-0000F41E0000}"/>
    <cellStyle name="Calculation 15 2 2 7" xfId="8018" xr:uid="{00000000-0005-0000-0000-0000F51E0000}"/>
    <cellStyle name="Calculation 15 2 2 8" xfId="8019" xr:uid="{00000000-0005-0000-0000-0000F61E0000}"/>
    <cellStyle name="Calculation 15 2 3" xfId="8020" xr:uid="{00000000-0005-0000-0000-0000F71E0000}"/>
    <cellStyle name="Calculation 15 2 3 2" xfId="8021" xr:uid="{00000000-0005-0000-0000-0000F81E0000}"/>
    <cellStyle name="Calculation 15 2 3 3" xfId="8022" xr:uid="{00000000-0005-0000-0000-0000F91E0000}"/>
    <cellStyle name="Calculation 15 2 3 4" xfId="8023" xr:uid="{00000000-0005-0000-0000-0000FA1E0000}"/>
    <cellStyle name="Calculation 15 2 4" xfId="8024" xr:uid="{00000000-0005-0000-0000-0000FB1E0000}"/>
    <cellStyle name="Calculation 15 2 5" xfId="8025" xr:uid="{00000000-0005-0000-0000-0000FC1E0000}"/>
    <cellStyle name="Calculation 15 2 6" xfId="8026" xr:uid="{00000000-0005-0000-0000-0000FD1E0000}"/>
    <cellStyle name="Calculation 15 3" xfId="8027" xr:uid="{00000000-0005-0000-0000-0000FE1E0000}"/>
    <cellStyle name="Calculation 15 3 2" xfId="8028" xr:uid="{00000000-0005-0000-0000-0000FF1E0000}"/>
    <cellStyle name="Calculation 15 3 2 2" xfId="8029" xr:uid="{00000000-0005-0000-0000-0000001F0000}"/>
    <cellStyle name="Calculation 15 3 2 3" xfId="8030" xr:uid="{00000000-0005-0000-0000-0000011F0000}"/>
    <cellStyle name="Calculation 15 3 2 4" xfId="8031" xr:uid="{00000000-0005-0000-0000-0000021F0000}"/>
    <cellStyle name="Calculation 15 3 3" xfId="8032" xr:uid="{00000000-0005-0000-0000-0000031F0000}"/>
    <cellStyle name="Calculation 15 3 3 2" xfId="8033" xr:uid="{00000000-0005-0000-0000-0000041F0000}"/>
    <cellStyle name="Calculation 15 3 3 3" xfId="8034" xr:uid="{00000000-0005-0000-0000-0000051F0000}"/>
    <cellStyle name="Calculation 15 3 3 4" xfId="8035" xr:uid="{00000000-0005-0000-0000-0000061F0000}"/>
    <cellStyle name="Calculation 15 3 4" xfId="8036" xr:uid="{00000000-0005-0000-0000-0000071F0000}"/>
    <cellStyle name="Calculation 15 3 4 2" xfId="8037" xr:uid="{00000000-0005-0000-0000-0000081F0000}"/>
    <cellStyle name="Calculation 15 3 4 3" xfId="8038" xr:uid="{00000000-0005-0000-0000-0000091F0000}"/>
    <cellStyle name="Calculation 15 3 4 4" xfId="8039" xr:uid="{00000000-0005-0000-0000-00000A1F0000}"/>
    <cellStyle name="Calculation 15 3 5" xfId="8040" xr:uid="{00000000-0005-0000-0000-00000B1F0000}"/>
    <cellStyle name="Calculation 15 3 5 2" xfId="8041" xr:uid="{00000000-0005-0000-0000-00000C1F0000}"/>
    <cellStyle name="Calculation 15 3 5 3" xfId="8042" xr:uid="{00000000-0005-0000-0000-00000D1F0000}"/>
    <cellStyle name="Calculation 15 3 5 4" xfId="8043" xr:uid="{00000000-0005-0000-0000-00000E1F0000}"/>
    <cellStyle name="Calculation 15 3 6" xfId="8044" xr:uid="{00000000-0005-0000-0000-00000F1F0000}"/>
    <cellStyle name="Calculation 15 3 7" xfId="8045" xr:uid="{00000000-0005-0000-0000-0000101F0000}"/>
    <cellStyle name="Calculation 15 3 8" xfId="8046" xr:uid="{00000000-0005-0000-0000-0000111F0000}"/>
    <cellStyle name="Calculation 15 4" xfId="8047" xr:uid="{00000000-0005-0000-0000-0000121F0000}"/>
    <cellStyle name="Calculation 15 4 2" xfId="8048" xr:uid="{00000000-0005-0000-0000-0000131F0000}"/>
    <cellStyle name="Calculation 15 4 3" xfId="8049" xr:uid="{00000000-0005-0000-0000-0000141F0000}"/>
    <cellStyle name="Calculation 15 4 4" xfId="8050" xr:uid="{00000000-0005-0000-0000-0000151F0000}"/>
    <cellStyle name="Calculation 15 5" xfId="8051" xr:uid="{00000000-0005-0000-0000-0000161F0000}"/>
    <cellStyle name="Calculation 15 6" xfId="8052" xr:uid="{00000000-0005-0000-0000-0000171F0000}"/>
    <cellStyle name="Calculation 15 7" xfId="8053" xr:uid="{00000000-0005-0000-0000-0000181F0000}"/>
    <cellStyle name="Calculation 16" xfId="8054" xr:uid="{00000000-0005-0000-0000-0000191F0000}"/>
    <cellStyle name="Calculation 16 2" xfId="8055" xr:uid="{00000000-0005-0000-0000-00001A1F0000}"/>
    <cellStyle name="Calculation 16 2 2" xfId="8056" xr:uid="{00000000-0005-0000-0000-00001B1F0000}"/>
    <cellStyle name="Calculation 16 2 2 2" xfId="8057" xr:uid="{00000000-0005-0000-0000-00001C1F0000}"/>
    <cellStyle name="Calculation 16 2 2 2 2" xfId="8058" xr:uid="{00000000-0005-0000-0000-00001D1F0000}"/>
    <cellStyle name="Calculation 16 2 2 2 3" xfId="8059" xr:uid="{00000000-0005-0000-0000-00001E1F0000}"/>
    <cellStyle name="Calculation 16 2 2 2 4" xfId="8060" xr:uid="{00000000-0005-0000-0000-00001F1F0000}"/>
    <cellStyle name="Calculation 16 2 2 3" xfId="8061" xr:uid="{00000000-0005-0000-0000-0000201F0000}"/>
    <cellStyle name="Calculation 16 2 2 3 2" xfId="8062" xr:uid="{00000000-0005-0000-0000-0000211F0000}"/>
    <cellStyle name="Calculation 16 2 2 3 3" xfId="8063" xr:uid="{00000000-0005-0000-0000-0000221F0000}"/>
    <cellStyle name="Calculation 16 2 2 3 4" xfId="8064" xr:uid="{00000000-0005-0000-0000-0000231F0000}"/>
    <cellStyle name="Calculation 16 2 2 4" xfId="8065" xr:uid="{00000000-0005-0000-0000-0000241F0000}"/>
    <cellStyle name="Calculation 16 2 2 4 2" xfId="8066" xr:uid="{00000000-0005-0000-0000-0000251F0000}"/>
    <cellStyle name="Calculation 16 2 2 4 3" xfId="8067" xr:uid="{00000000-0005-0000-0000-0000261F0000}"/>
    <cellStyle name="Calculation 16 2 2 4 4" xfId="8068" xr:uid="{00000000-0005-0000-0000-0000271F0000}"/>
    <cellStyle name="Calculation 16 2 2 5" xfId="8069" xr:uid="{00000000-0005-0000-0000-0000281F0000}"/>
    <cellStyle name="Calculation 16 2 2 5 2" xfId="8070" xr:uid="{00000000-0005-0000-0000-0000291F0000}"/>
    <cellStyle name="Calculation 16 2 2 5 3" xfId="8071" xr:uid="{00000000-0005-0000-0000-00002A1F0000}"/>
    <cellStyle name="Calculation 16 2 2 5 4" xfId="8072" xr:uid="{00000000-0005-0000-0000-00002B1F0000}"/>
    <cellStyle name="Calculation 16 2 2 6" xfId="8073" xr:uid="{00000000-0005-0000-0000-00002C1F0000}"/>
    <cellStyle name="Calculation 16 2 2 7" xfId="8074" xr:uid="{00000000-0005-0000-0000-00002D1F0000}"/>
    <cellStyle name="Calculation 16 2 2 8" xfId="8075" xr:uid="{00000000-0005-0000-0000-00002E1F0000}"/>
    <cellStyle name="Calculation 16 2 3" xfId="8076" xr:uid="{00000000-0005-0000-0000-00002F1F0000}"/>
    <cellStyle name="Calculation 16 2 3 2" xfId="8077" xr:uid="{00000000-0005-0000-0000-0000301F0000}"/>
    <cellStyle name="Calculation 16 2 3 3" xfId="8078" xr:uid="{00000000-0005-0000-0000-0000311F0000}"/>
    <cellStyle name="Calculation 16 2 3 4" xfId="8079" xr:uid="{00000000-0005-0000-0000-0000321F0000}"/>
    <cellStyle name="Calculation 16 2 4" xfId="8080" xr:uid="{00000000-0005-0000-0000-0000331F0000}"/>
    <cellStyle name="Calculation 16 2 5" xfId="8081" xr:uid="{00000000-0005-0000-0000-0000341F0000}"/>
    <cellStyle name="Calculation 16 2 6" xfId="8082" xr:uid="{00000000-0005-0000-0000-0000351F0000}"/>
    <cellStyle name="Calculation 16 3" xfId="8083" xr:uid="{00000000-0005-0000-0000-0000361F0000}"/>
    <cellStyle name="Calculation 16 3 2" xfId="8084" xr:uid="{00000000-0005-0000-0000-0000371F0000}"/>
    <cellStyle name="Calculation 16 3 2 2" xfId="8085" xr:uid="{00000000-0005-0000-0000-0000381F0000}"/>
    <cellStyle name="Calculation 16 3 2 3" xfId="8086" xr:uid="{00000000-0005-0000-0000-0000391F0000}"/>
    <cellStyle name="Calculation 16 3 2 4" xfId="8087" xr:uid="{00000000-0005-0000-0000-00003A1F0000}"/>
    <cellStyle name="Calculation 16 3 3" xfId="8088" xr:uid="{00000000-0005-0000-0000-00003B1F0000}"/>
    <cellStyle name="Calculation 16 3 3 2" xfId="8089" xr:uid="{00000000-0005-0000-0000-00003C1F0000}"/>
    <cellStyle name="Calculation 16 3 3 3" xfId="8090" xr:uid="{00000000-0005-0000-0000-00003D1F0000}"/>
    <cellStyle name="Calculation 16 3 3 4" xfId="8091" xr:uid="{00000000-0005-0000-0000-00003E1F0000}"/>
    <cellStyle name="Calculation 16 3 4" xfId="8092" xr:uid="{00000000-0005-0000-0000-00003F1F0000}"/>
    <cellStyle name="Calculation 16 3 4 2" xfId="8093" xr:uid="{00000000-0005-0000-0000-0000401F0000}"/>
    <cellStyle name="Calculation 16 3 4 3" xfId="8094" xr:uid="{00000000-0005-0000-0000-0000411F0000}"/>
    <cellStyle name="Calculation 16 3 4 4" xfId="8095" xr:uid="{00000000-0005-0000-0000-0000421F0000}"/>
    <cellStyle name="Calculation 16 3 5" xfId="8096" xr:uid="{00000000-0005-0000-0000-0000431F0000}"/>
    <cellStyle name="Calculation 16 3 5 2" xfId="8097" xr:uid="{00000000-0005-0000-0000-0000441F0000}"/>
    <cellStyle name="Calculation 16 3 5 3" xfId="8098" xr:uid="{00000000-0005-0000-0000-0000451F0000}"/>
    <cellStyle name="Calculation 16 3 5 4" xfId="8099" xr:uid="{00000000-0005-0000-0000-0000461F0000}"/>
    <cellStyle name="Calculation 16 3 6" xfId="8100" xr:uid="{00000000-0005-0000-0000-0000471F0000}"/>
    <cellStyle name="Calculation 16 3 7" xfId="8101" xr:uid="{00000000-0005-0000-0000-0000481F0000}"/>
    <cellStyle name="Calculation 16 3 8" xfId="8102" xr:uid="{00000000-0005-0000-0000-0000491F0000}"/>
    <cellStyle name="Calculation 16 4" xfId="8103" xr:uid="{00000000-0005-0000-0000-00004A1F0000}"/>
    <cellStyle name="Calculation 16 4 2" xfId="8104" xr:uid="{00000000-0005-0000-0000-00004B1F0000}"/>
    <cellStyle name="Calculation 16 4 3" xfId="8105" xr:uid="{00000000-0005-0000-0000-00004C1F0000}"/>
    <cellStyle name="Calculation 16 4 4" xfId="8106" xr:uid="{00000000-0005-0000-0000-00004D1F0000}"/>
    <cellStyle name="Calculation 16 5" xfId="8107" xr:uid="{00000000-0005-0000-0000-00004E1F0000}"/>
    <cellStyle name="Calculation 16 6" xfId="8108" xr:uid="{00000000-0005-0000-0000-00004F1F0000}"/>
    <cellStyle name="Calculation 16 7" xfId="8109" xr:uid="{00000000-0005-0000-0000-0000501F0000}"/>
    <cellStyle name="Calculation 17" xfId="8110" xr:uid="{00000000-0005-0000-0000-0000511F0000}"/>
    <cellStyle name="Calculation 17 2" xfId="8111" xr:uid="{00000000-0005-0000-0000-0000521F0000}"/>
    <cellStyle name="Calculation 17 2 2" xfId="8112" xr:uid="{00000000-0005-0000-0000-0000531F0000}"/>
    <cellStyle name="Calculation 17 2 2 2" xfId="8113" xr:uid="{00000000-0005-0000-0000-0000541F0000}"/>
    <cellStyle name="Calculation 17 2 2 2 2" xfId="8114" xr:uid="{00000000-0005-0000-0000-0000551F0000}"/>
    <cellStyle name="Calculation 17 2 2 2 3" xfId="8115" xr:uid="{00000000-0005-0000-0000-0000561F0000}"/>
    <cellStyle name="Calculation 17 2 2 2 4" xfId="8116" xr:uid="{00000000-0005-0000-0000-0000571F0000}"/>
    <cellStyle name="Calculation 17 2 2 3" xfId="8117" xr:uid="{00000000-0005-0000-0000-0000581F0000}"/>
    <cellStyle name="Calculation 17 2 2 3 2" xfId="8118" xr:uid="{00000000-0005-0000-0000-0000591F0000}"/>
    <cellStyle name="Calculation 17 2 2 3 3" xfId="8119" xr:uid="{00000000-0005-0000-0000-00005A1F0000}"/>
    <cellStyle name="Calculation 17 2 2 3 4" xfId="8120" xr:uid="{00000000-0005-0000-0000-00005B1F0000}"/>
    <cellStyle name="Calculation 17 2 2 4" xfId="8121" xr:uid="{00000000-0005-0000-0000-00005C1F0000}"/>
    <cellStyle name="Calculation 17 2 2 4 2" xfId="8122" xr:uid="{00000000-0005-0000-0000-00005D1F0000}"/>
    <cellStyle name="Calculation 17 2 2 4 3" xfId="8123" xr:uid="{00000000-0005-0000-0000-00005E1F0000}"/>
    <cellStyle name="Calculation 17 2 2 4 4" xfId="8124" xr:uid="{00000000-0005-0000-0000-00005F1F0000}"/>
    <cellStyle name="Calculation 17 2 2 5" xfId="8125" xr:uid="{00000000-0005-0000-0000-0000601F0000}"/>
    <cellStyle name="Calculation 17 2 2 5 2" xfId="8126" xr:uid="{00000000-0005-0000-0000-0000611F0000}"/>
    <cellStyle name="Calculation 17 2 2 5 3" xfId="8127" xr:uid="{00000000-0005-0000-0000-0000621F0000}"/>
    <cellStyle name="Calculation 17 2 2 5 4" xfId="8128" xr:uid="{00000000-0005-0000-0000-0000631F0000}"/>
    <cellStyle name="Calculation 17 2 2 6" xfId="8129" xr:uid="{00000000-0005-0000-0000-0000641F0000}"/>
    <cellStyle name="Calculation 17 2 2 7" xfId="8130" xr:uid="{00000000-0005-0000-0000-0000651F0000}"/>
    <cellStyle name="Calculation 17 2 2 8" xfId="8131" xr:uid="{00000000-0005-0000-0000-0000661F0000}"/>
    <cellStyle name="Calculation 17 2 3" xfId="8132" xr:uid="{00000000-0005-0000-0000-0000671F0000}"/>
    <cellStyle name="Calculation 17 2 3 2" xfId="8133" xr:uid="{00000000-0005-0000-0000-0000681F0000}"/>
    <cellStyle name="Calculation 17 2 3 3" xfId="8134" xr:uid="{00000000-0005-0000-0000-0000691F0000}"/>
    <cellStyle name="Calculation 17 2 3 4" xfId="8135" xr:uid="{00000000-0005-0000-0000-00006A1F0000}"/>
    <cellStyle name="Calculation 17 2 4" xfId="8136" xr:uid="{00000000-0005-0000-0000-00006B1F0000}"/>
    <cellStyle name="Calculation 17 2 5" xfId="8137" xr:uid="{00000000-0005-0000-0000-00006C1F0000}"/>
    <cellStyle name="Calculation 17 2 6" xfId="8138" xr:uid="{00000000-0005-0000-0000-00006D1F0000}"/>
    <cellStyle name="Calculation 17 3" xfId="8139" xr:uid="{00000000-0005-0000-0000-00006E1F0000}"/>
    <cellStyle name="Calculation 17 3 2" xfId="8140" xr:uid="{00000000-0005-0000-0000-00006F1F0000}"/>
    <cellStyle name="Calculation 17 3 2 2" xfId="8141" xr:uid="{00000000-0005-0000-0000-0000701F0000}"/>
    <cellStyle name="Calculation 17 3 2 3" xfId="8142" xr:uid="{00000000-0005-0000-0000-0000711F0000}"/>
    <cellStyle name="Calculation 17 3 2 4" xfId="8143" xr:uid="{00000000-0005-0000-0000-0000721F0000}"/>
    <cellStyle name="Calculation 17 3 3" xfId="8144" xr:uid="{00000000-0005-0000-0000-0000731F0000}"/>
    <cellStyle name="Calculation 17 3 3 2" xfId="8145" xr:uid="{00000000-0005-0000-0000-0000741F0000}"/>
    <cellStyle name="Calculation 17 3 3 3" xfId="8146" xr:uid="{00000000-0005-0000-0000-0000751F0000}"/>
    <cellStyle name="Calculation 17 3 3 4" xfId="8147" xr:uid="{00000000-0005-0000-0000-0000761F0000}"/>
    <cellStyle name="Calculation 17 3 4" xfId="8148" xr:uid="{00000000-0005-0000-0000-0000771F0000}"/>
    <cellStyle name="Calculation 17 3 4 2" xfId="8149" xr:uid="{00000000-0005-0000-0000-0000781F0000}"/>
    <cellStyle name="Calculation 17 3 4 3" xfId="8150" xr:uid="{00000000-0005-0000-0000-0000791F0000}"/>
    <cellStyle name="Calculation 17 3 4 4" xfId="8151" xr:uid="{00000000-0005-0000-0000-00007A1F0000}"/>
    <cellStyle name="Calculation 17 3 5" xfId="8152" xr:uid="{00000000-0005-0000-0000-00007B1F0000}"/>
    <cellStyle name="Calculation 17 3 5 2" xfId="8153" xr:uid="{00000000-0005-0000-0000-00007C1F0000}"/>
    <cellStyle name="Calculation 17 3 5 3" xfId="8154" xr:uid="{00000000-0005-0000-0000-00007D1F0000}"/>
    <cellStyle name="Calculation 17 3 5 4" xfId="8155" xr:uid="{00000000-0005-0000-0000-00007E1F0000}"/>
    <cellStyle name="Calculation 17 3 6" xfId="8156" xr:uid="{00000000-0005-0000-0000-00007F1F0000}"/>
    <cellStyle name="Calculation 17 3 7" xfId="8157" xr:uid="{00000000-0005-0000-0000-0000801F0000}"/>
    <cellStyle name="Calculation 17 3 8" xfId="8158" xr:uid="{00000000-0005-0000-0000-0000811F0000}"/>
    <cellStyle name="Calculation 17 4" xfId="8159" xr:uid="{00000000-0005-0000-0000-0000821F0000}"/>
    <cellStyle name="Calculation 17 4 2" xfId="8160" xr:uid="{00000000-0005-0000-0000-0000831F0000}"/>
    <cellStyle name="Calculation 17 4 3" xfId="8161" xr:uid="{00000000-0005-0000-0000-0000841F0000}"/>
    <cellStyle name="Calculation 17 4 4" xfId="8162" xr:uid="{00000000-0005-0000-0000-0000851F0000}"/>
    <cellStyle name="Calculation 17 5" xfId="8163" xr:uid="{00000000-0005-0000-0000-0000861F0000}"/>
    <cellStyle name="Calculation 17 6" xfId="8164" xr:uid="{00000000-0005-0000-0000-0000871F0000}"/>
    <cellStyle name="Calculation 17 7" xfId="8165" xr:uid="{00000000-0005-0000-0000-0000881F0000}"/>
    <cellStyle name="Calculation 18" xfId="8166" xr:uid="{00000000-0005-0000-0000-0000891F0000}"/>
    <cellStyle name="Calculation 18 2" xfId="8167" xr:uid="{00000000-0005-0000-0000-00008A1F0000}"/>
    <cellStyle name="Calculation 18 2 2" xfId="8168" xr:uid="{00000000-0005-0000-0000-00008B1F0000}"/>
    <cellStyle name="Calculation 18 2 2 2" xfId="8169" xr:uid="{00000000-0005-0000-0000-00008C1F0000}"/>
    <cellStyle name="Calculation 18 2 2 2 2" xfId="8170" xr:uid="{00000000-0005-0000-0000-00008D1F0000}"/>
    <cellStyle name="Calculation 18 2 2 2 3" xfId="8171" xr:uid="{00000000-0005-0000-0000-00008E1F0000}"/>
    <cellStyle name="Calculation 18 2 2 2 4" xfId="8172" xr:uid="{00000000-0005-0000-0000-00008F1F0000}"/>
    <cellStyle name="Calculation 18 2 2 3" xfId="8173" xr:uid="{00000000-0005-0000-0000-0000901F0000}"/>
    <cellStyle name="Calculation 18 2 2 3 2" xfId="8174" xr:uid="{00000000-0005-0000-0000-0000911F0000}"/>
    <cellStyle name="Calculation 18 2 2 3 3" xfId="8175" xr:uid="{00000000-0005-0000-0000-0000921F0000}"/>
    <cellStyle name="Calculation 18 2 2 3 4" xfId="8176" xr:uid="{00000000-0005-0000-0000-0000931F0000}"/>
    <cellStyle name="Calculation 18 2 2 4" xfId="8177" xr:uid="{00000000-0005-0000-0000-0000941F0000}"/>
    <cellStyle name="Calculation 18 2 2 4 2" xfId="8178" xr:uid="{00000000-0005-0000-0000-0000951F0000}"/>
    <cellStyle name="Calculation 18 2 2 4 3" xfId="8179" xr:uid="{00000000-0005-0000-0000-0000961F0000}"/>
    <cellStyle name="Calculation 18 2 2 4 4" xfId="8180" xr:uid="{00000000-0005-0000-0000-0000971F0000}"/>
    <cellStyle name="Calculation 18 2 2 5" xfId="8181" xr:uid="{00000000-0005-0000-0000-0000981F0000}"/>
    <cellStyle name="Calculation 18 2 2 5 2" xfId="8182" xr:uid="{00000000-0005-0000-0000-0000991F0000}"/>
    <cellStyle name="Calculation 18 2 2 5 3" xfId="8183" xr:uid="{00000000-0005-0000-0000-00009A1F0000}"/>
    <cellStyle name="Calculation 18 2 2 5 4" xfId="8184" xr:uid="{00000000-0005-0000-0000-00009B1F0000}"/>
    <cellStyle name="Calculation 18 2 2 6" xfId="8185" xr:uid="{00000000-0005-0000-0000-00009C1F0000}"/>
    <cellStyle name="Calculation 18 2 2 7" xfId="8186" xr:uid="{00000000-0005-0000-0000-00009D1F0000}"/>
    <cellStyle name="Calculation 18 2 2 8" xfId="8187" xr:uid="{00000000-0005-0000-0000-00009E1F0000}"/>
    <cellStyle name="Calculation 18 2 3" xfId="8188" xr:uid="{00000000-0005-0000-0000-00009F1F0000}"/>
    <cellStyle name="Calculation 18 2 3 2" xfId="8189" xr:uid="{00000000-0005-0000-0000-0000A01F0000}"/>
    <cellStyle name="Calculation 18 2 3 3" xfId="8190" xr:uid="{00000000-0005-0000-0000-0000A11F0000}"/>
    <cellStyle name="Calculation 18 2 3 4" xfId="8191" xr:uid="{00000000-0005-0000-0000-0000A21F0000}"/>
    <cellStyle name="Calculation 18 2 4" xfId="8192" xr:uid="{00000000-0005-0000-0000-0000A31F0000}"/>
    <cellStyle name="Calculation 18 2 5" xfId="8193" xr:uid="{00000000-0005-0000-0000-0000A41F0000}"/>
    <cellStyle name="Calculation 18 2 6" xfId="8194" xr:uid="{00000000-0005-0000-0000-0000A51F0000}"/>
    <cellStyle name="Calculation 18 3" xfId="8195" xr:uid="{00000000-0005-0000-0000-0000A61F0000}"/>
    <cellStyle name="Calculation 18 3 2" xfId="8196" xr:uid="{00000000-0005-0000-0000-0000A71F0000}"/>
    <cellStyle name="Calculation 18 3 2 2" xfId="8197" xr:uid="{00000000-0005-0000-0000-0000A81F0000}"/>
    <cellStyle name="Calculation 18 3 2 3" xfId="8198" xr:uid="{00000000-0005-0000-0000-0000A91F0000}"/>
    <cellStyle name="Calculation 18 3 2 4" xfId="8199" xr:uid="{00000000-0005-0000-0000-0000AA1F0000}"/>
    <cellStyle name="Calculation 18 3 3" xfId="8200" xr:uid="{00000000-0005-0000-0000-0000AB1F0000}"/>
    <cellStyle name="Calculation 18 3 3 2" xfId="8201" xr:uid="{00000000-0005-0000-0000-0000AC1F0000}"/>
    <cellStyle name="Calculation 18 3 3 3" xfId="8202" xr:uid="{00000000-0005-0000-0000-0000AD1F0000}"/>
    <cellStyle name="Calculation 18 3 3 4" xfId="8203" xr:uid="{00000000-0005-0000-0000-0000AE1F0000}"/>
    <cellStyle name="Calculation 18 3 4" xfId="8204" xr:uid="{00000000-0005-0000-0000-0000AF1F0000}"/>
    <cellStyle name="Calculation 18 3 4 2" xfId="8205" xr:uid="{00000000-0005-0000-0000-0000B01F0000}"/>
    <cellStyle name="Calculation 18 3 4 3" xfId="8206" xr:uid="{00000000-0005-0000-0000-0000B11F0000}"/>
    <cellStyle name="Calculation 18 3 4 4" xfId="8207" xr:uid="{00000000-0005-0000-0000-0000B21F0000}"/>
    <cellStyle name="Calculation 18 3 5" xfId="8208" xr:uid="{00000000-0005-0000-0000-0000B31F0000}"/>
    <cellStyle name="Calculation 18 3 5 2" xfId="8209" xr:uid="{00000000-0005-0000-0000-0000B41F0000}"/>
    <cellStyle name="Calculation 18 3 5 3" xfId="8210" xr:uid="{00000000-0005-0000-0000-0000B51F0000}"/>
    <cellStyle name="Calculation 18 3 5 4" xfId="8211" xr:uid="{00000000-0005-0000-0000-0000B61F0000}"/>
    <cellStyle name="Calculation 18 3 6" xfId="8212" xr:uid="{00000000-0005-0000-0000-0000B71F0000}"/>
    <cellStyle name="Calculation 18 3 7" xfId="8213" xr:uid="{00000000-0005-0000-0000-0000B81F0000}"/>
    <cellStyle name="Calculation 18 3 8" xfId="8214" xr:uid="{00000000-0005-0000-0000-0000B91F0000}"/>
    <cellStyle name="Calculation 18 4" xfId="8215" xr:uid="{00000000-0005-0000-0000-0000BA1F0000}"/>
    <cellStyle name="Calculation 18 4 2" xfId="8216" xr:uid="{00000000-0005-0000-0000-0000BB1F0000}"/>
    <cellStyle name="Calculation 18 4 3" xfId="8217" xr:uid="{00000000-0005-0000-0000-0000BC1F0000}"/>
    <cellStyle name="Calculation 18 4 4" xfId="8218" xr:uid="{00000000-0005-0000-0000-0000BD1F0000}"/>
    <cellStyle name="Calculation 18 5" xfId="8219" xr:uid="{00000000-0005-0000-0000-0000BE1F0000}"/>
    <cellStyle name="Calculation 18 6" xfId="8220" xr:uid="{00000000-0005-0000-0000-0000BF1F0000}"/>
    <cellStyle name="Calculation 18 7" xfId="8221" xr:uid="{00000000-0005-0000-0000-0000C01F0000}"/>
    <cellStyle name="Calculation 19" xfId="8222" xr:uid="{00000000-0005-0000-0000-0000C11F0000}"/>
    <cellStyle name="Calculation 19 2" xfId="8223" xr:uid="{00000000-0005-0000-0000-0000C21F0000}"/>
    <cellStyle name="Calculation 19 2 2" xfId="8224" xr:uid="{00000000-0005-0000-0000-0000C31F0000}"/>
    <cellStyle name="Calculation 19 2 2 2" xfId="8225" xr:uid="{00000000-0005-0000-0000-0000C41F0000}"/>
    <cellStyle name="Calculation 19 2 2 2 2" xfId="8226" xr:uid="{00000000-0005-0000-0000-0000C51F0000}"/>
    <cellStyle name="Calculation 19 2 2 2 3" xfId="8227" xr:uid="{00000000-0005-0000-0000-0000C61F0000}"/>
    <cellStyle name="Calculation 19 2 2 2 4" xfId="8228" xr:uid="{00000000-0005-0000-0000-0000C71F0000}"/>
    <cellStyle name="Calculation 19 2 2 3" xfId="8229" xr:uid="{00000000-0005-0000-0000-0000C81F0000}"/>
    <cellStyle name="Calculation 19 2 2 3 2" xfId="8230" xr:uid="{00000000-0005-0000-0000-0000C91F0000}"/>
    <cellStyle name="Calculation 19 2 2 3 3" xfId="8231" xr:uid="{00000000-0005-0000-0000-0000CA1F0000}"/>
    <cellStyle name="Calculation 19 2 2 3 4" xfId="8232" xr:uid="{00000000-0005-0000-0000-0000CB1F0000}"/>
    <cellStyle name="Calculation 19 2 2 4" xfId="8233" xr:uid="{00000000-0005-0000-0000-0000CC1F0000}"/>
    <cellStyle name="Calculation 19 2 2 4 2" xfId="8234" xr:uid="{00000000-0005-0000-0000-0000CD1F0000}"/>
    <cellStyle name="Calculation 19 2 2 4 3" xfId="8235" xr:uid="{00000000-0005-0000-0000-0000CE1F0000}"/>
    <cellStyle name="Calculation 19 2 2 4 4" xfId="8236" xr:uid="{00000000-0005-0000-0000-0000CF1F0000}"/>
    <cellStyle name="Calculation 19 2 2 5" xfId="8237" xr:uid="{00000000-0005-0000-0000-0000D01F0000}"/>
    <cellStyle name="Calculation 19 2 2 5 2" xfId="8238" xr:uid="{00000000-0005-0000-0000-0000D11F0000}"/>
    <cellStyle name="Calculation 19 2 2 5 3" xfId="8239" xr:uid="{00000000-0005-0000-0000-0000D21F0000}"/>
    <cellStyle name="Calculation 19 2 2 5 4" xfId="8240" xr:uid="{00000000-0005-0000-0000-0000D31F0000}"/>
    <cellStyle name="Calculation 19 2 2 6" xfId="8241" xr:uid="{00000000-0005-0000-0000-0000D41F0000}"/>
    <cellStyle name="Calculation 19 2 2 7" xfId="8242" xr:uid="{00000000-0005-0000-0000-0000D51F0000}"/>
    <cellStyle name="Calculation 19 2 2 8" xfId="8243" xr:uid="{00000000-0005-0000-0000-0000D61F0000}"/>
    <cellStyle name="Calculation 19 2 3" xfId="8244" xr:uid="{00000000-0005-0000-0000-0000D71F0000}"/>
    <cellStyle name="Calculation 19 2 3 2" xfId="8245" xr:uid="{00000000-0005-0000-0000-0000D81F0000}"/>
    <cellStyle name="Calculation 19 2 3 3" xfId="8246" xr:uid="{00000000-0005-0000-0000-0000D91F0000}"/>
    <cellStyle name="Calculation 19 2 3 4" xfId="8247" xr:uid="{00000000-0005-0000-0000-0000DA1F0000}"/>
    <cellStyle name="Calculation 19 2 4" xfId="8248" xr:uid="{00000000-0005-0000-0000-0000DB1F0000}"/>
    <cellStyle name="Calculation 19 2 5" xfId="8249" xr:uid="{00000000-0005-0000-0000-0000DC1F0000}"/>
    <cellStyle name="Calculation 19 2 6" xfId="8250" xr:uid="{00000000-0005-0000-0000-0000DD1F0000}"/>
    <cellStyle name="Calculation 19 3" xfId="8251" xr:uid="{00000000-0005-0000-0000-0000DE1F0000}"/>
    <cellStyle name="Calculation 19 3 2" xfId="8252" xr:uid="{00000000-0005-0000-0000-0000DF1F0000}"/>
    <cellStyle name="Calculation 19 3 2 2" xfId="8253" xr:uid="{00000000-0005-0000-0000-0000E01F0000}"/>
    <cellStyle name="Calculation 19 3 2 3" xfId="8254" xr:uid="{00000000-0005-0000-0000-0000E11F0000}"/>
    <cellStyle name="Calculation 19 3 2 4" xfId="8255" xr:uid="{00000000-0005-0000-0000-0000E21F0000}"/>
    <cellStyle name="Calculation 19 3 3" xfId="8256" xr:uid="{00000000-0005-0000-0000-0000E31F0000}"/>
    <cellStyle name="Calculation 19 3 3 2" xfId="8257" xr:uid="{00000000-0005-0000-0000-0000E41F0000}"/>
    <cellStyle name="Calculation 19 3 3 3" xfId="8258" xr:uid="{00000000-0005-0000-0000-0000E51F0000}"/>
    <cellStyle name="Calculation 19 3 3 4" xfId="8259" xr:uid="{00000000-0005-0000-0000-0000E61F0000}"/>
    <cellStyle name="Calculation 19 3 4" xfId="8260" xr:uid="{00000000-0005-0000-0000-0000E71F0000}"/>
    <cellStyle name="Calculation 19 3 4 2" xfId="8261" xr:uid="{00000000-0005-0000-0000-0000E81F0000}"/>
    <cellStyle name="Calculation 19 3 4 3" xfId="8262" xr:uid="{00000000-0005-0000-0000-0000E91F0000}"/>
    <cellStyle name="Calculation 19 3 4 4" xfId="8263" xr:uid="{00000000-0005-0000-0000-0000EA1F0000}"/>
    <cellStyle name="Calculation 19 3 5" xfId="8264" xr:uid="{00000000-0005-0000-0000-0000EB1F0000}"/>
    <cellStyle name="Calculation 19 3 5 2" xfId="8265" xr:uid="{00000000-0005-0000-0000-0000EC1F0000}"/>
    <cellStyle name="Calculation 19 3 5 3" xfId="8266" xr:uid="{00000000-0005-0000-0000-0000ED1F0000}"/>
    <cellStyle name="Calculation 19 3 5 4" xfId="8267" xr:uid="{00000000-0005-0000-0000-0000EE1F0000}"/>
    <cellStyle name="Calculation 19 3 6" xfId="8268" xr:uid="{00000000-0005-0000-0000-0000EF1F0000}"/>
    <cellStyle name="Calculation 19 3 7" xfId="8269" xr:uid="{00000000-0005-0000-0000-0000F01F0000}"/>
    <cellStyle name="Calculation 19 3 8" xfId="8270" xr:uid="{00000000-0005-0000-0000-0000F11F0000}"/>
    <cellStyle name="Calculation 19 4" xfId="8271" xr:uid="{00000000-0005-0000-0000-0000F21F0000}"/>
    <cellStyle name="Calculation 19 4 2" xfId="8272" xr:uid="{00000000-0005-0000-0000-0000F31F0000}"/>
    <cellStyle name="Calculation 19 4 3" xfId="8273" xr:uid="{00000000-0005-0000-0000-0000F41F0000}"/>
    <cellStyle name="Calculation 19 4 4" xfId="8274" xr:uid="{00000000-0005-0000-0000-0000F51F0000}"/>
    <cellStyle name="Calculation 19 5" xfId="8275" xr:uid="{00000000-0005-0000-0000-0000F61F0000}"/>
    <cellStyle name="Calculation 19 6" xfId="8276" xr:uid="{00000000-0005-0000-0000-0000F71F0000}"/>
    <cellStyle name="Calculation 19 7" xfId="8277" xr:uid="{00000000-0005-0000-0000-0000F81F0000}"/>
    <cellStyle name="Calculation 2" xfId="8278" xr:uid="{00000000-0005-0000-0000-0000F91F0000}"/>
    <cellStyle name="Calculation 2 10" xfId="8279" xr:uid="{00000000-0005-0000-0000-0000FA1F0000}"/>
    <cellStyle name="Calculation 2 10 2" xfId="8280" xr:uid="{00000000-0005-0000-0000-0000FB1F0000}"/>
    <cellStyle name="Calculation 2 10 2 2" xfId="8281" xr:uid="{00000000-0005-0000-0000-0000FC1F0000}"/>
    <cellStyle name="Calculation 2 10 3" xfId="8282" xr:uid="{00000000-0005-0000-0000-0000FD1F0000}"/>
    <cellStyle name="Calculation 2 10 3 2" xfId="8283" xr:uid="{00000000-0005-0000-0000-0000FE1F0000}"/>
    <cellStyle name="Calculation 2 10 4" xfId="8284" xr:uid="{00000000-0005-0000-0000-0000FF1F0000}"/>
    <cellStyle name="Calculation 2 11" xfId="8285" xr:uid="{00000000-0005-0000-0000-000000200000}"/>
    <cellStyle name="Calculation 2 11 2" xfId="8286" xr:uid="{00000000-0005-0000-0000-000001200000}"/>
    <cellStyle name="Calculation 2 11 2 2" xfId="8287" xr:uid="{00000000-0005-0000-0000-000002200000}"/>
    <cellStyle name="Calculation 2 11 3" xfId="8288" xr:uid="{00000000-0005-0000-0000-000003200000}"/>
    <cellStyle name="Calculation 2 11 3 2" xfId="8289" xr:uid="{00000000-0005-0000-0000-000004200000}"/>
    <cellStyle name="Calculation 2 11 4" xfId="8290" xr:uid="{00000000-0005-0000-0000-000005200000}"/>
    <cellStyle name="Calculation 2 12" xfId="8291" xr:uid="{00000000-0005-0000-0000-000006200000}"/>
    <cellStyle name="Calculation 2 12 2" xfId="8292" xr:uid="{00000000-0005-0000-0000-000007200000}"/>
    <cellStyle name="Calculation 2 12 2 2" xfId="8293" xr:uid="{00000000-0005-0000-0000-000008200000}"/>
    <cellStyle name="Calculation 2 12 3" xfId="8294" xr:uid="{00000000-0005-0000-0000-000009200000}"/>
    <cellStyle name="Calculation 2 12 3 2" xfId="8295" xr:uid="{00000000-0005-0000-0000-00000A200000}"/>
    <cellStyle name="Calculation 2 12 4" xfId="8296" xr:uid="{00000000-0005-0000-0000-00000B200000}"/>
    <cellStyle name="Calculation 2 13" xfId="8297" xr:uid="{00000000-0005-0000-0000-00000C200000}"/>
    <cellStyle name="Calculation 2 13 2" xfId="8298" xr:uid="{00000000-0005-0000-0000-00000D200000}"/>
    <cellStyle name="Calculation 2 13 2 2" xfId="8299" xr:uid="{00000000-0005-0000-0000-00000E200000}"/>
    <cellStyle name="Calculation 2 13 3" xfId="8300" xr:uid="{00000000-0005-0000-0000-00000F200000}"/>
    <cellStyle name="Calculation 2 13 3 2" xfId="8301" xr:uid="{00000000-0005-0000-0000-000010200000}"/>
    <cellStyle name="Calculation 2 13 4" xfId="8302" xr:uid="{00000000-0005-0000-0000-000011200000}"/>
    <cellStyle name="Calculation 2 14" xfId="8303" xr:uid="{00000000-0005-0000-0000-000012200000}"/>
    <cellStyle name="Calculation 2 14 2" xfId="8304" xr:uid="{00000000-0005-0000-0000-000013200000}"/>
    <cellStyle name="Calculation 2 14 2 2" xfId="8305" xr:uid="{00000000-0005-0000-0000-000014200000}"/>
    <cellStyle name="Calculation 2 14 3" xfId="8306" xr:uid="{00000000-0005-0000-0000-000015200000}"/>
    <cellStyle name="Calculation 2 14 3 2" xfId="8307" xr:uid="{00000000-0005-0000-0000-000016200000}"/>
    <cellStyle name="Calculation 2 14 4" xfId="8308" xr:uid="{00000000-0005-0000-0000-000017200000}"/>
    <cellStyle name="Calculation 2 15" xfId="8309" xr:uid="{00000000-0005-0000-0000-000018200000}"/>
    <cellStyle name="Calculation 2 15 2" xfId="8310" xr:uid="{00000000-0005-0000-0000-000019200000}"/>
    <cellStyle name="Calculation 2 15 2 2" xfId="8311" xr:uid="{00000000-0005-0000-0000-00001A200000}"/>
    <cellStyle name="Calculation 2 15 3" xfId="8312" xr:uid="{00000000-0005-0000-0000-00001B200000}"/>
    <cellStyle name="Calculation 2 15 3 2" xfId="8313" xr:uid="{00000000-0005-0000-0000-00001C200000}"/>
    <cellStyle name="Calculation 2 15 4" xfId="8314" xr:uid="{00000000-0005-0000-0000-00001D200000}"/>
    <cellStyle name="Calculation 2 16" xfId="8315" xr:uid="{00000000-0005-0000-0000-00001E200000}"/>
    <cellStyle name="Calculation 2 16 2" xfId="8316" xr:uid="{00000000-0005-0000-0000-00001F200000}"/>
    <cellStyle name="Calculation 2 16 2 2" xfId="8317" xr:uid="{00000000-0005-0000-0000-000020200000}"/>
    <cellStyle name="Calculation 2 16 3" xfId="8318" xr:uid="{00000000-0005-0000-0000-000021200000}"/>
    <cellStyle name="Calculation 2 16 3 2" xfId="8319" xr:uid="{00000000-0005-0000-0000-000022200000}"/>
    <cellStyle name="Calculation 2 16 4" xfId="8320" xr:uid="{00000000-0005-0000-0000-000023200000}"/>
    <cellStyle name="Calculation 2 17" xfId="8321" xr:uid="{00000000-0005-0000-0000-000024200000}"/>
    <cellStyle name="Calculation 2 17 2" xfId="8322" xr:uid="{00000000-0005-0000-0000-000025200000}"/>
    <cellStyle name="Calculation 2 17 2 2" xfId="8323" xr:uid="{00000000-0005-0000-0000-000026200000}"/>
    <cellStyle name="Calculation 2 17 3" xfId="8324" xr:uid="{00000000-0005-0000-0000-000027200000}"/>
    <cellStyle name="Calculation 2 17 3 2" xfId="8325" xr:uid="{00000000-0005-0000-0000-000028200000}"/>
    <cellStyle name="Calculation 2 17 4" xfId="8326" xr:uid="{00000000-0005-0000-0000-000029200000}"/>
    <cellStyle name="Calculation 2 18" xfId="8327" xr:uid="{00000000-0005-0000-0000-00002A200000}"/>
    <cellStyle name="Calculation 2 18 2" xfId="8328" xr:uid="{00000000-0005-0000-0000-00002B200000}"/>
    <cellStyle name="Calculation 2 18 2 2" xfId="8329" xr:uid="{00000000-0005-0000-0000-00002C200000}"/>
    <cellStyle name="Calculation 2 18 3" xfId="8330" xr:uid="{00000000-0005-0000-0000-00002D200000}"/>
    <cellStyle name="Calculation 2 18 3 2" xfId="8331" xr:uid="{00000000-0005-0000-0000-00002E200000}"/>
    <cellStyle name="Calculation 2 18 4" xfId="8332" xr:uid="{00000000-0005-0000-0000-00002F200000}"/>
    <cellStyle name="Calculation 2 19" xfId="8333" xr:uid="{00000000-0005-0000-0000-000030200000}"/>
    <cellStyle name="Calculation 2 19 2" xfId="8334" xr:uid="{00000000-0005-0000-0000-000031200000}"/>
    <cellStyle name="Calculation 2 19 2 2" xfId="8335" xr:uid="{00000000-0005-0000-0000-000032200000}"/>
    <cellStyle name="Calculation 2 19 3" xfId="8336" xr:uid="{00000000-0005-0000-0000-000033200000}"/>
    <cellStyle name="Calculation 2 19 3 2" xfId="8337" xr:uid="{00000000-0005-0000-0000-000034200000}"/>
    <cellStyle name="Calculation 2 19 4" xfId="8338" xr:uid="{00000000-0005-0000-0000-000035200000}"/>
    <cellStyle name="Calculation 2 2" xfId="8339" xr:uid="{00000000-0005-0000-0000-000036200000}"/>
    <cellStyle name="Calculation 2 2 10" xfId="8340" xr:uid="{00000000-0005-0000-0000-000037200000}"/>
    <cellStyle name="Calculation 2 2 10 2" xfId="8341" xr:uid="{00000000-0005-0000-0000-000038200000}"/>
    <cellStyle name="Calculation 2 2 10 3" xfId="8342" xr:uid="{00000000-0005-0000-0000-000039200000}"/>
    <cellStyle name="Calculation 2 2 10 4" xfId="8343" xr:uid="{00000000-0005-0000-0000-00003A200000}"/>
    <cellStyle name="Calculation 2 2 11" xfId="8344" xr:uid="{00000000-0005-0000-0000-00003B200000}"/>
    <cellStyle name="Calculation 2 2 11 2" xfId="8345" xr:uid="{00000000-0005-0000-0000-00003C200000}"/>
    <cellStyle name="Calculation 2 2 11 3" xfId="8346" xr:uid="{00000000-0005-0000-0000-00003D200000}"/>
    <cellStyle name="Calculation 2 2 11 4" xfId="8347" xr:uid="{00000000-0005-0000-0000-00003E200000}"/>
    <cellStyle name="Calculation 2 2 12" xfId="8348" xr:uid="{00000000-0005-0000-0000-00003F200000}"/>
    <cellStyle name="Calculation 2 2 12 2" xfId="8349" xr:uid="{00000000-0005-0000-0000-000040200000}"/>
    <cellStyle name="Calculation 2 2 12 3" xfId="8350" xr:uid="{00000000-0005-0000-0000-000041200000}"/>
    <cellStyle name="Calculation 2 2 12 4" xfId="8351" xr:uid="{00000000-0005-0000-0000-000042200000}"/>
    <cellStyle name="Calculation 2 2 13" xfId="8352" xr:uid="{00000000-0005-0000-0000-000043200000}"/>
    <cellStyle name="Calculation 2 2 13 2" xfId="8353" xr:uid="{00000000-0005-0000-0000-000044200000}"/>
    <cellStyle name="Calculation 2 2 13 3" xfId="8354" xr:uid="{00000000-0005-0000-0000-000045200000}"/>
    <cellStyle name="Calculation 2 2 13 4" xfId="8355" xr:uid="{00000000-0005-0000-0000-000046200000}"/>
    <cellStyle name="Calculation 2 2 14" xfId="8356" xr:uid="{00000000-0005-0000-0000-000047200000}"/>
    <cellStyle name="Calculation 2 2 14 2" xfId="8357" xr:uid="{00000000-0005-0000-0000-000048200000}"/>
    <cellStyle name="Calculation 2 2 14 3" xfId="8358" xr:uid="{00000000-0005-0000-0000-000049200000}"/>
    <cellStyle name="Calculation 2 2 14 4" xfId="8359" xr:uid="{00000000-0005-0000-0000-00004A200000}"/>
    <cellStyle name="Calculation 2 2 15" xfId="8360" xr:uid="{00000000-0005-0000-0000-00004B200000}"/>
    <cellStyle name="Calculation 2 2 16" xfId="8361" xr:uid="{00000000-0005-0000-0000-00004C200000}"/>
    <cellStyle name="Calculation 2 2 17" xfId="8362" xr:uid="{00000000-0005-0000-0000-00004D200000}"/>
    <cellStyle name="Calculation 2 2 2" xfId="8363" xr:uid="{00000000-0005-0000-0000-00004E200000}"/>
    <cellStyle name="Calculation 2 2 2 10" xfId="8364" xr:uid="{00000000-0005-0000-0000-00004F200000}"/>
    <cellStyle name="Calculation 2 2 2 2" xfId="8365" xr:uid="{00000000-0005-0000-0000-000050200000}"/>
    <cellStyle name="Calculation 2 2 2 2 2" xfId="8366" xr:uid="{00000000-0005-0000-0000-000051200000}"/>
    <cellStyle name="Calculation 2 2 2 2 2 2" xfId="8367" xr:uid="{00000000-0005-0000-0000-000052200000}"/>
    <cellStyle name="Calculation 2 2 2 2 2 2 2" xfId="8368" xr:uid="{00000000-0005-0000-0000-000053200000}"/>
    <cellStyle name="Calculation 2 2 2 2 2 3" xfId="8369" xr:uid="{00000000-0005-0000-0000-000054200000}"/>
    <cellStyle name="Calculation 2 2 2 2 2 3 2" xfId="8370" xr:uid="{00000000-0005-0000-0000-000055200000}"/>
    <cellStyle name="Calculation 2 2 2 2 2 4" xfId="8371" xr:uid="{00000000-0005-0000-0000-000056200000}"/>
    <cellStyle name="Calculation 2 2 2 2 3" xfId="8372" xr:uid="{00000000-0005-0000-0000-000057200000}"/>
    <cellStyle name="Calculation 2 2 2 2 3 2" xfId="8373" xr:uid="{00000000-0005-0000-0000-000058200000}"/>
    <cellStyle name="Calculation 2 2 2 2 4" xfId="8374" xr:uid="{00000000-0005-0000-0000-000059200000}"/>
    <cellStyle name="Calculation 2 2 2 2 4 2" xfId="8375" xr:uid="{00000000-0005-0000-0000-00005A200000}"/>
    <cellStyle name="Calculation 2 2 2 2 5" xfId="8376" xr:uid="{00000000-0005-0000-0000-00005B200000}"/>
    <cellStyle name="Calculation 2 2 2 2 6" xfId="8377" xr:uid="{00000000-0005-0000-0000-00005C200000}"/>
    <cellStyle name="Calculation 2 2 2 3" xfId="8378" xr:uid="{00000000-0005-0000-0000-00005D200000}"/>
    <cellStyle name="Calculation 2 2 2 3 2" xfId="8379" xr:uid="{00000000-0005-0000-0000-00005E200000}"/>
    <cellStyle name="Calculation 2 2 2 3 2 2" xfId="8380" xr:uid="{00000000-0005-0000-0000-00005F200000}"/>
    <cellStyle name="Calculation 2 2 2 3 3" xfId="8381" xr:uid="{00000000-0005-0000-0000-000060200000}"/>
    <cellStyle name="Calculation 2 2 2 3 3 2" xfId="8382" xr:uid="{00000000-0005-0000-0000-000061200000}"/>
    <cellStyle name="Calculation 2 2 2 3 4" xfId="8383" xr:uid="{00000000-0005-0000-0000-000062200000}"/>
    <cellStyle name="Calculation 2 2 2 3 5" xfId="8384" xr:uid="{00000000-0005-0000-0000-000063200000}"/>
    <cellStyle name="Calculation 2 2 2 4" xfId="8385" xr:uid="{00000000-0005-0000-0000-000064200000}"/>
    <cellStyle name="Calculation 2 2 2 4 2" xfId="8386" xr:uid="{00000000-0005-0000-0000-000065200000}"/>
    <cellStyle name="Calculation 2 2 2 4 3" xfId="8387" xr:uid="{00000000-0005-0000-0000-000066200000}"/>
    <cellStyle name="Calculation 2 2 2 4 4" xfId="8388" xr:uid="{00000000-0005-0000-0000-000067200000}"/>
    <cellStyle name="Calculation 2 2 2 5" xfId="8389" xr:uid="{00000000-0005-0000-0000-000068200000}"/>
    <cellStyle name="Calculation 2 2 2 5 2" xfId="8390" xr:uid="{00000000-0005-0000-0000-000069200000}"/>
    <cellStyle name="Calculation 2 2 2 5 3" xfId="8391" xr:uid="{00000000-0005-0000-0000-00006A200000}"/>
    <cellStyle name="Calculation 2 2 2 5 4" xfId="8392" xr:uid="{00000000-0005-0000-0000-00006B200000}"/>
    <cellStyle name="Calculation 2 2 2 6" xfId="8393" xr:uid="{00000000-0005-0000-0000-00006C200000}"/>
    <cellStyle name="Calculation 2 2 2 6 2" xfId="8394" xr:uid="{00000000-0005-0000-0000-00006D200000}"/>
    <cellStyle name="Calculation 2 2 2 6 3" xfId="8395" xr:uid="{00000000-0005-0000-0000-00006E200000}"/>
    <cellStyle name="Calculation 2 2 2 6 4" xfId="8396" xr:uid="{00000000-0005-0000-0000-00006F200000}"/>
    <cellStyle name="Calculation 2 2 2 7" xfId="8397" xr:uid="{00000000-0005-0000-0000-000070200000}"/>
    <cellStyle name="Calculation 2 2 2 7 2" xfId="8398" xr:uid="{00000000-0005-0000-0000-000071200000}"/>
    <cellStyle name="Calculation 2 2 2 7 3" xfId="8399" xr:uid="{00000000-0005-0000-0000-000072200000}"/>
    <cellStyle name="Calculation 2 2 2 7 4" xfId="8400" xr:uid="{00000000-0005-0000-0000-000073200000}"/>
    <cellStyle name="Calculation 2 2 2 8" xfId="8401" xr:uid="{00000000-0005-0000-0000-000074200000}"/>
    <cellStyle name="Calculation 2 2 2 9" xfId="8402" xr:uid="{00000000-0005-0000-0000-000075200000}"/>
    <cellStyle name="Calculation 2 2 3" xfId="8403" xr:uid="{00000000-0005-0000-0000-000076200000}"/>
    <cellStyle name="Calculation 2 2 3 2" xfId="8404" xr:uid="{00000000-0005-0000-0000-000077200000}"/>
    <cellStyle name="Calculation 2 2 3 2 2" xfId="8405" xr:uid="{00000000-0005-0000-0000-000078200000}"/>
    <cellStyle name="Calculation 2 2 3 2 2 2" xfId="8406" xr:uid="{00000000-0005-0000-0000-000079200000}"/>
    <cellStyle name="Calculation 2 2 3 2 3" xfId="8407" xr:uid="{00000000-0005-0000-0000-00007A200000}"/>
    <cellStyle name="Calculation 2 2 3 2 3 2" xfId="8408" xr:uid="{00000000-0005-0000-0000-00007B200000}"/>
    <cellStyle name="Calculation 2 2 3 2 4" xfId="8409" xr:uid="{00000000-0005-0000-0000-00007C200000}"/>
    <cellStyle name="Calculation 2 2 3 3" xfId="8410" xr:uid="{00000000-0005-0000-0000-00007D200000}"/>
    <cellStyle name="Calculation 2 2 3 3 2" xfId="8411" xr:uid="{00000000-0005-0000-0000-00007E200000}"/>
    <cellStyle name="Calculation 2 2 3 4" xfId="8412" xr:uid="{00000000-0005-0000-0000-00007F200000}"/>
    <cellStyle name="Calculation 2 2 3 4 2" xfId="8413" xr:uid="{00000000-0005-0000-0000-000080200000}"/>
    <cellStyle name="Calculation 2 2 3 5" xfId="8414" xr:uid="{00000000-0005-0000-0000-000081200000}"/>
    <cellStyle name="Calculation 2 2 3 6" xfId="8415" xr:uid="{00000000-0005-0000-0000-000082200000}"/>
    <cellStyle name="Calculation 2 2 4" xfId="8416" xr:uid="{00000000-0005-0000-0000-000083200000}"/>
    <cellStyle name="Calculation 2 2 4 2" xfId="8417" xr:uid="{00000000-0005-0000-0000-000084200000}"/>
    <cellStyle name="Calculation 2 2 4 2 2" xfId="8418" xr:uid="{00000000-0005-0000-0000-000085200000}"/>
    <cellStyle name="Calculation 2 2 4 3" xfId="8419" xr:uid="{00000000-0005-0000-0000-000086200000}"/>
    <cellStyle name="Calculation 2 2 4 3 2" xfId="8420" xr:uid="{00000000-0005-0000-0000-000087200000}"/>
    <cellStyle name="Calculation 2 2 4 4" xfId="8421" xr:uid="{00000000-0005-0000-0000-000088200000}"/>
    <cellStyle name="Calculation 2 2 4 5" xfId="8422" xr:uid="{00000000-0005-0000-0000-000089200000}"/>
    <cellStyle name="Calculation 2 2 5" xfId="8423" xr:uid="{00000000-0005-0000-0000-00008A200000}"/>
    <cellStyle name="Calculation 2 2 5 2" xfId="8424" xr:uid="{00000000-0005-0000-0000-00008B200000}"/>
    <cellStyle name="Calculation 2 2 5 2 2" xfId="8425" xr:uid="{00000000-0005-0000-0000-00008C200000}"/>
    <cellStyle name="Calculation 2 2 5 3" xfId="8426" xr:uid="{00000000-0005-0000-0000-00008D200000}"/>
    <cellStyle name="Calculation 2 2 5 4" xfId="8427" xr:uid="{00000000-0005-0000-0000-00008E200000}"/>
    <cellStyle name="Calculation 2 2 6" xfId="8428" xr:uid="{00000000-0005-0000-0000-00008F200000}"/>
    <cellStyle name="Calculation 2 2 6 2" xfId="8429" xr:uid="{00000000-0005-0000-0000-000090200000}"/>
    <cellStyle name="Calculation 2 2 6 3" xfId="8430" xr:uid="{00000000-0005-0000-0000-000091200000}"/>
    <cellStyle name="Calculation 2 2 6 4" xfId="8431" xr:uid="{00000000-0005-0000-0000-000092200000}"/>
    <cellStyle name="Calculation 2 2 7" xfId="8432" xr:uid="{00000000-0005-0000-0000-000093200000}"/>
    <cellStyle name="Calculation 2 2 7 2" xfId="8433" xr:uid="{00000000-0005-0000-0000-000094200000}"/>
    <cellStyle name="Calculation 2 2 7 3" xfId="8434" xr:uid="{00000000-0005-0000-0000-000095200000}"/>
    <cellStyle name="Calculation 2 2 7 4" xfId="8435" xr:uid="{00000000-0005-0000-0000-000096200000}"/>
    <cellStyle name="Calculation 2 2 8" xfId="8436" xr:uid="{00000000-0005-0000-0000-000097200000}"/>
    <cellStyle name="Calculation 2 2 8 2" xfId="8437" xr:uid="{00000000-0005-0000-0000-000098200000}"/>
    <cellStyle name="Calculation 2 2 8 3" xfId="8438" xr:uid="{00000000-0005-0000-0000-000099200000}"/>
    <cellStyle name="Calculation 2 2 8 4" xfId="8439" xr:uid="{00000000-0005-0000-0000-00009A200000}"/>
    <cellStyle name="Calculation 2 2 9" xfId="8440" xr:uid="{00000000-0005-0000-0000-00009B200000}"/>
    <cellStyle name="Calculation 2 2 9 2" xfId="8441" xr:uid="{00000000-0005-0000-0000-00009C200000}"/>
    <cellStyle name="Calculation 2 2 9 3" xfId="8442" xr:uid="{00000000-0005-0000-0000-00009D200000}"/>
    <cellStyle name="Calculation 2 2 9 4" xfId="8443" xr:uid="{00000000-0005-0000-0000-00009E200000}"/>
    <cellStyle name="Calculation 2 20" xfId="8444" xr:uid="{00000000-0005-0000-0000-00009F200000}"/>
    <cellStyle name="Calculation 2 20 2" xfId="8445" xr:uid="{00000000-0005-0000-0000-0000A0200000}"/>
    <cellStyle name="Calculation 2 20 2 2" xfId="8446" xr:uid="{00000000-0005-0000-0000-0000A1200000}"/>
    <cellStyle name="Calculation 2 20 3" xfId="8447" xr:uid="{00000000-0005-0000-0000-0000A2200000}"/>
    <cellStyle name="Calculation 2 20 3 2" xfId="8448" xr:uid="{00000000-0005-0000-0000-0000A3200000}"/>
    <cellStyle name="Calculation 2 20 4" xfId="8449" xr:uid="{00000000-0005-0000-0000-0000A4200000}"/>
    <cellStyle name="Calculation 2 21" xfId="8450" xr:uid="{00000000-0005-0000-0000-0000A5200000}"/>
    <cellStyle name="Calculation 2 21 2" xfId="8451" xr:uid="{00000000-0005-0000-0000-0000A6200000}"/>
    <cellStyle name="Calculation 2 21 2 2" xfId="8452" xr:uid="{00000000-0005-0000-0000-0000A7200000}"/>
    <cellStyle name="Calculation 2 21 3" xfId="8453" xr:uid="{00000000-0005-0000-0000-0000A8200000}"/>
    <cellStyle name="Calculation 2 21 3 2" xfId="8454" xr:uid="{00000000-0005-0000-0000-0000A9200000}"/>
    <cellStyle name="Calculation 2 21 4" xfId="8455" xr:uid="{00000000-0005-0000-0000-0000AA200000}"/>
    <cellStyle name="Calculation 2 22" xfId="8456" xr:uid="{00000000-0005-0000-0000-0000AB200000}"/>
    <cellStyle name="Calculation 2 22 2" xfId="8457" xr:uid="{00000000-0005-0000-0000-0000AC200000}"/>
    <cellStyle name="Calculation 2 22 2 2" xfId="8458" xr:uid="{00000000-0005-0000-0000-0000AD200000}"/>
    <cellStyle name="Calculation 2 22 3" xfId="8459" xr:uid="{00000000-0005-0000-0000-0000AE200000}"/>
    <cellStyle name="Calculation 2 22 3 2" xfId="8460" xr:uid="{00000000-0005-0000-0000-0000AF200000}"/>
    <cellStyle name="Calculation 2 22 4" xfId="8461" xr:uid="{00000000-0005-0000-0000-0000B0200000}"/>
    <cellStyle name="Calculation 2 23" xfId="8462" xr:uid="{00000000-0005-0000-0000-0000B1200000}"/>
    <cellStyle name="Calculation 2 23 2" xfId="8463" xr:uid="{00000000-0005-0000-0000-0000B2200000}"/>
    <cellStyle name="Calculation 2 23 2 2" xfId="8464" xr:uid="{00000000-0005-0000-0000-0000B3200000}"/>
    <cellStyle name="Calculation 2 23 3" xfId="8465" xr:uid="{00000000-0005-0000-0000-0000B4200000}"/>
    <cellStyle name="Calculation 2 23 3 2" xfId="8466" xr:uid="{00000000-0005-0000-0000-0000B5200000}"/>
    <cellStyle name="Calculation 2 23 4" xfId="8467" xr:uid="{00000000-0005-0000-0000-0000B6200000}"/>
    <cellStyle name="Calculation 2 24" xfId="8468" xr:uid="{00000000-0005-0000-0000-0000B7200000}"/>
    <cellStyle name="Calculation 2 24 2" xfId="8469" xr:uid="{00000000-0005-0000-0000-0000B8200000}"/>
    <cellStyle name="Calculation 2 24 2 2" xfId="8470" xr:uid="{00000000-0005-0000-0000-0000B9200000}"/>
    <cellStyle name="Calculation 2 24 3" xfId="8471" xr:uid="{00000000-0005-0000-0000-0000BA200000}"/>
    <cellStyle name="Calculation 2 24 3 2" xfId="8472" xr:uid="{00000000-0005-0000-0000-0000BB200000}"/>
    <cellStyle name="Calculation 2 24 4" xfId="8473" xr:uid="{00000000-0005-0000-0000-0000BC200000}"/>
    <cellStyle name="Calculation 2 25" xfId="8474" xr:uid="{00000000-0005-0000-0000-0000BD200000}"/>
    <cellStyle name="Calculation 2 25 2" xfId="8475" xr:uid="{00000000-0005-0000-0000-0000BE200000}"/>
    <cellStyle name="Calculation 2 26" xfId="8476" xr:uid="{00000000-0005-0000-0000-0000BF200000}"/>
    <cellStyle name="Calculation 2 26 2" xfId="8477" xr:uid="{00000000-0005-0000-0000-0000C0200000}"/>
    <cellStyle name="Calculation 2 27" xfId="8478" xr:uid="{00000000-0005-0000-0000-0000C1200000}"/>
    <cellStyle name="Calculation 2 27 2" xfId="8479" xr:uid="{00000000-0005-0000-0000-0000C2200000}"/>
    <cellStyle name="Calculation 2 28" xfId="8480" xr:uid="{00000000-0005-0000-0000-0000C3200000}"/>
    <cellStyle name="Calculation 2 28 2" xfId="8481" xr:uid="{00000000-0005-0000-0000-0000C4200000}"/>
    <cellStyle name="Calculation 2 29" xfId="8482" xr:uid="{00000000-0005-0000-0000-0000C5200000}"/>
    <cellStyle name="Calculation 2 3" xfId="8483" xr:uid="{00000000-0005-0000-0000-0000C6200000}"/>
    <cellStyle name="Calculation 2 3 10" xfId="8484" xr:uid="{00000000-0005-0000-0000-0000C7200000}"/>
    <cellStyle name="Calculation 2 3 10 2" xfId="8485" xr:uid="{00000000-0005-0000-0000-0000C8200000}"/>
    <cellStyle name="Calculation 2 3 11" xfId="8486" xr:uid="{00000000-0005-0000-0000-0000C9200000}"/>
    <cellStyle name="Calculation 2 3 11 2" xfId="8487" xr:uid="{00000000-0005-0000-0000-0000CA200000}"/>
    <cellStyle name="Calculation 2 3 12" xfId="8488" xr:uid="{00000000-0005-0000-0000-0000CB200000}"/>
    <cellStyle name="Calculation 2 3 13" xfId="8489" xr:uid="{00000000-0005-0000-0000-0000CC200000}"/>
    <cellStyle name="Calculation 2 3 2" xfId="8490" xr:uid="{00000000-0005-0000-0000-0000CD200000}"/>
    <cellStyle name="Calculation 2 3 2 10" xfId="8491" xr:uid="{00000000-0005-0000-0000-0000CE200000}"/>
    <cellStyle name="Calculation 2 3 2 2" xfId="8492" xr:uid="{00000000-0005-0000-0000-0000CF200000}"/>
    <cellStyle name="Calculation 2 3 2 2 2" xfId="8493" xr:uid="{00000000-0005-0000-0000-0000D0200000}"/>
    <cellStyle name="Calculation 2 3 2 2 2 2" xfId="8494" xr:uid="{00000000-0005-0000-0000-0000D1200000}"/>
    <cellStyle name="Calculation 2 3 2 2 3" xfId="8495" xr:uid="{00000000-0005-0000-0000-0000D2200000}"/>
    <cellStyle name="Calculation 2 3 2 2 3 2" xfId="8496" xr:uid="{00000000-0005-0000-0000-0000D3200000}"/>
    <cellStyle name="Calculation 2 3 2 2 4" xfId="8497" xr:uid="{00000000-0005-0000-0000-0000D4200000}"/>
    <cellStyle name="Calculation 2 3 2 3" xfId="8498" xr:uid="{00000000-0005-0000-0000-0000D5200000}"/>
    <cellStyle name="Calculation 2 3 2 3 2" xfId="8499" xr:uid="{00000000-0005-0000-0000-0000D6200000}"/>
    <cellStyle name="Calculation 2 3 2 3 3" xfId="8500" xr:uid="{00000000-0005-0000-0000-0000D7200000}"/>
    <cellStyle name="Calculation 2 3 2 3 4" xfId="8501" xr:uid="{00000000-0005-0000-0000-0000D8200000}"/>
    <cellStyle name="Calculation 2 3 2 4" xfId="8502" xr:uid="{00000000-0005-0000-0000-0000D9200000}"/>
    <cellStyle name="Calculation 2 3 2 4 2" xfId="8503" xr:uid="{00000000-0005-0000-0000-0000DA200000}"/>
    <cellStyle name="Calculation 2 3 2 4 3" xfId="8504" xr:uid="{00000000-0005-0000-0000-0000DB200000}"/>
    <cellStyle name="Calculation 2 3 2 4 4" xfId="8505" xr:uid="{00000000-0005-0000-0000-0000DC200000}"/>
    <cellStyle name="Calculation 2 3 2 5" xfId="8506" xr:uid="{00000000-0005-0000-0000-0000DD200000}"/>
    <cellStyle name="Calculation 2 3 2 5 2" xfId="8507" xr:uid="{00000000-0005-0000-0000-0000DE200000}"/>
    <cellStyle name="Calculation 2 3 2 5 3" xfId="8508" xr:uid="{00000000-0005-0000-0000-0000DF200000}"/>
    <cellStyle name="Calculation 2 3 2 5 4" xfId="8509" xr:uid="{00000000-0005-0000-0000-0000E0200000}"/>
    <cellStyle name="Calculation 2 3 2 6" xfId="8510" xr:uid="{00000000-0005-0000-0000-0000E1200000}"/>
    <cellStyle name="Calculation 2 3 2 6 2" xfId="8511" xr:uid="{00000000-0005-0000-0000-0000E2200000}"/>
    <cellStyle name="Calculation 2 3 2 6 3" xfId="8512" xr:uid="{00000000-0005-0000-0000-0000E3200000}"/>
    <cellStyle name="Calculation 2 3 2 6 4" xfId="8513" xr:uid="{00000000-0005-0000-0000-0000E4200000}"/>
    <cellStyle name="Calculation 2 3 2 7" xfId="8514" xr:uid="{00000000-0005-0000-0000-0000E5200000}"/>
    <cellStyle name="Calculation 2 3 2 7 2" xfId="8515" xr:uid="{00000000-0005-0000-0000-0000E6200000}"/>
    <cellStyle name="Calculation 2 3 2 7 3" xfId="8516" xr:uid="{00000000-0005-0000-0000-0000E7200000}"/>
    <cellStyle name="Calculation 2 3 2 7 4" xfId="8517" xr:uid="{00000000-0005-0000-0000-0000E8200000}"/>
    <cellStyle name="Calculation 2 3 2 8" xfId="8518" xr:uid="{00000000-0005-0000-0000-0000E9200000}"/>
    <cellStyle name="Calculation 2 3 2 9" xfId="8519" xr:uid="{00000000-0005-0000-0000-0000EA200000}"/>
    <cellStyle name="Calculation 2 3 3" xfId="8520" xr:uid="{00000000-0005-0000-0000-0000EB200000}"/>
    <cellStyle name="Calculation 2 3 3 2" xfId="8521" xr:uid="{00000000-0005-0000-0000-0000EC200000}"/>
    <cellStyle name="Calculation 2 3 3 2 2" xfId="8522" xr:uid="{00000000-0005-0000-0000-0000ED200000}"/>
    <cellStyle name="Calculation 2 3 3 3" xfId="8523" xr:uid="{00000000-0005-0000-0000-0000EE200000}"/>
    <cellStyle name="Calculation 2 3 3 3 2" xfId="8524" xr:uid="{00000000-0005-0000-0000-0000EF200000}"/>
    <cellStyle name="Calculation 2 3 3 4" xfId="8525" xr:uid="{00000000-0005-0000-0000-0000F0200000}"/>
    <cellStyle name="Calculation 2 3 3 5" xfId="8526" xr:uid="{00000000-0005-0000-0000-0000F1200000}"/>
    <cellStyle name="Calculation 2 3 4" xfId="8527" xr:uid="{00000000-0005-0000-0000-0000F2200000}"/>
    <cellStyle name="Calculation 2 3 4 2" xfId="8528" xr:uid="{00000000-0005-0000-0000-0000F3200000}"/>
    <cellStyle name="Calculation 2 3 4 2 2" xfId="8529" xr:uid="{00000000-0005-0000-0000-0000F4200000}"/>
    <cellStyle name="Calculation 2 3 4 3" xfId="8530" xr:uid="{00000000-0005-0000-0000-0000F5200000}"/>
    <cellStyle name="Calculation 2 3 4 4" xfId="8531" xr:uid="{00000000-0005-0000-0000-0000F6200000}"/>
    <cellStyle name="Calculation 2 3 5" xfId="8532" xr:uid="{00000000-0005-0000-0000-0000F7200000}"/>
    <cellStyle name="Calculation 2 3 5 2" xfId="8533" xr:uid="{00000000-0005-0000-0000-0000F8200000}"/>
    <cellStyle name="Calculation 2 3 5 3" xfId="8534" xr:uid="{00000000-0005-0000-0000-0000F9200000}"/>
    <cellStyle name="Calculation 2 3 5 4" xfId="8535" xr:uid="{00000000-0005-0000-0000-0000FA200000}"/>
    <cellStyle name="Calculation 2 3 6" xfId="8536" xr:uid="{00000000-0005-0000-0000-0000FB200000}"/>
    <cellStyle name="Calculation 2 3 6 2" xfId="8537" xr:uid="{00000000-0005-0000-0000-0000FC200000}"/>
    <cellStyle name="Calculation 2 3 6 3" xfId="8538" xr:uid="{00000000-0005-0000-0000-0000FD200000}"/>
    <cellStyle name="Calculation 2 3 6 4" xfId="8539" xr:uid="{00000000-0005-0000-0000-0000FE200000}"/>
    <cellStyle name="Calculation 2 3 7" xfId="8540" xr:uid="{00000000-0005-0000-0000-0000FF200000}"/>
    <cellStyle name="Calculation 2 3 7 2" xfId="8541" xr:uid="{00000000-0005-0000-0000-000000210000}"/>
    <cellStyle name="Calculation 2 3 7 3" xfId="8542" xr:uid="{00000000-0005-0000-0000-000001210000}"/>
    <cellStyle name="Calculation 2 3 7 4" xfId="8543" xr:uid="{00000000-0005-0000-0000-000002210000}"/>
    <cellStyle name="Calculation 2 3 8" xfId="8544" xr:uid="{00000000-0005-0000-0000-000003210000}"/>
    <cellStyle name="Calculation 2 3 8 2" xfId="8545" xr:uid="{00000000-0005-0000-0000-000004210000}"/>
    <cellStyle name="Calculation 2 3 9" xfId="8546" xr:uid="{00000000-0005-0000-0000-000005210000}"/>
    <cellStyle name="Calculation 2 3 9 2" xfId="8547" xr:uid="{00000000-0005-0000-0000-000006210000}"/>
    <cellStyle name="Calculation 2 4" xfId="8548" xr:uid="{00000000-0005-0000-0000-000007210000}"/>
    <cellStyle name="Calculation 2 4 10" xfId="8549" xr:uid="{00000000-0005-0000-0000-000008210000}"/>
    <cellStyle name="Calculation 2 4 10 2" xfId="8550" xr:uid="{00000000-0005-0000-0000-000009210000}"/>
    <cellStyle name="Calculation 2 4 11" xfId="8551" xr:uid="{00000000-0005-0000-0000-00000A210000}"/>
    <cellStyle name="Calculation 2 4 12" xfId="8552" xr:uid="{00000000-0005-0000-0000-00000B210000}"/>
    <cellStyle name="Calculation 2 4 13" xfId="8553" xr:uid="{00000000-0005-0000-0000-00000C210000}"/>
    <cellStyle name="Calculation 2 4 2" xfId="8554" xr:uid="{00000000-0005-0000-0000-00000D210000}"/>
    <cellStyle name="Calculation 2 4 2 2" xfId="8555" xr:uid="{00000000-0005-0000-0000-00000E210000}"/>
    <cellStyle name="Calculation 2 4 2 2 2" xfId="8556" xr:uid="{00000000-0005-0000-0000-00000F210000}"/>
    <cellStyle name="Calculation 2 4 2 2 2 2" xfId="8557" xr:uid="{00000000-0005-0000-0000-000010210000}"/>
    <cellStyle name="Calculation 2 4 2 2 3" xfId="8558" xr:uid="{00000000-0005-0000-0000-000011210000}"/>
    <cellStyle name="Calculation 2 4 2 2 3 2" xfId="8559" xr:uid="{00000000-0005-0000-0000-000012210000}"/>
    <cellStyle name="Calculation 2 4 2 2 4" xfId="8560" xr:uid="{00000000-0005-0000-0000-000013210000}"/>
    <cellStyle name="Calculation 2 4 2 3" xfId="8561" xr:uid="{00000000-0005-0000-0000-000014210000}"/>
    <cellStyle name="Calculation 2 4 2 3 2" xfId="8562" xr:uid="{00000000-0005-0000-0000-000015210000}"/>
    <cellStyle name="Calculation 2 4 2 4" xfId="8563" xr:uid="{00000000-0005-0000-0000-000016210000}"/>
    <cellStyle name="Calculation 2 4 2 4 2" xfId="8564" xr:uid="{00000000-0005-0000-0000-000017210000}"/>
    <cellStyle name="Calculation 2 4 2 5" xfId="8565" xr:uid="{00000000-0005-0000-0000-000018210000}"/>
    <cellStyle name="Calculation 2 4 2 6" xfId="8566" xr:uid="{00000000-0005-0000-0000-000019210000}"/>
    <cellStyle name="Calculation 2 4 3" xfId="8567" xr:uid="{00000000-0005-0000-0000-00001A210000}"/>
    <cellStyle name="Calculation 2 4 3 2" xfId="8568" xr:uid="{00000000-0005-0000-0000-00001B210000}"/>
    <cellStyle name="Calculation 2 4 3 2 2" xfId="8569" xr:uid="{00000000-0005-0000-0000-00001C210000}"/>
    <cellStyle name="Calculation 2 4 3 3" xfId="8570" xr:uid="{00000000-0005-0000-0000-00001D210000}"/>
    <cellStyle name="Calculation 2 4 3 3 2" xfId="8571" xr:uid="{00000000-0005-0000-0000-00001E210000}"/>
    <cellStyle name="Calculation 2 4 3 4" xfId="8572" xr:uid="{00000000-0005-0000-0000-00001F210000}"/>
    <cellStyle name="Calculation 2 4 3 5" xfId="8573" xr:uid="{00000000-0005-0000-0000-000020210000}"/>
    <cellStyle name="Calculation 2 4 4" xfId="8574" xr:uid="{00000000-0005-0000-0000-000021210000}"/>
    <cellStyle name="Calculation 2 4 4 2" xfId="8575" xr:uid="{00000000-0005-0000-0000-000022210000}"/>
    <cellStyle name="Calculation 2 4 4 2 2" xfId="8576" xr:uid="{00000000-0005-0000-0000-000023210000}"/>
    <cellStyle name="Calculation 2 4 4 3" xfId="8577" xr:uid="{00000000-0005-0000-0000-000024210000}"/>
    <cellStyle name="Calculation 2 4 4 4" xfId="8578" xr:uid="{00000000-0005-0000-0000-000025210000}"/>
    <cellStyle name="Calculation 2 4 5" xfId="8579" xr:uid="{00000000-0005-0000-0000-000026210000}"/>
    <cellStyle name="Calculation 2 4 5 2" xfId="8580" xr:uid="{00000000-0005-0000-0000-000027210000}"/>
    <cellStyle name="Calculation 2 4 5 3" xfId="8581" xr:uid="{00000000-0005-0000-0000-000028210000}"/>
    <cellStyle name="Calculation 2 4 5 4" xfId="8582" xr:uid="{00000000-0005-0000-0000-000029210000}"/>
    <cellStyle name="Calculation 2 4 6" xfId="8583" xr:uid="{00000000-0005-0000-0000-00002A210000}"/>
    <cellStyle name="Calculation 2 4 6 2" xfId="8584" xr:uid="{00000000-0005-0000-0000-00002B210000}"/>
    <cellStyle name="Calculation 2 4 6 3" xfId="8585" xr:uid="{00000000-0005-0000-0000-00002C210000}"/>
    <cellStyle name="Calculation 2 4 6 4" xfId="8586" xr:uid="{00000000-0005-0000-0000-00002D210000}"/>
    <cellStyle name="Calculation 2 4 7" xfId="8587" xr:uid="{00000000-0005-0000-0000-00002E210000}"/>
    <cellStyle name="Calculation 2 4 7 2" xfId="8588" xr:uid="{00000000-0005-0000-0000-00002F210000}"/>
    <cellStyle name="Calculation 2 4 7 3" xfId="8589" xr:uid="{00000000-0005-0000-0000-000030210000}"/>
    <cellStyle name="Calculation 2 4 7 4" xfId="8590" xr:uid="{00000000-0005-0000-0000-000031210000}"/>
    <cellStyle name="Calculation 2 4 8" xfId="8591" xr:uid="{00000000-0005-0000-0000-000032210000}"/>
    <cellStyle name="Calculation 2 4 8 2" xfId="8592" xr:uid="{00000000-0005-0000-0000-000033210000}"/>
    <cellStyle name="Calculation 2 4 9" xfId="8593" xr:uid="{00000000-0005-0000-0000-000034210000}"/>
    <cellStyle name="Calculation 2 4 9 2" xfId="8594" xr:uid="{00000000-0005-0000-0000-000035210000}"/>
    <cellStyle name="Calculation 2 5" xfId="8595" xr:uid="{00000000-0005-0000-0000-000036210000}"/>
    <cellStyle name="Calculation 2 5 10" xfId="8596" xr:uid="{00000000-0005-0000-0000-000037210000}"/>
    <cellStyle name="Calculation 2 5 2" xfId="8597" xr:uid="{00000000-0005-0000-0000-000038210000}"/>
    <cellStyle name="Calculation 2 5 2 2" xfId="8598" xr:uid="{00000000-0005-0000-0000-000039210000}"/>
    <cellStyle name="Calculation 2 5 2 2 2" xfId="8599" xr:uid="{00000000-0005-0000-0000-00003A210000}"/>
    <cellStyle name="Calculation 2 5 2 2 2 2" xfId="8600" xr:uid="{00000000-0005-0000-0000-00003B210000}"/>
    <cellStyle name="Calculation 2 5 2 2 3" xfId="8601" xr:uid="{00000000-0005-0000-0000-00003C210000}"/>
    <cellStyle name="Calculation 2 5 2 2 3 2" xfId="8602" xr:uid="{00000000-0005-0000-0000-00003D210000}"/>
    <cellStyle name="Calculation 2 5 2 2 4" xfId="8603" xr:uid="{00000000-0005-0000-0000-00003E210000}"/>
    <cellStyle name="Calculation 2 5 2 3" xfId="8604" xr:uid="{00000000-0005-0000-0000-00003F210000}"/>
    <cellStyle name="Calculation 2 5 2 3 2" xfId="8605" xr:uid="{00000000-0005-0000-0000-000040210000}"/>
    <cellStyle name="Calculation 2 5 2 4" xfId="8606" xr:uid="{00000000-0005-0000-0000-000041210000}"/>
    <cellStyle name="Calculation 2 5 2 4 2" xfId="8607" xr:uid="{00000000-0005-0000-0000-000042210000}"/>
    <cellStyle name="Calculation 2 5 2 5" xfId="8608" xr:uid="{00000000-0005-0000-0000-000043210000}"/>
    <cellStyle name="Calculation 2 5 3" xfId="8609" xr:uid="{00000000-0005-0000-0000-000044210000}"/>
    <cellStyle name="Calculation 2 5 3 2" xfId="8610" xr:uid="{00000000-0005-0000-0000-000045210000}"/>
    <cellStyle name="Calculation 2 5 3 2 2" xfId="8611" xr:uid="{00000000-0005-0000-0000-000046210000}"/>
    <cellStyle name="Calculation 2 5 3 3" xfId="8612" xr:uid="{00000000-0005-0000-0000-000047210000}"/>
    <cellStyle name="Calculation 2 5 3 3 2" xfId="8613" xr:uid="{00000000-0005-0000-0000-000048210000}"/>
    <cellStyle name="Calculation 2 5 3 4" xfId="8614" xr:uid="{00000000-0005-0000-0000-000049210000}"/>
    <cellStyle name="Calculation 2 5 4" xfId="8615" xr:uid="{00000000-0005-0000-0000-00004A210000}"/>
    <cellStyle name="Calculation 2 5 4 2" xfId="8616" xr:uid="{00000000-0005-0000-0000-00004B210000}"/>
    <cellStyle name="Calculation 2 5 4 2 2" xfId="8617" xr:uid="{00000000-0005-0000-0000-00004C210000}"/>
    <cellStyle name="Calculation 2 5 4 3" xfId="8618" xr:uid="{00000000-0005-0000-0000-00004D210000}"/>
    <cellStyle name="Calculation 2 5 5" xfId="8619" xr:uid="{00000000-0005-0000-0000-00004E210000}"/>
    <cellStyle name="Calculation 2 5 5 2" xfId="8620" xr:uid="{00000000-0005-0000-0000-00004F210000}"/>
    <cellStyle name="Calculation 2 5 6" xfId="8621" xr:uid="{00000000-0005-0000-0000-000050210000}"/>
    <cellStyle name="Calculation 2 5 6 2" xfId="8622" xr:uid="{00000000-0005-0000-0000-000051210000}"/>
    <cellStyle name="Calculation 2 5 7" xfId="8623" xr:uid="{00000000-0005-0000-0000-000052210000}"/>
    <cellStyle name="Calculation 2 5 7 2" xfId="8624" xr:uid="{00000000-0005-0000-0000-000053210000}"/>
    <cellStyle name="Calculation 2 5 8" xfId="8625" xr:uid="{00000000-0005-0000-0000-000054210000}"/>
    <cellStyle name="Calculation 2 5 8 2" xfId="8626" xr:uid="{00000000-0005-0000-0000-000055210000}"/>
    <cellStyle name="Calculation 2 5 9" xfId="8627" xr:uid="{00000000-0005-0000-0000-000056210000}"/>
    <cellStyle name="Calculation 2 6" xfId="8628" xr:uid="{00000000-0005-0000-0000-000057210000}"/>
    <cellStyle name="Calculation 2 6 2" xfId="8629" xr:uid="{00000000-0005-0000-0000-000058210000}"/>
    <cellStyle name="Calculation 2 6 2 2" xfId="8630" xr:uid="{00000000-0005-0000-0000-000059210000}"/>
    <cellStyle name="Calculation 2 6 2 2 2" xfId="8631" xr:uid="{00000000-0005-0000-0000-00005A210000}"/>
    <cellStyle name="Calculation 2 6 2 3" xfId="8632" xr:uid="{00000000-0005-0000-0000-00005B210000}"/>
    <cellStyle name="Calculation 2 6 2 3 2" xfId="8633" xr:uid="{00000000-0005-0000-0000-00005C210000}"/>
    <cellStyle name="Calculation 2 6 2 4" xfId="8634" xr:uid="{00000000-0005-0000-0000-00005D210000}"/>
    <cellStyle name="Calculation 2 6 3" xfId="8635" xr:uid="{00000000-0005-0000-0000-00005E210000}"/>
    <cellStyle name="Calculation 2 6 3 2" xfId="8636" xr:uid="{00000000-0005-0000-0000-00005F210000}"/>
    <cellStyle name="Calculation 2 6 3 2 2" xfId="8637" xr:uid="{00000000-0005-0000-0000-000060210000}"/>
    <cellStyle name="Calculation 2 6 3 3" xfId="8638" xr:uid="{00000000-0005-0000-0000-000061210000}"/>
    <cellStyle name="Calculation 2 6 4" xfId="8639" xr:uid="{00000000-0005-0000-0000-000062210000}"/>
    <cellStyle name="Calculation 2 6 4 2" xfId="8640" xr:uid="{00000000-0005-0000-0000-000063210000}"/>
    <cellStyle name="Calculation 2 6 5" xfId="8641" xr:uid="{00000000-0005-0000-0000-000064210000}"/>
    <cellStyle name="Calculation 2 6 5 2" xfId="8642" xr:uid="{00000000-0005-0000-0000-000065210000}"/>
    <cellStyle name="Calculation 2 6 6" xfId="8643" xr:uid="{00000000-0005-0000-0000-000066210000}"/>
    <cellStyle name="Calculation 2 6 6 2" xfId="8644" xr:uid="{00000000-0005-0000-0000-000067210000}"/>
    <cellStyle name="Calculation 2 6 7" xfId="8645" xr:uid="{00000000-0005-0000-0000-000068210000}"/>
    <cellStyle name="Calculation 2 6 7 2" xfId="8646" xr:uid="{00000000-0005-0000-0000-000069210000}"/>
    <cellStyle name="Calculation 2 6 8" xfId="8647" xr:uid="{00000000-0005-0000-0000-00006A210000}"/>
    <cellStyle name="Calculation 2 6 9" xfId="8648" xr:uid="{00000000-0005-0000-0000-00006B210000}"/>
    <cellStyle name="Calculation 2 7" xfId="8649" xr:uid="{00000000-0005-0000-0000-00006C210000}"/>
    <cellStyle name="Calculation 2 7 2" xfId="8650" xr:uid="{00000000-0005-0000-0000-00006D210000}"/>
    <cellStyle name="Calculation 2 7 2 2" xfId="8651" xr:uid="{00000000-0005-0000-0000-00006E210000}"/>
    <cellStyle name="Calculation 2 7 2 2 2" xfId="8652" xr:uid="{00000000-0005-0000-0000-00006F210000}"/>
    <cellStyle name="Calculation 2 7 2 2 2 2" xfId="8653" xr:uid="{00000000-0005-0000-0000-000070210000}"/>
    <cellStyle name="Calculation 2 7 2 2 3" xfId="8654" xr:uid="{00000000-0005-0000-0000-000071210000}"/>
    <cellStyle name="Calculation 2 7 2 3" xfId="8655" xr:uid="{00000000-0005-0000-0000-000072210000}"/>
    <cellStyle name="Calculation 2 7 2 3 2" xfId="8656" xr:uid="{00000000-0005-0000-0000-000073210000}"/>
    <cellStyle name="Calculation 2 7 2 4" xfId="8657" xr:uid="{00000000-0005-0000-0000-000074210000}"/>
    <cellStyle name="Calculation 2 7 2 4 2" xfId="8658" xr:uid="{00000000-0005-0000-0000-000075210000}"/>
    <cellStyle name="Calculation 2 7 2 5" xfId="8659" xr:uid="{00000000-0005-0000-0000-000076210000}"/>
    <cellStyle name="Calculation 2 7 3" xfId="8660" xr:uid="{00000000-0005-0000-0000-000077210000}"/>
    <cellStyle name="Calculation 2 7 3 2" xfId="8661" xr:uid="{00000000-0005-0000-0000-000078210000}"/>
    <cellStyle name="Calculation 2 7 4" xfId="8662" xr:uid="{00000000-0005-0000-0000-000079210000}"/>
    <cellStyle name="Calculation 2 7 4 2" xfId="8663" xr:uid="{00000000-0005-0000-0000-00007A210000}"/>
    <cellStyle name="Calculation 2 7 5" xfId="8664" xr:uid="{00000000-0005-0000-0000-00007B210000}"/>
    <cellStyle name="Calculation 2 7 5 2" xfId="8665" xr:uid="{00000000-0005-0000-0000-00007C210000}"/>
    <cellStyle name="Calculation 2 7 6" xfId="8666" xr:uid="{00000000-0005-0000-0000-00007D210000}"/>
    <cellStyle name="Calculation 2 7 6 2" xfId="8667" xr:uid="{00000000-0005-0000-0000-00007E210000}"/>
    <cellStyle name="Calculation 2 7 7" xfId="8668" xr:uid="{00000000-0005-0000-0000-00007F210000}"/>
    <cellStyle name="Calculation 2 7 8" xfId="8669" xr:uid="{00000000-0005-0000-0000-000080210000}"/>
    <cellStyle name="Calculation 2 8" xfId="8670" xr:uid="{00000000-0005-0000-0000-000081210000}"/>
    <cellStyle name="Calculation 2 8 2" xfId="8671" xr:uid="{00000000-0005-0000-0000-000082210000}"/>
    <cellStyle name="Calculation 2 8 2 2" xfId="8672" xr:uid="{00000000-0005-0000-0000-000083210000}"/>
    <cellStyle name="Calculation 2 8 2 2 2" xfId="8673" xr:uid="{00000000-0005-0000-0000-000084210000}"/>
    <cellStyle name="Calculation 2 8 2 2 2 2" xfId="8674" xr:uid="{00000000-0005-0000-0000-000085210000}"/>
    <cellStyle name="Calculation 2 8 2 2 3" xfId="8675" xr:uid="{00000000-0005-0000-0000-000086210000}"/>
    <cellStyle name="Calculation 2 8 2 3" xfId="8676" xr:uid="{00000000-0005-0000-0000-000087210000}"/>
    <cellStyle name="Calculation 2 8 2 3 2" xfId="8677" xr:uid="{00000000-0005-0000-0000-000088210000}"/>
    <cellStyle name="Calculation 2 8 2 4" xfId="8678" xr:uid="{00000000-0005-0000-0000-000089210000}"/>
    <cellStyle name="Calculation 2 8 2 4 2" xfId="8679" xr:uid="{00000000-0005-0000-0000-00008A210000}"/>
    <cellStyle name="Calculation 2 8 2 5" xfId="8680" xr:uid="{00000000-0005-0000-0000-00008B210000}"/>
    <cellStyle name="Calculation 2 8 3" xfId="8681" xr:uid="{00000000-0005-0000-0000-00008C210000}"/>
    <cellStyle name="Calculation 2 8 3 2" xfId="8682" xr:uid="{00000000-0005-0000-0000-00008D210000}"/>
    <cellStyle name="Calculation 2 8 4" xfId="8683" xr:uid="{00000000-0005-0000-0000-00008E210000}"/>
    <cellStyle name="Calculation 2 8 4 2" xfId="8684" xr:uid="{00000000-0005-0000-0000-00008F210000}"/>
    <cellStyle name="Calculation 2 8 5" xfId="8685" xr:uid="{00000000-0005-0000-0000-000090210000}"/>
    <cellStyle name="Calculation 2 8 5 2" xfId="8686" xr:uid="{00000000-0005-0000-0000-000091210000}"/>
    <cellStyle name="Calculation 2 8 6" xfId="8687" xr:uid="{00000000-0005-0000-0000-000092210000}"/>
    <cellStyle name="Calculation 2 8 6 2" xfId="8688" xr:uid="{00000000-0005-0000-0000-000093210000}"/>
    <cellStyle name="Calculation 2 8 7" xfId="8689" xr:uid="{00000000-0005-0000-0000-000094210000}"/>
    <cellStyle name="Calculation 2 8 8" xfId="8690" xr:uid="{00000000-0005-0000-0000-000095210000}"/>
    <cellStyle name="Calculation 2 9" xfId="8691" xr:uid="{00000000-0005-0000-0000-000096210000}"/>
    <cellStyle name="Calculation 2 9 2" xfId="8692" xr:uid="{00000000-0005-0000-0000-000097210000}"/>
    <cellStyle name="Calculation 2 9 2 2" xfId="8693" xr:uid="{00000000-0005-0000-0000-000098210000}"/>
    <cellStyle name="Calculation 2 9 2 2 2" xfId="8694" xr:uid="{00000000-0005-0000-0000-000099210000}"/>
    <cellStyle name="Calculation 2 9 2 3" xfId="8695" xr:uid="{00000000-0005-0000-0000-00009A210000}"/>
    <cellStyle name="Calculation 2 9 3" xfId="8696" xr:uid="{00000000-0005-0000-0000-00009B210000}"/>
    <cellStyle name="Calculation 2 9 3 2" xfId="8697" xr:uid="{00000000-0005-0000-0000-00009C210000}"/>
    <cellStyle name="Calculation 2 9 4" xfId="8698" xr:uid="{00000000-0005-0000-0000-00009D210000}"/>
    <cellStyle name="Calculation 2 9 4 2" xfId="8699" xr:uid="{00000000-0005-0000-0000-00009E210000}"/>
    <cellStyle name="Calculation 2 9 5" xfId="8700" xr:uid="{00000000-0005-0000-0000-00009F210000}"/>
    <cellStyle name="Calculation 2 9 5 2" xfId="8701" xr:uid="{00000000-0005-0000-0000-0000A0210000}"/>
    <cellStyle name="Calculation 2 9 6" xfId="8702" xr:uid="{00000000-0005-0000-0000-0000A1210000}"/>
    <cellStyle name="Calculation 2 9 6 2" xfId="8703" xr:uid="{00000000-0005-0000-0000-0000A2210000}"/>
    <cellStyle name="Calculation 2 9 7" xfId="8704" xr:uid="{00000000-0005-0000-0000-0000A3210000}"/>
    <cellStyle name="Calculation 20" xfId="8705" xr:uid="{00000000-0005-0000-0000-0000A4210000}"/>
    <cellStyle name="Calculation 20 2" xfId="8706" xr:uid="{00000000-0005-0000-0000-0000A5210000}"/>
    <cellStyle name="Calculation 20 2 2" xfId="8707" xr:uid="{00000000-0005-0000-0000-0000A6210000}"/>
    <cellStyle name="Calculation 20 2 2 2" xfId="8708" xr:uid="{00000000-0005-0000-0000-0000A7210000}"/>
    <cellStyle name="Calculation 20 2 2 2 2" xfId="8709" xr:uid="{00000000-0005-0000-0000-0000A8210000}"/>
    <cellStyle name="Calculation 20 2 2 2 3" xfId="8710" xr:uid="{00000000-0005-0000-0000-0000A9210000}"/>
    <cellStyle name="Calculation 20 2 2 2 4" xfId="8711" xr:uid="{00000000-0005-0000-0000-0000AA210000}"/>
    <cellStyle name="Calculation 20 2 2 3" xfId="8712" xr:uid="{00000000-0005-0000-0000-0000AB210000}"/>
    <cellStyle name="Calculation 20 2 2 3 2" xfId="8713" xr:uid="{00000000-0005-0000-0000-0000AC210000}"/>
    <cellStyle name="Calculation 20 2 2 3 3" xfId="8714" xr:uid="{00000000-0005-0000-0000-0000AD210000}"/>
    <cellStyle name="Calculation 20 2 2 3 4" xfId="8715" xr:uid="{00000000-0005-0000-0000-0000AE210000}"/>
    <cellStyle name="Calculation 20 2 2 4" xfId="8716" xr:uid="{00000000-0005-0000-0000-0000AF210000}"/>
    <cellStyle name="Calculation 20 2 2 4 2" xfId="8717" xr:uid="{00000000-0005-0000-0000-0000B0210000}"/>
    <cellStyle name="Calculation 20 2 2 4 3" xfId="8718" xr:uid="{00000000-0005-0000-0000-0000B1210000}"/>
    <cellStyle name="Calculation 20 2 2 4 4" xfId="8719" xr:uid="{00000000-0005-0000-0000-0000B2210000}"/>
    <cellStyle name="Calculation 20 2 2 5" xfId="8720" xr:uid="{00000000-0005-0000-0000-0000B3210000}"/>
    <cellStyle name="Calculation 20 2 2 5 2" xfId="8721" xr:uid="{00000000-0005-0000-0000-0000B4210000}"/>
    <cellStyle name="Calculation 20 2 2 5 3" xfId="8722" xr:uid="{00000000-0005-0000-0000-0000B5210000}"/>
    <cellStyle name="Calculation 20 2 2 5 4" xfId="8723" xr:uid="{00000000-0005-0000-0000-0000B6210000}"/>
    <cellStyle name="Calculation 20 2 2 6" xfId="8724" xr:uid="{00000000-0005-0000-0000-0000B7210000}"/>
    <cellStyle name="Calculation 20 2 2 7" xfId="8725" xr:uid="{00000000-0005-0000-0000-0000B8210000}"/>
    <cellStyle name="Calculation 20 2 2 8" xfId="8726" xr:uid="{00000000-0005-0000-0000-0000B9210000}"/>
    <cellStyle name="Calculation 20 2 3" xfId="8727" xr:uid="{00000000-0005-0000-0000-0000BA210000}"/>
    <cellStyle name="Calculation 20 2 3 2" xfId="8728" xr:uid="{00000000-0005-0000-0000-0000BB210000}"/>
    <cellStyle name="Calculation 20 2 3 3" xfId="8729" xr:uid="{00000000-0005-0000-0000-0000BC210000}"/>
    <cellStyle name="Calculation 20 2 3 4" xfId="8730" xr:uid="{00000000-0005-0000-0000-0000BD210000}"/>
    <cellStyle name="Calculation 20 2 4" xfId="8731" xr:uid="{00000000-0005-0000-0000-0000BE210000}"/>
    <cellStyle name="Calculation 20 2 5" xfId="8732" xr:uid="{00000000-0005-0000-0000-0000BF210000}"/>
    <cellStyle name="Calculation 20 2 6" xfId="8733" xr:uid="{00000000-0005-0000-0000-0000C0210000}"/>
    <cellStyle name="Calculation 20 3" xfId="8734" xr:uid="{00000000-0005-0000-0000-0000C1210000}"/>
    <cellStyle name="Calculation 20 3 2" xfId="8735" xr:uid="{00000000-0005-0000-0000-0000C2210000}"/>
    <cellStyle name="Calculation 20 3 2 2" xfId="8736" xr:uid="{00000000-0005-0000-0000-0000C3210000}"/>
    <cellStyle name="Calculation 20 3 2 3" xfId="8737" xr:uid="{00000000-0005-0000-0000-0000C4210000}"/>
    <cellStyle name="Calculation 20 3 2 4" xfId="8738" xr:uid="{00000000-0005-0000-0000-0000C5210000}"/>
    <cellStyle name="Calculation 20 3 3" xfId="8739" xr:uid="{00000000-0005-0000-0000-0000C6210000}"/>
    <cellStyle name="Calculation 20 3 3 2" xfId="8740" xr:uid="{00000000-0005-0000-0000-0000C7210000}"/>
    <cellStyle name="Calculation 20 3 3 3" xfId="8741" xr:uid="{00000000-0005-0000-0000-0000C8210000}"/>
    <cellStyle name="Calculation 20 3 3 4" xfId="8742" xr:uid="{00000000-0005-0000-0000-0000C9210000}"/>
    <cellStyle name="Calculation 20 3 4" xfId="8743" xr:uid="{00000000-0005-0000-0000-0000CA210000}"/>
    <cellStyle name="Calculation 20 3 4 2" xfId="8744" xr:uid="{00000000-0005-0000-0000-0000CB210000}"/>
    <cellStyle name="Calculation 20 3 4 3" xfId="8745" xr:uid="{00000000-0005-0000-0000-0000CC210000}"/>
    <cellStyle name="Calculation 20 3 4 4" xfId="8746" xr:uid="{00000000-0005-0000-0000-0000CD210000}"/>
    <cellStyle name="Calculation 20 3 5" xfId="8747" xr:uid="{00000000-0005-0000-0000-0000CE210000}"/>
    <cellStyle name="Calculation 20 3 5 2" xfId="8748" xr:uid="{00000000-0005-0000-0000-0000CF210000}"/>
    <cellStyle name="Calculation 20 3 5 3" xfId="8749" xr:uid="{00000000-0005-0000-0000-0000D0210000}"/>
    <cellStyle name="Calculation 20 3 5 4" xfId="8750" xr:uid="{00000000-0005-0000-0000-0000D1210000}"/>
    <cellStyle name="Calculation 20 3 6" xfId="8751" xr:uid="{00000000-0005-0000-0000-0000D2210000}"/>
    <cellStyle name="Calculation 20 3 7" xfId="8752" xr:uid="{00000000-0005-0000-0000-0000D3210000}"/>
    <cellStyle name="Calculation 20 3 8" xfId="8753" xr:uid="{00000000-0005-0000-0000-0000D4210000}"/>
    <cellStyle name="Calculation 20 4" xfId="8754" xr:uid="{00000000-0005-0000-0000-0000D5210000}"/>
    <cellStyle name="Calculation 20 4 2" xfId="8755" xr:uid="{00000000-0005-0000-0000-0000D6210000}"/>
    <cellStyle name="Calculation 20 4 3" xfId="8756" xr:uid="{00000000-0005-0000-0000-0000D7210000}"/>
    <cellStyle name="Calculation 20 4 4" xfId="8757" xr:uid="{00000000-0005-0000-0000-0000D8210000}"/>
    <cellStyle name="Calculation 20 5" xfId="8758" xr:uid="{00000000-0005-0000-0000-0000D9210000}"/>
    <cellStyle name="Calculation 20 6" xfId="8759" xr:uid="{00000000-0005-0000-0000-0000DA210000}"/>
    <cellStyle name="Calculation 20 7" xfId="8760" xr:uid="{00000000-0005-0000-0000-0000DB210000}"/>
    <cellStyle name="Calculation 21" xfId="8761" xr:uid="{00000000-0005-0000-0000-0000DC210000}"/>
    <cellStyle name="Calculation 21 2" xfId="8762" xr:uid="{00000000-0005-0000-0000-0000DD210000}"/>
    <cellStyle name="Calculation 21 2 2" xfId="8763" xr:uid="{00000000-0005-0000-0000-0000DE210000}"/>
    <cellStyle name="Calculation 21 2 2 2" xfId="8764" xr:uid="{00000000-0005-0000-0000-0000DF210000}"/>
    <cellStyle name="Calculation 21 2 2 2 2" xfId="8765" xr:uid="{00000000-0005-0000-0000-0000E0210000}"/>
    <cellStyle name="Calculation 21 2 2 2 3" xfId="8766" xr:uid="{00000000-0005-0000-0000-0000E1210000}"/>
    <cellStyle name="Calculation 21 2 2 2 4" xfId="8767" xr:uid="{00000000-0005-0000-0000-0000E2210000}"/>
    <cellStyle name="Calculation 21 2 2 3" xfId="8768" xr:uid="{00000000-0005-0000-0000-0000E3210000}"/>
    <cellStyle name="Calculation 21 2 2 3 2" xfId="8769" xr:uid="{00000000-0005-0000-0000-0000E4210000}"/>
    <cellStyle name="Calculation 21 2 2 3 3" xfId="8770" xr:uid="{00000000-0005-0000-0000-0000E5210000}"/>
    <cellStyle name="Calculation 21 2 2 3 4" xfId="8771" xr:uid="{00000000-0005-0000-0000-0000E6210000}"/>
    <cellStyle name="Calculation 21 2 2 4" xfId="8772" xr:uid="{00000000-0005-0000-0000-0000E7210000}"/>
    <cellStyle name="Calculation 21 2 2 4 2" xfId="8773" xr:uid="{00000000-0005-0000-0000-0000E8210000}"/>
    <cellStyle name="Calculation 21 2 2 4 3" xfId="8774" xr:uid="{00000000-0005-0000-0000-0000E9210000}"/>
    <cellStyle name="Calculation 21 2 2 4 4" xfId="8775" xr:uid="{00000000-0005-0000-0000-0000EA210000}"/>
    <cellStyle name="Calculation 21 2 2 5" xfId="8776" xr:uid="{00000000-0005-0000-0000-0000EB210000}"/>
    <cellStyle name="Calculation 21 2 2 5 2" xfId="8777" xr:uid="{00000000-0005-0000-0000-0000EC210000}"/>
    <cellStyle name="Calculation 21 2 2 5 3" xfId="8778" xr:uid="{00000000-0005-0000-0000-0000ED210000}"/>
    <cellStyle name="Calculation 21 2 2 5 4" xfId="8779" xr:uid="{00000000-0005-0000-0000-0000EE210000}"/>
    <cellStyle name="Calculation 21 2 2 6" xfId="8780" xr:uid="{00000000-0005-0000-0000-0000EF210000}"/>
    <cellStyle name="Calculation 21 2 2 7" xfId="8781" xr:uid="{00000000-0005-0000-0000-0000F0210000}"/>
    <cellStyle name="Calculation 21 2 2 8" xfId="8782" xr:uid="{00000000-0005-0000-0000-0000F1210000}"/>
    <cellStyle name="Calculation 21 2 3" xfId="8783" xr:uid="{00000000-0005-0000-0000-0000F2210000}"/>
    <cellStyle name="Calculation 21 2 3 2" xfId="8784" xr:uid="{00000000-0005-0000-0000-0000F3210000}"/>
    <cellStyle name="Calculation 21 2 3 3" xfId="8785" xr:uid="{00000000-0005-0000-0000-0000F4210000}"/>
    <cellStyle name="Calculation 21 2 3 4" xfId="8786" xr:uid="{00000000-0005-0000-0000-0000F5210000}"/>
    <cellStyle name="Calculation 21 2 4" xfId="8787" xr:uid="{00000000-0005-0000-0000-0000F6210000}"/>
    <cellStyle name="Calculation 21 2 5" xfId="8788" xr:uid="{00000000-0005-0000-0000-0000F7210000}"/>
    <cellStyle name="Calculation 21 2 6" xfId="8789" xr:uid="{00000000-0005-0000-0000-0000F8210000}"/>
    <cellStyle name="Calculation 21 3" xfId="8790" xr:uid="{00000000-0005-0000-0000-0000F9210000}"/>
    <cellStyle name="Calculation 21 3 2" xfId="8791" xr:uid="{00000000-0005-0000-0000-0000FA210000}"/>
    <cellStyle name="Calculation 21 3 2 2" xfId="8792" xr:uid="{00000000-0005-0000-0000-0000FB210000}"/>
    <cellStyle name="Calculation 21 3 2 3" xfId="8793" xr:uid="{00000000-0005-0000-0000-0000FC210000}"/>
    <cellStyle name="Calculation 21 3 2 4" xfId="8794" xr:uid="{00000000-0005-0000-0000-0000FD210000}"/>
    <cellStyle name="Calculation 21 3 3" xfId="8795" xr:uid="{00000000-0005-0000-0000-0000FE210000}"/>
    <cellStyle name="Calculation 21 3 3 2" xfId="8796" xr:uid="{00000000-0005-0000-0000-0000FF210000}"/>
    <cellStyle name="Calculation 21 3 3 3" xfId="8797" xr:uid="{00000000-0005-0000-0000-000000220000}"/>
    <cellStyle name="Calculation 21 3 3 4" xfId="8798" xr:uid="{00000000-0005-0000-0000-000001220000}"/>
    <cellStyle name="Calculation 21 3 4" xfId="8799" xr:uid="{00000000-0005-0000-0000-000002220000}"/>
    <cellStyle name="Calculation 21 3 4 2" xfId="8800" xr:uid="{00000000-0005-0000-0000-000003220000}"/>
    <cellStyle name="Calculation 21 3 4 3" xfId="8801" xr:uid="{00000000-0005-0000-0000-000004220000}"/>
    <cellStyle name="Calculation 21 3 4 4" xfId="8802" xr:uid="{00000000-0005-0000-0000-000005220000}"/>
    <cellStyle name="Calculation 21 3 5" xfId="8803" xr:uid="{00000000-0005-0000-0000-000006220000}"/>
    <cellStyle name="Calculation 21 3 5 2" xfId="8804" xr:uid="{00000000-0005-0000-0000-000007220000}"/>
    <cellStyle name="Calculation 21 3 5 3" xfId="8805" xr:uid="{00000000-0005-0000-0000-000008220000}"/>
    <cellStyle name="Calculation 21 3 5 4" xfId="8806" xr:uid="{00000000-0005-0000-0000-000009220000}"/>
    <cellStyle name="Calculation 21 3 6" xfId="8807" xr:uid="{00000000-0005-0000-0000-00000A220000}"/>
    <cellStyle name="Calculation 21 3 7" xfId="8808" xr:uid="{00000000-0005-0000-0000-00000B220000}"/>
    <cellStyle name="Calculation 21 3 8" xfId="8809" xr:uid="{00000000-0005-0000-0000-00000C220000}"/>
    <cellStyle name="Calculation 21 4" xfId="8810" xr:uid="{00000000-0005-0000-0000-00000D220000}"/>
    <cellStyle name="Calculation 21 4 2" xfId="8811" xr:uid="{00000000-0005-0000-0000-00000E220000}"/>
    <cellStyle name="Calculation 21 4 3" xfId="8812" xr:uid="{00000000-0005-0000-0000-00000F220000}"/>
    <cellStyle name="Calculation 21 4 4" xfId="8813" xr:uid="{00000000-0005-0000-0000-000010220000}"/>
    <cellStyle name="Calculation 21 5" xfId="8814" xr:uid="{00000000-0005-0000-0000-000011220000}"/>
    <cellStyle name="Calculation 21 6" xfId="8815" xr:uid="{00000000-0005-0000-0000-000012220000}"/>
    <cellStyle name="Calculation 21 7" xfId="8816" xr:uid="{00000000-0005-0000-0000-000013220000}"/>
    <cellStyle name="Calculation 22" xfId="8817" xr:uid="{00000000-0005-0000-0000-000014220000}"/>
    <cellStyle name="Calculation 22 2" xfId="8818" xr:uid="{00000000-0005-0000-0000-000015220000}"/>
    <cellStyle name="Calculation 22 2 2" xfId="8819" xr:uid="{00000000-0005-0000-0000-000016220000}"/>
    <cellStyle name="Calculation 22 2 2 2" xfId="8820" xr:uid="{00000000-0005-0000-0000-000017220000}"/>
    <cellStyle name="Calculation 22 2 2 2 2" xfId="8821" xr:uid="{00000000-0005-0000-0000-000018220000}"/>
    <cellStyle name="Calculation 22 2 2 2 3" xfId="8822" xr:uid="{00000000-0005-0000-0000-000019220000}"/>
    <cellStyle name="Calculation 22 2 2 2 4" xfId="8823" xr:uid="{00000000-0005-0000-0000-00001A220000}"/>
    <cellStyle name="Calculation 22 2 2 3" xfId="8824" xr:uid="{00000000-0005-0000-0000-00001B220000}"/>
    <cellStyle name="Calculation 22 2 2 3 2" xfId="8825" xr:uid="{00000000-0005-0000-0000-00001C220000}"/>
    <cellStyle name="Calculation 22 2 2 3 3" xfId="8826" xr:uid="{00000000-0005-0000-0000-00001D220000}"/>
    <cellStyle name="Calculation 22 2 2 3 4" xfId="8827" xr:uid="{00000000-0005-0000-0000-00001E220000}"/>
    <cellStyle name="Calculation 22 2 2 4" xfId="8828" xr:uid="{00000000-0005-0000-0000-00001F220000}"/>
    <cellStyle name="Calculation 22 2 2 4 2" xfId="8829" xr:uid="{00000000-0005-0000-0000-000020220000}"/>
    <cellStyle name="Calculation 22 2 2 4 3" xfId="8830" xr:uid="{00000000-0005-0000-0000-000021220000}"/>
    <cellStyle name="Calculation 22 2 2 4 4" xfId="8831" xr:uid="{00000000-0005-0000-0000-000022220000}"/>
    <cellStyle name="Calculation 22 2 2 5" xfId="8832" xr:uid="{00000000-0005-0000-0000-000023220000}"/>
    <cellStyle name="Calculation 22 2 2 5 2" xfId="8833" xr:uid="{00000000-0005-0000-0000-000024220000}"/>
    <cellStyle name="Calculation 22 2 2 5 3" xfId="8834" xr:uid="{00000000-0005-0000-0000-000025220000}"/>
    <cellStyle name="Calculation 22 2 2 5 4" xfId="8835" xr:uid="{00000000-0005-0000-0000-000026220000}"/>
    <cellStyle name="Calculation 22 2 2 6" xfId="8836" xr:uid="{00000000-0005-0000-0000-000027220000}"/>
    <cellStyle name="Calculation 22 2 2 7" xfId="8837" xr:uid="{00000000-0005-0000-0000-000028220000}"/>
    <cellStyle name="Calculation 22 2 2 8" xfId="8838" xr:uid="{00000000-0005-0000-0000-000029220000}"/>
    <cellStyle name="Calculation 22 2 3" xfId="8839" xr:uid="{00000000-0005-0000-0000-00002A220000}"/>
    <cellStyle name="Calculation 22 2 3 2" xfId="8840" xr:uid="{00000000-0005-0000-0000-00002B220000}"/>
    <cellStyle name="Calculation 22 2 3 3" xfId="8841" xr:uid="{00000000-0005-0000-0000-00002C220000}"/>
    <cellStyle name="Calculation 22 2 3 4" xfId="8842" xr:uid="{00000000-0005-0000-0000-00002D220000}"/>
    <cellStyle name="Calculation 22 2 4" xfId="8843" xr:uid="{00000000-0005-0000-0000-00002E220000}"/>
    <cellStyle name="Calculation 22 2 5" xfId="8844" xr:uid="{00000000-0005-0000-0000-00002F220000}"/>
    <cellStyle name="Calculation 22 2 6" xfId="8845" xr:uid="{00000000-0005-0000-0000-000030220000}"/>
    <cellStyle name="Calculation 22 3" xfId="8846" xr:uid="{00000000-0005-0000-0000-000031220000}"/>
    <cellStyle name="Calculation 22 3 2" xfId="8847" xr:uid="{00000000-0005-0000-0000-000032220000}"/>
    <cellStyle name="Calculation 22 3 2 2" xfId="8848" xr:uid="{00000000-0005-0000-0000-000033220000}"/>
    <cellStyle name="Calculation 22 3 2 3" xfId="8849" xr:uid="{00000000-0005-0000-0000-000034220000}"/>
    <cellStyle name="Calculation 22 3 2 4" xfId="8850" xr:uid="{00000000-0005-0000-0000-000035220000}"/>
    <cellStyle name="Calculation 22 3 3" xfId="8851" xr:uid="{00000000-0005-0000-0000-000036220000}"/>
    <cellStyle name="Calculation 22 3 3 2" xfId="8852" xr:uid="{00000000-0005-0000-0000-000037220000}"/>
    <cellStyle name="Calculation 22 3 3 3" xfId="8853" xr:uid="{00000000-0005-0000-0000-000038220000}"/>
    <cellStyle name="Calculation 22 3 3 4" xfId="8854" xr:uid="{00000000-0005-0000-0000-000039220000}"/>
    <cellStyle name="Calculation 22 3 4" xfId="8855" xr:uid="{00000000-0005-0000-0000-00003A220000}"/>
    <cellStyle name="Calculation 22 3 4 2" xfId="8856" xr:uid="{00000000-0005-0000-0000-00003B220000}"/>
    <cellStyle name="Calculation 22 3 4 3" xfId="8857" xr:uid="{00000000-0005-0000-0000-00003C220000}"/>
    <cellStyle name="Calculation 22 3 4 4" xfId="8858" xr:uid="{00000000-0005-0000-0000-00003D220000}"/>
    <cellStyle name="Calculation 22 3 5" xfId="8859" xr:uid="{00000000-0005-0000-0000-00003E220000}"/>
    <cellStyle name="Calculation 22 3 5 2" xfId="8860" xr:uid="{00000000-0005-0000-0000-00003F220000}"/>
    <cellStyle name="Calculation 22 3 5 3" xfId="8861" xr:uid="{00000000-0005-0000-0000-000040220000}"/>
    <cellStyle name="Calculation 22 3 5 4" xfId="8862" xr:uid="{00000000-0005-0000-0000-000041220000}"/>
    <cellStyle name="Calculation 22 3 6" xfId="8863" xr:uid="{00000000-0005-0000-0000-000042220000}"/>
    <cellStyle name="Calculation 22 3 7" xfId="8864" xr:uid="{00000000-0005-0000-0000-000043220000}"/>
    <cellStyle name="Calculation 22 3 8" xfId="8865" xr:uid="{00000000-0005-0000-0000-000044220000}"/>
    <cellStyle name="Calculation 22 4" xfId="8866" xr:uid="{00000000-0005-0000-0000-000045220000}"/>
    <cellStyle name="Calculation 22 4 2" xfId="8867" xr:uid="{00000000-0005-0000-0000-000046220000}"/>
    <cellStyle name="Calculation 22 4 3" xfId="8868" xr:uid="{00000000-0005-0000-0000-000047220000}"/>
    <cellStyle name="Calculation 22 4 4" xfId="8869" xr:uid="{00000000-0005-0000-0000-000048220000}"/>
    <cellStyle name="Calculation 22 5" xfId="8870" xr:uid="{00000000-0005-0000-0000-000049220000}"/>
    <cellStyle name="Calculation 22 6" xfId="8871" xr:uid="{00000000-0005-0000-0000-00004A220000}"/>
    <cellStyle name="Calculation 22 7" xfId="8872" xr:uid="{00000000-0005-0000-0000-00004B220000}"/>
    <cellStyle name="Calculation 23" xfId="8873" xr:uid="{00000000-0005-0000-0000-00004C220000}"/>
    <cellStyle name="Calculation 23 2" xfId="8874" xr:uid="{00000000-0005-0000-0000-00004D220000}"/>
    <cellStyle name="Calculation 23 2 2" xfId="8875" xr:uid="{00000000-0005-0000-0000-00004E220000}"/>
    <cellStyle name="Calculation 23 2 2 2" xfId="8876" xr:uid="{00000000-0005-0000-0000-00004F220000}"/>
    <cellStyle name="Calculation 23 2 2 2 2" xfId="8877" xr:uid="{00000000-0005-0000-0000-000050220000}"/>
    <cellStyle name="Calculation 23 2 2 2 3" xfId="8878" xr:uid="{00000000-0005-0000-0000-000051220000}"/>
    <cellStyle name="Calculation 23 2 2 2 4" xfId="8879" xr:uid="{00000000-0005-0000-0000-000052220000}"/>
    <cellStyle name="Calculation 23 2 2 3" xfId="8880" xr:uid="{00000000-0005-0000-0000-000053220000}"/>
    <cellStyle name="Calculation 23 2 2 3 2" xfId="8881" xr:uid="{00000000-0005-0000-0000-000054220000}"/>
    <cellStyle name="Calculation 23 2 2 3 3" xfId="8882" xr:uid="{00000000-0005-0000-0000-000055220000}"/>
    <cellStyle name="Calculation 23 2 2 3 4" xfId="8883" xr:uid="{00000000-0005-0000-0000-000056220000}"/>
    <cellStyle name="Calculation 23 2 2 4" xfId="8884" xr:uid="{00000000-0005-0000-0000-000057220000}"/>
    <cellStyle name="Calculation 23 2 2 4 2" xfId="8885" xr:uid="{00000000-0005-0000-0000-000058220000}"/>
    <cellStyle name="Calculation 23 2 2 4 3" xfId="8886" xr:uid="{00000000-0005-0000-0000-000059220000}"/>
    <cellStyle name="Calculation 23 2 2 4 4" xfId="8887" xr:uid="{00000000-0005-0000-0000-00005A220000}"/>
    <cellStyle name="Calculation 23 2 2 5" xfId="8888" xr:uid="{00000000-0005-0000-0000-00005B220000}"/>
    <cellStyle name="Calculation 23 2 2 5 2" xfId="8889" xr:uid="{00000000-0005-0000-0000-00005C220000}"/>
    <cellStyle name="Calculation 23 2 2 5 3" xfId="8890" xr:uid="{00000000-0005-0000-0000-00005D220000}"/>
    <cellStyle name="Calculation 23 2 2 5 4" xfId="8891" xr:uid="{00000000-0005-0000-0000-00005E220000}"/>
    <cellStyle name="Calculation 23 2 2 6" xfId="8892" xr:uid="{00000000-0005-0000-0000-00005F220000}"/>
    <cellStyle name="Calculation 23 2 2 7" xfId="8893" xr:uid="{00000000-0005-0000-0000-000060220000}"/>
    <cellStyle name="Calculation 23 2 2 8" xfId="8894" xr:uid="{00000000-0005-0000-0000-000061220000}"/>
    <cellStyle name="Calculation 23 2 3" xfId="8895" xr:uid="{00000000-0005-0000-0000-000062220000}"/>
    <cellStyle name="Calculation 23 2 3 2" xfId="8896" xr:uid="{00000000-0005-0000-0000-000063220000}"/>
    <cellStyle name="Calculation 23 2 3 3" xfId="8897" xr:uid="{00000000-0005-0000-0000-000064220000}"/>
    <cellStyle name="Calculation 23 2 3 4" xfId="8898" xr:uid="{00000000-0005-0000-0000-000065220000}"/>
    <cellStyle name="Calculation 23 2 4" xfId="8899" xr:uid="{00000000-0005-0000-0000-000066220000}"/>
    <cellStyle name="Calculation 23 2 5" xfId="8900" xr:uid="{00000000-0005-0000-0000-000067220000}"/>
    <cellStyle name="Calculation 23 2 6" xfId="8901" xr:uid="{00000000-0005-0000-0000-000068220000}"/>
    <cellStyle name="Calculation 23 3" xfId="8902" xr:uid="{00000000-0005-0000-0000-000069220000}"/>
    <cellStyle name="Calculation 23 3 2" xfId="8903" xr:uid="{00000000-0005-0000-0000-00006A220000}"/>
    <cellStyle name="Calculation 23 3 2 2" xfId="8904" xr:uid="{00000000-0005-0000-0000-00006B220000}"/>
    <cellStyle name="Calculation 23 3 2 3" xfId="8905" xr:uid="{00000000-0005-0000-0000-00006C220000}"/>
    <cellStyle name="Calculation 23 3 2 4" xfId="8906" xr:uid="{00000000-0005-0000-0000-00006D220000}"/>
    <cellStyle name="Calculation 23 3 3" xfId="8907" xr:uid="{00000000-0005-0000-0000-00006E220000}"/>
    <cellStyle name="Calculation 23 3 3 2" xfId="8908" xr:uid="{00000000-0005-0000-0000-00006F220000}"/>
    <cellStyle name="Calculation 23 3 3 3" xfId="8909" xr:uid="{00000000-0005-0000-0000-000070220000}"/>
    <cellStyle name="Calculation 23 3 3 4" xfId="8910" xr:uid="{00000000-0005-0000-0000-000071220000}"/>
    <cellStyle name="Calculation 23 3 4" xfId="8911" xr:uid="{00000000-0005-0000-0000-000072220000}"/>
    <cellStyle name="Calculation 23 3 4 2" xfId="8912" xr:uid="{00000000-0005-0000-0000-000073220000}"/>
    <cellStyle name="Calculation 23 3 4 3" xfId="8913" xr:uid="{00000000-0005-0000-0000-000074220000}"/>
    <cellStyle name="Calculation 23 3 4 4" xfId="8914" xr:uid="{00000000-0005-0000-0000-000075220000}"/>
    <cellStyle name="Calculation 23 3 5" xfId="8915" xr:uid="{00000000-0005-0000-0000-000076220000}"/>
    <cellStyle name="Calculation 23 3 5 2" xfId="8916" xr:uid="{00000000-0005-0000-0000-000077220000}"/>
    <cellStyle name="Calculation 23 3 5 3" xfId="8917" xr:uid="{00000000-0005-0000-0000-000078220000}"/>
    <cellStyle name="Calculation 23 3 5 4" xfId="8918" xr:uid="{00000000-0005-0000-0000-000079220000}"/>
    <cellStyle name="Calculation 23 3 6" xfId="8919" xr:uid="{00000000-0005-0000-0000-00007A220000}"/>
    <cellStyle name="Calculation 23 3 7" xfId="8920" xr:uid="{00000000-0005-0000-0000-00007B220000}"/>
    <cellStyle name="Calculation 23 3 8" xfId="8921" xr:uid="{00000000-0005-0000-0000-00007C220000}"/>
    <cellStyle name="Calculation 23 4" xfId="8922" xr:uid="{00000000-0005-0000-0000-00007D220000}"/>
    <cellStyle name="Calculation 23 4 2" xfId="8923" xr:uid="{00000000-0005-0000-0000-00007E220000}"/>
    <cellStyle name="Calculation 23 4 3" xfId="8924" xr:uid="{00000000-0005-0000-0000-00007F220000}"/>
    <cellStyle name="Calculation 23 4 4" xfId="8925" xr:uid="{00000000-0005-0000-0000-000080220000}"/>
    <cellStyle name="Calculation 23 5" xfId="8926" xr:uid="{00000000-0005-0000-0000-000081220000}"/>
    <cellStyle name="Calculation 23 6" xfId="8927" xr:uid="{00000000-0005-0000-0000-000082220000}"/>
    <cellStyle name="Calculation 23 7" xfId="8928" xr:uid="{00000000-0005-0000-0000-000083220000}"/>
    <cellStyle name="Calculation 24" xfId="8929" xr:uid="{00000000-0005-0000-0000-000084220000}"/>
    <cellStyle name="Calculation 24 2" xfId="8930" xr:uid="{00000000-0005-0000-0000-000085220000}"/>
    <cellStyle name="Calculation 24 2 2" xfId="8931" xr:uid="{00000000-0005-0000-0000-000086220000}"/>
    <cellStyle name="Calculation 24 2 2 2" xfId="8932" xr:uid="{00000000-0005-0000-0000-000087220000}"/>
    <cellStyle name="Calculation 24 2 2 2 2" xfId="8933" xr:uid="{00000000-0005-0000-0000-000088220000}"/>
    <cellStyle name="Calculation 24 2 2 2 3" xfId="8934" xr:uid="{00000000-0005-0000-0000-000089220000}"/>
    <cellStyle name="Calculation 24 2 2 2 4" xfId="8935" xr:uid="{00000000-0005-0000-0000-00008A220000}"/>
    <cellStyle name="Calculation 24 2 2 3" xfId="8936" xr:uid="{00000000-0005-0000-0000-00008B220000}"/>
    <cellStyle name="Calculation 24 2 2 3 2" xfId="8937" xr:uid="{00000000-0005-0000-0000-00008C220000}"/>
    <cellStyle name="Calculation 24 2 2 3 3" xfId="8938" xr:uid="{00000000-0005-0000-0000-00008D220000}"/>
    <cellStyle name="Calculation 24 2 2 3 4" xfId="8939" xr:uid="{00000000-0005-0000-0000-00008E220000}"/>
    <cellStyle name="Calculation 24 2 2 4" xfId="8940" xr:uid="{00000000-0005-0000-0000-00008F220000}"/>
    <cellStyle name="Calculation 24 2 2 4 2" xfId="8941" xr:uid="{00000000-0005-0000-0000-000090220000}"/>
    <cellStyle name="Calculation 24 2 2 4 3" xfId="8942" xr:uid="{00000000-0005-0000-0000-000091220000}"/>
    <cellStyle name="Calculation 24 2 2 4 4" xfId="8943" xr:uid="{00000000-0005-0000-0000-000092220000}"/>
    <cellStyle name="Calculation 24 2 2 5" xfId="8944" xr:uid="{00000000-0005-0000-0000-000093220000}"/>
    <cellStyle name="Calculation 24 2 2 5 2" xfId="8945" xr:uid="{00000000-0005-0000-0000-000094220000}"/>
    <cellStyle name="Calculation 24 2 2 5 3" xfId="8946" xr:uid="{00000000-0005-0000-0000-000095220000}"/>
    <cellStyle name="Calculation 24 2 2 5 4" xfId="8947" xr:uid="{00000000-0005-0000-0000-000096220000}"/>
    <cellStyle name="Calculation 24 2 2 6" xfId="8948" xr:uid="{00000000-0005-0000-0000-000097220000}"/>
    <cellStyle name="Calculation 24 2 2 7" xfId="8949" xr:uid="{00000000-0005-0000-0000-000098220000}"/>
    <cellStyle name="Calculation 24 2 2 8" xfId="8950" xr:uid="{00000000-0005-0000-0000-000099220000}"/>
    <cellStyle name="Calculation 24 2 3" xfId="8951" xr:uid="{00000000-0005-0000-0000-00009A220000}"/>
    <cellStyle name="Calculation 24 2 3 2" xfId="8952" xr:uid="{00000000-0005-0000-0000-00009B220000}"/>
    <cellStyle name="Calculation 24 2 3 3" xfId="8953" xr:uid="{00000000-0005-0000-0000-00009C220000}"/>
    <cellStyle name="Calculation 24 2 3 4" xfId="8954" xr:uid="{00000000-0005-0000-0000-00009D220000}"/>
    <cellStyle name="Calculation 24 2 4" xfId="8955" xr:uid="{00000000-0005-0000-0000-00009E220000}"/>
    <cellStyle name="Calculation 24 2 5" xfId="8956" xr:uid="{00000000-0005-0000-0000-00009F220000}"/>
    <cellStyle name="Calculation 24 2 6" xfId="8957" xr:uid="{00000000-0005-0000-0000-0000A0220000}"/>
    <cellStyle name="Calculation 24 3" xfId="8958" xr:uid="{00000000-0005-0000-0000-0000A1220000}"/>
    <cellStyle name="Calculation 24 3 2" xfId="8959" xr:uid="{00000000-0005-0000-0000-0000A2220000}"/>
    <cellStyle name="Calculation 24 3 2 2" xfId="8960" xr:uid="{00000000-0005-0000-0000-0000A3220000}"/>
    <cellStyle name="Calculation 24 3 2 3" xfId="8961" xr:uid="{00000000-0005-0000-0000-0000A4220000}"/>
    <cellStyle name="Calculation 24 3 2 4" xfId="8962" xr:uid="{00000000-0005-0000-0000-0000A5220000}"/>
    <cellStyle name="Calculation 24 3 3" xfId="8963" xr:uid="{00000000-0005-0000-0000-0000A6220000}"/>
    <cellStyle name="Calculation 24 3 3 2" xfId="8964" xr:uid="{00000000-0005-0000-0000-0000A7220000}"/>
    <cellStyle name="Calculation 24 3 3 3" xfId="8965" xr:uid="{00000000-0005-0000-0000-0000A8220000}"/>
    <cellStyle name="Calculation 24 3 3 4" xfId="8966" xr:uid="{00000000-0005-0000-0000-0000A9220000}"/>
    <cellStyle name="Calculation 24 3 4" xfId="8967" xr:uid="{00000000-0005-0000-0000-0000AA220000}"/>
    <cellStyle name="Calculation 24 3 4 2" xfId="8968" xr:uid="{00000000-0005-0000-0000-0000AB220000}"/>
    <cellStyle name="Calculation 24 3 4 3" xfId="8969" xr:uid="{00000000-0005-0000-0000-0000AC220000}"/>
    <cellStyle name="Calculation 24 3 4 4" xfId="8970" xr:uid="{00000000-0005-0000-0000-0000AD220000}"/>
    <cellStyle name="Calculation 24 3 5" xfId="8971" xr:uid="{00000000-0005-0000-0000-0000AE220000}"/>
    <cellStyle name="Calculation 24 3 5 2" xfId="8972" xr:uid="{00000000-0005-0000-0000-0000AF220000}"/>
    <cellStyle name="Calculation 24 3 5 3" xfId="8973" xr:uid="{00000000-0005-0000-0000-0000B0220000}"/>
    <cellStyle name="Calculation 24 3 5 4" xfId="8974" xr:uid="{00000000-0005-0000-0000-0000B1220000}"/>
    <cellStyle name="Calculation 24 3 6" xfId="8975" xr:uid="{00000000-0005-0000-0000-0000B2220000}"/>
    <cellStyle name="Calculation 24 3 7" xfId="8976" xr:uid="{00000000-0005-0000-0000-0000B3220000}"/>
    <cellStyle name="Calculation 24 3 8" xfId="8977" xr:uid="{00000000-0005-0000-0000-0000B4220000}"/>
    <cellStyle name="Calculation 24 4" xfId="8978" xr:uid="{00000000-0005-0000-0000-0000B5220000}"/>
    <cellStyle name="Calculation 24 4 2" xfId="8979" xr:uid="{00000000-0005-0000-0000-0000B6220000}"/>
    <cellStyle name="Calculation 24 4 3" xfId="8980" xr:uid="{00000000-0005-0000-0000-0000B7220000}"/>
    <cellStyle name="Calculation 24 4 4" xfId="8981" xr:uid="{00000000-0005-0000-0000-0000B8220000}"/>
    <cellStyle name="Calculation 24 5" xfId="8982" xr:uid="{00000000-0005-0000-0000-0000B9220000}"/>
    <cellStyle name="Calculation 24 6" xfId="8983" xr:uid="{00000000-0005-0000-0000-0000BA220000}"/>
    <cellStyle name="Calculation 24 7" xfId="8984" xr:uid="{00000000-0005-0000-0000-0000BB220000}"/>
    <cellStyle name="Calculation 25" xfId="8985" xr:uid="{00000000-0005-0000-0000-0000BC220000}"/>
    <cellStyle name="Calculation 25 2" xfId="8986" xr:uid="{00000000-0005-0000-0000-0000BD220000}"/>
    <cellStyle name="Calculation 25 2 2" xfId="8987" xr:uid="{00000000-0005-0000-0000-0000BE220000}"/>
    <cellStyle name="Calculation 25 2 2 2" xfId="8988" xr:uid="{00000000-0005-0000-0000-0000BF220000}"/>
    <cellStyle name="Calculation 25 2 2 2 2" xfId="8989" xr:uid="{00000000-0005-0000-0000-0000C0220000}"/>
    <cellStyle name="Calculation 25 2 2 2 3" xfId="8990" xr:uid="{00000000-0005-0000-0000-0000C1220000}"/>
    <cellStyle name="Calculation 25 2 2 2 4" xfId="8991" xr:uid="{00000000-0005-0000-0000-0000C2220000}"/>
    <cellStyle name="Calculation 25 2 2 3" xfId="8992" xr:uid="{00000000-0005-0000-0000-0000C3220000}"/>
    <cellStyle name="Calculation 25 2 2 3 2" xfId="8993" xr:uid="{00000000-0005-0000-0000-0000C4220000}"/>
    <cellStyle name="Calculation 25 2 2 3 3" xfId="8994" xr:uid="{00000000-0005-0000-0000-0000C5220000}"/>
    <cellStyle name="Calculation 25 2 2 3 4" xfId="8995" xr:uid="{00000000-0005-0000-0000-0000C6220000}"/>
    <cellStyle name="Calculation 25 2 2 4" xfId="8996" xr:uid="{00000000-0005-0000-0000-0000C7220000}"/>
    <cellStyle name="Calculation 25 2 2 4 2" xfId="8997" xr:uid="{00000000-0005-0000-0000-0000C8220000}"/>
    <cellStyle name="Calculation 25 2 2 4 3" xfId="8998" xr:uid="{00000000-0005-0000-0000-0000C9220000}"/>
    <cellStyle name="Calculation 25 2 2 4 4" xfId="8999" xr:uid="{00000000-0005-0000-0000-0000CA220000}"/>
    <cellStyle name="Calculation 25 2 2 5" xfId="9000" xr:uid="{00000000-0005-0000-0000-0000CB220000}"/>
    <cellStyle name="Calculation 25 2 2 5 2" xfId="9001" xr:uid="{00000000-0005-0000-0000-0000CC220000}"/>
    <cellStyle name="Calculation 25 2 2 5 3" xfId="9002" xr:uid="{00000000-0005-0000-0000-0000CD220000}"/>
    <cellStyle name="Calculation 25 2 2 5 4" xfId="9003" xr:uid="{00000000-0005-0000-0000-0000CE220000}"/>
    <cellStyle name="Calculation 25 2 2 6" xfId="9004" xr:uid="{00000000-0005-0000-0000-0000CF220000}"/>
    <cellStyle name="Calculation 25 2 2 7" xfId="9005" xr:uid="{00000000-0005-0000-0000-0000D0220000}"/>
    <cellStyle name="Calculation 25 2 2 8" xfId="9006" xr:uid="{00000000-0005-0000-0000-0000D1220000}"/>
    <cellStyle name="Calculation 25 2 3" xfId="9007" xr:uid="{00000000-0005-0000-0000-0000D2220000}"/>
    <cellStyle name="Calculation 25 2 3 2" xfId="9008" xr:uid="{00000000-0005-0000-0000-0000D3220000}"/>
    <cellStyle name="Calculation 25 2 3 3" xfId="9009" xr:uid="{00000000-0005-0000-0000-0000D4220000}"/>
    <cellStyle name="Calculation 25 2 3 4" xfId="9010" xr:uid="{00000000-0005-0000-0000-0000D5220000}"/>
    <cellStyle name="Calculation 25 2 4" xfId="9011" xr:uid="{00000000-0005-0000-0000-0000D6220000}"/>
    <cellStyle name="Calculation 25 2 5" xfId="9012" xr:uid="{00000000-0005-0000-0000-0000D7220000}"/>
    <cellStyle name="Calculation 25 2 6" xfId="9013" xr:uid="{00000000-0005-0000-0000-0000D8220000}"/>
    <cellStyle name="Calculation 25 3" xfId="9014" xr:uid="{00000000-0005-0000-0000-0000D9220000}"/>
    <cellStyle name="Calculation 25 3 2" xfId="9015" xr:uid="{00000000-0005-0000-0000-0000DA220000}"/>
    <cellStyle name="Calculation 25 3 2 2" xfId="9016" xr:uid="{00000000-0005-0000-0000-0000DB220000}"/>
    <cellStyle name="Calculation 25 3 2 3" xfId="9017" xr:uid="{00000000-0005-0000-0000-0000DC220000}"/>
    <cellStyle name="Calculation 25 3 2 4" xfId="9018" xr:uid="{00000000-0005-0000-0000-0000DD220000}"/>
    <cellStyle name="Calculation 25 3 3" xfId="9019" xr:uid="{00000000-0005-0000-0000-0000DE220000}"/>
    <cellStyle name="Calculation 25 3 3 2" xfId="9020" xr:uid="{00000000-0005-0000-0000-0000DF220000}"/>
    <cellStyle name="Calculation 25 3 3 3" xfId="9021" xr:uid="{00000000-0005-0000-0000-0000E0220000}"/>
    <cellStyle name="Calculation 25 3 3 4" xfId="9022" xr:uid="{00000000-0005-0000-0000-0000E1220000}"/>
    <cellStyle name="Calculation 25 3 4" xfId="9023" xr:uid="{00000000-0005-0000-0000-0000E2220000}"/>
    <cellStyle name="Calculation 25 3 4 2" xfId="9024" xr:uid="{00000000-0005-0000-0000-0000E3220000}"/>
    <cellStyle name="Calculation 25 3 4 3" xfId="9025" xr:uid="{00000000-0005-0000-0000-0000E4220000}"/>
    <cellStyle name="Calculation 25 3 4 4" xfId="9026" xr:uid="{00000000-0005-0000-0000-0000E5220000}"/>
    <cellStyle name="Calculation 25 3 5" xfId="9027" xr:uid="{00000000-0005-0000-0000-0000E6220000}"/>
    <cellStyle name="Calculation 25 3 5 2" xfId="9028" xr:uid="{00000000-0005-0000-0000-0000E7220000}"/>
    <cellStyle name="Calculation 25 3 5 3" xfId="9029" xr:uid="{00000000-0005-0000-0000-0000E8220000}"/>
    <cellStyle name="Calculation 25 3 5 4" xfId="9030" xr:uid="{00000000-0005-0000-0000-0000E9220000}"/>
    <cellStyle name="Calculation 25 3 6" xfId="9031" xr:uid="{00000000-0005-0000-0000-0000EA220000}"/>
    <cellStyle name="Calculation 25 3 7" xfId="9032" xr:uid="{00000000-0005-0000-0000-0000EB220000}"/>
    <cellStyle name="Calculation 25 3 8" xfId="9033" xr:uid="{00000000-0005-0000-0000-0000EC220000}"/>
    <cellStyle name="Calculation 25 4" xfId="9034" xr:uid="{00000000-0005-0000-0000-0000ED220000}"/>
    <cellStyle name="Calculation 25 4 2" xfId="9035" xr:uid="{00000000-0005-0000-0000-0000EE220000}"/>
    <cellStyle name="Calculation 25 4 3" xfId="9036" xr:uid="{00000000-0005-0000-0000-0000EF220000}"/>
    <cellStyle name="Calculation 25 4 4" xfId="9037" xr:uid="{00000000-0005-0000-0000-0000F0220000}"/>
    <cellStyle name="Calculation 25 5" xfId="9038" xr:uid="{00000000-0005-0000-0000-0000F1220000}"/>
    <cellStyle name="Calculation 25 6" xfId="9039" xr:uid="{00000000-0005-0000-0000-0000F2220000}"/>
    <cellStyle name="Calculation 25 7" xfId="9040" xr:uid="{00000000-0005-0000-0000-0000F3220000}"/>
    <cellStyle name="Calculation 26" xfId="9041" xr:uid="{00000000-0005-0000-0000-0000F4220000}"/>
    <cellStyle name="Calculation 26 2" xfId="9042" xr:uid="{00000000-0005-0000-0000-0000F5220000}"/>
    <cellStyle name="Calculation 26 2 2" xfId="9043" xr:uid="{00000000-0005-0000-0000-0000F6220000}"/>
    <cellStyle name="Calculation 26 2 2 2" xfId="9044" xr:uid="{00000000-0005-0000-0000-0000F7220000}"/>
    <cellStyle name="Calculation 26 2 2 2 2" xfId="9045" xr:uid="{00000000-0005-0000-0000-0000F8220000}"/>
    <cellStyle name="Calculation 26 2 2 2 3" xfId="9046" xr:uid="{00000000-0005-0000-0000-0000F9220000}"/>
    <cellStyle name="Calculation 26 2 2 2 4" xfId="9047" xr:uid="{00000000-0005-0000-0000-0000FA220000}"/>
    <cellStyle name="Calculation 26 2 2 3" xfId="9048" xr:uid="{00000000-0005-0000-0000-0000FB220000}"/>
    <cellStyle name="Calculation 26 2 2 3 2" xfId="9049" xr:uid="{00000000-0005-0000-0000-0000FC220000}"/>
    <cellStyle name="Calculation 26 2 2 3 3" xfId="9050" xr:uid="{00000000-0005-0000-0000-0000FD220000}"/>
    <cellStyle name="Calculation 26 2 2 3 4" xfId="9051" xr:uid="{00000000-0005-0000-0000-0000FE220000}"/>
    <cellStyle name="Calculation 26 2 2 4" xfId="9052" xr:uid="{00000000-0005-0000-0000-0000FF220000}"/>
    <cellStyle name="Calculation 26 2 2 4 2" xfId="9053" xr:uid="{00000000-0005-0000-0000-000000230000}"/>
    <cellStyle name="Calculation 26 2 2 4 3" xfId="9054" xr:uid="{00000000-0005-0000-0000-000001230000}"/>
    <cellStyle name="Calculation 26 2 2 4 4" xfId="9055" xr:uid="{00000000-0005-0000-0000-000002230000}"/>
    <cellStyle name="Calculation 26 2 2 5" xfId="9056" xr:uid="{00000000-0005-0000-0000-000003230000}"/>
    <cellStyle name="Calculation 26 2 2 5 2" xfId="9057" xr:uid="{00000000-0005-0000-0000-000004230000}"/>
    <cellStyle name="Calculation 26 2 2 5 3" xfId="9058" xr:uid="{00000000-0005-0000-0000-000005230000}"/>
    <cellStyle name="Calculation 26 2 2 5 4" xfId="9059" xr:uid="{00000000-0005-0000-0000-000006230000}"/>
    <cellStyle name="Calculation 26 2 2 6" xfId="9060" xr:uid="{00000000-0005-0000-0000-000007230000}"/>
    <cellStyle name="Calculation 26 2 2 7" xfId="9061" xr:uid="{00000000-0005-0000-0000-000008230000}"/>
    <cellStyle name="Calculation 26 2 2 8" xfId="9062" xr:uid="{00000000-0005-0000-0000-000009230000}"/>
    <cellStyle name="Calculation 26 2 3" xfId="9063" xr:uid="{00000000-0005-0000-0000-00000A230000}"/>
    <cellStyle name="Calculation 26 2 3 2" xfId="9064" xr:uid="{00000000-0005-0000-0000-00000B230000}"/>
    <cellStyle name="Calculation 26 2 3 3" xfId="9065" xr:uid="{00000000-0005-0000-0000-00000C230000}"/>
    <cellStyle name="Calculation 26 2 3 4" xfId="9066" xr:uid="{00000000-0005-0000-0000-00000D230000}"/>
    <cellStyle name="Calculation 26 2 4" xfId="9067" xr:uid="{00000000-0005-0000-0000-00000E230000}"/>
    <cellStyle name="Calculation 26 2 5" xfId="9068" xr:uid="{00000000-0005-0000-0000-00000F230000}"/>
    <cellStyle name="Calculation 26 2 6" xfId="9069" xr:uid="{00000000-0005-0000-0000-000010230000}"/>
    <cellStyle name="Calculation 26 3" xfId="9070" xr:uid="{00000000-0005-0000-0000-000011230000}"/>
    <cellStyle name="Calculation 26 3 2" xfId="9071" xr:uid="{00000000-0005-0000-0000-000012230000}"/>
    <cellStyle name="Calculation 26 3 2 2" xfId="9072" xr:uid="{00000000-0005-0000-0000-000013230000}"/>
    <cellStyle name="Calculation 26 3 2 3" xfId="9073" xr:uid="{00000000-0005-0000-0000-000014230000}"/>
    <cellStyle name="Calculation 26 3 2 4" xfId="9074" xr:uid="{00000000-0005-0000-0000-000015230000}"/>
    <cellStyle name="Calculation 26 3 3" xfId="9075" xr:uid="{00000000-0005-0000-0000-000016230000}"/>
    <cellStyle name="Calculation 26 3 3 2" xfId="9076" xr:uid="{00000000-0005-0000-0000-000017230000}"/>
    <cellStyle name="Calculation 26 3 3 3" xfId="9077" xr:uid="{00000000-0005-0000-0000-000018230000}"/>
    <cellStyle name="Calculation 26 3 3 4" xfId="9078" xr:uid="{00000000-0005-0000-0000-000019230000}"/>
    <cellStyle name="Calculation 26 3 4" xfId="9079" xr:uid="{00000000-0005-0000-0000-00001A230000}"/>
    <cellStyle name="Calculation 26 3 4 2" xfId="9080" xr:uid="{00000000-0005-0000-0000-00001B230000}"/>
    <cellStyle name="Calculation 26 3 4 3" xfId="9081" xr:uid="{00000000-0005-0000-0000-00001C230000}"/>
    <cellStyle name="Calculation 26 3 4 4" xfId="9082" xr:uid="{00000000-0005-0000-0000-00001D230000}"/>
    <cellStyle name="Calculation 26 3 5" xfId="9083" xr:uid="{00000000-0005-0000-0000-00001E230000}"/>
    <cellStyle name="Calculation 26 3 5 2" xfId="9084" xr:uid="{00000000-0005-0000-0000-00001F230000}"/>
    <cellStyle name="Calculation 26 3 5 3" xfId="9085" xr:uid="{00000000-0005-0000-0000-000020230000}"/>
    <cellStyle name="Calculation 26 3 5 4" xfId="9086" xr:uid="{00000000-0005-0000-0000-000021230000}"/>
    <cellStyle name="Calculation 26 3 6" xfId="9087" xr:uid="{00000000-0005-0000-0000-000022230000}"/>
    <cellStyle name="Calculation 26 3 7" xfId="9088" xr:uid="{00000000-0005-0000-0000-000023230000}"/>
    <cellStyle name="Calculation 26 3 8" xfId="9089" xr:uid="{00000000-0005-0000-0000-000024230000}"/>
    <cellStyle name="Calculation 26 4" xfId="9090" xr:uid="{00000000-0005-0000-0000-000025230000}"/>
    <cellStyle name="Calculation 26 4 2" xfId="9091" xr:uid="{00000000-0005-0000-0000-000026230000}"/>
    <cellStyle name="Calculation 26 4 3" xfId="9092" xr:uid="{00000000-0005-0000-0000-000027230000}"/>
    <cellStyle name="Calculation 26 4 4" xfId="9093" xr:uid="{00000000-0005-0000-0000-000028230000}"/>
    <cellStyle name="Calculation 26 5" xfId="9094" xr:uid="{00000000-0005-0000-0000-000029230000}"/>
    <cellStyle name="Calculation 26 6" xfId="9095" xr:uid="{00000000-0005-0000-0000-00002A230000}"/>
    <cellStyle name="Calculation 26 7" xfId="9096" xr:uid="{00000000-0005-0000-0000-00002B230000}"/>
    <cellStyle name="Calculation 27" xfId="9097" xr:uid="{00000000-0005-0000-0000-00002C230000}"/>
    <cellStyle name="Calculation 27 2" xfId="9098" xr:uid="{00000000-0005-0000-0000-00002D230000}"/>
    <cellStyle name="Calculation 27 2 2" xfId="9099" xr:uid="{00000000-0005-0000-0000-00002E230000}"/>
    <cellStyle name="Calculation 27 2 2 2" xfId="9100" xr:uid="{00000000-0005-0000-0000-00002F230000}"/>
    <cellStyle name="Calculation 27 2 2 2 2" xfId="9101" xr:uid="{00000000-0005-0000-0000-000030230000}"/>
    <cellStyle name="Calculation 27 2 2 2 3" xfId="9102" xr:uid="{00000000-0005-0000-0000-000031230000}"/>
    <cellStyle name="Calculation 27 2 2 2 4" xfId="9103" xr:uid="{00000000-0005-0000-0000-000032230000}"/>
    <cellStyle name="Calculation 27 2 2 3" xfId="9104" xr:uid="{00000000-0005-0000-0000-000033230000}"/>
    <cellStyle name="Calculation 27 2 2 3 2" xfId="9105" xr:uid="{00000000-0005-0000-0000-000034230000}"/>
    <cellStyle name="Calculation 27 2 2 3 3" xfId="9106" xr:uid="{00000000-0005-0000-0000-000035230000}"/>
    <cellStyle name="Calculation 27 2 2 3 4" xfId="9107" xr:uid="{00000000-0005-0000-0000-000036230000}"/>
    <cellStyle name="Calculation 27 2 2 4" xfId="9108" xr:uid="{00000000-0005-0000-0000-000037230000}"/>
    <cellStyle name="Calculation 27 2 2 4 2" xfId="9109" xr:uid="{00000000-0005-0000-0000-000038230000}"/>
    <cellStyle name="Calculation 27 2 2 4 3" xfId="9110" xr:uid="{00000000-0005-0000-0000-000039230000}"/>
    <cellStyle name="Calculation 27 2 2 4 4" xfId="9111" xr:uid="{00000000-0005-0000-0000-00003A230000}"/>
    <cellStyle name="Calculation 27 2 2 5" xfId="9112" xr:uid="{00000000-0005-0000-0000-00003B230000}"/>
    <cellStyle name="Calculation 27 2 2 5 2" xfId="9113" xr:uid="{00000000-0005-0000-0000-00003C230000}"/>
    <cellStyle name="Calculation 27 2 2 5 3" xfId="9114" xr:uid="{00000000-0005-0000-0000-00003D230000}"/>
    <cellStyle name="Calculation 27 2 2 5 4" xfId="9115" xr:uid="{00000000-0005-0000-0000-00003E230000}"/>
    <cellStyle name="Calculation 27 2 2 6" xfId="9116" xr:uid="{00000000-0005-0000-0000-00003F230000}"/>
    <cellStyle name="Calculation 27 2 2 7" xfId="9117" xr:uid="{00000000-0005-0000-0000-000040230000}"/>
    <cellStyle name="Calculation 27 2 2 8" xfId="9118" xr:uid="{00000000-0005-0000-0000-000041230000}"/>
    <cellStyle name="Calculation 27 2 3" xfId="9119" xr:uid="{00000000-0005-0000-0000-000042230000}"/>
    <cellStyle name="Calculation 27 2 3 2" xfId="9120" xr:uid="{00000000-0005-0000-0000-000043230000}"/>
    <cellStyle name="Calculation 27 2 3 3" xfId="9121" xr:uid="{00000000-0005-0000-0000-000044230000}"/>
    <cellStyle name="Calculation 27 2 3 4" xfId="9122" xr:uid="{00000000-0005-0000-0000-000045230000}"/>
    <cellStyle name="Calculation 27 2 4" xfId="9123" xr:uid="{00000000-0005-0000-0000-000046230000}"/>
    <cellStyle name="Calculation 27 2 5" xfId="9124" xr:uid="{00000000-0005-0000-0000-000047230000}"/>
    <cellStyle name="Calculation 27 2 6" xfId="9125" xr:uid="{00000000-0005-0000-0000-000048230000}"/>
    <cellStyle name="Calculation 27 3" xfId="9126" xr:uid="{00000000-0005-0000-0000-000049230000}"/>
    <cellStyle name="Calculation 27 3 2" xfId="9127" xr:uid="{00000000-0005-0000-0000-00004A230000}"/>
    <cellStyle name="Calculation 27 3 2 2" xfId="9128" xr:uid="{00000000-0005-0000-0000-00004B230000}"/>
    <cellStyle name="Calculation 27 3 2 3" xfId="9129" xr:uid="{00000000-0005-0000-0000-00004C230000}"/>
    <cellStyle name="Calculation 27 3 2 4" xfId="9130" xr:uid="{00000000-0005-0000-0000-00004D230000}"/>
    <cellStyle name="Calculation 27 3 3" xfId="9131" xr:uid="{00000000-0005-0000-0000-00004E230000}"/>
    <cellStyle name="Calculation 27 3 3 2" xfId="9132" xr:uid="{00000000-0005-0000-0000-00004F230000}"/>
    <cellStyle name="Calculation 27 3 3 3" xfId="9133" xr:uid="{00000000-0005-0000-0000-000050230000}"/>
    <cellStyle name="Calculation 27 3 3 4" xfId="9134" xr:uid="{00000000-0005-0000-0000-000051230000}"/>
    <cellStyle name="Calculation 27 3 4" xfId="9135" xr:uid="{00000000-0005-0000-0000-000052230000}"/>
    <cellStyle name="Calculation 27 3 4 2" xfId="9136" xr:uid="{00000000-0005-0000-0000-000053230000}"/>
    <cellStyle name="Calculation 27 3 4 3" xfId="9137" xr:uid="{00000000-0005-0000-0000-000054230000}"/>
    <cellStyle name="Calculation 27 3 4 4" xfId="9138" xr:uid="{00000000-0005-0000-0000-000055230000}"/>
    <cellStyle name="Calculation 27 3 5" xfId="9139" xr:uid="{00000000-0005-0000-0000-000056230000}"/>
    <cellStyle name="Calculation 27 3 5 2" xfId="9140" xr:uid="{00000000-0005-0000-0000-000057230000}"/>
    <cellStyle name="Calculation 27 3 5 3" xfId="9141" xr:uid="{00000000-0005-0000-0000-000058230000}"/>
    <cellStyle name="Calculation 27 3 5 4" xfId="9142" xr:uid="{00000000-0005-0000-0000-000059230000}"/>
    <cellStyle name="Calculation 27 3 6" xfId="9143" xr:uid="{00000000-0005-0000-0000-00005A230000}"/>
    <cellStyle name="Calculation 27 3 7" xfId="9144" xr:uid="{00000000-0005-0000-0000-00005B230000}"/>
    <cellStyle name="Calculation 27 3 8" xfId="9145" xr:uid="{00000000-0005-0000-0000-00005C230000}"/>
    <cellStyle name="Calculation 27 4" xfId="9146" xr:uid="{00000000-0005-0000-0000-00005D230000}"/>
    <cellStyle name="Calculation 27 4 2" xfId="9147" xr:uid="{00000000-0005-0000-0000-00005E230000}"/>
    <cellStyle name="Calculation 27 4 3" xfId="9148" xr:uid="{00000000-0005-0000-0000-00005F230000}"/>
    <cellStyle name="Calculation 27 4 4" xfId="9149" xr:uid="{00000000-0005-0000-0000-000060230000}"/>
    <cellStyle name="Calculation 27 5" xfId="9150" xr:uid="{00000000-0005-0000-0000-000061230000}"/>
    <cellStyle name="Calculation 27 6" xfId="9151" xr:uid="{00000000-0005-0000-0000-000062230000}"/>
    <cellStyle name="Calculation 27 7" xfId="9152" xr:uid="{00000000-0005-0000-0000-000063230000}"/>
    <cellStyle name="Calculation 28" xfId="9153" xr:uid="{00000000-0005-0000-0000-000064230000}"/>
    <cellStyle name="Calculation 28 2" xfId="9154" xr:uid="{00000000-0005-0000-0000-000065230000}"/>
    <cellStyle name="Calculation 28 2 2" xfId="9155" xr:uid="{00000000-0005-0000-0000-000066230000}"/>
    <cellStyle name="Calculation 28 2 2 2" xfId="9156" xr:uid="{00000000-0005-0000-0000-000067230000}"/>
    <cellStyle name="Calculation 28 2 2 2 2" xfId="9157" xr:uid="{00000000-0005-0000-0000-000068230000}"/>
    <cellStyle name="Calculation 28 2 2 2 3" xfId="9158" xr:uid="{00000000-0005-0000-0000-000069230000}"/>
    <cellStyle name="Calculation 28 2 2 2 4" xfId="9159" xr:uid="{00000000-0005-0000-0000-00006A230000}"/>
    <cellStyle name="Calculation 28 2 2 3" xfId="9160" xr:uid="{00000000-0005-0000-0000-00006B230000}"/>
    <cellStyle name="Calculation 28 2 2 3 2" xfId="9161" xr:uid="{00000000-0005-0000-0000-00006C230000}"/>
    <cellStyle name="Calculation 28 2 2 3 3" xfId="9162" xr:uid="{00000000-0005-0000-0000-00006D230000}"/>
    <cellStyle name="Calculation 28 2 2 3 4" xfId="9163" xr:uid="{00000000-0005-0000-0000-00006E230000}"/>
    <cellStyle name="Calculation 28 2 2 4" xfId="9164" xr:uid="{00000000-0005-0000-0000-00006F230000}"/>
    <cellStyle name="Calculation 28 2 2 4 2" xfId="9165" xr:uid="{00000000-0005-0000-0000-000070230000}"/>
    <cellStyle name="Calculation 28 2 2 4 3" xfId="9166" xr:uid="{00000000-0005-0000-0000-000071230000}"/>
    <cellStyle name="Calculation 28 2 2 4 4" xfId="9167" xr:uid="{00000000-0005-0000-0000-000072230000}"/>
    <cellStyle name="Calculation 28 2 2 5" xfId="9168" xr:uid="{00000000-0005-0000-0000-000073230000}"/>
    <cellStyle name="Calculation 28 2 2 5 2" xfId="9169" xr:uid="{00000000-0005-0000-0000-000074230000}"/>
    <cellStyle name="Calculation 28 2 2 5 3" xfId="9170" xr:uid="{00000000-0005-0000-0000-000075230000}"/>
    <cellStyle name="Calculation 28 2 2 5 4" xfId="9171" xr:uid="{00000000-0005-0000-0000-000076230000}"/>
    <cellStyle name="Calculation 28 2 2 6" xfId="9172" xr:uid="{00000000-0005-0000-0000-000077230000}"/>
    <cellStyle name="Calculation 28 2 2 7" xfId="9173" xr:uid="{00000000-0005-0000-0000-000078230000}"/>
    <cellStyle name="Calculation 28 2 2 8" xfId="9174" xr:uid="{00000000-0005-0000-0000-000079230000}"/>
    <cellStyle name="Calculation 28 2 3" xfId="9175" xr:uid="{00000000-0005-0000-0000-00007A230000}"/>
    <cellStyle name="Calculation 28 2 3 2" xfId="9176" xr:uid="{00000000-0005-0000-0000-00007B230000}"/>
    <cellStyle name="Calculation 28 2 3 3" xfId="9177" xr:uid="{00000000-0005-0000-0000-00007C230000}"/>
    <cellStyle name="Calculation 28 2 3 4" xfId="9178" xr:uid="{00000000-0005-0000-0000-00007D230000}"/>
    <cellStyle name="Calculation 28 2 4" xfId="9179" xr:uid="{00000000-0005-0000-0000-00007E230000}"/>
    <cellStyle name="Calculation 28 2 5" xfId="9180" xr:uid="{00000000-0005-0000-0000-00007F230000}"/>
    <cellStyle name="Calculation 28 2 6" xfId="9181" xr:uid="{00000000-0005-0000-0000-000080230000}"/>
    <cellStyle name="Calculation 28 3" xfId="9182" xr:uid="{00000000-0005-0000-0000-000081230000}"/>
    <cellStyle name="Calculation 28 3 2" xfId="9183" xr:uid="{00000000-0005-0000-0000-000082230000}"/>
    <cellStyle name="Calculation 28 3 2 2" xfId="9184" xr:uid="{00000000-0005-0000-0000-000083230000}"/>
    <cellStyle name="Calculation 28 3 2 3" xfId="9185" xr:uid="{00000000-0005-0000-0000-000084230000}"/>
    <cellStyle name="Calculation 28 3 2 4" xfId="9186" xr:uid="{00000000-0005-0000-0000-000085230000}"/>
    <cellStyle name="Calculation 28 3 3" xfId="9187" xr:uid="{00000000-0005-0000-0000-000086230000}"/>
    <cellStyle name="Calculation 28 3 3 2" xfId="9188" xr:uid="{00000000-0005-0000-0000-000087230000}"/>
    <cellStyle name="Calculation 28 3 3 3" xfId="9189" xr:uid="{00000000-0005-0000-0000-000088230000}"/>
    <cellStyle name="Calculation 28 3 3 4" xfId="9190" xr:uid="{00000000-0005-0000-0000-000089230000}"/>
    <cellStyle name="Calculation 28 3 4" xfId="9191" xr:uid="{00000000-0005-0000-0000-00008A230000}"/>
    <cellStyle name="Calculation 28 3 4 2" xfId="9192" xr:uid="{00000000-0005-0000-0000-00008B230000}"/>
    <cellStyle name="Calculation 28 3 4 3" xfId="9193" xr:uid="{00000000-0005-0000-0000-00008C230000}"/>
    <cellStyle name="Calculation 28 3 4 4" xfId="9194" xr:uid="{00000000-0005-0000-0000-00008D230000}"/>
    <cellStyle name="Calculation 28 3 5" xfId="9195" xr:uid="{00000000-0005-0000-0000-00008E230000}"/>
    <cellStyle name="Calculation 28 3 5 2" xfId="9196" xr:uid="{00000000-0005-0000-0000-00008F230000}"/>
    <cellStyle name="Calculation 28 3 5 3" xfId="9197" xr:uid="{00000000-0005-0000-0000-000090230000}"/>
    <cellStyle name="Calculation 28 3 5 4" xfId="9198" xr:uid="{00000000-0005-0000-0000-000091230000}"/>
    <cellStyle name="Calculation 28 3 6" xfId="9199" xr:uid="{00000000-0005-0000-0000-000092230000}"/>
    <cellStyle name="Calculation 28 3 7" xfId="9200" xr:uid="{00000000-0005-0000-0000-000093230000}"/>
    <cellStyle name="Calculation 28 3 8" xfId="9201" xr:uid="{00000000-0005-0000-0000-000094230000}"/>
    <cellStyle name="Calculation 28 4" xfId="9202" xr:uid="{00000000-0005-0000-0000-000095230000}"/>
    <cellStyle name="Calculation 28 4 2" xfId="9203" xr:uid="{00000000-0005-0000-0000-000096230000}"/>
    <cellStyle name="Calculation 28 4 3" xfId="9204" xr:uid="{00000000-0005-0000-0000-000097230000}"/>
    <cellStyle name="Calculation 28 4 4" xfId="9205" xr:uid="{00000000-0005-0000-0000-000098230000}"/>
    <cellStyle name="Calculation 28 5" xfId="9206" xr:uid="{00000000-0005-0000-0000-000099230000}"/>
    <cellStyle name="Calculation 28 6" xfId="9207" xr:uid="{00000000-0005-0000-0000-00009A230000}"/>
    <cellStyle name="Calculation 28 7" xfId="9208" xr:uid="{00000000-0005-0000-0000-00009B230000}"/>
    <cellStyle name="Calculation 29" xfId="9209" xr:uid="{00000000-0005-0000-0000-00009C230000}"/>
    <cellStyle name="Calculation 29 2" xfId="9210" xr:uid="{00000000-0005-0000-0000-00009D230000}"/>
    <cellStyle name="Calculation 29 2 2" xfId="9211" xr:uid="{00000000-0005-0000-0000-00009E230000}"/>
    <cellStyle name="Calculation 29 2 2 2" xfId="9212" xr:uid="{00000000-0005-0000-0000-00009F230000}"/>
    <cellStyle name="Calculation 29 2 2 2 2" xfId="9213" xr:uid="{00000000-0005-0000-0000-0000A0230000}"/>
    <cellStyle name="Calculation 29 2 2 2 3" xfId="9214" xr:uid="{00000000-0005-0000-0000-0000A1230000}"/>
    <cellStyle name="Calculation 29 2 2 2 4" xfId="9215" xr:uid="{00000000-0005-0000-0000-0000A2230000}"/>
    <cellStyle name="Calculation 29 2 2 3" xfId="9216" xr:uid="{00000000-0005-0000-0000-0000A3230000}"/>
    <cellStyle name="Calculation 29 2 2 3 2" xfId="9217" xr:uid="{00000000-0005-0000-0000-0000A4230000}"/>
    <cellStyle name="Calculation 29 2 2 3 3" xfId="9218" xr:uid="{00000000-0005-0000-0000-0000A5230000}"/>
    <cellStyle name="Calculation 29 2 2 3 4" xfId="9219" xr:uid="{00000000-0005-0000-0000-0000A6230000}"/>
    <cellStyle name="Calculation 29 2 2 4" xfId="9220" xr:uid="{00000000-0005-0000-0000-0000A7230000}"/>
    <cellStyle name="Calculation 29 2 2 4 2" xfId="9221" xr:uid="{00000000-0005-0000-0000-0000A8230000}"/>
    <cellStyle name="Calculation 29 2 2 4 3" xfId="9222" xr:uid="{00000000-0005-0000-0000-0000A9230000}"/>
    <cellStyle name="Calculation 29 2 2 4 4" xfId="9223" xr:uid="{00000000-0005-0000-0000-0000AA230000}"/>
    <cellStyle name="Calculation 29 2 2 5" xfId="9224" xr:uid="{00000000-0005-0000-0000-0000AB230000}"/>
    <cellStyle name="Calculation 29 2 2 5 2" xfId="9225" xr:uid="{00000000-0005-0000-0000-0000AC230000}"/>
    <cellStyle name="Calculation 29 2 2 5 3" xfId="9226" xr:uid="{00000000-0005-0000-0000-0000AD230000}"/>
    <cellStyle name="Calculation 29 2 2 5 4" xfId="9227" xr:uid="{00000000-0005-0000-0000-0000AE230000}"/>
    <cellStyle name="Calculation 29 2 2 6" xfId="9228" xr:uid="{00000000-0005-0000-0000-0000AF230000}"/>
    <cellStyle name="Calculation 29 2 2 7" xfId="9229" xr:uid="{00000000-0005-0000-0000-0000B0230000}"/>
    <cellStyle name="Calculation 29 2 2 8" xfId="9230" xr:uid="{00000000-0005-0000-0000-0000B1230000}"/>
    <cellStyle name="Calculation 29 2 3" xfId="9231" xr:uid="{00000000-0005-0000-0000-0000B2230000}"/>
    <cellStyle name="Calculation 29 2 3 2" xfId="9232" xr:uid="{00000000-0005-0000-0000-0000B3230000}"/>
    <cellStyle name="Calculation 29 2 3 3" xfId="9233" xr:uid="{00000000-0005-0000-0000-0000B4230000}"/>
    <cellStyle name="Calculation 29 2 3 4" xfId="9234" xr:uid="{00000000-0005-0000-0000-0000B5230000}"/>
    <cellStyle name="Calculation 29 2 4" xfId="9235" xr:uid="{00000000-0005-0000-0000-0000B6230000}"/>
    <cellStyle name="Calculation 29 2 5" xfId="9236" xr:uid="{00000000-0005-0000-0000-0000B7230000}"/>
    <cellStyle name="Calculation 29 2 6" xfId="9237" xr:uid="{00000000-0005-0000-0000-0000B8230000}"/>
    <cellStyle name="Calculation 29 3" xfId="9238" xr:uid="{00000000-0005-0000-0000-0000B9230000}"/>
    <cellStyle name="Calculation 29 3 2" xfId="9239" xr:uid="{00000000-0005-0000-0000-0000BA230000}"/>
    <cellStyle name="Calculation 29 3 2 2" xfId="9240" xr:uid="{00000000-0005-0000-0000-0000BB230000}"/>
    <cellStyle name="Calculation 29 3 2 3" xfId="9241" xr:uid="{00000000-0005-0000-0000-0000BC230000}"/>
    <cellStyle name="Calculation 29 3 2 4" xfId="9242" xr:uid="{00000000-0005-0000-0000-0000BD230000}"/>
    <cellStyle name="Calculation 29 3 3" xfId="9243" xr:uid="{00000000-0005-0000-0000-0000BE230000}"/>
    <cellStyle name="Calculation 29 3 3 2" xfId="9244" xr:uid="{00000000-0005-0000-0000-0000BF230000}"/>
    <cellStyle name="Calculation 29 3 3 3" xfId="9245" xr:uid="{00000000-0005-0000-0000-0000C0230000}"/>
    <cellStyle name="Calculation 29 3 3 4" xfId="9246" xr:uid="{00000000-0005-0000-0000-0000C1230000}"/>
    <cellStyle name="Calculation 29 3 4" xfId="9247" xr:uid="{00000000-0005-0000-0000-0000C2230000}"/>
    <cellStyle name="Calculation 29 3 4 2" xfId="9248" xr:uid="{00000000-0005-0000-0000-0000C3230000}"/>
    <cellStyle name="Calculation 29 3 4 3" xfId="9249" xr:uid="{00000000-0005-0000-0000-0000C4230000}"/>
    <cellStyle name="Calculation 29 3 4 4" xfId="9250" xr:uid="{00000000-0005-0000-0000-0000C5230000}"/>
    <cellStyle name="Calculation 29 3 5" xfId="9251" xr:uid="{00000000-0005-0000-0000-0000C6230000}"/>
    <cellStyle name="Calculation 29 3 5 2" xfId="9252" xr:uid="{00000000-0005-0000-0000-0000C7230000}"/>
    <cellStyle name="Calculation 29 3 5 3" xfId="9253" xr:uid="{00000000-0005-0000-0000-0000C8230000}"/>
    <cellStyle name="Calculation 29 3 5 4" xfId="9254" xr:uid="{00000000-0005-0000-0000-0000C9230000}"/>
    <cellStyle name="Calculation 29 3 6" xfId="9255" xr:uid="{00000000-0005-0000-0000-0000CA230000}"/>
    <cellStyle name="Calculation 29 3 7" xfId="9256" xr:uid="{00000000-0005-0000-0000-0000CB230000}"/>
    <cellStyle name="Calculation 29 3 8" xfId="9257" xr:uid="{00000000-0005-0000-0000-0000CC230000}"/>
    <cellStyle name="Calculation 29 4" xfId="9258" xr:uid="{00000000-0005-0000-0000-0000CD230000}"/>
    <cellStyle name="Calculation 29 4 2" xfId="9259" xr:uid="{00000000-0005-0000-0000-0000CE230000}"/>
    <cellStyle name="Calculation 29 4 3" xfId="9260" xr:uid="{00000000-0005-0000-0000-0000CF230000}"/>
    <cellStyle name="Calculation 29 4 4" xfId="9261" xr:uid="{00000000-0005-0000-0000-0000D0230000}"/>
    <cellStyle name="Calculation 29 5" xfId="9262" xr:uid="{00000000-0005-0000-0000-0000D1230000}"/>
    <cellStyle name="Calculation 29 6" xfId="9263" xr:uid="{00000000-0005-0000-0000-0000D2230000}"/>
    <cellStyle name="Calculation 29 7" xfId="9264" xr:uid="{00000000-0005-0000-0000-0000D3230000}"/>
    <cellStyle name="Calculation 3" xfId="9265" xr:uid="{00000000-0005-0000-0000-0000D4230000}"/>
    <cellStyle name="Calculation 3 10" xfId="9266" xr:uid="{00000000-0005-0000-0000-0000D5230000}"/>
    <cellStyle name="Calculation 3 10 2" xfId="9267" xr:uid="{00000000-0005-0000-0000-0000D6230000}"/>
    <cellStyle name="Calculation 3 10 2 2" xfId="9268" xr:uid="{00000000-0005-0000-0000-0000D7230000}"/>
    <cellStyle name="Calculation 3 10 3" xfId="9269" xr:uid="{00000000-0005-0000-0000-0000D8230000}"/>
    <cellStyle name="Calculation 3 10 3 2" xfId="9270" xr:uid="{00000000-0005-0000-0000-0000D9230000}"/>
    <cellStyle name="Calculation 3 10 4" xfId="9271" xr:uid="{00000000-0005-0000-0000-0000DA230000}"/>
    <cellStyle name="Calculation 3 10 5" xfId="9272" xr:uid="{00000000-0005-0000-0000-0000DB230000}"/>
    <cellStyle name="Calculation 3 11" xfId="9273" xr:uid="{00000000-0005-0000-0000-0000DC230000}"/>
    <cellStyle name="Calculation 3 11 2" xfId="9274" xr:uid="{00000000-0005-0000-0000-0000DD230000}"/>
    <cellStyle name="Calculation 3 11 2 2" xfId="9275" xr:uid="{00000000-0005-0000-0000-0000DE230000}"/>
    <cellStyle name="Calculation 3 11 3" xfId="9276" xr:uid="{00000000-0005-0000-0000-0000DF230000}"/>
    <cellStyle name="Calculation 3 11 3 2" xfId="9277" xr:uid="{00000000-0005-0000-0000-0000E0230000}"/>
    <cellStyle name="Calculation 3 11 4" xfId="9278" xr:uid="{00000000-0005-0000-0000-0000E1230000}"/>
    <cellStyle name="Calculation 3 11 5" xfId="9279" xr:uid="{00000000-0005-0000-0000-0000E2230000}"/>
    <cellStyle name="Calculation 3 12" xfId="9280" xr:uid="{00000000-0005-0000-0000-0000E3230000}"/>
    <cellStyle name="Calculation 3 12 2" xfId="9281" xr:uid="{00000000-0005-0000-0000-0000E4230000}"/>
    <cellStyle name="Calculation 3 12 2 2" xfId="9282" xr:uid="{00000000-0005-0000-0000-0000E5230000}"/>
    <cellStyle name="Calculation 3 12 3" xfId="9283" xr:uid="{00000000-0005-0000-0000-0000E6230000}"/>
    <cellStyle name="Calculation 3 12 3 2" xfId="9284" xr:uid="{00000000-0005-0000-0000-0000E7230000}"/>
    <cellStyle name="Calculation 3 12 4" xfId="9285" xr:uid="{00000000-0005-0000-0000-0000E8230000}"/>
    <cellStyle name="Calculation 3 12 5" xfId="9286" xr:uid="{00000000-0005-0000-0000-0000E9230000}"/>
    <cellStyle name="Calculation 3 13" xfId="9287" xr:uid="{00000000-0005-0000-0000-0000EA230000}"/>
    <cellStyle name="Calculation 3 13 2" xfId="9288" xr:uid="{00000000-0005-0000-0000-0000EB230000}"/>
    <cellStyle name="Calculation 3 13 2 2" xfId="9289" xr:uid="{00000000-0005-0000-0000-0000EC230000}"/>
    <cellStyle name="Calculation 3 13 3" xfId="9290" xr:uid="{00000000-0005-0000-0000-0000ED230000}"/>
    <cellStyle name="Calculation 3 13 3 2" xfId="9291" xr:uid="{00000000-0005-0000-0000-0000EE230000}"/>
    <cellStyle name="Calculation 3 13 4" xfId="9292" xr:uid="{00000000-0005-0000-0000-0000EF230000}"/>
    <cellStyle name="Calculation 3 13 5" xfId="9293" xr:uid="{00000000-0005-0000-0000-0000F0230000}"/>
    <cellStyle name="Calculation 3 14" xfId="9294" xr:uid="{00000000-0005-0000-0000-0000F1230000}"/>
    <cellStyle name="Calculation 3 14 2" xfId="9295" xr:uid="{00000000-0005-0000-0000-0000F2230000}"/>
    <cellStyle name="Calculation 3 14 2 2" xfId="9296" xr:uid="{00000000-0005-0000-0000-0000F3230000}"/>
    <cellStyle name="Calculation 3 14 3" xfId="9297" xr:uid="{00000000-0005-0000-0000-0000F4230000}"/>
    <cellStyle name="Calculation 3 14 3 2" xfId="9298" xr:uid="{00000000-0005-0000-0000-0000F5230000}"/>
    <cellStyle name="Calculation 3 14 4" xfId="9299" xr:uid="{00000000-0005-0000-0000-0000F6230000}"/>
    <cellStyle name="Calculation 3 14 5" xfId="9300" xr:uid="{00000000-0005-0000-0000-0000F7230000}"/>
    <cellStyle name="Calculation 3 15" xfId="9301" xr:uid="{00000000-0005-0000-0000-0000F8230000}"/>
    <cellStyle name="Calculation 3 15 2" xfId="9302" xr:uid="{00000000-0005-0000-0000-0000F9230000}"/>
    <cellStyle name="Calculation 3 15 2 2" xfId="9303" xr:uid="{00000000-0005-0000-0000-0000FA230000}"/>
    <cellStyle name="Calculation 3 15 3" xfId="9304" xr:uid="{00000000-0005-0000-0000-0000FB230000}"/>
    <cellStyle name="Calculation 3 15 3 2" xfId="9305" xr:uid="{00000000-0005-0000-0000-0000FC230000}"/>
    <cellStyle name="Calculation 3 15 4" xfId="9306" xr:uid="{00000000-0005-0000-0000-0000FD230000}"/>
    <cellStyle name="Calculation 3 15 5" xfId="9307" xr:uid="{00000000-0005-0000-0000-0000FE230000}"/>
    <cellStyle name="Calculation 3 16" xfId="9308" xr:uid="{00000000-0005-0000-0000-0000FF230000}"/>
    <cellStyle name="Calculation 3 16 2" xfId="9309" xr:uid="{00000000-0005-0000-0000-000000240000}"/>
    <cellStyle name="Calculation 3 16 2 2" xfId="9310" xr:uid="{00000000-0005-0000-0000-000001240000}"/>
    <cellStyle name="Calculation 3 16 3" xfId="9311" xr:uid="{00000000-0005-0000-0000-000002240000}"/>
    <cellStyle name="Calculation 3 16 3 2" xfId="9312" xr:uid="{00000000-0005-0000-0000-000003240000}"/>
    <cellStyle name="Calculation 3 16 4" xfId="9313" xr:uid="{00000000-0005-0000-0000-000004240000}"/>
    <cellStyle name="Calculation 3 17" xfId="9314" xr:uid="{00000000-0005-0000-0000-000005240000}"/>
    <cellStyle name="Calculation 3 17 2" xfId="9315" xr:uid="{00000000-0005-0000-0000-000006240000}"/>
    <cellStyle name="Calculation 3 17 2 2" xfId="9316" xr:uid="{00000000-0005-0000-0000-000007240000}"/>
    <cellStyle name="Calculation 3 17 3" xfId="9317" xr:uid="{00000000-0005-0000-0000-000008240000}"/>
    <cellStyle name="Calculation 3 17 3 2" xfId="9318" xr:uid="{00000000-0005-0000-0000-000009240000}"/>
    <cellStyle name="Calculation 3 17 4" xfId="9319" xr:uid="{00000000-0005-0000-0000-00000A240000}"/>
    <cellStyle name="Calculation 3 18" xfId="9320" xr:uid="{00000000-0005-0000-0000-00000B240000}"/>
    <cellStyle name="Calculation 3 18 2" xfId="9321" xr:uid="{00000000-0005-0000-0000-00000C240000}"/>
    <cellStyle name="Calculation 3 18 2 2" xfId="9322" xr:uid="{00000000-0005-0000-0000-00000D240000}"/>
    <cellStyle name="Calculation 3 18 3" xfId="9323" xr:uid="{00000000-0005-0000-0000-00000E240000}"/>
    <cellStyle name="Calculation 3 18 3 2" xfId="9324" xr:uid="{00000000-0005-0000-0000-00000F240000}"/>
    <cellStyle name="Calculation 3 18 4" xfId="9325" xr:uid="{00000000-0005-0000-0000-000010240000}"/>
    <cellStyle name="Calculation 3 19" xfId="9326" xr:uid="{00000000-0005-0000-0000-000011240000}"/>
    <cellStyle name="Calculation 3 19 2" xfId="9327" xr:uid="{00000000-0005-0000-0000-000012240000}"/>
    <cellStyle name="Calculation 3 19 2 2" xfId="9328" xr:uid="{00000000-0005-0000-0000-000013240000}"/>
    <cellStyle name="Calculation 3 19 3" xfId="9329" xr:uid="{00000000-0005-0000-0000-000014240000}"/>
    <cellStyle name="Calculation 3 19 3 2" xfId="9330" xr:uid="{00000000-0005-0000-0000-000015240000}"/>
    <cellStyle name="Calculation 3 19 4" xfId="9331" xr:uid="{00000000-0005-0000-0000-000016240000}"/>
    <cellStyle name="Calculation 3 2" xfId="9332" xr:uid="{00000000-0005-0000-0000-000017240000}"/>
    <cellStyle name="Calculation 3 2 10" xfId="9333" xr:uid="{00000000-0005-0000-0000-000018240000}"/>
    <cellStyle name="Calculation 3 2 10 2" xfId="9334" xr:uid="{00000000-0005-0000-0000-000019240000}"/>
    <cellStyle name="Calculation 3 2 11" xfId="9335" xr:uid="{00000000-0005-0000-0000-00001A240000}"/>
    <cellStyle name="Calculation 3 2 11 2" xfId="9336" xr:uid="{00000000-0005-0000-0000-00001B240000}"/>
    <cellStyle name="Calculation 3 2 12" xfId="9337" xr:uid="{00000000-0005-0000-0000-00001C240000}"/>
    <cellStyle name="Calculation 3 2 12 2" xfId="9338" xr:uid="{00000000-0005-0000-0000-00001D240000}"/>
    <cellStyle name="Calculation 3 2 13" xfId="9339" xr:uid="{00000000-0005-0000-0000-00001E240000}"/>
    <cellStyle name="Calculation 3 2 14" xfId="9340" xr:uid="{00000000-0005-0000-0000-00001F240000}"/>
    <cellStyle name="Calculation 3 2 2" xfId="9341" xr:uid="{00000000-0005-0000-0000-000020240000}"/>
    <cellStyle name="Calculation 3 2 2 10" xfId="9342" xr:uid="{00000000-0005-0000-0000-000021240000}"/>
    <cellStyle name="Calculation 3 2 2 2" xfId="9343" xr:uid="{00000000-0005-0000-0000-000022240000}"/>
    <cellStyle name="Calculation 3 2 2 2 2" xfId="9344" xr:uid="{00000000-0005-0000-0000-000023240000}"/>
    <cellStyle name="Calculation 3 2 2 2 2 2" xfId="9345" xr:uid="{00000000-0005-0000-0000-000024240000}"/>
    <cellStyle name="Calculation 3 2 2 2 2 2 2" xfId="9346" xr:uid="{00000000-0005-0000-0000-000025240000}"/>
    <cellStyle name="Calculation 3 2 2 2 2 3" xfId="9347" xr:uid="{00000000-0005-0000-0000-000026240000}"/>
    <cellStyle name="Calculation 3 2 2 2 2 3 2" xfId="9348" xr:uid="{00000000-0005-0000-0000-000027240000}"/>
    <cellStyle name="Calculation 3 2 2 2 2 4" xfId="9349" xr:uid="{00000000-0005-0000-0000-000028240000}"/>
    <cellStyle name="Calculation 3 2 2 2 3" xfId="9350" xr:uid="{00000000-0005-0000-0000-000029240000}"/>
    <cellStyle name="Calculation 3 2 2 2 3 2" xfId="9351" xr:uid="{00000000-0005-0000-0000-00002A240000}"/>
    <cellStyle name="Calculation 3 2 2 2 4" xfId="9352" xr:uid="{00000000-0005-0000-0000-00002B240000}"/>
    <cellStyle name="Calculation 3 2 2 2 4 2" xfId="9353" xr:uid="{00000000-0005-0000-0000-00002C240000}"/>
    <cellStyle name="Calculation 3 2 2 2 5" xfId="9354" xr:uid="{00000000-0005-0000-0000-00002D240000}"/>
    <cellStyle name="Calculation 3 2 2 2 6" xfId="9355" xr:uid="{00000000-0005-0000-0000-00002E240000}"/>
    <cellStyle name="Calculation 3 2 2 3" xfId="9356" xr:uid="{00000000-0005-0000-0000-00002F240000}"/>
    <cellStyle name="Calculation 3 2 2 3 2" xfId="9357" xr:uid="{00000000-0005-0000-0000-000030240000}"/>
    <cellStyle name="Calculation 3 2 2 3 2 2" xfId="9358" xr:uid="{00000000-0005-0000-0000-000031240000}"/>
    <cellStyle name="Calculation 3 2 2 3 3" xfId="9359" xr:uid="{00000000-0005-0000-0000-000032240000}"/>
    <cellStyle name="Calculation 3 2 2 3 3 2" xfId="9360" xr:uid="{00000000-0005-0000-0000-000033240000}"/>
    <cellStyle name="Calculation 3 2 2 3 4" xfId="9361" xr:uid="{00000000-0005-0000-0000-000034240000}"/>
    <cellStyle name="Calculation 3 2 2 3 5" xfId="9362" xr:uid="{00000000-0005-0000-0000-000035240000}"/>
    <cellStyle name="Calculation 3 2 2 4" xfId="9363" xr:uid="{00000000-0005-0000-0000-000036240000}"/>
    <cellStyle name="Calculation 3 2 2 4 2" xfId="9364" xr:uid="{00000000-0005-0000-0000-000037240000}"/>
    <cellStyle name="Calculation 3 2 2 4 3" xfId="9365" xr:uid="{00000000-0005-0000-0000-000038240000}"/>
    <cellStyle name="Calculation 3 2 2 4 4" xfId="9366" xr:uid="{00000000-0005-0000-0000-000039240000}"/>
    <cellStyle name="Calculation 3 2 2 5" xfId="9367" xr:uid="{00000000-0005-0000-0000-00003A240000}"/>
    <cellStyle name="Calculation 3 2 2 5 2" xfId="9368" xr:uid="{00000000-0005-0000-0000-00003B240000}"/>
    <cellStyle name="Calculation 3 2 2 5 3" xfId="9369" xr:uid="{00000000-0005-0000-0000-00003C240000}"/>
    <cellStyle name="Calculation 3 2 2 5 4" xfId="9370" xr:uid="{00000000-0005-0000-0000-00003D240000}"/>
    <cellStyle name="Calculation 3 2 2 6" xfId="9371" xr:uid="{00000000-0005-0000-0000-00003E240000}"/>
    <cellStyle name="Calculation 3 2 2 6 2" xfId="9372" xr:uid="{00000000-0005-0000-0000-00003F240000}"/>
    <cellStyle name="Calculation 3 2 2 6 3" xfId="9373" xr:uid="{00000000-0005-0000-0000-000040240000}"/>
    <cellStyle name="Calculation 3 2 2 6 4" xfId="9374" xr:uid="{00000000-0005-0000-0000-000041240000}"/>
    <cellStyle name="Calculation 3 2 2 7" xfId="9375" xr:uid="{00000000-0005-0000-0000-000042240000}"/>
    <cellStyle name="Calculation 3 2 2 7 2" xfId="9376" xr:uid="{00000000-0005-0000-0000-000043240000}"/>
    <cellStyle name="Calculation 3 2 2 7 3" xfId="9377" xr:uid="{00000000-0005-0000-0000-000044240000}"/>
    <cellStyle name="Calculation 3 2 2 7 4" xfId="9378" xr:uid="{00000000-0005-0000-0000-000045240000}"/>
    <cellStyle name="Calculation 3 2 2 8" xfId="9379" xr:uid="{00000000-0005-0000-0000-000046240000}"/>
    <cellStyle name="Calculation 3 2 2 9" xfId="9380" xr:uid="{00000000-0005-0000-0000-000047240000}"/>
    <cellStyle name="Calculation 3 2 3" xfId="9381" xr:uid="{00000000-0005-0000-0000-000048240000}"/>
    <cellStyle name="Calculation 3 2 3 2" xfId="9382" xr:uid="{00000000-0005-0000-0000-000049240000}"/>
    <cellStyle name="Calculation 3 2 3 2 2" xfId="9383" xr:uid="{00000000-0005-0000-0000-00004A240000}"/>
    <cellStyle name="Calculation 3 2 3 2 2 2" xfId="9384" xr:uid="{00000000-0005-0000-0000-00004B240000}"/>
    <cellStyle name="Calculation 3 2 3 2 3" xfId="9385" xr:uid="{00000000-0005-0000-0000-00004C240000}"/>
    <cellStyle name="Calculation 3 2 3 2 3 2" xfId="9386" xr:uid="{00000000-0005-0000-0000-00004D240000}"/>
    <cellStyle name="Calculation 3 2 3 2 4" xfId="9387" xr:uid="{00000000-0005-0000-0000-00004E240000}"/>
    <cellStyle name="Calculation 3 2 3 3" xfId="9388" xr:uid="{00000000-0005-0000-0000-00004F240000}"/>
    <cellStyle name="Calculation 3 2 3 3 2" xfId="9389" xr:uid="{00000000-0005-0000-0000-000050240000}"/>
    <cellStyle name="Calculation 3 2 3 4" xfId="9390" xr:uid="{00000000-0005-0000-0000-000051240000}"/>
    <cellStyle name="Calculation 3 2 3 4 2" xfId="9391" xr:uid="{00000000-0005-0000-0000-000052240000}"/>
    <cellStyle name="Calculation 3 2 3 5" xfId="9392" xr:uid="{00000000-0005-0000-0000-000053240000}"/>
    <cellStyle name="Calculation 3 2 3 6" xfId="9393" xr:uid="{00000000-0005-0000-0000-000054240000}"/>
    <cellStyle name="Calculation 3 2 4" xfId="9394" xr:uid="{00000000-0005-0000-0000-000055240000}"/>
    <cellStyle name="Calculation 3 2 4 2" xfId="9395" xr:uid="{00000000-0005-0000-0000-000056240000}"/>
    <cellStyle name="Calculation 3 2 4 2 2" xfId="9396" xr:uid="{00000000-0005-0000-0000-000057240000}"/>
    <cellStyle name="Calculation 3 2 4 3" xfId="9397" xr:uid="{00000000-0005-0000-0000-000058240000}"/>
    <cellStyle name="Calculation 3 2 4 3 2" xfId="9398" xr:uid="{00000000-0005-0000-0000-000059240000}"/>
    <cellStyle name="Calculation 3 2 4 4" xfId="9399" xr:uid="{00000000-0005-0000-0000-00005A240000}"/>
    <cellStyle name="Calculation 3 2 5" xfId="9400" xr:uid="{00000000-0005-0000-0000-00005B240000}"/>
    <cellStyle name="Calculation 3 2 5 2" xfId="9401" xr:uid="{00000000-0005-0000-0000-00005C240000}"/>
    <cellStyle name="Calculation 3 2 5 2 2" xfId="9402" xr:uid="{00000000-0005-0000-0000-00005D240000}"/>
    <cellStyle name="Calculation 3 2 5 3" xfId="9403" xr:uid="{00000000-0005-0000-0000-00005E240000}"/>
    <cellStyle name="Calculation 3 2 5 4" xfId="9404" xr:uid="{00000000-0005-0000-0000-00005F240000}"/>
    <cellStyle name="Calculation 3 2 6" xfId="9405" xr:uid="{00000000-0005-0000-0000-000060240000}"/>
    <cellStyle name="Calculation 3 2 6 2" xfId="9406" xr:uid="{00000000-0005-0000-0000-000061240000}"/>
    <cellStyle name="Calculation 3 2 6 3" xfId="9407" xr:uid="{00000000-0005-0000-0000-000062240000}"/>
    <cellStyle name="Calculation 3 2 6 4" xfId="9408" xr:uid="{00000000-0005-0000-0000-000063240000}"/>
    <cellStyle name="Calculation 3 2 7" xfId="9409" xr:uid="{00000000-0005-0000-0000-000064240000}"/>
    <cellStyle name="Calculation 3 2 7 2" xfId="9410" xr:uid="{00000000-0005-0000-0000-000065240000}"/>
    <cellStyle name="Calculation 3 2 7 3" xfId="9411" xr:uid="{00000000-0005-0000-0000-000066240000}"/>
    <cellStyle name="Calculation 3 2 7 4" xfId="9412" xr:uid="{00000000-0005-0000-0000-000067240000}"/>
    <cellStyle name="Calculation 3 2 8" xfId="9413" xr:uid="{00000000-0005-0000-0000-000068240000}"/>
    <cellStyle name="Calculation 3 2 8 2" xfId="9414" xr:uid="{00000000-0005-0000-0000-000069240000}"/>
    <cellStyle name="Calculation 3 2 9" xfId="9415" xr:uid="{00000000-0005-0000-0000-00006A240000}"/>
    <cellStyle name="Calculation 3 2 9 2" xfId="9416" xr:uid="{00000000-0005-0000-0000-00006B240000}"/>
    <cellStyle name="Calculation 3 20" xfId="9417" xr:uid="{00000000-0005-0000-0000-00006C240000}"/>
    <cellStyle name="Calculation 3 20 2" xfId="9418" xr:uid="{00000000-0005-0000-0000-00006D240000}"/>
    <cellStyle name="Calculation 3 20 2 2" xfId="9419" xr:uid="{00000000-0005-0000-0000-00006E240000}"/>
    <cellStyle name="Calculation 3 20 3" xfId="9420" xr:uid="{00000000-0005-0000-0000-00006F240000}"/>
    <cellStyle name="Calculation 3 20 3 2" xfId="9421" xr:uid="{00000000-0005-0000-0000-000070240000}"/>
    <cellStyle name="Calculation 3 20 4" xfId="9422" xr:uid="{00000000-0005-0000-0000-000071240000}"/>
    <cellStyle name="Calculation 3 21" xfId="9423" xr:uid="{00000000-0005-0000-0000-000072240000}"/>
    <cellStyle name="Calculation 3 21 2" xfId="9424" xr:uid="{00000000-0005-0000-0000-000073240000}"/>
    <cellStyle name="Calculation 3 21 2 2" xfId="9425" xr:uid="{00000000-0005-0000-0000-000074240000}"/>
    <cellStyle name="Calculation 3 21 3" xfId="9426" xr:uid="{00000000-0005-0000-0000-000075240000}"/>
    <cellStyle name="Calculation 3 21 3 2" xfId="9427" xr:uid="{00000000-0005-0000-0000-000076240000}"/>
    <cellStyle name="Calculation 3 21 4" xfId="9428" xr:uid="{00000000-0005-0000-0000-000077240000}"/>
    <cellStyle name="Calculation 3 22" xfId="9429" xr:uid="{00000000-0005-0000-0000-000078240000}"/>
    <cellStyle name="Calculation 3 22 2" xfId="9430" xr:uid="{00000000-0005-0000-0000-000079240000}"/>
    <cellStyle name="Calculation 3 22 2 2" xfId="9431" xr:uid="{00000000-0005-0000-0000-00007A240000}"/>
    <cellStyle name="Calculation 3 22 3" xfId="9432" xr:uid="{00000000-0005-0000-0000-00007B240000}"/>
    <cellStyle name="Calculation 3 22 3 2" xfId="9433" xr:uid="{00000000-0005-0000-0000-00007C240000}"/>
    <cellStyle name="Calculation 3 22 4" xfId="9434" xr:uid="{00000000-0005-0000-0000-00007D240000}"/>
    <cellStyle name="Calculation 3 23" xfId="9435" xr:uid="{00000000-0005-0000-0000-00007E240000}"/>
    <cellStyle name="Calculation 3 23 2" xfId="9436" xr:uid="{00000000-0005-0000-0000-00007F240000}"/>
    <cellStyle name="Calculation 3 23 2 2" xfId="9437" xr:uid="{00000000-0005-0000-0000-000080240000}"/>
    <cellStyle name="Calculation 3 23 3" xfId="9438" xr:uid="{00000000-0005-0000-0000-000081240000}"/>
    <cellStyle name="Calculation 3 23 3 2" xfId="9439" xr:uid="{00000000-0005-0000-0000-000082240000}"/>
    <cellStyle name="Calculation 3 23 4" xfId="9440" xr:uid="{00000000-0005-0000-0000-000083240000}"/>
    <cellStyle name="Calculation 3 24" xfId="9441" xr:uid="{00000000-0005-0000-0000-000084240000}"/>
    <cellStyle name="Calculation 3 24 2" xfId="9442" xr:uid="{00000000-0005-0000-0000-000085240000}"/>
    <cellStyle name="Calculation 3 24 2 2" xfId="9443" xr:uid="{00000000-0005-0000-0000-000086240000}"/>
    <cellStyle name="Calculation 3 24 3" xfId="9444" xr:uid="{00000000-0005-0000-0000-000087240000}"/>
    <cellStyle name="Calculation 3 24 3 2" xfId="9445" xr:uid="{00000000-0005-0000-0000-000088240000}"/>
    <cellStyle name="Calculation 3 24 4" xfId="9446" xr:uid="{00000000-0005-0000-0000-000089240000}"/>
    <cellStyle name="Calculation 3 25" xfId="9447" xr:uid="{00000000-0005-0000-0000-00008A240000}"/>
    <cellStyle name="Calculation 3 25 2" xfId="9448" xr:uid="{00000000-0005-0000-0000-00008B240000}"/>
    <cellStyle name="Calculation 3 26" xfId="9449" xr:uid="{00000000-0005-0000-0000-00008C240000}"/>
    <cellStyle name="Calculation 3 26 2" xfId="9450" xr:uid="{00000000-0005-0000-0000-00008D240000}"/>
    <cellStyle name="Calculation 3 27" xfId="9451" xr:uid="{00000000-0005-0000-0000-00008E240000}"/>
    <cellStyle name="Calculation 3 27 2" xfId="9452" xr:uid="{00000000-0005-0000-0000-00008F240000}"/>
    <cellStyle name="Calculation 3 28" xfId="9453" xr:uid="{00000000-0005-0000-0000-000090240000}"/>
    <cellStyle name="Calculation 3 28 2" xfId="9454" xr:uid="{00000000-0005-0000-0000-000091240000}"/>
    <cellStyle name="Calculation 3 29" xfId="9455" xr:uid="{00000000-0005-0000-0000-000092240000}"/>
    <cellStyle name="Calculation 3 3" xfId="9456" xr:uid="{00000000-0005-0000-0000-000093240000}"/>
    <cellStyle name="Calculation 3 3 10" xfId="9457" xr:uid="{00000000-0005-0000-0000-000094240000}"/>
    <cellStyle name="Calculation 3 3 10 2" xfId="9458" xr:uid="{00000000-0005-0000-0000-000095240000}"/>
    <cellStyle name="Calculation 3 3 11" xfId="9459" xr:uid="{00000000-0005-0000-0000-000096240000}"/>
    <cellStyle name="Calculation 3 3 11 2" xfId="9460" xr:uid="{00000000-0005-0000-0000-000097240000}"/>
    <cellStyle name="Calculation 3 3 12" xfId="9461" xr:uid="{00000000-0005-0000-0000-000098240000}"/>
    <cellStyle name="Calculation 3 3 13" xfId="9462" xr:uid="{00000000-0005-0000-0000-000099240000}"/>
    <cellStyle name="Calculation 3 3 2" xfId="9463" xr:uid="{00000000-0005-0000-0000-00009A240000}"/>
    <cellStyle name="Calculation 3 3 2 10" xfId="9464" xr:uid="{00000000-0005-0000-0000-00009B240000}"/>
    <cellStyle name="Calculation 3 3 2 2" xfId="9465" xr:uid="{00000000-0005-0000-0000-00009C240000}"/>
    <cellStyle name="Calculation 3 3 2 2 2" xfId="9466" xr:uid="{00000000-0005-0000-0000-00009D240000}"/>
    <cellStyle name="Calculation 3 3 2 2 2 2" xfId="9467" xr:uid="{00000000-0005-0000-0000-00009E240000}"/>
    <cellStyle name="Calculation 3 3 2 2 3" xfId="9468" xr:uid="{00000000-0005-0000-0000-00009F240000}"/>
    <cellStyle name="Calculation 3 3 2 2 3 2" xfId="9469" xr:uid="{00000000-0005-0000-0000-0000A0240000}"/>
    <cellStyle name="Calculation 3 3 2 2 4" xfId="9470" xr:uid="{00000000-0005-0000-0000-0000A1240000}"/>
    <cellStyle name="Calculation 3 3 2 3" xfId="9471" xr:uid="{00000000-0005-0000-0000-0000A2240000}"/>
    <cellStyle name="Calculation 3 3 2 3 2" xfId="9472" xr:uid="{00000000-0005-0000-0000-0000A3240000}"/>
    <cellStyle name="Calculation 3 3 2 3 3" xfId="9473" xr:uid="{00000000-0005-0000-0000-0000A4240000}"/>
    <cellStyle name="Calculation 3 3 2 3 4" xfId="9474" xr:uid="{00000000-0005-0000-0000-0000A5240000}"/>
    <cellStyle name="Calculation 3 3 2 4" xfId="9475" xr:uid="{00000000-0005-0000-0000-0000A6240000}"/>
    <cellStyle name="Calculation 3 3 2 4 2" xfId="9476" xr:uid="{00000000-0005-0000-0000-0000A7240000}"/>
    <cellStyle name="Calculation 3 3 2 4 3" xfId="9477" xr:uid="{00000000-0005-0000-0000-0000A8240000}"/>
    <cellStyle name="Calculation 3 3 2 4 4" xfId="9478" xr:uid="{00000000-0005-0000-0000-0000A9240000}"/>
    <cellStyle name="Calculation 3 3 2 5" xfId="9479" xr:uid="{00000000-0005-0000-0000-0000AA240000}"/>
    <cellStyle name="Calculation 3 3 2 5 2" xfId="9480" xr:uid="{00000000-0005-0000-0000-0000AB240000}"/>
    <cellStyle name="Calculation 3 3 2 5 3" xfId="9481" xr:uid="{00000000-0005-0000-0000-0000AC240000}"/>
    <cellStyle name="Calculation 3 3 2 5 4" xfId="9482" xr:uid="{00000000-0005-0000-0000-0000AD240000}"/>
    <cellStyle name="Calculation 3 3 2 6" xfId="9483" xr:uid="{00000000-0005-0000-0000-0000AE240000}"/>
    <cellStyle name="Calculation 3 3 2 6 2" xfId="9484" xr:uid="{00000000-0005-0000-0000-0000AF240000}"/>
    <cellStyle name="Calculation 3 3 2 6 3" xfId="9485" xr:uid="{00000000-0005-0000-0000-0000B0240000}"/>
    <cellStyle name="Calculation 3 3 2 6 4" xfId="9486" xr:uid="{00000000-0005-0000-0000-0000B1240000}"/>
    <cellStyle name="Calculation 3 3 2 7" xfId="9487" xr:uid="{00000000-0005-0000-0000-0000B2240000}"/>
    <cellStyle name="Calculation 3 3 2 7 2" xfId="9488" xr:uid="{00000000-0005-0000-0000-0000B3240000}"/>
    <cellStyle name="Calculation 3 3 2 7 3" xfId="9489" xr:uid="{00000000-0005-0000-0000-0000B4240000}"/>
    <cellStyle name="Calculation 3 3 2 7 4" xfId="9490" xr:uid="{00000000-0005-0000-0000-0000B5240000}"/>
    <cellStyle name="Calculation 3 3 2 8" xfId="9491" xr:uid="{00000000-0005-0000-0000-0000B6240000}"/>
    <cellStyle name="Calculation 3 3 2 9" xfId="9492" xr:uid="{00000000-0005-0000-0000-0000B7240000}"/>
    <cellStyle name="Calculation 3 3 3" xfId="9493" xr:uid="{00000000-0005-0000-0000-0000B8240000}"/>
    <cellStyle name="Calculation 3 3 3 2" xfId="9494" xr:uid="{00000000-0005-0000-0000-0000B9240000}"/>
    <cellStyle name="Calculation 3 3 3 2 2" xfId="9495" xr:uid="{00000000-0005-0000-0000-0000BA240000}"/>
    <cellStyle name="Calculation 3 3 3 3" xfId="9496" xr:uid="{00000000-0005-0000-0000-0000BB240000}"/>
    <cellStyle name="Calculation 3 3 3 3 2" xfId="9497" xr:uid="{00000000-0005-0000-0000-0000BC240000}"/>
    <cellStyle name="Calculation 3 3 3 4" xfId="9498" xr:uid="{00000000-0005-0000-0000-0000BD240000}"/>
    <cellStyle name="Calculation 3 3 3 5" xfId="9499" xr:uid="{00000000-0005-0000-0000-0000BE240000}"/>
    <cellStyle name="Calculation 3 3 4" xfId="9500" xr:uid="{00000000-0005-0000-0000-0000BF240000}"/>
    <cellStyle name="Calculation 3 3 4 2" xfId="9501" xr:uid="{00000000-0005-0000-0000-0000C0240000}"/>
    <cellStyle name="Calculation 3 3 4 2 2" xfId="9502" xr:uid="{00000000-0005-0000-0000-0000C1240000}"/>
    <cellStyle name="Calculation 3 3 4 3" xfId="9503" xr:uid="{00000000-0005-0000-0000-0000C2240000}"/>
    <cellStyle name="Calculation 3 3 4 4" xfId="9504" xr:uid="{00000000-0005-0000-0000-0000C3240000}"/>
    <cellStyle name="Calculation 3 3 5" xfId="9505" xr:uid="{00000000-0005-0000-0000-0000C4240000}"/>
    <cellStyle name="Calculation 3 3 5 2" xfId="9506" xr:uid="{00000000-0005-0000-0000-0000C5240000}"/>
    <cellStyle name="Calculation 3 3 5 3" xfId="9507" xr:uid="{00000000-0005-0000-0000-0000C6240000}"/>
    <cellStyle name="Calculation 3 3 5 4" xfId="9508" xr:uid="{00000000-0005-0000-0000-0000C7240000}"/>
    <cellStyle name="Calculation 3 3 6" xfId="9509" xr:uid="{00000000-0005-0000-0000-0000C8240000}"/>
    <cellStyle name="Calculation 3 3 6 2" xfId="9510" xr:uid="{00000000-0005-0000-0000-0000C9240000}"/>
    <cellStyle name="Calculation 3 3 6 3" xfId="9511" xr:uid="{00000000-0005-0000-0000-0000CA240000}"/>
    <cellStyle name="Calculation 3 3 6 4" xfId="9512" xr:uid="{00000000-0005-0000-0000-0000CB240000}"/>
    <cellStyle name="Calculation 3 3 7" xfId="9513" xr:uid="{00000000-0005-0000-0000-0000CC240000}"/>
    <cellStyle name="Calculation 3 3 7 2" xfId="9514" xr:uid="{00000000-0005-0000-0000-0000CD240000}"/>
    <cellStyle name="Calculation 3 3 7 3" xfId="9515" xr:uid="{00000000-0005-0000-0000-0000CE240000}"/>
    <cellStyle name="Calculation 3 3 7 4" xfId="9516" xr:uid="{00000000-0005-0000-0000-0000CF240000}"/>
    <cellStyle name="Calculation 3 3 8" xfId="9517" xr:uid="{00000000-0005-0000-0000-0000D0240000}"/>
    <cellStyle name="Calculation 3 3 8 2" xfId="9518" xr:uid="{00000000-0005-0000-0000-0000D1240000}"/>
    <cellStyle name="Calculation 3 3 9" xfId="9519" xr:uid="{00000000-0005-0000-0000-0000D2240000}"/>
    <cellStyle name="Calculation 3 3 9 2" xfId="9520" xr:uid="{00000000-0005-0000-0000-0000D3240000}"/>
    <cellStyle name="Calculation 3 4" xfId="9521" xr:uid="{00000000-0005-0000-0000-0000D4240000}"/>
    <cellStyle name="Calculation 3 4 10" xfId="9522" xr:uid="{00000000-0005-0000-0000-0000D5240000}"/>
    <cellStyle name="Calculation 3 4 10 2" xfId="9523" xr:uid="{00000000-0005-0000-0000-0000D6240000}"/>
    <cellStyle name="Calculation 3 4 11" xfId="9524" xr:uid="{00000000-0005-0000-0000-0000D7240000}"/>
    <cellStyle name="Calculation 3 4 12" xfId="9525" xr:uid="{00000000-0005-0000-0000-0000D8240000}"/>
    <cellStyle name="Calculation 3 4 13" xfId="9526" xr:uid="{00000000-0005-0000-0000-0000D9240000}"/>
    <cellStyle name="Calculation 3 4 2" xfId="9527" xr:uid="{00000000-0005-0000-0000-0000DA240000}"/>
    <cellStyle name="Calculation 3 4 2 2" xfId="9528" xr:uid="{00000000-0005-0000-0000-0000DB240000}"/>
    <cellStyle name="Calculation 3 4 2 2 2" xfId="9529" xr:uid="{00000000-0005-0000-0000-0000DC240000}"/>
    <cellStyle name="Calculation 3 4 2 2 2 2" xfId="9530" xr:uid="{00000000-0005-0000-0000-0000DD240000}"/>
    <cellStyle name="Calculation 3 4 2 2 3" xfId="9531" xr:uid="{00000000-0005-0000-0000-0000DE240000}"/>
    <cellStyle name="Calculation 3 4 2 2 3 2" xfId="9532" xr:uid="{00000000-0005-0000-0000-0000DF240000}"/>
    <cellStyle name="Calculation 3 4 2 2 4" xfId="9533" xr:uid="{00000000-0005-0000-0000-0000E0240000}"/>
    <cellStyle name="Calculation 3 4 2 3" xfId="9534" xr:uid="{00000000-0005-0000-0000-0000E1240000}"/>
    <cellStyle name="Calculation 3 4 2 3 2" xfId="9535" xr:uid="{00000000-0005-0000-0000-0000E2240000}"/>
    <cellStyle name="Calculation 3 4 2 4" xfId="9536" xr:uid="{00000000-0005-0000-0000-0000E3240000}"/>
    <cellStyle name="Calculation 3 4 2 4 2" xfId="9537" xr:uid="{00000000-0005-0000-0000-0000E4240000}"/>
    <cellStyle name="Calculation 3 4 2 5" xfId="9538" xr:uid="{00000000-0005-0000-0000-0000E5240000}"/>
    <cellStyle name="Calculation 3 4 2 6" xfId="9539" xr:uid="{00000000-0005-0000-0000-0000E6240000}"/>
    <cellStyle name="Calculation 3 4 3" xfId="9540" xr:uid="{00000000-0005-0000-0000-0000E7240000}"/>
    <cellStyle name="Calculation 3 4 3 2" xfId="9541" xr:uid="{00000000-0005-0000-0000-0000E8240000}"/>
    <cellStyle name="Calculation 3 4 3 2 2" xfId="9542" xr:uid="{00000000-0005-0000-0000-0000E9240000}"/>
    <cellStyle name="Calculation 3 4 3 3" xfId="9543" xr:uid="{00000000-0005-0000-0000-0000EA240000}"/>
    <cellStyle name="Calculation 3 4 3 3 2" xfId="9544" xr:uid="{00000000-0005-0000-0000-0000EB240000}"/>
    <cellStyle name="Calculation 3 4 3 4" xfId="9545" xr:uid="{00000000-0005-0000-0000-0000EC240000}"/>
    <cellStyle name="Calculation 3 4 3 5" xfId="9546" xr:uid="{00000000-0005-0000-0000-0000ED240000}"/>
    <cellStyle name="Calculation 3 4 4" xfId="9547" xr:uid="{00000000-0005-0000-0000-0000EE240000}"/>
    <cellStyle name="Calculation 3 4 4 2" xfId="9548" xr:uid="{00000000-0005-0000-0000-0000EF240000}"/>
    <cellStyle name="Calculation 3 4 4 2 2" xfId="9549" xr:uid="{00000000-0005-0000-0000-0000F0240000}"/>
    <cellStyle name="Calculation 3 4 4 3" xfId="9550" xr:uid="{00000000-0005-0000-0000-0000F1240000}"/>
    <cellStyle name="Calculation 3 4 4 4" xfId="9551" xr:uid="{00000000-0005-0000-0000-0000F2240000}"/>
    <cellStyle name="Calculation 3 4 5" xfId="9552" xr:uid="{00000000-0005-0000-0000-0000F3240000}"/>
    <cellStyle name="Calculation 3 4 5 2" xfId="9553" xr:uid="{00000000-0005-0000-0000-0000F4240000}"/>
    <cellStyle name="Calculation 3 4 5 3" xfId="9554" xr:uid="{00000000-0005-0000-0000-0000F5240000}"/>
    <cellStyle name="Calculation 3 4 5 4" xfId="9555" xr:uid="{00000000-0005-0000-0000-0000F6240000}"/>
    <cellStyle name="Calculation 3 4 6" xfId="9556" xr:uid="{00000000-0005-0000-0000-0000F7240000}"/>
    <cellStyle name="Calculation 3 4 6 2" xfId="9557" xr:uid="{00000000-0005-0000-0000-0000F8240000}"/>
    <cellStyle name="Calculation 3 4 6 3" xfId="9558" xr:uid="{00000000-0005-0000-0000-0000F9240000}"/>
    <cellStyle name="Calculation 3 4 6 4" xfId="9559" xr:uid="{00000000-0005-0000-0000-0000FA240000}"/>
    <cellStyle name="Calculation 3 4 7" xfId="9560" xr:uid="{00000000-0005-0000-0000-0000FB240000}"/>
    <cellStyle name="Calculation 3 4 7 2" xfId="9561" xr:uid="{00000000-0005-0000-0000-0000FC240000}"/>
    <cellStyle name="Calculation 3 4 7 3" xfId="9562" xr:uid="{00000000-0005-0000-0000-0000FD240000}"/>
    <cellStyle name="Calculation 3 4 7 4" xfId="9563" xr:uid="{00000000-0005-0000-0000-0000FE240000}"/>
    <cellStyle name="Calculation 3 4 8" xfId="9564" xr:uid="{00000000-0005-0000-0000-0000FF240000}"/>
    <cellStyle name="Calculation 3 4 8 2" xfId="9565" xr:uid="{00000000-0005-0000-0000-000000250000}"/>
    <cellStyle name="Calculation 3 4 9" xfId="9566" xr:uid="{00000000-0005-0000-0000-000001250000}"/>
    <cellStyle name="Calculation 3 4 9 2" xfId="9567" xr:uid="{00000000-0005-0000-0000-000002250000}"/>
    <cellStyle name="Calculation 3 5" xfId="9568" xr:uid="{00000000-0005-0000-0000-000003250000}"/>
    <cellStyle name="Calculation 3 5 10" xfId="9569" xr:uid="{00000000-0005-0000-0000-000004250000}"/>
    <cellStyle name="Calculation 3 5 2" xfId="9570" xr:uid="{00000000-0005-0000-0000-000005250000}"/>
    <cellStyle name="Calculation 3 5 2 2" xfId="9571" xr:uid="{00000000-0005-0000-0000-000006250000}"/>
    <cellStyle name="Calculation 3 5 2 2 2" xfId="9572" xr:uid="{00000000-0005-0000-0000-000007250000}"/>
    <cellStyle name="Calculation 3 5 2 2 2 2" xfId="9573" xr:uid="{00000000-0005-0000-0000-000008250000}"/>
    <cellStyle name="Calculation 3 5 2 2 3" xfId="9574" xr:uid="{00000000-0005-0000-0000-000009250000}"/>
    <cellStyle name="Calculation 3 5 2 2 3 2" xfId="9575" xr:uid="{00000000-0005-0000-0000-00000A250000}"/>
    <cellStyle name="Calculation 3 5 2 2 4" xfId="9576" xr:uid="{00000000-0005-0000-0000-00000B250000}"/>
    <cellStyle name="Calculation 3 5 2 3" xfId="9577" xr:uid="{00000000-0005-0000-0000-00000C250000}"/>
    <cellStyle name="Calculation 3 5 2 3 2" xfId="9578" xr:uid="{00000000-0005-0000-0000-00000D250000}"/>
    <cellStyle name="Calculation 3 5 2 4" xfId="9579" xr:uid="{00000000-0005-0000-0000-00000E250000}"/>
    <cellStyle name="Calculation 3 5 2 4 2" xfId="9580" xr:uid="{00000000-0005-0000-0000-00000F250000}"/>
    <cellStyle name="Calculation 3 5 2 5" xfId="9581" xr:uid="{00000000-0005-0000-0000-000010250000}"/>
    <cellStyle name="Calculation 3 5 2 6" xfId="9582" xr:uid="{00000000-0005-0000-0000-000011250000}"/>
    <cellStyle name="Calculation 3 5 3" xfId="9583" xr:uid="{00000000-0005-0000-0000-000012250000}"/>
    <cellStyle name="Calculation 3 5 3 2" xfId="9584" xr:uid="{00000000-0005-0000-0000-000013250000}"/>
    <cellStyle name="Calculation 3 5 3 2 2" xfId="9585" xr:uid="{00000000-0005-0000-0000-000014250000}"/>
    <cellStyle name="Calculation 3 5 3 3" xfId="9586" xr:uid="{00000000-0005-0000-0000-000015250000}"/>
    <cellStyle name="Calculation 3 5 3 3 2" xfId="9587" xr:uid="{00000000-0005-0000-0000-000016250000}"/>
    <cellStyle name="Calculation 3 5 3 4" xfId="9588" xr:uid="{00000000-0005-0000-0000-000017250000}"/>
    <cellStyle name="Calculation 3 5 3 5" xfId="9589" xr:uid="{00000000-0005-0000-0000-000018250000}"/>
    <cellStyle name="Calculation 3 5 4" xfId="9590" xr:uid="{00000000-0005-0000-0000-000019250000}"/>
    <cellStyle name="Calculation 3 5 4 2" xfId="9591" xr:uid="{00000000-0005-0000-0000-00001A250000}"/>
    <cellStyle name="Calculation 3 5 4 2 2" xfId="9592" xr:uid="{00000000-0005-0000-0000-00001B250000}"/>
    <cellStyle name="Calculation 3 5 4 3" xfId="9593" xr:uid="{00000000-0005-0000-0000-00001C250000}"/>
    <cellStyle name="Calculation 3 5 4 4" xfId="9594" xr:uid="{00000000-0005-0000-0000-00001D250000}"/>
    <cellStyle name="Calculation 3 5 5" xfId="9595" xr:uid="{00000000-0005-0000-0000-00001E250000}"/>
    <cellStyle name="Calculation 3 5 5 2" xfId="9596" xr:uid="{00000000-0005-0000-0000-00001F250000}"/>
    <cellStyle name="Calculation 3 5 5 3" xfId="9597" xr:uid="{00000000-0005-0000-0000-000020250000}"/>
    <cellStyle name="Calculation 3 5 5 4" xfId="9598" xr:uid="{00000000-0005-0000-0000-000021250000}"/>
    <cellStyle name="Calculation 3 5 6" xfId="9599" xr:uid="{00000000-0005-0000-0000-000022250000}"/>
    <cellStyle name="Calculation 3 5 6 2" xfId="9600" xr:uid="{00000000-0005-0000-0000-000023250000}"/>
    <cellStyle name="Calculation 3 5 7" xfId="9601" xr:uid="{00000000-0005-0000-0000-000024250000}"/>
    <cellStyle name="Calculation 3 5 7 2" xfId="9602" xr:uid="{00000000-0005-0000-0000-000025250000}"/>
    <cellStyle name="Calculation 3 5 8" xfId="9603" xr:uid="{00000000-0005-0000-0000-000026250000}"/>
    <cellStyle name="Calculation 3 5 8 2" xfId="9604" xr:uid="{00000000-0005-0000-0000-000027250000}"/>
    <cellStyle name="Calculation 3 5 9" xfId="9605" xr:uid="{00000000-0005-0000-0000-000028250000}"/>
    <cellStyle name="Calculation 3 6" xfId="9606" xr:uid="{00000000-0005-0000-0000-000029250000}"/>
    <cellStyle name="Calculation 3 6 2" xfId="9607" xr:uid="{00000000-0005-0000-0000-00002A250000}"/>
    <cellStyle name="Calculation 3 6 2 2" xfId="9608" xr:uid="{00000000-0005-0000-0000-00002B250000}"/>
    <cellStyle name="Calculation 3 6 2 2 2" xfId="9609" xr:uid="{00000000-0005-0000-0000-00002C250000}"/>
    <cellStyle name="Calculation 3 6 2 3" xfId="9610" xr:uid="{00000000-0005-0000-0000-00002D250000}"/>
    <cellStyle name="Calculation 3 6 2 3 2" xfId="9611" xr:uid="{00000000-0005-0000-0000-00002E250000}"/>
    <cellStyle name="Calculation 3 6 2 4" xfId="9612" xr:uid="{00000000-0005-0000-0000-00002F250000}"/>
    <cellStyle name="Calculation 3 6 3" xfId="9613" xr:uid="{00000000-0005-0000-0000-000030250000}"/>
    <cellStyle name="Calculation 3 6 3 2" xfId="9614" xr:uid="{00000000-0005-0000-0000-000031250000}"/>
    <cellStyle name="Calculation 3 6 3 2 2" xfId="9615" xr:uid="{00000000-0005-0000-0000-000032250000}"/>
    <cellStyle name="Calculation 3 6 3 3" xfId="9616" xr:uid="{00000000-0005-0000-0000-000033250000}"/>
    <cellStyle name="Calculation 3 6 4" xfId="9617" xr:uid="{00000000-0005-0000-0000-000034250000}"/>
    <cellStyle name="Calculation 3 6 4 2" xfId="9618" xr:uid="{00000000-0005-0000-0000-000035250000}"/>
    <cellStyle name="Calculation 3 6 5" xfId="9619" xr:uid="{00000000-0005-0000-0000-000036250000}"/>
    <cellStyle name="Calculation 3 6 5 2" xfId="9620" xr:uid="{00000000-0005-0000-0000-000037250000}"/>
    <cellStyle name="Calculation 3 6 6" xfId="9621" xr:uid="{00000000-0005-0000-0000-000038250000}"/>
    <cellStyle name="Calculation 3 6 6 2" xfId="9622" xr:uid="{00000000-0005-0000-0000-000039250000}"/>
    <cellStyle name="Calculation 3 6 7" xfId="9623" xr:uid="{00000000-0005-0000-0000-00003A250000}"/>
    <cellStyle name="Calculation 3 6 7 2" xfId="9624" xr:uid="{00000000-0005-0000-0000-00003B250000}"/>
    <cellStyle name="Calculation 3 6 8" xfId="9625" xr:uid="{00000000-0005-0000-0000-00003C250000}"/>
    <cellStyle name="Calculation 3 6 9" xfId="9626" xr:uid="{00000000-0005-0000-0000-00003D250000}"/>
    <cellStyle name="Calculation 3 7" xfId="9627" xr:uid="{00000000-0005-0000-0000-00003E250000}"/>
    <cellStyle name="Calculation 3 7 2" xfId="9628" xr:uid="{00000000-0005-0000-0000-00003F250000}"/>
    <cellStyle name="Calculation 3 7 2 2" xfId="9629" xr:uid="{00000000-0005-0000-0000-000040250000}"/>
    <cellStyle name="Calculation 3 7 2 2 2" xfId="9630" xr:uid="{00000000-0005-0000-0000-000041250000}"/>
    <cellStyle name="Calculation 3 7 2 2 2 2" xfId="9631" xr:uid="{00000000-0005-0000-0000-000042250000}"/>
    <cellStyle name="Calculation 3 7 2 2 3" xfId="9632" xr:uid="{00000000-0005-0000-0000-000043250000}"/>
    <cellStyle name="Calculation 3 7 2 3" xfId="9633" xr:uid="{00000000-0005-0000-0000-000044250000}"/>
    <cellStyle name="Calculation 3 7 2 3 2" xfId="9634" xr:uid="{00000000-0005-0000-0000-000045250000}"/>
    <cellStyle name="Calculation 3 7 2 4" xfId="9635" xr:uid="{00000000-0005-0000-0000-000046250000}"/>
    <cellStyle name="Calculation 3 7 2 4 2" xfId="9636" xr:uid="{00000000-0005-0000-0000-000047250000}"/>
    <cellStyle name="Calculation 3 7 2 5" xfId="9637" xr:uid="{00000000-0005-0000-0000-000048250000}"/>
    <cellStyle name="Calculation 3 7 3" xfId="9638" xr:uid="{00000000-0005-0000-0000-000049250000}"/>
    <cellStyle name="Calculation 3 7 3 2" xfId="9639" xr:uid="{00000000-0005-0000-0000-00004A250000}"/>
    <cellStyle name="Calculation 3 7 4" xfId="9640" xr:uid="{00000000-0005-0000-0000-00004B250000}"/>
    <cellStyle name="Calculation 3 7 4 2" xfId="9641" xr:uid="{00000000-0005-0000-0000-00004C250000}"/>
    <cellStyle name="Calculation 3 7 5" xfId="9642" xr:uid="{00000000-0005-0000-0000-00004D250000}"/>
    <cellStyle name="Calculation 3 7 5 2" xfId="9643" xr:uid="{00000000-0005-0000-0000-00004E250000}"/>
    <cellStyle name="Calculation 3 7 6" xfId="9644" xr:uid="{00000000-0005-0000-0000-00004F250000}"/>
    <cellStyle name="Calculation 3 7 6 2" xfId="9645" xr:uid="{00000000-0005-0000-0000-000050250000}"/>
    <cellStyle name="Calculation 3 7 7" xfId="9646" xr:uid="{00000000-0005-0000-0000-000051250000}"/>
    <cellStyle name="Calculation 3 7 8" xfId="9647" xr:uid="{00000000-0005-0000-0000-000052250000}"/>
    <cellStyle name="Calculation 3 8" xfId="9648" xr:uid="{00000000-0005-0000-0000-000053250000}"/>
    <cellStyle name="Calculation 3 8 2" xfId="9649" xr:uid="{00000000-0005-0000-0000-000054250000}"/>
    <cellStyle name="Calculation 3 8 2 2" xfId="9650" xr:uid="{00000000-0005-0000-0000-000055250000}"/>
    <cellStyle name="Calculation 3 8 2 2 2" xfId="9651" xr:uid="{00000000-0005-0000-0000-000056250000}"/>
    <cellStyle name="Calculation 3 8 2 2 2 2" xfId="9652" xr:uid="{00000000-0005-0000-0000-000057250000}"/>
    <cellStyle name="Calculation 3 8 2 2 3" xfId="9653" xr:uid="{00000000-0005-0000-0000-000058250000}"/>
    <cellStyle name="Calculation 3 8 2 3" xfId="9654" xr:uid="{00000000-0005-0000-0000-000059250000}"/>
    <cellStyle name="Calculation 3 8 2 3 2" xfId="9655" xr:uid="{00000000-0005-0000-0000-00005A250000}"/>
    <cellStyle name="Calculation 3 8 2 4" xfId="9656" xr:uid="{00000000-0005-0000-0000-00005B250000}"/>
    <cellStyle name="Calculation 3 8 2 4 2" xfId="9657" xr:uid="{00000000-0005-0000-0000-00005C250000}"/>
    <cellStyle name="Calculation 3 8 2 5" xfId="9658" xr:uid="{00000000-0005-0000-0000-00005D250000}"/>
    <cellStyle name="Calculation 3 8 3" xfId="9659" xr:uid="{00000000-0005-0000-0000-00005E250000}"/>
    <cellStyle name="Calculation 3 8 3 2" xfId="9660" xr:uid="{00000000-0005-0000-0000-00005F250000}"/>
    <cellStyle name="Calculation 3 8 4" xfId="9661" xr:uid="{00000000-0005-0000-0000-000060250000}"/>
    <cellStyle name="Calculation 3 8 4 2" xfId="9662" xr:uid="{00000000-0005-0000-0000-000061250000}"/>
    <cellStyle name="Calculation 3 8 5" xfId="9663" xr:uid="{00000000-0005-0000-0000-000062250000}"/>
    <cellStyle name="Calculation 3 8 5 2" xfId="9664" xr:uid="{00000000-0005-0000-0000-000063250000}"/>
    <cellStyle name="Calculation 3 8 6" xfId="9665" xr:uid="{00000000-0005-0000-0000-000064250000}"/>
    <cellStyle name="Calculation 3 8 6 2" xfId="9666" xr:uid="{00000000-0005-0000-0000-000065250000}"/>
    <cellStyle name="Calculation 3 8 7" xfId="9667" xr:uid="{00000000-0005-0000-0000-000066250000}"/>
    <cellStyle name="Calculation 3 8 8" xfId="9668" xr:uid="{00000000-0005-0000-0000-000067250000}"/>
    <cellStyle name="Calculation 3 9" xfId="9669" xr:uid="{00000000-0005-0000-0000-000068250000}"/>
    <cellStyle name="Calculation 3 9 2" xfId="9670" xr:uid="{00000000-0005-0000-0000-000069250000}"/>
    <cellStyle name="Calculation 3 9 2 2" xfId="9671" xr:uid="{00000000-0005-0000-0000-00006A250000}"/>
    <cellStyle name="Calculation 3 9 2 2 2" xfId="9672" xr:uid="{00000000-0005-0000-0000-00006B250000}"/>
    <cellStyle name="Calculation 3 9 2 3" xfId="9673" xr:uid="{00000000-0005-0000-0000-00006C250000}"/>
    <cellStyle name="Calculation 3 9 3" xfId="9674" xr:uid="{00000000-0005-0000-0000-00006D250000}"/>
    <cellStyle name="Calculation 3 9 3 2" xfId="9675" xr:uid="{00000000-0005-0000-0000-00006E250000}"/>
    <cellStyle name="Calculation 3 9 4" xfId="9676" xr:uid="{00000000-0005-0000-0000-00006F250000}"/>
    <cellStyle name="Calculation 3 9 4 2" xfId="9677" xr:uid="{00000000-0005-0000-0000-000070250000}"/>
    <cellStyle name="Calculation 3 9 5" xfId="9678" xr:uid="{00000000-0005-0000-0000-000071250000}"/>
    <cellStyle name="Calculation 3 9 5 2" xfId="9679" xr:uid="{00000000-0005-0000-0000-000072250000}"/>
    <cellStyle name="Calculation 3 9 6" xfId="9680" xr:uid="{00000000-0005-0000-0000-000073250000}"/>
    <cellStyle name="Calculation 3 9 6 2" xfId="9681" xr:uid="{00000000-0005-0000-0000-000074250000}"/>
    <cellStyle name="Calculation 3 9 7" xfId="9682" xr:uid="{00000000-0005-0000-0000-000075250000}"/>
    <cellStyle name="Calculation 3 9 8" xfId="9683" xr:uid="{00000000-0005-0000-0000-000076250000}"/>
    <cellStyle name="Calculation 30" xfId="9684" xr:uid="{00000000-0005-0000-0000-000077250000}"/>
    <cellStyle name="Calculation 30 2" xfId="9685" xr:uid="{00000000-0005-0000-0000-000078250000}"/>
    <cellStyle name="Calculation 30 2 2" xfId="9686" xr:uid="{00000000-0005-0000-0000-000079250000}"/>
    <cellStyle name="Calculation 30 2 2 2" xfId="9687" xr:uid="{00000000-0005-0000-0000-00007A250000}"/>
    <cellStyle name="Calculation 30 2 2 2 2" xfId="9688" xr:uid="{00000000-0005-0000-0000-00007B250000}"/>
    <cellStyle name="Calculation 30 2 2 2 3" xfId="9689" xr:uid="{00000000-0005-0000-0000-00007C250000}"/>
    <cellStyle name="Calculation 30 2 2 2 4" xfId="9690" xr:uid="{00000000-0005-0000-0000-00007D250000}"/>
    <cellStyle name="Calculation 30 2 2 3" xfId="9691" xr:uid="{00000000-0005-0000-0000-00007E250000}"/>
    <cellStyle name="Calculation 30 2 2 3 2" xfId="9692" xr:uid="{00000000-0005-0000-0000-00007F250000}"/>
    <cellStyle name="Calculation 30 2 2 3 3" xfId="9693" xr:uid="{00000000-0005-0000-0000-000080250000}"/>
    <cellStyle name="Calculation 30 2 2 3 4" xfId="9694" xr:uid="{00000000-0005-0000-0000-000081250000}"/>
    <cellStyle name="Calculation 30 2 2 4" xfId="9695" xr:uid="{00000000-0005-0000-0000-000082250000}"/>
    <cellStyle name="Calculation 30 2 2 4 2" xfId="9696" xr:uid="{00000000-0005-0000-0000-000083250000}"/>
    <cellStyle name="Calculation 30 2 2 4 3" xfId="9697" xr:uid="{00000000-0005-0000-0000-000084250000}"/>
    <cellStyle name="Calculation 30 2 2 4 4" xfId="9698" xr:uid="{00000000-0005-0000-0000-000085250000}"/>
    <cellStyle name="Calculation 30 2 2 5" xfId="9699" xr:uid="{00000000-0005-0000-0000-000086250000}"/>
    <cellStyle name="Calculation 30 2 2 5 2" xfId="9700" xr:uid="{00000000-0005-0000-0000-000087250000}"/>
    <cellStyle name="Calculation 30 2 2 5 3" xfId="9701" xr:uid="{00000000-0005-0000-0000-000088250000}"/>
    <cellStyle name="Calculation 30 2 2 5 4" xfId="9702" xr:uid="{00000000-0005-0000-0000-000089250000}"/>
    <cellStyle name="Calculation 30 2 2 6" xfId="9703" xr:uid="{00000000-0005-0000-0000-00008A250000}"/>
    <cellStyle name="Calculation 30 2 2 7" xfId="9704" xr:uid="{00000000-0005-0000-0000-00008B250000}"/>
    <cellStyle name="Calculation 30 2 2 8" xfId="9705" xr:uid="{00000000-0005-0000-0000-00008C250000}"/>
    <cellStyle name="Calculation 30 2 3" xfId="9706" xr:uid="{00000000-0005-0000-0000-00008D250000}"/>
    <cellStyle name="Calculation 30 2 3 2" xfId="9707" xr:uid="{00000000-0005-0000-0000-00008E250000}"/>
    <cellStyle name="Calculation 30 2 3 3" xfId="9708" xr:uid="{00000000-0005-0000-0000-00008F250000}"/>
    <cellStyle name="Calculation 30 2 3 4" xfId="9709" xr:uid="{00000000-0005-0000-0000-000090250000}"/>
    <cellStyle name="Calculation 30 2 4" xfId="9710" xr:uid="{00000000-0005-0000-0000-000091250000}"/>
    <cellStyle name="Calculation 30 2 5" xfId="9711" xr:uid="{00000000-0005-0000-0000-000092250000}"/>
    <cellStyle name="Calculation 30 2 6" xfId="9712" xr:uid="{00000000-0005-0000-0000-000093250000}"/>
    <cellStyle name="Calculation 30 3" xfId="9713" xr:uid="{00000000-0005-0000-0000-000094250000}"/>
    <cellStyle name="Calculation 30 3 2" xfId="9714" xr:uid="{00000000-0005-0000-0000-000095250000}"/>
    <cellStyle name="Calculation 30 3 2 2" xfId="9715" xr:uid="{00000000-0005-0000-0000-000096250000}"/>
    <cellStyle name="Calculation 30 3 2 3" xfId="9716" xr:uid="{00000000-0005-0000-0000-000097250000}"/>
    <cellStyle name="Calculation 30 3 2 4" xfId="9717" xr:uid="{00000000-0005-0000-0000-000098250000}"/>
    <cellStyle name="Calculation 30 3 3" xfId="9718" xr:uid="{00000000-0005-0000-0000-000099250000}"/>
    <cellStyle name="Calculation 30 3 3 2" xfId="9719" xr:uid="{00000000-0005-0000-0000-00009A250000}"/>
    <cellStyle name="Calculation 30 3 3 3" xfId="9720" xr:uid="{00000000-0005-0000-0000-00009B250000}"/>
    <cellStyle name="Calculation 30 3 3 4" xfId="9721" xr:uid="{00000000-0005-0000-0000-00009C250000}"/>
    <cellStyle name="Calculation 30 3 4" xfId="9722" xr:uid="{00000000-0005-0000-0000-00009D250000}"/>
    <cellStyle name="Calculation 30 3 4 2" xfId="9723" xr:uid="{00000000-0005-0000-0000-00009E250000}"/>
    <cellStyle name="Calculation 30 3 4 3" xfId="9724" xr:uid="{00000000-0005-0000-0000-00009F250000}"/>
    <cellStyle name="Calculation 30 3 4 4" xfId="9725" xr:uid="{00000000-0005-0000-0000-0000A0250000}"/>
    <cellStyle name="Calculation 30 3 5" xfId="9726" xr:uid="{00000000-0005-0000-0000-0000A1250000}"/>
    <cellStyle name="Calculation 30 3 5 2" xfId="9727" xr:uid="{00000000-0005-0000-0000-0000A2250000}"/>
    <cellStyle name="Calculation 30 3 5 3" xfId="9728" xr:uid="{00000000-0005-0000-0000-0000A3250000}"/>
    <cellStyle name="Calculation 30 3 5 4" xfId="9729" xr:uid="{00000000-0005-0000-0000-0000A4250000}"/>
    <cellStyle name="Calculation 30 3 6" xfId="9730" xr:uid="{00000000-0005-0000-0000-0000A5250000}"/>
    <cellStyle name="Calculation 30 3 7" xfId="9731" xr:uid="{00000000-0005-0000-0000-0000A6250000}"/>
    <cellStyle name="Calculation 30 3 8" xfId="9732" xr:uid="{00000000-0005-0000-0000-0000A7250000}"/>
    <cellStyle name="Calculation 30 4" xfId="9733" xr:uid="{00000000-0005-0000-0000-0000A8250000}"/>
    <cellStyle name="Calculation 30 4 2" xfId="9734" xr:uid="{00000000-0005-0000-0000-0000A9250000}"/>
    <cellStyle name="Calculation 30 4 3" xfId="9735" xr:uid="{00000000-0005-0000-0000-0000AA250000}"/>
    <cellStyle name="Calculation 30 4 4" xfId="9736" xr:uid="{00000000-0005-0000-0000-0000AB250000}"/>
    <cellStyle name="Calculation 30 5" xfId="9737" xr:uid="{00000000-0005-0000-0000-0000AC250000}"/>
    <cellStyle name="Calculation 30 6" xfId="9738" xr:uid="{00000000-0005-0000-0000-0000AD250000}"/>
    <cellStyle name="Calculation 30 7" xfId="9739" xr:uid="{00000000-0005-0000-0000-0000AE250000}"/>
    <cellStyle name="Calculation 31" xfId="9740" xr:uid="{00000000-0005-0000-0000-0000AF250000}"/>
    <cellStyle name="Calculation 31 2" xfId="9741" xr:uid="{00000000-0005-0000-0000-0000B0250000}"/>
    <cellStyle name="Calculation 31 2 2" xfId="9742" xr:uid="{00000000-0005-0000-0000-0000B1250000}"/>
    <cellStyle name="Calculation 31 2 2 2" xfId="9743" xr:uid="{00000000-0005-0000-0000-0000B2250000}"/>
    <cellStyle name="Calculation 31 2 2 2 2" xfId="9744" xr:uid="{00000000-0005-0000-0000-0000B3250000}"/>
    <cellStyle name="Calculation 31 2 2 2 3" xfId="9745" xr:uid="{00000000-0005-0000-0000-0000B4250000}"/>
    <cellStyle name="Calculation 31 2 2 2 4" xfId="9746" xr:uid="{00000000-0005-0000-0000-0000B5250000}"/>
    <cellStyle name="Calculation 31 2 2 3" xfId="9747" xr:uid="{00000000-0005-0000-0000-0000B6250000}"/>
    <cellStyle name="Calculation 31 2 2 3 2" xfId="9748" xr:uid="{00000000-0005-0000-0000-0000B7250000}"/>
    <cellStyle name="Calculation 31 2 2 3 3" xfId="9749" xr:uid="{00000000-0005-0000-0000-0000B8250000}"/>
    <cellStyle name="Calculation 31 2 2 3 4" xfId="9750" xr:uid="{00000000-0005-0000-0000-0000B9250000}"/>
    <cellStyle name="Calculation 31 2 2 4" xfId="9751" xr:uid="{00000000-0005-0000-0000-0000BA250000}"/>
    <cellStyle name="Calculation 31 2 2 4 2" xfId="9752" xr:uid="{00000000-0005-0000-0000-0000BB250000}"/>
    <cellStyle name="Calculation 31 2 2 4 3" xfId="9753" xr:uid="{00000000-0005-0000-0000-0000BC250000}"/>
    <cellStyle name="Calculation 31 2 2 4 4" xfId="9754" xr:uid="{00000000-0005-0000-0000-0000BD250000}"/>
    <cellStyle name="Calculation 31 2 2 5" xfId="9755" xr:uid="{00000000-0005-0000-0000-0000BE250000}"/>
    <cellStyle name="Calculation 31 2 2 5 2" xfId="9756" xr:uid="{00000000-0005-0000-0000-0000BF250000}"/>
    <cellStyle name="Calculation 31 2 2 5 3" xfId="9757" xr:uid="{00000000-0005-0000-0000-0000C0250000}"/>
    <cellStyle name="Calculation 31 2 2 5 4" xfId="9758" xr:uid="{00000000-0005-0000-0000-0000C1250000}"/>
    <cellStyle name="Calculation 31 2 2 6" xfId="9759" xr:uid="{00000000-0005-0000-0000-0000C2250000}"/>
    <cellStyle name="Calculation 31 2 2 7" xfId="9760" xr:uid="{00000000-0005-0000-0000-0000C3250000}"/>
    <cellStyle name="Calculation 31 2 2 8" xfId="9761" xr:uid="{00000000-0005-0000-0000-0000C4250000}"/>
    <cellStyle name="Calculation 31 2 3" xfId="9762" xr:uid="{00000000-0005-0000-0000-0000C5250000}"/>
    <cellStyle name="Calculation 31 2 3 2" xfId="9763" xr:uid="{00000000-0005-0000-0000-0000C6250000}"/>
    <cellStyle name="Calculation 31 2 3 3" xfId="9764" xr:uid="{00000000-0005-0000-0000-0000C7250000}"/>
    <cellStyle name="Calculation 31 2 3 4" xfId="9765" xr:uid="{00000000-0005-0000-0000-0000C8250000}"/>
    <cellStyle name="Calculation 31 2 4" xfId="9766" xr:uid="{00000000-0005-0000-0000-0000C9250000}"/>
    <cellStyle name="Calculation 31 2 5" xfId="9767" xr:uid="{00000000-0005-0000-0000-0000CA250000}"/>
    <cellStyle name="Calculation 31 2 6" xfId="9768" xr:uid="{00000000-0005-0000-0000-0000CB250000}"/>
    <cellStyle name="Calculation 31 3" xfId="9769" xr:uid="{00000000-0005-0000-0000-0000CC250000}"/>
    <cellStyle name="Calculation 31 3 2" xfId="9770" xr:uid="{00000000-0005-0000-0000-0000CD250000}"/>
    <cellStyle name="Calculation 31 3 2 2" xfId="9771" xr:uid="{00000000-0005-0000-0000-0000CE250000}"/>
    <cellStyle name="Calculation 31 3 2 3" xfId="9772" xr:uid="{00000000-0005-0000-0000-0000CF250000}"/>
    <cellStyle name="Calculation 31 3 2 4" xfId="9773" xr:uid="{00000000-0005-0000-0000-0000D0250000}"/>
    <cellStyle name="Calculation 31 3 3" xfId="9774" xr:uid="{00000000-0005-0000-0000-0000D1250000}"/>
    <cellStyle name="Calculation 31 3 3 2" xfId="9775" xr:uid="{00000000-0005-0000-0000-0000D2250000}"/>
    <cellStyle name="Calculation 31 3 3 3" xfId="9776" xr:uid="{00000000-0005-0000-0000-0000D3250000}"/>
    <cellStyle name="Calculation 31 3 3 4" xfId="9777" xr:uid="{00000000-0005-0000-0000-0000D4250000}"/>
    <cellStyle name="Calculation 31 3 4" xfId="9778" xr:uid="{00000000-0005-0000-0000-0000D5250000}"/>
    <cellStyle name="Calculation 31 3 4 2" xfId="9779" xr:uid="{00000000-0005-0000-0000-0000D6250000}"/>
    <cellStyle name="Calculation 31 3 4 3" xfId="9780" xr:uid="{00000000-0005-0000-0000-0000D7250000}"/>
    <cellStyle name="Calculation 31 3 4 4" xfId="9781" xr:uid="{00000000-0005-0000-0000-0000D8250000}"/>
    <cellStyle name="Calculation 31 3 5" xfId="9782" xr:uid="{00000000-0005-0000-0000-0000D9250000}"/>
    <cellStyle name="Calculation 31 3 5 2" xfId="9783" xr:uid="{00000000-0005-0000-0000-0000DA250000}"/>
    <cellStyle name="Calculation 31 3 5 3" xfId="9784" xr:uid="{00000000-0005-0000-0000-0000DB250000}"/>
    <cellStyle name="Calculation 31 3 5 4" xfId="9785" xr:uid="{00000000-0005-0000-0000-0000DC250000}"/>
    <cellStyle name="Calculation 31 3 6" xfId="9786" xr:uid="{00000000-0005-0000-0000-0000DD250000}"/>
    <cellStyle name="Calculation 31 3 7" xfId="9787" xr:uid="{00000000-0005-0000-0000-0000DE250000}"/>
    <cellStyle name="Calculation 31 3 8" xfId="9788" xr:uid="{00000000-0005-0000-0000-0000DF250000}"/>
    <cellStyle name="Calculation 31 4" xfId="9789" xr:uid="{00000000-0005-0000-0000-0000E0250000}"/>
    <cellStyle name="Calculation 31 4 2" xfId="9790" xr:uid="{00000000-0005-0000-0000-0000E1250000}"/>
    <cellStyle name="Calculation 31 4 3" xfId="9791" xr:uid="{00000000-0005-0000-0000-0000E2250000}"/>
    <cellStyle name="Calculation 31 4 4" xfId="9792" xr:uid="{00000000-0005-0000-0000-0000E3250000}"/>
    <cellStyle name="Calculation 31 5" xfId="9793" xr:uid="{00000000-0005-0000-0000-0000E4250000}"/>
    <cellStyle name="Calculation 31 6" xfId="9794" xr:uid="{00000000-0005-0000-0000-0000E5250000}"/>
    <cellStyle name="Calculation 31 7" xfId="9795" xr:uid="{00000000-0005-0000-0000-0000E6250000}"/>
    <cellStyle name="Calculation 32" xfId="9796" xr:uid="{00000000-0005-0000-0000-0000E7250000}"/>
    <cellStyle name="Calculation 32 2" xfId="9797" xr:uid="{00000000-0005-0000-0000-0000E8250000}"/>
    <cellStyle name="Calculation 32 2 2" xfId="9798" xr:uid="{00000000-0005-0000-0000-0000E9250000}"/>
    <cellStyle name="Calculation 32 2 2 2" xfId="9799" xr:uid="{00000000-0005-0000-0000-0000EA250000}"/>
    <cellStyle name="Calculation 32 2 2 2 2" xfId="9800" xr:uid="{00000000-0005-0000-0000-0000EB250000}"/>
    <cellStyle name="Calculation 32 2 2 2 3" xfId="9801" xr:uid="{00000000-0005-0000-0000-0000EC250000}"/>
    <cellStyle name="Calculation 32 2 2 2 4" xfId="9802" xr:uid="{00000000-0005-0000-0000-0000ED250000}"/>
    <cellStyle name="Calculation 32 2 2 3" xfId="9803" xr:uid="{00000000-0005-0000-0000-0000EE250000}"/>
    <cellStyle name="Calculation 32 2 2 3 2" xfId="9804" xr:uid="{00000000-0005-0000-0000-0000EF250000}"/>
    <cellStyle name="Calculation 32 2 2 3 3" xfId="9805" xr:uid="{00000000-0005-0000-0000-0000F0250000}"/>
    <cellStyle name="Calculation 32 2 2 3 4" xfId="9806" xr:uid="{00000000-0005-0000-0000-0000F1250000}"/>
    <cellStyle name="Calculation 32 2 2 4" xfId="9807" xr:uid="{00000000-0005-0000-0000-0000F2250000}"/>
    <cellStyle name="Calculation 32 2 2 4 2" xfId="9808" xr:uid="{00000000-0005-0000-0000-0000F3250000}"/>
    <cellStyle name="Calculation 32 2 2 4 3" xfId="9809" xr:uid="{00000000-0005-0000-0000-0000F4250000}"/>
    <cellStyle name="Calculation 32 2 2 4 4" xfId="9810" xr:uid="{00000000-0005-0000-0000-0000F5250000}"/>
    <cellStyle name="Calculation 32 2 2 5" xfId="9811" xr:uid="{00000000-0005-0000-0000-0000F6250000}"/>
    <cellStyle name="Calculation 32 2 2 5 2" xfId="9812" xr:uid="{00000000-0005-0000-0000-0000F7250000}"/>
    <cellStyle name="Calculation 32 2 2 5 3" xfId="9813" xr:uid="{00000000-0005-0000-0000-0000F8250000}"/>
    <cellStyle name="Calculation 32 2 2 5 4" xfId="9814" xr:uid="{00000000-0005-0000-0000-0000F9250000}"/>
    <cellStyle name="Calculation 32 2 2 6" xfId="9815" xr:uid="{00000000-0005-0000-0000-0000FA250000}"/>
    <cellStyle name="Calculation 32 2 2 7" xfId="9816" xr:uid="{00000000-0005-0000-0000-0000FB250000}"/>
    <cellStyle name="Calculation 32 2 2 8" xfId="9817" xr:uid="{00000000-0005-0000-0000-0000FC250000}"/>
    <cellStyle name="Calculation 32 2 3" xfId="9818" xr:uid="{00000000-0005-0000-0000-0000FD250000}"/>
    <cellStyle name="Calculation 32 2 3 2" xfId="9819" xr:uid="{00000000-0005-0000-0000-0000FE250000}"/>
    <cellStyle name="Calculation 32 2 3 3" xfId="9820" xr:uid="{00000000-0005-0000-0000-0000FF250000}"/>
    <cellStyle name="Calculation 32 2 3 4" xfId="9821" xr:uid="{00000000-0005-0000-0000-000000260000}"/>
    <cellStyle name="Calculation 32 2 4" xfId="9822" xr:uid="{00000000-0005-0000-0000-000001260000}"/>
    <cellStyle name="Calculation 32 2 5" xfId="9823" xr:uid="{00000000-0005-0000-0000-000002260000}"/>
    <cellStyle name="Calculation 32 2 6" xfId="9824" xr:uid="{00000000-0005-0000-0000-000003260000}"/>
    <cellStyle name="Calculation 32 3" xfId="9825" xr:uid="{00000000-0005-0000-0000-000004260000}"/>
    <cellStyle name="Calculation 32 3 2" xfId="9826" xr:uid="{00000000-0005-0000-0000-000005260000}"/>
    <cellStyle name="Calculation 32 3 2 2" xfId="9827" xr:uid="{00000000-0005-0000-0000-000006260000}"/>
    <cellStyle name="Calculation 32 3 2 3" xfId="9828" xr:uid="{00000000-0005-0000-0000-000007260000}"/>
    <cellStyle name="Calculation 32 3 2 4" xfId="9829" xr:uid="{00000000-0005-0000-0000-000008260000}"/>
    <cellStyle name="Calculation 32 3 3" xfId="9830" xr:uid="{00000000-0005-0000-0000-000009260000}"/>
    <cellStyle name="Calculation 32 3 3 2" xfId="9831" xr:uid="{00000000-0005-0000-0000-00000A260000}"/>
    <cellStyle name="Calculation 32 3 3 3" xfId="9832" xr:uid="{00000000-0005-0000-0000-00000B260000}"/>
    <cellStyle name="Calculation 32 3 3 4" xfId="9833" xr:uid="{00000000-0005-0000-0000-00000C260000}"/>
    <cellStyle name="Calculation 32 3 4" xfId="9834" xr:uid="{00000000-0005-0000-0000-00000D260000}"/>
    <cellStyle name="Calculation 32 3 4 2" xfId="9835" xr:uid="{00000000-0005-0000-0000-00000E260000}"/>
    <cellStyle name="Calculation 32 3 4 3" xfId="9836" xr:uid="{00000000-0005-0000-0000-00000F260000}"/>
    <cellStyle name="Calculation 32 3 4 4" xfId="9837" xr:uid="{00000000-0005-0000-0000-000010260000}"/>
    <cellStyle name="Calculation 32 3 5" xfId="9838" xr:uid="{00000000-0005-0000-0000-000011260000}"/>
    <cellStyle name="Calculation 32 3 5 2" xfId="9839" xr:uid="{00000000-0005-0000-0000-000012260000}"/>
    <cellStyle name="Calculation 32 3 5 3" xfId="9840" xr:uid="{00000000-0005-0000-0000-000013260000}"/>
    <cellStyle name="Calculation 32 3 5 4" xfId="9841" xr:uid="{00000000-0005-0000-0000-000014260000}"/>
    <cellStyle name="Calculation 32 3 6" xfId="9842" xr:uid="{00000000-0005-0000-0000-000015260000}"/>
    <cellStyle name="Calculation 32 3 7" xfId="9843" xr:uid="{00000000-0005-0000-0000-000016260000}"/>
    <cellStyle name="Calculation 32 3 8" xfId="9844" xr:uid="{00000000-0005-0000-0000-000017260000}"/>
    <cellStyle name="Calculation 32 4" xfId="9845" xr:uid="{00000000-0005-0000-0000-000018260000}"/>
    <cellStyle name="Calculation 32 4 2" xfId="9846" xr:uid="{00000000-0005-0000-0000-000019260000}"/>
    <cellStyle name="Calculation 32 4 3" xfId="9847" xr:uid="{00000000-0005-0000-0000-00001A260000}"/>
    <cellStyle name="Calculation 32 4 4" xfId="9848" xr:uid="{00000000-0005-0000-0000-00001B260000}"/>
    <cellStyle name="Calculation 32 5" xfId="9849" xr:uid="{00000000-0005-0000-0000-00001C260000}"/>
    <cellStyle name="Calculation 32 6" xfId="9850" xr:uid="{00000000-0005-0000-0000-00001D260000}"/>
    <cellStyle name="Calculation 32 7" xfId="9851" xr:uid="{00000000-0005-0000-0000-00001E260000}"/>
    <cellStyle name="Calculation 33" xfId="9852" xr:uid="{00000000-0005-0000-0000-00001F260000}"/>
    <cellStyle name="Calculation 33 2" xfId="9853" xr:uid="{00000000-0005-0000-0000-000020260000}"/>
    <cellStyle name="Calculation 33 2 2" xfId="9854" xr:uid="{00000000-0005-0000-0000-000021260000}"/>
    <cellStyle name="Calculation 33 2 2 2" xfId="9855" xr:uid="{00000000-0005-0000-0000-000022260000}"/>
    <cellStyle name="Calculation 33 2 2 2 2" xfId="9856" xr:uid="{00000000-0005-0000-0000-000023260000}"/>
    <cellStyle name="Calculation 33 2 2 2 3" xfId="9857" xr:uid="{00000000-0005-0000-0000-000024260000}"/>
    <cellStyle name="Calculation 33 2 2 2 4" xfId="9858" xr:uid="{00000000-0005-0000-0000-000025260000}"/>
    <cellStyle name="Calculation 33 2 2 3" xfId="9859" xr:uid="{00000000-0005-0000-0000-000026260000}"/>
    <cellStyle name="Calculation 33 2 2 3 2" xfId="9860" xr:uid="{00000000-0005-0000-0000-000027260000}"/>
    <cellStyle name="Calculation 33 2 2 3 3" xfId="9861" xr:uid="{00000000-0005-0000-0000-000028260000}"/>
    <cellStyle name="Calculation 33 2 2 3 4" xfId="9862" xr:uid="{00000000-0005-0000-0000-000029260000}"/>
    <cellStyle name="Calculation 33 2 2 4" xfId="9863" xr:uid="{00000000-0005-0000-0000-00002A260000}"/>
    <cellStyle name="Calculation 33 2 2 4 2" xfId="9864" xr:uid="{00000000-0005-0000-0000-00002B260000}"/>
    <cellStyle name="Calculation 33 2 2 4 3" xfId="9865" xr:uid="{00000000-0005-0000-0000-00002C260000}"/>
    <cellStyle name="Calculation 33 2 2 4 4" xfId="9866" xr:uid="{00000000-0005-0000-0000-00002D260000}"/>
    <cellStyle name="Calculation 33 2 2 5" xfId="9867" xr:uid="{00000000-0005-0000-0000-00002E260000}"/>
    <cellStyle name="Calculation 33 2 2 5 2" xfId="9868" xr:uid="{00000000-0005-0000-0000-00002F260000}"/>
    <cellStyle name="Calculation 33 2 2 5 3" xfId="9869" xr:uid="{00000000-0005-0000-0000-000030260000}"/>
    <cellStyle name="Calculation 33 2 2 5 4" xfId="9870" xr:uid="{00000000-0005-0000-0000-000031260000}"/>
    <cellStyle name="Calculation 33 2 2 6" xfId="9871" xr:uid="{00000000-0005-0000-0000-000032260000}"/>
    <cellStyle name="Calculation 33 2 2 7" xfId="9872" xr:uid="{00000000-0005-0000-0000-000033260000}"/>
    <cellStyle name="Calculation 33 2 2 8" xfId="9873" xr:uid="{00000000-0005-0000-0000-000034260000}"/>
    <cellStyle name="Calculation 33 2 3" xfId="9874" xr:uid="{00000000-0005-0000-0000-000035260000}"/>
    <cellStyle name="Calculation 33 2 3 2" xfId="9875" xr:uid="{00000000-0005-0000-0000-000036260000}"/>
    <cellStyle name="Calculation 33 2 3 3" xfId="9876" xr:uid="{00000000-0005-0000-0000-000037260000}"/>
    <cellStyle name="Calculation 33 2 3 4" xfId="9877" xr:uid="{00000000-0005-0000-0000-000038260000}"/>
    <cellStyle name="Calculation 33 2 4" xfId="9878" xr:uid="{00000000-0005-0000-0000-000039260000}"/>
    <cellStyle name="Calculation 33 2 5" xfId="9879" xr:uid="{00000000-0005-0000-0000-00003A260000}"/>
    <cellStyle name="Calculation 33 2 6" xfId="9880" xr:uid="{00000000-0005-0000-0000-00003B260000}"/>
    <cellStyle name="Calculation 33 3" xfId="9881" xr:uid="{00000000-0005-0000-0000-00003C260000}"/>
    <cellStyle name="Calculation 33 3 2" xfId="9882" xr:uid="{00000000-0005-0000-0000-00003D260000}"/>
    <cellStyle name="Calculation 33 3 2 2" xfId="9883" xr:uid="{00000000-0005-0000-0000-00003E260000}"/>
    <cellStyle name="Calculation 33 3 2 3" xfId="9884" xr:uid="{00000000-0005-0000-0000-00003F260000}"/>
    <cellStyle name="Calculation 33 3 2 4" xfId="9885" xr:uid="{00000000-0005-0000-0000-000040260000}"/>
    <cellStyle name="Calculation 33 3 3" xfId="9886" xr:uid="{00000000-0005-0000-0000-000041260000}"/>
    <cellStyle name="Calculation 33 3 3 2" xfId="9887" xr:uid="{00000000-0005-0000-0000-000042260000}"/>
    <cellStyle name="Calculation 33 3 3 3" xfId="9888" xr:uid="{00000000-0005-0000-0000-000043260000}"/>
    <cellStyle name="Calculation 33 3 3 4" xfId="9889" xr:uid="{00000000-0005-0000-0000-000044260000}"/>
    <cellStyle name="Calculation 33 3 4" xfId="9890" xr:uid="{00000000-0005-0000-0000-000045260000}"/>
    <cellStyle name="Calculation 33 3 4 2" xfId="9891" xr:uid="{00000000-0005-0000-0000-000046260000}"/>
    <cellStyle name="Calculation 33 3 4 3" xfId="9892" xr:uid="{00000000-0005-0000-0000-000047260000}"/>
    <cellStyle name="Calculation 33 3 4 4" xfId="9893" xr:uid="{00000000-0005-0000-0000-000048260000}"/>
    <cellStyle name="Calculation 33 3 5" xfId="9894" xr:uid="{00000000-0005-0000-0000-000049260000}"/>
    <cellStyle name="Calculation 33 3 5 2" xfId="9895" xr:uid="{00000000-0005-0000-0000-00004A260000}"/>
    <cellStyle name="Calculation 33 3 5 3" xfId="9896" xr:uid="{00000000-0005-0000-0000-00004B260000}"/>
    <cellStyle name="Calculation 33 3 5 4" xfId="9897" xr:uid="{00000000-0005-0000-0000-00004C260000}"/>
    <cellStyle name="Calculation 33 3 6" xfId="9898" xr:uid="{00000000-0005-0000-0000-00004D260000}"/>
    <cellStyle name="Calculation 33 3 7" xfId="9899" xr:uid="{00000000-0005-0000-0000-00004E260000}"/>
    <cellStyle name="Calculation 33 3 8" xfId="9900" xr:uid="{00000000-0005-0000-0000-00004F260000}"/>
    <cellStyle name="Calculation 33 4" xfId="9901" xr:uid="{00000000-0005-0000-0000-000050260000}"/>
    <cellStyle name="Calculation 33 4 2" xfId="9902" xr:uid="{00000000-0005-0000-0000-000051260000}"/>
    <cellStyle name="Calculation 33 4 3" xfId="9903" xr:uid="{00000000-0005-0000-0000-000052260000}"/>
    <cellStyle name="Calculation 33 4 4" xfId="9904" xr:uid="{00000000-0005-0000-0000-000053260000}"/>
    <cellStyle name="Calculation 33 5" xfId="9905" xr:uid="{00000000-0005-0000-0000-000054260000}"/>
    <cellStyle name="Calculation 33 6" xfId="9906" xr:uid="{00000000-0005-0000-0000-000055260000}"/>
    <cellStyle name="Calculation 33 7" xfId="9907" xr:uid="{00000000-0005-0000-0000-000056260000}"/>
    <cellStyle name="Calculation 34" xfId="9908" xr:uid="{00000000-0005-0000-0000-000057260000}"/>
    <cellStyle name="Calculation 34 2" xfId="9909" xr:uid="{00000000-0005-0000-0000-000058260000}"/>
    <cellStyle name="Calculation 34 2 2" xfId="9910" xr:uid="{00000000-0005-0000-0000-000059260000}"/>
    <cellStyle name="Calculation 34 2 2 2" xfId="9911" xr:uid="{00000000-0005-0000-0000-00005A260000}"/>
    <cellStyle name="Calculation 34 2 2 2 2" xfId="9912" xr:uid="{00000000-0005-0000-0000-00005B260000}"/>
    <cellStyle name="Calculation 34 2 2 2 3" xfId="9913" xr:uid="{00000000-0005-0000-0000-00005C260000}"/>
    <cellStyle name="Calculation 34 2 2 2 4" xfId="9914" xr:uid="{00000000-0005-0000-0000-00005D260000}"/>
    <cellStyle name="Calculation 34 2 2 3" xfId="9915" xr:uid="{00000000-0005-0000-0000-00005E260000}"/>
    <cellStyle name="Calculation 34 2 2 3 2" xfId="9916" xr:uid="{00000000-0005-0000-0000-00005F260000}"/>
    <cellStyle name="Calculation 34 2 2 3 3" xfId="9917" xr:uid="{00000000-0005-0000-0000-000060260000}"/>
    <cellStyle name="Calculation 34 2 2 3 4" xfId="9918" xr:uid="{00000000-0005-0000-0000-000061260000}"/>
    <cellStyle name="Calculation 34 2 2 4" xfId="9919" xr:uid="{00000000-0005-0000-0000-000062260000}"/>
    <cellStyle name="Calculation 34 2 2 4 2" xfId="9920" xr:uid="{00000000-0005-0000-0000-000063260000}"/>
    <cellStyle name="Calculation 34 2 2 4 3" xfId="9921" xr:uid="{00000000-0005-0000-0000-000064260000}"/>
    <cellStyle name="Calculation 34 2 2 4 4" xfId="9922" xr:uid="{00000000-0005-0000-0000-000065260000}"/>
    <cellStyle name="Calculation 34 2 2 5" xfId="9923" xr:uid="{00000000-0005-0000-0000-000066260000}"/>
    <cellStyle name="Calculation 34 2 2 5 2" xfId="9924" xr:uid="{00000000-0005-0000-0000-000067260000}"/>
    <cellStyle name="Calculation 34 2 2 5 3" xfId="9925" xr:uid="{00000000-0005-0000-0000-000068260000}"/>
    <cellStyle name="Calculation 34 2 2 5 4" xfId="9926" xr:uid="{00000000-0005-0000-0000-000069260000}"/>
    <cellStyle name="Calculation 34 2 2 6" xfId="9927" xr:uid="{00000000-0005-0000-0000-00006A260000}"/>
    <cellStyle name="Calculation 34 2 2 7" xfId="9928" xr:uid="{00000000-0005-0000-0000-00006B260000}"/>
    <cellStyle name="Calculation 34 2 2 8" xfId="9929" xr:uid="{00000000-0005-0000-0000-00006C260000}"/>
    <cellStyle name="Calculation 34 2 3" xfId="9930" xr:uid="{00000000-0005-0000-0000-00006D260000}"/>
    <cellStyle name="Calculation 34 2 3 2" xfId="9931" xr:uid="{00000000-0005-0000-0000-00006E260000}"/>
    <cellStyle name="Calculation 34 2 3 3" xfId="9932" xr:uid="{00000000-0005-0000-0000-00006F260000}"/>
    <cellStyle name="Calculation 34 2 3 4" xfId="9933" xr:uid="{00000000-0005-0000-0000-000070260000}"/>
    <cellStyle name="Calculation 34 2 4" xfId="9934" xr:uid="{00000000-0005-0000-0000-000071260000}"/>
    <cellStyle name="Calculation 34 2 5" xfId="9935" xr:uid="{00000000-0005-0000-0000-000072260000}"/>
    <cellStyle name="Calculation 34 2 6" xfId="9936" xr:uid="{00000000-0005-0000-0000-000073260000}"/>
    <cellStyle name="Calculation 34 3" xfId="9937" xr:uid="{00000000-0005-0000-0000-000074260000}"/>
    <cellStyle name="Calculation 34 3 2" xfId="9938" xr:uid="{00000000-0005-0000-0000-000075260000}"/>
    <cellStyle name="Calculation 34 3 2 2" xfId="9939" xr:uid="{00000000-0005-0000-0000-000076260000}"/>
    <cellStyle name="Calculation 34 3 2 3" xfId="9940" xr:uid="{00000000-0005-0000-0000-000077260000}"/>
    <cellStyle name="Calculation 34 3 2 4" xfId="9941" xr:uid="{00000000-0005-0000-0000-000078260000}"/>
    <cellStyle name="Calculation 34 3 3" xfId="9942" xr:uid="{00000000-0005-0000-0000-000079260000}"/>
    <cellStyle name="Calculation 34 3 3 2" xfId="9943" xr:uid="{00000000-0005-0000-0000-00007A260000}"/>
    <cellStyle name="Calculation 34 3 3 3" xfId="9944" xr:uid="{00000000-0005-0000-0000-00007B260000}"/>
    <cellStyle name="Calculation 34 3 3 4" xfId="9945" xr:uid="{00000000-0005-0000-0000-00007C260000}"/>
    <cellStyle name="Calculation 34 3 4" xfId="9946" xr:uid="{00000000-0005-0000-0000-00007D260000}"/>
    <cellStyle name="Calculation 34 3 4 2" xfId="9947" xr:uid="{00000000-0005-0000-0000-00007E260000}"/>
    <cellStyle name="Calculation 34 3 4 3" xfId="9948" xr:uid="{00000000-0005-0000-0000-00007F260000}"/>
    <cellStyle name="Calculation 34 3 4 4" xfId="9949" xr:uid="{00000000-0005-0000-0000-000080260000}"/>
    <cellStyle name="Calculation 34 3 5" xfId="9950" xr:uid="{00000000-0005-0000-0000-000081260000}"/>
    <cellStyle name="Calculation 34 3 5 2" xfId="9951" xr:uid="{00000000-0005-0000-0000-000082260000}"/>
    <cellStyle name="Calculation 34 3 5 3" xfId="9952" xr:uid="{00000000-0005-0000-0000-000083260000}"/>
    <cellStyle name="Calculation 34 3 5 4" xfId="9953" xr:uid="{00000000-0005-0000-0000-000084260000}"/>
    <cellStyle name="Calculation 34 3 6" xfId="9954" xr:uid="{00000000-0005-0000-0000-000085260000}"/>
    <cellStyle name="Calculation 34 3 7" xfId="9955" xr:uid="{00000000-0005-0000-0000-000086260000}"/>
    <cellStyle name="Calculation 34 3 8" xfId="9956" xr:uid="{00000000-0005-0000-0000-000087260000}"/>
    <cellStyle name="Calculation 34 4" xfId="9957" xr:uid="{00000000-0005-0000-0000-000088260000}"/>
    <cellStyle name="Calculation 34 4 2" xfId="9958" xr:uid="{00000000-0005-0000-0000-000089260000}"/>
    <cellStyle name="Calculation 34 4 3" xfId="9959" xr:uid="{00000000-0005-0000-0000-00008A260000}"/>
    <cellStyle name="Calculation 34 4 4" xfId="9960" xr:uid="{00000000-0005-0000-0000-00008B260000}"/>
    <cellStyle name="Calculation 34 5" xfId="9961" xr:uid="{00000000-0005-0000-0000-00008C260000}"/>
    <cellStyle name="Calculation 34 6" xfId="9962" xr:uid="{00000000-0005-0000-0000-00008D260000}"/>
    <cellStyle name="Calculation 34 7" xfId="9963" xr:uid="{00000000-0005-0000-0000-00008E260000}"/>
    <cellStyle name="Calculation 35" xfId="9964" xr:uid="{00000000-0005-0000-0000-00008F260000}"/>
    <cellStyle name="Calculation 35 2" xfId="9965" xr:uid="{00000000-0005-0000-0000-000090260000}"/>
    <cellStyle name="Calculation 35 2 2" xfId="9966" xr:uid="{00000000-0005-0000-0000-000091260000}"/>
    <cellStyle name="Calculation 35 2 2 2" xfId="9967" xr:uid="{00000000-0005-0000-0000-000092260000}"/>
    <cellStyle name="Calculation 35 2 2 2 2" xfId="9968" xr:uid="{00000000-0005-0000-0000-000093260000}"/>
    <cellStyle name="Calculation 35 2 2 2 3" xfId="9969" xr:uid="{00000000-0005-0000-0000-000094260000}"/>
    <cellStyle name="Calculation 35 2 2 2 4" xfId="9970" xr:uid="{00000000-0005-0000-0000-000095260000}"/>
    <cellStyle name="Calculation 35 2 2 3" xfId="9971" xr:uid="{00000000-0005-0000-0000-000096260000}"/>
    <cellStyle name="Calculation 35 2 2 3 2" xfId="9972" xr:uid="{00000000-0005-0000-0000-000097260000}"/>
    <cellStyle name="Calculation 35 2 2 3 3" xfId="9973" xr:uid="{00000000-0005-0000-0000-000098260000}"/>
    <cellStyle name="Calculation 35 2 2 3 4" xfId="9974" xr:uid="{00000000-0005-0000-0000-000099260000}"/>
    <cellStyle name="Calculation 35 2 2 4" xfId="9975" xr:uid="{00000000-0005-0000-0000-00009A260000}"/>
    <cellStyle name="Calculation 35 2 2 4 2" xfId="9976" xr:uid="{00000000-0005-0000-0000-00009B260000}"/>
    <cellStyle name="Calculation 35 2 2 4 3" xfId="9977" xr:uid="{00000000-0005-0000-0000-00009C260000}"/>
    <cellStyle name="Calculation 35 2 2 4 4" xfId="9978" xr:uid="{00000000-0005-0000-0000-00009D260000}"/>
    <cellStyle name="Calculation 35 2 2 5" xfId="9979" xr:uid="{00000000-0005-0000-0000-00009E260000}"/>
    <cellStyle name="Calculation 35 2 2 5 2" xfId="9980" xr:uid="{00000000-0005-0000-0000-00009F260000}"/>
    <cellStyle name="Calculation 35 2 2 5 3" xfId="9981" xr:uid="{00000000-0005-0000-0000-0000A0260000}"/>
    <cellStyle name="Calculation 35 2 2 5 4" xfId="9982" xr:uid="{00000000-0005-0000-0000-0000A1260000}"/>
    <cellStyle name="Calculation 35 2 2 6" xfId="9983" xr:uid="{00000000-0005-0000-0000-0000A2260000}"/>
    <cellStyle name="Calculation 35 2 2 7" xfId="9984" xr:uid="{00000000-0005-0000-0000-0000A3260000}"/>
    <cellStyle name="Calculation 35 2 2 8" xfId="9985" xr:uid="{00000000-0005-0000-0000-0000A4260000}"/>
    <cellStyle name="Calculation 35 2 3" xfId="9986" xr:uid="{00000000-0005-0000-0000-0000A5260000}"/>
    <cellStyle name="Calculation 35 2 3 2" xfId="9987" xr:uid="{00000000-0005-0000-0000-0000A6260000}"/>
    <cellStyle name="Calculation 35 2 3 3" xfId="9988" xr:uid="{00000000-0005-0000-0000-0000A7260000}"/>
    <cellStyle name="Calculation 35 2 3 4" xfId="9989" xr:uid="{00000000-0005-0000-0000-0000A8260000}"/>
    <cellStyle name="Calculation 35 2 4" xfId="9990" xr:uid="{00000000-0005-0000-0000-0000A9260000}"/>
    <cellStyle name="Calculation 35 2 5" xfId="9991" xr:uid="{00000000-0005-0000-0000-0000AA260000}"/>
    <cellStyle name="Calculation 35 2 6" xfId="9992" xr:uid="{00000000-0005-0000-0000-0000AB260000}"/>
    <cellStyle name="Calculation 35 3" xfId="9993" xr:uid="{00000000-0005-0000-0000-0000AC260000}"/>
    <cellStyle name="Calculation 35 3 2" xfId="9994" xr:uid="{00000000-0005-0000-0000-0000AD260000}"/>
    <cellStyle name="Calculation 35 3 2 2" xfId="9995" xr:uid="{00000000-0005-0000-0000-0000AE260000}"/>
    <cellStyle name="Calculation 35 3 2 3" xfId="9996" xr:uid="{00000000-0005-0000-0000-0000AF260000}"/>
    <cellStyle name="Calculation 35 3 2 4" xfId="9997" xr:uid="{00000000-0005-0000-0000-0000B0260000}"/>
    <cellStyle name="Calculation 35 3 3" xfId="9998" xr:uid="{00000000-0005-0000-0000-0000B1260000}"/>
    <cellStyle name="Calculation 35 3 3 2" xfId="9999" xr:uid="{00000000-0005-0000-0000-0000B2260000}"/>
    <cellStyle name="Calculation 35 3 3 3" xfId="10000" xr:uid="{00000000-0005-0000-0000-0000B3260000}"/>
    <cellStyle name="Calculation 35 3 3 4" xfId="10001" xr:uid="{00000000-0005-0000-0000-0000B4260000}"/>
    <cellStyle name="Calculation 35 3 4" xfId="10002" xr:uid="{00000000-0005-0000-0000-0000B5260000}"/>
    <cellStyle name="Calculation 35 3 4 2" xfId="10003" xr:uid="{00000000-0005-0000-0000-0000B6260000}"/>
    <cellStyle name="Calculation 35 3 4 3" xfId="10004" xr:uid="{00000000-0005-0000-0000-0000B7260000}"/>
    <cellStyle name="Calculation 35 3 4 4" xfId="10005" xr:uid="{00000000-0005-0000-0000-0000B8260000}"/>
    <cellStyle name="Calculation 35 3 5" xfId="10006" xr:uid="{00000000-0005-0000-0000-0000B9260000}"/>
    <cellStyle name="Calculation 35 3 5 2" xfId="10007" xr:uid="{00000000-0005-0000-0000-0000BA260000}"/>
    <cellStyle name="Calculation 35 3 5 3" xfId="10008" xr:uid="{00000000-0005-0000-0000-0000BB260000}"/>
    <cellStyle name="Calculation 35 3 5 4" xfId="10009" xr:uid="{00000000-0005-0000-0000-0000BC260000}"/>
    <cellStyle name="Calculation 35 3 6" xfId="10010" xr:uid="{00000000-0005-0000-0000-0000BD260000}"/>
    <cellStyle name="Calculation 35 3 7" xfId="10011" xr:uid="{00000000-0005-0000-0000-0000BE260000}"/>
    <cellStyle name="Calculation 35 3 8" xfId="10012" xr:uid="{00000000-0005-0000-0000-0000BF260000}"/>
    <cellStyle name="Calculation 35 4" xfId="10013" xr:uid="{00000000-0005-0000-0000-0000C0260000}"/>
    <cellStyle name="Calculation 35 4 2" xfId="10014" xr:uid="{00000000-0005-0000-0000-0000C1260000}"/>
    <cellStyle name="Calculation 35 4 3" xfId="10015" xr:uid="{00000000-0005-0000-0000-0000C2260000}"/>
    <cellStyle name="Calculation 35 4 4" xfId="10016" xr:uid="{00000000-0005-0000-0000-0000C3260000}"/>
    <cellStyle name="Calculation 35 5" xfId="10017" xr:uid="{00000000-0005-0000-0000-0000C4260000}"/>
    <cellStyle name="Calculation 35 6" xfId="10018" xr:uid="{00000000-0005-0000-0000-0000C5260000}"/>
    <cellStyle name="Calculation 35 7" xfId="10019" xr:uid="{00000000-0005-0000-0000-0000C6260000}"/>
    <cellStyle name="Calculation 36" xfId="10020" xr:uid="{00000000-0005-0000-0000-0000C7260000}"/>
    <cellStyle name="Calculation 36 2" xfId="10021" xr:uid="{00000000-0005-0000-0000-0000C8260000}"/>
    <cellStyle name="Calculation 36 2 2" xfId="10022" xr:uid="{00000000-0005-0000-0000-0000C9260000}"/>
    <cellStyle name="Calculation 36 2 2 2" xfId="10023" xr:uid="{00000000-0005-0000-0000-0000CA260000}"/>
    <cellStyle name="Calculation 36 2 2 2 2" xfId="10024" xr:uid="{00000000-0005-0000-0000-0000CB260000}"/>
    <cellStyle name="Calculation 36 2 2 2 3" xfId="10025" xr:uid="{00000000-0005-0000-0000-0000CC260000}"/>
    <cellStyle name="Calculation 36 2 2 2 4" xfId="10026" xr:uid="{00000000-0005-0000-0000-0000CD260000}"/>
    <cellStyle name="Calculation 36 2 2 3" xfId="10027" xr:uid="{00000000-0005-0000-0000-0000CE260000}"/>
    <cellStyle name="Calculation 36 2 2 3 2" xfId="10028" xr:uid="{00000000-0005-0000-0000-0000CF260000}"/>
    <cellStyle name="Calculation 36 2 2 3 3" xfId="10029" xr:uid="{00000000-0005-0000-0000-0000D0260000}"/>
    <cellStyle name="Calculation 36 2 2 3 4" xfId="10030" xr:uid="{00000000-0005-0000-0000-0000D1260000}"/>
    <cellStyle name="Calculation 36 2 2 4" xfId="10031" xr:uid="{00000000-0005-0000-0000-0000D2260000}"/>
    <cellStyle name="Calculation 36 2 2 4 2" xfId="10032" xr:uid="{00000000-0005-0000-0000-0000D3260000}"/>
    <cellStyle name="Calculation 36 2 2 4 3" xfId="10033" xr:uid="{00000000-0005-0000-0000-0000D4260000}"/>
    <cellStyle name="Calculation 36 2 2 4 4" xfId="10034" xr:uid="{00000000-0005-0000-0000-0000D5260000}"/>
    <cellStyle name="Calculation 36 2 2 5" xfId="10035" xr:uid="{00000000-0005-0000-0000-0000D6260000}"/>
    <cellStyle name="Calculation 36 2 2 5 2" xfId="10036" xr:uid="{00000000-0005-0000-0000-0000D7260000}"/>
    <cellStyle name="Calculation 36 2 2 5 3" xfId="10037" xr:uid="{00000000-0005-0000-0000-0000D8260000}"/>
    <cellStyle name="Calculation 36 2 2 5 4" xfId="10038" xr:uid="{00000000-0005-0000-0000-0000D9260000}"/>
    <cellStyle name="Calculation 36 2 2 6" xfId="10039" xr:uid="{00000000-0005-0000-0000-0000DA260000}"/>
    <cellStyle name="Calculation 36 2 2 7" xfId="10040" xr:uid="{00000000-0005-0000-0000-0000DB260000}"/>
    <cellStyle name="Calculation 36 2 2 8" xfId="10041" xr:uid="{00000000-0005-0000-0000-0000DC260000}"/>
    <cellStyle name="Calculation 36 2 3" xfId="10042" xr:uid="{00000000-0005-0000-0000-0000DD260000}"/>
    <cellStyle name="Calculation 36 2 3 2" xfId="10043" xr:uid="{00000000-0005-0000-0000-0000DE260000}"/>
    <cellStyle name="Calculation 36 2 3 3" xfId="10044" xr:uid="{00000000-0005-0000-0000-0000DF260000}"/>
    <cellStyle name="Calculation 36 2 3 4" xfId="10045" xr:uid="{00000000-0005-0000-0000-0000E0260000}"/>
    <cellStyle name="Calculation 36 2 4" xfId="10046" xr:uid="{00000000-0005-0000-0000-0000E1260000}"/>
    <cellStyle name="Calculation 36 2 5" xfId="10047" xr:uid="{00000000-0005-0000-0000-0000E2260000}"/>
    <cellStyle name="Calculation 36 2 6" xfId="10048" xr:uid="{00000000-0005-0000-0000-0000E3260000}"/>
    <cellStyle name="Calculation 36 3" xfId="10049" xr:uid="{00000000-0005-0000-0000-0000E4260000}"/>
    <cellStyle name="Calculation 36 3 2" xfId="10050" xr:uid="{00000000-0005-0000-0000-0000E5260000}"/>
    <cellStyle name="Calculation 36 3 2 2" xfId="10051" xr:uid="{00000000-0005-0000-0000-0000E6260000}"/>
    <cellStyle name="Calculation 36 3 2 3" xfId="10052" xr:uid="{00000000-0005-0000-0000-0000E7260000}"/>
    <cellStyle name="Calculation 36 3 2 4" xfId="10053" xr:uid="{00000000-0005-0000-0000-0000E8260000}"/>
    <cellStyle name="Calculation 36 3 3" xfId="10054" xr:uid="{00000000-0005-0000-0000-0000E9260000}"/>
    <cellStyle name="Calculation 36 3 3 2" xfId="10055" xr:uid="{00000000-0005-0000-0000-0000EA260000}"/>
    <cellStyle name="Calculation 36 3 3 3" xfId="10056" xr:uid="{00000000-0005-0000-0000-0000EB260000}"/>
    <cellStyle name="Calculation 36 3 3 4" xfId="10057" xr:uid="{00000000-0005-0000-0000-0000EC260000}"/>
    <cellStyle name="Calculation 36 3 4" xfId="10058" xr:uid="{00000000-0005-0000-0000-0000ED260000}"/>
    <cellStyle name="Calculation 36 3 4 2" xfId="10059" xr:uid="{00000000-0005-0000-0000-0000EE260000}"/>
    <cellStyle name="Calculation 36 3 4 3" xfId="10060" xr:uid="{00000000-0005-0000-0000-0000EF260000}"/>
    <cellStyle name="Calculation 36 3 4 4" xfId="10061" xr:uid="{00000000-0005-0000-0000-0000F0260000}"/>
    <cellStyle name="Calculation 36 3 5" xfId="10062" xr:uid="{00000000-0005-0000-0000-0000F1260000}"/>
    <cellStyle name="Calculation 36 3 5 2" xfId="10063" xr:uid="{00000000-0005-0000-0000-0000F2260000}"/>
    <cellStyle name="Calculation 36 3 5 3" xfId="10064" xr:uid="{00000000-0005-0000-0000-0000F3260000}"/>
    <cellStyle name="Calculation 36 3 5 4" xfId="10065" xr:uid="{00000000-0005-0000-0000-0000F4260000}"/>
    <cellStyle name="Calculation 36 3 6" xfId="10066" xr:uid="{00000000-0005-0000-0000-0000F5260000}"/>
    <cellStyle name="Calculation 36 3 7" xfId="10067" xr:uid="{00000000-0005-0000-0000-0000F6260000}"/>
    <cellStyle name="Calculation 36 3 8" xfId="10068" xr:uid="{00000000-0005-0000-0000-0000F7260000}"/>
    <cellStyle name="Calculation 36 4" xfId="10069" xr:uid="{00000000-0005-0000-0000-0000F8260000}"/>
    <cellStyle name="Calculation 36 4 2" xfId="10070" xr:uid="{00000000-0005-0000-0000-0000F9260000}"/>
    <cellStyle name="Calculation 36 4 3" xfId="10071" xr:uid="{00000000-0005-0000-0000-0000FA260000}"/>
    <cellStyle name="Calculation 36 4 4" xfId="10072" xr:uid="{00000000-0005-0000-0000-0000FB260000}"/>
    <cellStyle name="Calculation 36 5" xfId="10073" xr:uid="{00000000-0005-0000-0000-0000FC260000}"/>
    <cellStyle name="Calculation 36 6" xfId="10074" xr:uid="{00000000-0005-0000-0000-0000FD260000}"/>
    <cellStyle name="Calculation 36 7" xfId="10075" xr:uid="{00000000-0005-0000-0000-0000FE260000}"/>
    <cellStyle name="Calculation 37" xfId="10076" xr:uid="{00000000-0005-0000-0000-0000FF260000}"/>
    <cellStyle name="Calculation 37 2" xfId="10077" xr:uid="{00000000-0005-0000-0000-000000270000}"/>
    <cellStyle name="Calculation 37 2 2" xfId="10078" xr:uid="{00000000-0005-0000-0000-000001270000}"/>
    <cellStyle name="Calculation 37 2 2 2" xfId="10079" xr:uid="{00000000-0005-0000-0000-000002270000}"/>
    <cellStyle name="Calculation 37 2 2 2 2" xfId="10080" xr:uid="{00000000-0005-0000-0000-000003270000}"/>
    <cellStyle name="Calculation 37 2 2 2 3" xfId="10081" xr:uid="{00000000-0005-0000-0000-000004270000}"/>
    <cellStyle name="Calculation 37 2 2 2 4" xfId="10082" xr:uid="{00000000-0005-0000-0000-000005270000}"/>
    <cellStyle name="Calculation 37 2 2 3" xfId="10083" xr:uid="{00000000-0005-0000-0000-000006270000}"/>
    <cellStyle name="Calculation 37 2 2 3 2" xfId="10084" xr:uid="{00000000-0005-0000-0000-000007270000}"/>
    <cellStyle name="Calculation 37 2 2 3 3" xfId="10085" xr:uid="{00000000-0005-0000-0000-000008270000}"/>
    <cellStyle name="Calculation 37 2 2 3 4" xfId="10086" xr:uid="{00000000-0005-0000-0000-000009270000}"/>
    <cellStyle name="Calculation 37 2 2 4" xfId="10087" xr:uid="{00000000-0005-0000-0000-00000A270000}"/>
    <cellStyle name="Calculation 37 2 2 4 2" xfId="10088" xr:uid="{00000000-0005-0000-0000-00000B270000}"/>
    <cellStyle name="Calculation 37 2 2 4 3" xfId="10089" xr:uid="{00000000-0005-0000-0000-00000C270000}"/>
    <cellStyle name="Calculation 37 2 2 4 4" xfId="10090" xr:uid="{00000000-0005-0000-0000-00000D270000}"/>
    <cellStyle name="Calculation 37 2 2 5" xfId="10091" xr:uid="{00000000-0005-0000-0000-00000E270000}"/>
    <cellStyle name="Calculation 37 2 2 5 2" xfId="10092" xr:uid="{00000000-0005-0000-0000-00000F270000}"/>
    <cellStyle name="Calculation 37 2 2 5 3" xfId="10093" xr:uid="{00000000-0005-0000-0000-000010270000}"/>
    <cellStyle name="Calculation 37 2 2 5 4" xfId="10094" xr:uid="{00000000-0005-0000-0000-000011270000}"/>
    <cellStyle name="Calculation 37 2 2 6" xfId="10095" xr:uid="{00000000-0005-0000-0000-000012270000}"/>
    <cellStyle name="Calculation 37 2 2 7" xfId="10096" xr:uid="{00000000-0005-0000-0000-000013270000}"/>
    <cellStyle name="Calculation 37 2 2 8" xfId="10097" xr:uid="{00000000-0005-0000-0000-000014270000}"/>
    <cellStyle name="Calculation 37 2 3" xfId="10098" xr:uid="{00000000-0005-0000-0000-000015270000}"/>
    <cellStyle name="Calculation 37 2 3 2" xfId="10099" xr:uid="{00000000-0005-0000-0000-000016270000}"/>
    <cellStyle name="Calculation 37 2 3 3" xfId="10100" xr:uid="{00000000-0005-0000-0000-000017270000}"/>
    <cellStyle name="Calculation 37 2 3 4" xfId="10101" xr:uid="{00000000-0005-0000-0000-000018270000}"/>
    <cellStyle name="Calculation 37 2 4" xfId="10102" xr:uid="{00000000-0005-0000-0000-000019270000}"/>
    <cellStyle name="Calculation 37 2 5" xfId="10103" xr:uid="{00000000-0005-0000-0000-00001A270000}"/>
    <cellStyle name="Calculation 37 2 6" xfId="10104" xr:uid="{00000000-0005-0000-0000-00001B270000}"/>
    <cellStyle name="Calculation 37 3" xfId="10105" xr:uid="{00000000-0005-0000-0000-00001C270000}"/>
    <cellStyle name="Calculation 37 3 2" xfId="10106" xr:uid="{00000000-0005-0000-0000-00001D270000}"/>
    <cellStyle name="Calculation 37 3 2 2" xfId="10107" xr:uid="{00000000-0005-0000-0000-00001E270000}"/>
    <cellStyle name="Calculation 37 3 2 3" xfId="10108" xr:uid="{00000000-0005-0000-0000-00001F270000}"/>
    <cellStyle name="Calculation 37 3 2 4" xfId="10109" xr:uid="{00000000-0005-0000-0000-000020270000}"/>
    <cellStyle name="Calculation 37 3 3" xfId="10110" xr:uid="{00000000-0005-0000-0000-000021270000}"/>
    <cellStyle name="Calculation 37 3 3 2" xfId="10111" xr:uid="{00000000-0005-0000-0000-000022270000}"/>
    <cellStyle name="Calculation 37 3 3 3" xfId="10112" xr:uid="{00000000-0005-0000-0000-000023270000}"/>
    <cellStyle name="Calculation 37 3 3 4" xfId="10113" xr:uid="{00000000-0005-0000-0000-000024270000}"/>
    <cellStyle name="Calculation 37 3 4" xfId="10114" xr:uid="{00000000-0005-0000-0000-000025270000}"/>
    <cellStyle name="Calculation 37 3 4 2" xfId="10115" xr:uid="{00000000-0005-0000-0000-000026270000}"/>
    <cellStyle name="Calculation 37 3 4 3" xfId="10116" xr:uid="{00000000-0005-0000-0000-000027270000}"/>
    <cellStyle name="Calculation 37 3 4 4" xfId="10117" xr:uid="{00000000-0005-0000-0000-000028270000}"/>
    <cellStyle name="Calculation 37 3 5" xfId="10118" xr:uid="{00000000-0005-0000-0000-000029270000}"/>
    <cellStyle name="Calculation 37 3 5 2" xfId="10119" xr:uid="{00000000-0005-0000-0000-00002A270000}"/>
    <cellStyle name="Calculation 37 3 5 3" xfId="10120" xr:uid="{00000000-0005-0000-0000-00002B270000}"/>
    <cellStyle name="Calculation 37 3 5 4" xfId="10121" xr:uid="{00000000-0005-0000-0000-00002C270000}"/>
    <cellStyle name="Calculation 37 3 6" xfId="10122" xr:uid="{00000000-0005-0000-0000-00002D270000}"/>
    <cellStyle name="Calculation 37 3 7" xfId="10123" xr:uid="{00000000-0005-0000-0000-00002E270000}"/>
    <cellStyle name="Calculation 37 3 8" xfId="10124" xr:uid="{00000000-0005-0000-0000-00002F270000}"/>
    <cellStyle name="Calculation 37 4" xfId="10125" xr:uid="{00000000-0005-0000-0000-000030270000}"/>
    <cellStyle name="Calculation 37 4 2" xfId="10126" xr:uid="{00000000-0005-0000-0000-000031270000}"/>
    <cellStyle name="Calculation 37 4 3" xfId="10127" xr:uid="{00000000-0005-0000-0000-000032270000}"/>
    <cellStyle name="Calculation 37 4 4" xfId="10128" xr:uid="{00000000-0005-0000-0000-000033270000}"/>
    <cellStyle name="Calculation 37 5" xfId="10129" xr:uid="{00000000-0005-0000-0000-000034270000}"/>
    <cellStyle name="Calculation 37 6" xfId="10130" xr:uid="{00000000-0005-0000-0000-000035270000}"/>
    <cellStyle name="Calculation 37 7" xfId="10131" xr:uid="{00000000-0005-0000-0000-000036270000}"/>
    <cellStyle name="Calculation 38" xfId="10132" xr:uid="{00000000-0005-0000-0000-000037270000}"/>
    <cellStyle name="Calculation 38 2" xfId="10133" xr:uid="{00000000-0005-0000-0000-000038270000}"/>
    <cellStyle name="Calculation 38 2 2" xfId="10134" xr:uid="{00000000-0005-0000-0000-000039270000}"/>
    <cellStyle name="Calculation 38 2 2 2" xfId="10135" xr:uid="{00000000-0005-0000-0000-00003A270000}"/>
    <cellStyle name="Calculation 38 2 2 2 2" xfId="10136" xr:uid="{00000000-0005-0000-0000-00003B270000}"/>
    <cellStyle name="Calculation 38 2 2 2 3" xfId="10137" xr:uid="{00000000-0005-0000-0000-00003C270000}"/>
    <cellStyle name="Calculation 38 2 2 2 4" xfId="10138" xr:uid="{00000000-0005-0000-0000-00003D270000}"/>
    <cellStyle name="Calculation 38 2 2 3" xfId="10139" xr:uid="{00000000-0005-0000-0000-00003E270000}"/>
    <cellStyle name="Calculation 38 2 2 3 2" xfId="10140" xr:uid="{00000000-0005-0000-0000-00003F270000}"/>
    <cellStyle name="Calculation 38 2 2 3 3" xfId="10141" xr:uid="{00000000-0005-0000-0000-000040270000}"/>
    <cellStyle name="Calculation 38 2 2 3 4" xfId="10142" xr:uid="{00000000-0005-0000-0000-000041270000}"/>
    <cellStyle name="Calculation 38 2 2 4" xfId="10143" xr:uid="{00000000-0005-0000-0000-000042270000}"/>
    <cellStyle name="Calculation 38 2 2 4 2" xfId="10144" xr:uid="{00000000-0005-0000-0000-000043270000}"/>
    <cellStyle name="Calculation 38 2 2 4 3" xfId="10145" xr:uid="{00000000-0005-0000-0000-000044270000}"/>
    <cellStyle name="Calculation 38 2 2 4 4" xfId="10146" xr:uid="{00000000-0005-0000-0000-000045270000}"/>
    <cellStyle name="Calculation 38 2 2 5" xfId="10147" xr:uid="{00000000-0005-0000-0000-000046270000}"/>
    <cellStyle name="Calculation 38 2 2 5 2" xfId="10148" xr:uid="{00000000-0005-0000-0000-000047270000}"/>
    <cellStyle name="Calculation 38 2 2 5 3" xfId="10149" xr:uid="{00000000-0005-0000-0000-000048270000}"/>
    <cellStyle name="Calculation 38 2 2 5 4" xfId="10150" xr:uid="{00000000-0005-0000-0000-000049270000}"/>
    <cellStyle name="Calculation 38 2 2 6" xfId="10151" xr:uid="{00000000-0005-0000-0000-00004A270000}"/>
    <cellStyle name="Calculation 38 2 2 7" xfId="10152" xr:uid="{00000000-0005-0000-0000-00004B270000}"/>
    <cellStyle name="Calculation 38 2 2 8" xfId="10153" xr:uid="{00000000-0005-0000-0000-00004C270000}"/>
    <cellStyle name="Calculation 38 2 3" xfId="10154" xr:uid="{00000000-0005-0000-0000-00004D270000}"/>
    <cellStyle name="Calculation 38 2 3 2" xfId="10155" xr:uid="{00000000-0005-0000-0000-00004E270000}"/>
    <cellStyle name="Calculation 38 2 3 3" xfId="10156" xr:uid="{00000000-0005-0000-0000-00004F270000}"/>
    <cellStyle name="Calculation 38 2 3 4" xfId="10157" xr:uid="{00000000-0005-0000-0000-000050270000}"/>
    <cellStyle name="Calculation 38 2 4" xfId="10158" xr:uid="{00000000-0005-0000-0000-000051270000}"/>
    <cellStyle name="Calculation 38 2 5" xfId="10159" xr:uid="{00000000-0005-0000-0000-000052270000}"/>
    <cellStyle name="Calculation 38 2 6" xfId="10160" xr:uid="{00000000-0005-0000-0000-000053270000}"/>
    <cellStyle name="Calculation 38 3" xfId="10161" xr:uid="{00000000-0005-0000-0000-000054270000}"/>
    <cellStyle name="Calculation 38 3 2" xfId="10162" xr:uid="{00000000-0005-0000-0000-000055270000}"/>
    <cellStyle name="Calculation 38 3 2 2" xfId="10163" xr:uid="{00000000-0005-0000-0000-000056270000}"/>
    <cellStyle name="Calculation 38 3 2 3" xfId="10164" xr:uid="{00000000-0005-0000-0000-000057270000}"/>
    <cellStyle name="Calculation 38 3 2 4" xfId="10165" xr:uid="{00000000-0005-0000-0000-000058270000}"/>
    <cellStyle name="Calculation 38 3 3" xfId="10166" xr:uid="{00000000-0005-0000-0000-000059270000}"/>
    <cellStyle name="Calculation 38 3 3 2" xfId="10167" xr:uid="{00000000-0005-0000-0000-00005A270000}"/>
    <cellStyle name="Calculation 38 3 3 3" xfId="10168" xr:uid="{00000000-0005-0000-0000-00005B270000}"/>
    <cellStyle name="Calculation 38 3 3 4" xfId="10169" xr:uid="{00000000-0005-0000-0000-00005C270000}"/>
    <cellStyle name="Calculation 38 3 4" xfId="10170" xr:uid="{00000000-0005-0000-0000-00005D270000}"/>
    <cellStyle name="Calculation 38 3 4 2" xfId="10171" xr:uid="{00000000-0005-0000-0000-00005E270000}"/>
    <cellStyle name="Calculation 38 3 4 3" xfId="10172" xr:uid="{00000000-0005-0000-0000-00005F270000}"/>
    <cellStyle name="Calculation 38 3 4 4" xfId="10173" xr:uid="{00000000-0005-0000-0000-000060270000}"/>
    <cellStyle name="Calculation 38 3 5" xfId="10174" xr:uid="{00000000-0005-0000-0000-000061270000}"/>
    <cellStyle name="Calculation 38 3 5 2" xfId="10175" xr:uid="{00000000-0005-0000-0000-000062270000}"/>
    <cellStyle name="Calculation 38 3 5 3" xfId="10176" xr:uid="{00000000-0005-0000-0000-000063270000}"/>
    <cellStyle name="Calculation 38 3 5 4" xfId="10177" xr:uid="{00000000-0005-0000-0000-000064270000}"/>
    <cellStyle name="Calculation 38 3 6" xfId="10178" xr:uid="{00000000-0005-0000-0000-000065270000}"/>
    <cellStyle name="Calculation 38 3 7" xfId="10179" xr:uid="{00000000-0005-0000-0000-000066270000}"/>
    <cellStyle name="Calculation 38 3 8" xfId="10180" xr:uid="{00000000-0005-0000-0000-000067270000}"/>
    <cellStyle name="Calculation 38 4" xfId="10181" xr:uid="{00000000-0005-0000-0000-000068270000}"/>
    <cellStyle name="Calculation 38 4 2" xfId="10182" xr:uid="{00000000-0005-0000-0000-000069270000}"/>
    <cellStyle name="Calculation 38 4 3" xfId="10183" xr:uid="{00000000-0005-0000-0000-00006A270000}"/>
    <cellStyle name="Calculation 38 4 4" xfId="10184" xr:uid="{00000000-0005-0000-0000-00006B270000}"/>
    <cellStyle name="Calculation 38 5" xfId="10185" xr:uid="{00000000-0005-0000-0000-00006C270000}"/>
    <cellStyle name="Calculation 38 6" xfId="10186" xr:uid="{00000000-0005-0000-0000-00006D270000}"/>
    <cellStyle name="Calculation 38 7" xfId="10187" xr:uid="{00000000-0005-0000-0000-00006E270000}"/>
    <cellStyle name="Calculation 4" xfId="10188" xr:uid="{00000000-0005-0000-0000-00006F270000}"/>
    <cellStyle name="Calculation 4 10" xfId="10189" xr:uid="{00000000-0005-0000-0000-000070270000}"/>
    <cellStyle name="Calculation 4 10 2" xfId="10190" xr:uid="{00000000-0005-0000-0000-000071270000}"/>
    <cellStyle name="Calculation 4 10 3" xfId="10191" xr:uid="{00000000-0005-0000-0000-000072270000}"/>
    <cellStyle name="Calculation 4 10 4" xfId="10192" xr:uid="{00000000-0005-0000-0000-000073270000}"/>
    <cellStyle name="Calculation 4 11" xfId="10193" xr:uid="{00000000-0005-0000-0000-000074270000}"/>
    <cellStyle name="Calculation 4 11 2" xfId="10194" xr:uid="{00000000-0005-0000-0000-000075270000}"/>
    <cellStyle name="Calculation 4 11 3" xfId="10195" xr:uid="{00000000-0005-0000-0000-000076270000}"/>
    <cellStyle name="Calculation 4 11 4" xfId="10196" xr:uid="{00000000-0005-0000-0000-000077270000}"/>
    <cellStyle name="Calculation 4 12" xfId="10197" xr:uid="{00000000-0005-0000-0000-000078270000}"/>
    <cellStyle name="Calculation 4 12 2" xfId="10198" xr:uid="{00000000-0005-0000-0000-000079270000}"/>
    <cellStyle name="Calculation 4 12 3" xfId="10199" xr:uid="{00000000-0005-0000-0000-00007A270000}"/>
    <cellStyle name="Calculation 4 12 4" xfId="10200" xr:uid="{00000000-0005-0000-0000-00007B270000}"/>
    <cellStyle name="Calculation 4 13" xfId="10201" xr:uid="{00000000-0005-0000-0000-00007C270000}"/>
    <cellStyle name="Calculation 4 13 2" xfId="10202" xr:uid="{00000000-0005-0000-0000-00007D270000}"/>
    <cellStyle name="Calculation 4 13 3" xfId="10203" xr:uid="{00000000-0005-0000-0000-00007E270000}"/>
    <cellStyle name="Calculation 4 13 4" xfId="10204" xr:uid="{00000000-0005-0000-0000-00007F270000}"/>
    <cellStyle name="Calculation 4 14" xfId="10205" xr:uid="{00000000-0005-0000-0000-000080270000}"/>
    <cellStyle name="Calculation 4 14 2" xfId="10206" xr:uid="{00000000-0005-0000-0000-000081270000}"/>
    <cellStyle name="Calculation 4 14 3" xfId="10207" xr:uid="{00000000-0005-0000-0000-000082270000}"/>
    <cellStyle name="Calculation 4 14 4" xfId="10208" xr:uid="{00000000-0005-0000-0000-000083270000}"/>
    <cellStyle name="Calculation 4 15" xfId="10209" xr:uid="{00000000-0005-0000-0000-000084270000}"/>
    <cellStyle name="Calculation 4 15 2" xfId="10210" xr:uid="{00000000-0005-0000-0000-000085270000}"/>
    <cellStyle name="Calculation 4 15 3" xfId="10211" xr:uid="{00000000-0005-0000-0000-000086270000}"/>
    <cellStyle name="Calculation 4 15 4" xfId="10212" xr:uid="{00000000-0005-0000-0000-000087270000}"/>
    <cellStyle name="Calculation 4 16" xfId="10213" xr:uid="{00000000-0005-0000-0000-000088270000}"/>
    <cellStyle name="Calculation 4 17" xfId="10214" xr:uid="{00000000-0005-0000-0000-000089270000}"/>
    <cellStyle name="Calculation 4 18" xfId="10215" xr:uid="{00000000-0005-0000-0000-00008A270000}"/>
    <cellStyle name="Calculation 4 2" xfId="10216" xr:uid="{00000000-0005-0000-0000-00008B270000}"/>
    <cellStyle name="Calculation 4 2 2" xfId="10217" xr:uid="{00000000-0005-0000-0000-00008C270000}"/>
    <cellStyle name="Calculation 4 2 2 2" xfId="10218" xr:uid="{00000000-0005-0000-0000-00008D270000}"/>
    <cellStyle name="Calculation 4 2 2 2 2" xfId="10219" xr:uid="{00000000-0005-0000-0000-00008E270000}"/>
    <cellStyle name="Calculation 4 2 2 2 2 2" xfId="10220" xr:uid="{00000000-0005-0000-0000-00008F270000}"/>
    <cellStyle name="Calculation 4 2 2 2 3" xfId="10221" xr:uid="{00000000-0005-0000-0000-000090270000}"/>
    <cellStyle name="Calculation 4 2 2 2 3 2" xfId="10222" xr:uid="{00000000-0005-0000-0000-000091270000}"/>
    <cellStyle name="Calculation 4 2 2 2 4" xfId="10223" xr:uid="{00000000-0005-0000-0000-000092270000}"/>
    <cellStyle name="Calculation 4 2 2 2 5" xfId="10224" xr:uid="{00000000-0005-0000-0000-000093270000}"/>
    <cellStyle name="Calculation 4 2 2 3" xfId="10225" xr:uid="{00000000-0005-0000-0000-000094270000}"/>
    <cellStyle name="Calculation 4 2 2 3 2" xfId="10226" xr:uid="{00000000-0005-0000-0000-000095270000}"/>
    <cellStyle name="Calculation 4 2 2 3 3" xfId="10227" xr:uid="{00000000-0005-0000-0000-000096270000}"/>
    <cellStyle name="Calculation 4 2 2 3 4" xfId="10228" xr:uid="{00000000-0005-0000-0000-000097270000}"/>
    <cellStyle name="Calculation 4 2 2 4" xfId="10229" xr:uid="{00000000-0005-0000-0000-000098270000}"/>
    <cellStyle name="Calculation 4 2 2 4 2" xfId="10230" xr:uid="{00000000-0005-0000-0000-000099270000}"/>
    <cellStyle name="Calculation 4 2 2 4 3" xfId="10231" xr:uid="{00000000-0005-0000-0000-00009A270000}"/>
    <cellStyle name="Calculation 4 2 2 4 4" xfId="10232" xr:uid="{00000000-0005-0000-0000-00009B270000}"/>
    <cellStyle name="Calculation 4 2 2 5" xfId="10233" xr:uid="{00000000-0005-0000-0000-00009C270000}"/>
    <cellStyle name="Calculation 4 2 2 5 2" xfId="10234" xr:uid="{00000000-0005-0000-0000-00009D270000}"/>
    <cellStyle name="Calculation 4 2 2 5 3" xfId="10235" xr:uid="{00000000-0005-0000-0000-00009E270000}"/>
    <cellStyle name="Calculation 4 2 2 5 4" xfId="10236" xr:uid="{00000000-0005-0000-0000-00009F270000}"/>
    <cellStyle name="Calculation 4 2 2 6" xfId="10237" xr:uid="{00000000-0005-0000-0000-0000A0270000}"/>
    <cellStyle name="Calculation 4 2 2 7" xfId="10238" xr:uid="{00000000-0005-0000-0000-0000A1270000}"/>
    <cellStyle name="Calculation 4 2 2 8" xfId="10239" xr:uid="{00000000-0005-0000-0000-0000A2270000}"/>
    <cellStyle name="Calculation 4 2 3" xfId="10240" xr:uid="{00000000-0005-0000-0000-0000A3270000}"/>
    <cellStyle name="Calculation 4 2 3 2" xfId="10241" xr:uid="{00000000-0005-0000-0000-0000A4270000}"/>
    <cellStyle name="Calculation 4 2 3 2 2" xfId="10242" xr:uid="{00000000-0005-0000-0000-0000A5270000}"/>
    <cellStyle name="Calculation 4 2 3 3" xfId="10243" xr:uid="{00000000-0005-0000-0000-0000A6270000}"/>
    <cellStyle name="Calculation 4 2 3 3 2" xfId="10244" xr:uid="{00000000-0005-0000-0000-0000A7270000}"/>
    <cellStyle name="Calculation 4 2 3 4" xfId="10245" xr:uid="{00000000-0005-0000-0000-0000A8270000}"/>
    <cellStyle name="Calculation 4 2 3 5" xfId="10246" xr:uid="{00000000-0005-0000-0000-0000A9270000}"/>
    <cellStyle name="Calculation 4 2 4" xfId="10247" xr:uid="{00000000-0005-0000-0000-0000AA270000}"/>
    <cellStyle name="Calculation 4 2 4 2" xfId="10248" xr:uid="{00000000-0005-0000-0000-0000AB270000}"/>
    <cellStyle name="Calculation 4 2 5" xfId="10249" xr:uid="{00000000-0005-0000-0000-0000AC270000}"/>
    <cellStyle name="Calculation 4 2 5 2" xfId="10250" xr:uid="{00000000-0005-0000-0000-0000AD270000}"/>
    <cellStyle name="Calculation 4 2 6" xfId="10251" xr:uid="{00000000-0005-0000-0000-0000AE270000}"/>
    <cellStyle name="Calculation 4 2 7" xfId="10252" xr:uid="{00000000-0005-0000-0000-0000AF270000}"/>
    <cellStyle name="Calculation 4 3" xfId="10253" xr:uid="{00000000-0005-0000-0000-0000B0270000}"/>
    <cellStyle name="Calculation 4 3 2" xfId="10254" xr:uid="{00000000-0005-0000-0000-0000B1270000}"/>
    <cellStyle name="Calculation 4 3 2 2" xfId="10255" xr:uid="{00000000-0005-0000-0000-0000B2270000}"/>
    <cellStyle name="Calculation 4 3 2 2 2" xfId="10256" xr:uid="{00000000-0005-0000-0000-0000B3270000}"/>
    <cellStyle name="Calculation 4 3 2 2 2 2" xfId="10257" xr:uid="{00000000-0005-0000-0000-0000B4270000}"/>
    <cellStyle name="Calculation 4 3 2 2 3" xfId="10258" xr:uid="{00000000-0005-0000-0000-0000B5270000}"/>
    <cellStyle name="Calculation 4 3 2 2 3 2" xfId="10259" xr:uid="{00000000-0005-0000-0000-0000B6270000}"/>
    <cellStyle name="Calculation 4 3 2 2 4" xfId="10260" xr:uid="{00000000-0005-0000-0000-0000B7270000}"/>
    <cellStyle name="Calculation 4 3 2 3" xfId="10261" xr:uid="{00000000-0005-0000-0000-0000B8270000}"/>
    <cellStyle name="Calculation 4 3 2 3 2" xfId="10262" xr:uid="{00000000-0005-0000-0000-0000B9270000}"/>
    <cellStyle name="Calculation 4 3 2 4" xfId="10263" xr:uid="{00000000-0005-0000-0000-0000BA270000}"/>
    <cellStyle name="Calculation 4 3 2 4 2" xfId="10264" xr:uid="{00000000-0005-0000-0000-0000BB270000}"/>
    <cellStyle name="Calculation 4 3 2 5" xfId="10265" xr:uid="{00000000-0005-0000-0000-0000BC270000}"/>
    <cellStyle name="Calculation 4 3 2 6" xfId="10266" xr:uid="{00000000-0005-0000-0000-0000BD270000}"/>
    <cellStyle name="Calculation 4 3 3" xfId="10267" xr:uid="{00000000-0005-0000-0000-0000BE270000}"/>
    <cellStyle name="Calculation 4 3 3 2" xfId="10268" xr:uid="{00000000-0005-0000-0000-0000BF270000}"/>
    <cellStyle name="Calculation 4 3 3 2 2" xfId="10269" xr:uid="{00000000-0005-0000-0000-0000C0270000}"/>
    <cellStyle name="Calculation 4 3 3 3" xfId="10270" xr:uid="{00000000-0005-0000-0000-0000C1270000}"/>
    <cellStyle name="Calculation 4 3 3 3 2" xfId="10271" xr:uid="{00000000-0005-0000-0000-0000C2270000}"/>
    <cellStyle name="Calculation 4 3 3 4" xfId="10272" xr:uid="{00000000-0005-0000-0000-0000C3270000}"/>
    <cellStyle name="Calculation 4 3 3 5" xfId="10273" xr:uid="{00000000-0005-0000-0000-0000C4270000}"/>
    <cellStyle name="Calculation 4 3 4" xfId="10274" xr:uid="{00000000-0005-0000-0000-0000C5270000}"/>
    <cellStyle name="Calculation 4 3 4 2" xfId="10275" xr:uid="{00000000-0005-0000-0000-0000C6270000}"/>
    <cellStyle name="Calculation 4 3 4 3" xfId="10276" xr:uid="{00000000-0005-0000-0000-0000C7270000}"/>
    <cellStyle name="Calculation 4 3 4 4" xfId="10277" xr:uid="{00000000-0005-0000-0000-0000C8270000}"/>
    <cellStyle name="Calculation 4 3 5" xfId="10278" xr:uid="{00000000-0005-0000-0000-0000C9270000}"/>
    <cellStyle name="Calculation 4 3 5 2" xfId="10279" xr:uid="{00000000-0005-0000-0000-0000CA270000}"/>
    <cellStyle name="Calculation 4 3 5 3" xfId="10280" xr:uid="{00000000-0005-0000-0000-0000CB270000}"/>
    <cellStyle name="Calculation 4 3 5 4" xfId="10281" xr:uid="{00000000-0005-0000-0000-0000CC270000}"/>
    <cellStyle name="Calculation 4 3 6" xfId="10282" xr:uid="{00000000-0005-0000-0000-0000CD270000}"/>
    <cellStyle name="Calculation 4 3 7" xfId="10283" xr:uid="{00000000-0005-0000-0000-0000CE270000}"/>
    <cellStyle name="Calculation 4 3 8" xfId="10284" xr:uid="{00000000-0005-0000-0000-0000CF270000}"/>
    <cellStyle name="Calculation 4 4" xfId="10285" xr:uid="{00000000-0005-0000-0000-0000D0270000}"/>
    <cellStyle name="Calculation 4 4 2" xfId="10286" xr:uid="{00000000-0005-0000-0000-0000D1270000}"/>
    <cellStyle name="Calculation 4 4 2 2" xfId="10287" xr:uid="{00000000-0005-0000-0000-0000D2270000}"/>
    <cellStyle name="Calculation 4 4 2 2 2" xfId="10288" xr:uid="{00000000-0005-0000-0000-0000D3270000}"/>
    <cellStyle name="Calculation 4 4 2 3" xfId="10289" xr:uid="{00000000-0005-0000-0000-0000D4270000}"/>
    <cellStyle name="Calculation 4 4 2 3 2" xfId="10290" xr:uid="{00000000-0005-0000-0000-0000D5270000}"/>
    <cellStyle name="Calculation 4 4 2 4" xfId="10291" xr:uid="{00000000-0005-0000-0000-0000D6270000}"/>
    <cellStyle name="Calculation 4 4 2 5" xfId="10292" xr:uid="{00000000-0005-0000-0000-0000D7270000}"/>
    <cellStyle name="Calculation 4 4 3" xfId="10293" xr:uid="{00000000-0005-0000-0000-0000D8270000}"/>
    <cellStyle name="Calculation 4 4 3 2" xfId="10294" xr:uid="{00000000-0005-0000-0000-0000D9270000}"/>
    <cellStyle name="Calculation 4 4 3 3" xfId="10295" xr:uid="{00000000-0005-0000-0000-0000DA270000}"/>
    <cellStyle name="Calculation 4 4 3 4" xfId="10296" xr:uid="{00000000-0005-0000-0000-0000DB270000}"/>
    <cellStyle name="Calculation 4 4 4" xfId="10297" xr:uid="{00000000-0005-0000-0000-0000DC270000}"/>
    <cellStyle name="Calculation 4 4 4 2" xfId="10298" xr:uid="{00000000-0005-0000-0000-0000DD270000}"/>
    <cellStyle name="Calculation 4 4 4 3" xfId="10299" xr:uid="{00000000-0005-0000-0000-0000DE270000}"/>
    <cellStyle name="Calculation 4 4 4 4" xfId="10300" xr:uid="{00000000-0005-0000-0000-0000DF270000}"/>
    <cellStyle name="Calculation 4 4 5" xfId="10301" xr:uid="{00000000-0005-0000-0000-0000E0270000}"/>
    <cellStyle name="Calculation 4 4 5 2" xfId="10302" xr:uid="{00000000-0005-0000-0000-0000E1270000}"/>
    <cellStyle name="Calculation 4 4 5 3" xfId="10303" xr:uid="{00000000-0005-0000-0000-0000E2270000}"/>
    <cellStyle name="Calculation 4 4 5 4" xfId="10304" xr:uid="{00000000-0005-0000-0000-0000E3270000}"/>
    <cellStyle name="Calculation 4 4 6" xfId="10305" xr:uid="{00000000-0005-0000-0000-0000E4270000}"/>
    <cellStyle name="Calculation 4 4 7" xfId="10306" xr:uid="{00000000-0005-0000-0000-0000E5270000}"/>
    <cellStyle name="Calculation 4 4 8" xfId="10307" xr:uid="{00000000-0005-0000-0000-0000E6270000}"/>
    <cellStyle name="Calculation 4 5" xfId="10308" xr:uid="{00000000-0005-0000-0000-0000E7270000}"/>
    <cellStyle name="Calculation 4 5 2" xfId="10309" xr:uid="{00000000-0005-0000-0000-0000E8270000}"/>
    <cellStyle name="Calculation 4 5 2 2" xfId="10310" xr:uid="{00000000-0005-0000-0000-0000E9270000}"/>
    <cellStyle name="Calculation 4 5 3" xfId="10311" xr:uid="{00000000-0005-0000-0000-0000EA270000}"/>
    <cellStyle name="Calculation 4 5 3 2" xfId="10312" xr:uid="{00000000-0005-0000-0000-0000EB270000}"/>
    <cellStyle name="Calculation 4 5 4" xfId="10313" xr:uid="{00000000-0005-0000-0000-0000EC270000}"/>
    <cellStyle name="Calculation 4 5 5" xfId="10314" xr:uid="{00000000-0005-0000-0000-0000ED270000}"/>
    <cellStyle name="Calculation 4 6" xfId="10315" xr:uid="{00000000-0005-0000-0000-0000EE270000}"/>
    <cellStyle name="Calculation 4 6 2" xfId="10316" xr:uid="{00000000-0005-0000-0000-0000EF270000}"/>
    <cellStyle name="Calculation 4 6 3" xfId="10317" xr:uid="{00000000-0005-0000-0000-0000F0270000}"/>
    <cellStyle name="Calculation 4 6 4" xfId="10318" xr:uid="{00000000-0005-0000-0000-0000F1270000}"/>
    <cellStyle name="Calculation 4 7" xfId="10319" xr:uid="{00000000-0005-0000-0000-0000F2270000}"/>
    <cellStyle name="Calculation 4 7 2" xfId="10320" xr:uid="{00000000-0005-0000-0000-0000F3270000}"/>
    <cellStyle name="Calculation 4 7 3" xfId="10321" xr:uid="{00000000-0005-0000-0000-0000F4270000}"/>
    <cellStyle name="Calculation 4 7 4" xfId="10322" xr:uid="{00000000-0005-0000-0000-0000F5270000}"/>
    <cellStyle name="Calculation 4 8" xfId="10323" xr:uid="{00000000-0005-0000-0000-0000F6270000}"/>
    <cellStyle name="Calculation 4 8 2" xfId="10324" xr:uid="{00000000-0005-0000-0000-0000F7270000}"/>
    <cellStyle name="Calculation 4 8 3" xfId="10325" xr:uid="{00000000-0005-0000-0000-0000F8270000}"/>
    <cellStyle name="Calculation 4 8 4" xfId="10326" xr:uid="{00000000-0005-0000-0000-0000F9270000}"/>
    <cellStyle name="Calculation 4 9" xfId="10327" xr:uid="{00000000-0005-0000-0000-0000FA270000}"/>
    <cellStyle name="Calculation 4 9 2" xfId="10328" xr:uid="{00000000-0005-0000-0000-0000FB270000}"/>
    <cellStyle name="Calculation 4 9 3" xfId="10329" xr:uid="{00000000-0005-0000-0000-0000FC270000}"/>
    <cellStyle name="Calculation 4 9 4" xfId="10330" xr:uid="{00000000-0005-0000-0000-0000FD270000}"/>
    <cellStyle name="Calculation 5" xfId="10331" xr:uid="{00000000-0005-0000-0000-0000FE270000}"/>
    <cellStyle name="Calculation 5 2" xfId="10332" xr:uid="{00000000-0005-0000-0000-0000FF270000}"/>
    <cellStyle name="Calculation 5 2 2" xfId="10333" xr:uid="{00000000-0005-0000-0000-000000280000}"/>
    <cellStyle name="Calculation 5 2 2 2" xfId="10334" xr:uid="{00000000-0005-0000-0000-000001280000}"/>
    <cellStyle name="Calculation 5 2 2 2 2" xfId="10335" xr:uid="{00000000-0005-0000-0000-000002280000}"/>
    <cellStyle name="Calculation 5 2 2 2 3" xfId="10336" xr:uid="{00000000-0005-0000-0000-000003280000}"/>
    <cellStyle name="Calculation 5 2 2 2 4" xfId="10337" xr:uid="{00000000-0005-0000-0000-000004280000}"/>
    <cellStyle name="Calculation 5 2 2 3" xfId="10338" xr:uid="{00000000-0005-0000-0000-000005280000}"/>
    <cellStyle name="Calculation 5 2 2 3 2" xfId="10339" xr:uid="{00000000-0005-0000-0000-000006280000}"/>
    <cellStyle name="Calculation 5 2 2 3 3" xfId="10340" xr:uid="{00000000-0005-0000-0000-000007280000}"/>
    <cellStyle name="Calculation 5 2 2 3 4" xfId="10341" xr:uid="{00000000-0005-0000-0000-000008280000}"/>
    <cellStyle name="Calculation 5 2 2 4" xfId="10342" xr:uid="{00000000-0005-0000-0000-000009280000}"/>
    <cellStyle name="Calculation 5 2 2 4 2" xfId="10343" xr:uid="{00000000-0005-0000-0000-00000A280000}"/>
    <cellStyle name="Calculation 5 2 2 4 3" xfId="10344" xr:uid="{00000000-0005-0000-0000-00000B280000}"/>
    <cellStyle name="Calculation 5 2 2 4 4" xfId="10345" xr:uid="{00000000-0005-0000-0000-00000C280000}"/>
    <cellStyle name="Calculation 5 2 2 5" xfId="10346" xr:uid="{00000000-0005-0000-0000-00000D280000}"/>
    <cellStyle name="Calculation 5 2 2 5 2" xfId="10347" xr:uid="{00000000-0005-0000-0000-00000E280000}"/>
    <cellStyle name="Calculation 5 2 2 5 3" xfId="10348" xr:uid="{00000000-0005-0000-0000-00000F280000}"/>
    <cellStyle name="Calculation 5 2 2 5 4" xfId="10349" xr:uid="{00000000-0005-0000-0000-000010280000}"/>
    <cellStyle name="Calculation 5 2 2 6" xfId="10350" xr:uid="{00000000-0005-0000-0000-000011280000}"/>
    <cellStyle name="Calculation 5 2 2 7" xfId="10351" xr:uid="{00000000-0005-0000-0000-000012280000}"/>
    <cellStyle name="Calculation 5 2 2 8" xfId="10352" xr:uid="{00000000-0005-0000-0000-000013280000}"/>
    <cellStyle name="Calculation 5 2 3" xfId="10353" xr:uid="{00000000-0005-0000-0000-000014280000}"/>
    <cellStyle name="Calculation 5 2 3 2" xfId="10354" xr:uid="{00000000-0005-0000-0000-000015280000}"/>
    <cellStyle name="Calculation 5 2 3 3" xfId="10355" xr:uid="{00000000-0005-0000-0000-000016280000}"/>
    <cellStyle name="Calculation 5 2 3 4" xfId="10356" xr:uid="{00000000-0005-0000-0000-000017280000}"/>
    <cellStyle name="Calculation 5 2 4" xfId="10357" xr:uid="{00000000-0005-0000-0000-000018280000}"/>
    <cellStyle name="Calculation 5 2 4 2" xfId="10358" xr:uid="{00000000-0005-0000-0000-000019280000}"/>
    <cellStyle name="Calculation 5 2 5" xfId="10359" xr:uid="{00000000-0005-0000-0000-00001A280000}"/>
    <cellStyle name="Calculation 5 2 6" xfId="10360" xr:uid="{00000000-0005-0000-0000-00001B280000}"/>
    <cellStyle name="Calculation 5 3" xfId="10361" xr:uid="{00000000-0005-0000-0000-00001C280000}"/>
    <cellStyle name="Calculation 5 3 2" xfId="10362" xr:uid="{00000000-0005-0000-0000-00001D280000}"/>
    <cellStyle name="Calculation 5 3 2 2" xfId="10363" xr:uid="{00000000-0005-0000-0000-00001E280000}"/>
    <cellStyle name="Calculation 5 3 2 3" xfId="10364" xr:uid="{00000000-0005-0000-0000-00001F280000}"/>
    <cellStyle name="Calculation 5 3 2 4" xfId="10365" xr:uid="{00000000-0005-0000-0000-000020280000}"/>
    <cellStyle name="Calculation 5 3 3" xfId="10366" xr:uid="{00000000-0005-0000-0000-000021280000}"/>
    <cellStyle name="Calculation 5 3 3 2" xfId="10367" xr:uid="{00000000-0005-0000-0000-000022280000}"/>
    <cellStyle name="Calculation 5 3 3 3" xfId="10368" xr:uid="{00000000-0005-0000-0000-000023280000}"/>
    <cellStyle name="Calculation 5 3 3 4" xfId="10369" xr:uid="{00000000-0005-0000-0000-000024280000}"/>
    <cellStyle name="Calculation 5 3 4" xfId="10370" xr:uid="{00000000-0005-0000-0000-000025280000}"/>
    <cellStyle name="Calculation 5 3 4 2" xfId="10371" xr:uid="{00000000-0005-0000-0000-000026280000}"/>
    <cellStyle name="Calculation 5 3 4 3" xfId="10372" xr:uid="{00000000-0005-0000-0000-000027280000}"/>
    <cellStyle name="Calculation 5 3 4 4" xfId="10373" xr:uid="{00000000-0005-0000-0000-000028280000}"/>
    <cellStyle name="Calculation 5 3 5" xfId="10374" xr:uid="{00000000-0005-0000-0000-000029280000}"/>
    <cellStyle name="Calculation 5 3 5 2" xfId="10375" xr:uid="{00000000-0005-0000-0000-00002A280000}"/>
    <cellStyle name="Calculation 5 3 5 3" xfId="10376" xr:uid="{00000000-0005-0000-0000-00002B280000}"/>
    <cellStyle name="Calculation 5 3 5 4" xfId="10377" xr:uid="{00000000-0005-0000-0000-00002C280000}"/>
    <cellStyle name="Calculation 5 3 6" xfId="10378" xr:uid="{00000000-0005-0000-0000-00002D280000}"/>
    <cellStyle name="Calculation 5 3 7" xfId="10379" xr:uid="{00000000-0005-0000-0000-00002E280000}"/>
    <cellStyle name="Calculation 5 3 8" xfId="10380" xr:uid="{00000000-0005-0000-0000-00002F280000}"/>
    <cellStyle name="Calculation 5 4" xfId="10381" xr:uid="{00000000-0005-0000-0000-000030280000}"/>
    <cellStyle name="Calculation 5 4 2" xfId="10382" xr:uid="{00000000-0005-0000-0000-000031280000}"/>
    <cellStyle name="Calculation 5 4 3" xfId="10383" xr:uid="{00000000-0005-0000-0000-000032280000}"/>
    <cellStyle name="Calculation 5 4 4" xfId="10384" xr:uid="{00000000-0005-0000-0000-000033280000}"/>
    <cellStyle name="Calculation 5 5" xfId="10385" xr:uid="{00000000-0005-0000-0000-000034280000}"/>
    <cellStyle name="Calculation 5 5 2" xfId="10386" xr:uid="{00000000-0005-0000-0000-000035280000}"/>
    <cellStyle name="Calculation 5 6" xfId="10387" xr:uid="{00000000-0005-0000-0000-000036280000}"/>
    <cellStyle name="Calculation 5 7" xfId="10388" xr:uid="{00000000-0005-0000-0000-000037280000}"/>
    <cellStyle name="Calculation 6" xfId="10389" xr:uid="{00000000-0005-0000-0000-000038280000}"/>
    <cellStyle name="Calculation 6 2" xfId="10390" xr:uid="{00000000-0005-0000-0000-000039280000}"/>
    <cellStyle name="Calculation 6 2 2" xfId="10391" xr:uid="{00000000-0005-0000-0000-00003A280000}"/>
    <cellStyle name="Calculation 6 2 2 2" xfId="10392" xr:uid="{00000000-0005-0000-0000-00003B280000}"/>
    <cellStyle name="Calculation 6 2 2 2 2" xfId="10393" xr:uid="{00000000-0005-0000-0000-00003C280000}"/>
    <cellStyle name="Calculation 6 2 2 2 3" xfId="10394" xr:uid="{00000000-0005-0000-0000-00003D280000}"/>
    <cellStyle name="Calculation 6 2 2 2 4" xfId="10395" xr:uid="{00000000-0005-0000-0000-00003E280000}"/>
    <cellStyle name="Calculation 6 2 2 3" xfId="10396" xr:uid="{00000000-0005-0000-0000-00003F280000}"/>
    <cellStyle name="Calculation 6 2 2 3 2" xfId="10397" xr:uid="{00000000-0005-0000-0000-000040280000}"/>
    <cellStyle name="Calculation 6 2 2 3 3" xfId="10398" xr:uid="{00000000-0005-0000-0000-000041280000}"/>
    <cellStyle name="Calculation 6 2 2 3 4" xfId="10399" xr:uid="{00000000-0005-0000-0000-000042280000}"/>
    <cellStyle name="Calculation 6 2 2 4" xfId="10400" xr:uid="{00000000-0005-0000-0000-000043280000}"/>
    <cellStyle name="Calculation 6 2 2 4 2" xfId="10401" xr:uid="{00000000-0005-0000-0000-000044280000}"/>
    <cellStyle name="Calculation 6 2 2 4 3" xfId="10402" xr:uid="{00000000-0005-0000-0000-000045280000}"/>
    <cellStyle name="Calculation 6 2 2 4 4" xfId="10403" xr:uid="{00000000-0005-0000-0000-000046280000}"/>
    <cellStyle name="Calculation 6 2 2 5" xfId="10404" xr:uid="{00000000-0005-0000-0000-000047280000}"/>
    <cellStyle name="Calculation 6 2 2 5 2" xfId="10405" xr:uid="{00000000-0005-0000-0000-000048280000}"/>
    <cellStyle name="Calculation 6 2 2 5 3" xfId="10406" xr:uid="{00000000-0005-0000-0000-000049280000}"/>
    <cellStyle name="Calculation 6 2 2 5 4" xfId="10407" xr:uid="{00000000-0005-0000-0000-00004A280000}"/>
    <cellStyle name="Calculation 6 2 2 6" xfId="10408" xr:uid="{00000000-0005-0000-0000-00004B280000}"/>
    <cellStyle name="Calculation 6 2 2 7" xfId="10409" xr:uid="{00000000-0005-0000-0000-00004C280000}"/>
    <cellStyle name="Calculation 6 2 2 8" xfId="10410" xr:uid="{00000000-0005-0000-0000-00004D280000}"/>
    <cellStyle name="Calculation 6 2 3" xfId="10411" xr:uid="{00000000-0005-0000-0000-00004E280000}"/>
    <cellStyle name="Calculation 6 2 3 2" xfId="10412" xr:uid="{00000000-0005-0000-0000-00004F280000}"/>
    <cellStyle name="Calculation 6 2 3 3" xfId="10413" xr:uid="{00000000-0005-0000-0000-000050280000}"/>
    <cellStyle name="Calculation 6 2 3 4" xfId="10414" xr:uid="{00000000-0005-0000-0000-000051280000}"/>
    <cellStyle name="Calculation 6 2 4" xfId="10415" xr:uid="{00000000-0005-0000-0000-000052280000}"/>
    <cellStyle name="Calculation 6 2 5" xfId="10416" xr:uid="{00000000-0005-0000-0000-000053280000}"/>
    <cellStyle name="Calculation 6 2 6" xfId="10417" xr:uid="{00000000-0005-0000-0000-000054280000}"/>
    <cellStyle name="Calculation 6 3" xfId="10418" xr:uid="{00000000-0005-0000-0000-000055280000}"/>
    <cellStyle name="Calculation 6 3 2" xfId="10419" xr:uid="{00000000-0005-0000-0000-000056280000}"/>
    <cellStyle name="Calculation 6 3 2 2" xfId="10420" xr:uid="{00000000-0005-0000-0000-000057280000}"/>
    <cellStyle name="Calculation 6 3 2 3" xfId="10421" xr:uid="{00000000-0005-0000-0000-000058280000}"/>
    <cellStyle name="Calculation 6 3 2 4" xfId="10422" xr:uid="{00000000-0005-0000-0000-000059280000}"/>
    <cellStyle name="Calculation 6 3 3" xfId="10423" xr:uid="{00000000-0005-0000-0000-00005A280000}"/>
    <cellStyle name="Calculation 6 3 3 2" xfId="10424" xr:uid="{00000000-0005-0000-0000-00005B280000}"/>
    <cellStyle name="Calculation 6 3 3 3" xfId="10425" xr:uid="{00000000-0005-0000-0000-00005C280000}"/>
    <cellStyle name="Calculation 6 3 3 4" xfId="10426" xr:uid="{00000000-0005-0000-0000-00005D280000}"/>
    <cellStyle name="Calculation 6 3 4" xfId="10427" xr:uid="{00000000-0005-0000-0000-00005E280000}"/>
    <cellStyle name="Calculation 6 3 4 2" xfId="10428" xr:uid="{00000000-0005-0000-0000-00005F280000}"/>
    <cellStyle name="Calculation 6 3 4 3" xfId="10429" xr:uid="{00000000-0005-0000-0000-000060280000}"/>
    <cellStyle name="Calculation 6 3 4 4" xfId="10430" xr:uid="{00000000-0005-0000-0000-000061280000}"/>
    <cellStyle name="Calculation 6 3 5" xfId="10431" xr:uid="{00000000-0005-0000-0000-000062280000}"/>
    <cellStyle name="Calculation 6 3 5 2" xfId="10432" xr:uid="{00000000-0005-0000-0000-000063280000}"/>
    <cellStyle name="Calculation 6 3 5 3" xfId="10433" xr:uid="{00000000-0005-0000-0000-000064280000}"/>
    <cellStyle name="Calculation 6 3 5 4" xfId="10434" xr:uid="{00000000-0005-0000-0000-000065280000}"/>
    <cellStyle name="Calculation 6 3 6" xfId="10435" xr:uid="{00000000-0005-0000-0000-000066280000}"/>
    <cellStyle name="Calculation 6 3 7" xfId="10436" xr:uid="{00000000-0005-0000-0000-000067280000}"/>
    <cellStyle name="Calculation 6 3 8" xfId="10437" xr:uid="{00000000-0005-0000-0000-000068280000}"/>
    <cellStyle name="Calculation 6 4" xfId="10438" xr:uid="{00000000-0005-0000-0000-000069280000}"/>
    <cellStyle name="Calculation 6 4 2" xfId="10439" xr:uid="{00000000-0005-0000-0000-00006A280000}"/>
    <cellStyle name="Calculation 6 4 3" xfId="10440" xr:uid="{00000000-0005-0000-0000-00006B280000}"/>
    <cellStyle name="Calculation 6 4 4" xfId="10441" xr:uid="{00000000-0005-0000-0000-00006C280000}"/>
    <cellStyle name="Calculation 6 5" xfId="10442" xr:uid="{00000000-0005-0000-0000-00006D280000}"/>
    <cellStyle name="Calculation 6 6" xfId="10443" xr:uid="{00000000-0005-0000-0000-00006E280000}"/>
    <cellStyle name="Calculation 6 7" xfId="10444" xr:uid="{00000000-0005-0000-0000-00006F280000}"/>
    <cellStyle name="Calculation 7" xfId="10445" xr:uid="{00000000-0005-0000-0000-000070280000}"/>
    <cellStyle name="Calculation 7 2" xfId="10446" xr:uid="{00000000-0005-0000-0000-000071280000}"/>
    <cellStyle name="Calculation 7 2 2" xfId="10447" xr:uid="{00000000-0005-0000-0000-000072280000}"/>
    <cellStyle name="Calculation 7 2 2 2" xfId="10448" xr:uid="{00000000-0005-0000-0000-000073280000}"/>
    <cellStyle name="Calculation 7 2 2 2 2" xfId="10449" xr:uid="{00000000-0005-0000-0000-000074280000}"/>
    <cellStyle name="Calculation 7 2 2 2 3" xfId="10450" xr:uid="{00000000-0005-0000-0000-000075280000}"/>
    <cellStyle name="Calculation 7 2 2 2 4" xfId="10451" xr:uid="{00000000-0005-0000-0000-000076280000}"/>
    <cellStyle name="Calculation 7 2 2 3" xfId="10452" xr:uid="{00000000-0005-0000-0000-000077280000}"/>
    <cellStyle name="Calculation 7 2 2 3 2" xfId="10453" xr:uid="{00000000-0005-0000-0000-000078280000}"/>
    <cellStyle name="Calculation 7 2 2 3 3" xfId="10454" xr:uid="{00000000-0005-0000-0000-000079280000}"/>
    <cellStyle name="Calculation 7 2 2 3 4" xfId="10455" xr:uid="{00000000-0005-0000-0000-00007A280000}"/>
    <cellStyle name="Calculation 7 2 2 4" xfId="10456" xr:uid="{00000000-0005-0000-0000-00007B280000}"/>
    <cellStyle name="Calculation 7 2 2 4 2" xfId="10457" xr:uid="{00000000-0005-0000-0000-00007C280000}"/>
    <cellStyle name="Calculation 7 2 2 4 3" xfId="10458" xr:uid="{00000000-0005-0000-0000-00007D280000}"/>
    <cellStyle name="Calculation 7 2 2 4 4" xfId="10459" xr:uid="{00000000-0005-0000-0000-00007E280000}"/>
    <cellStyle name="Calculation 7 2 2 5" xfId="10460" xr:uid="{00000000-0005-0000-0000-00007F280000}"/>
    <cellStyle name="Calculation 7 2 2 5 2" xfId="10461" xr:uid="{00000000-0005-0000-0000-000080280000}"/>
    <cellStyle name="Calculation 7 2 2 5 3" xfId="10462" xr:uid="{00000000-0005-0000-0000-000081280000}"/>
    <cellStyle name="Calculation 7 2 2 5 4" xfId="10463" xr:uid="{00000000-0005-0000-0000-000082280000}"/>
    <cellStyle name="Calculation 7 2 2 6" xfId="10464" xr:uid="{00000000-0005-0000-0000-000083280000}"/>
    <cellStyle name="Calculation 7 2 2 7" xfId="10465" xr:uid="{00000000-0005-0000-0000-000084280000}"/>
    <cellStyle name="Calculation 7 2 2 8" xfId="10466" xr:uid="{00000000-0005-0000-0000-000085280000}"/>
    <cellStyle name="Calculation 7 2 3" xfId="10467" xr:uid="{00000000-0005-0000-0000-000086280000}"/>
    <cellStyle name="Calculation 7 2 3 2" xfId="10468" xr:uid="{00000000-0005-0000-0000-000087280000}"/>
    <cellStyle name="Calculation 7 2 3 3" xfId="10469" xr:uid="{00000000-0005-0000-0000-000088280000}"/>
    <cellStyle name="Calculation 7 2 3 4" xfId="10470" xr:uid="{00000000-0005-0000-0000-000089280000}"/>
    <cellStyle name="Calculation 7 2 4" xfId="10471" xr:uid="{00000000-0005-0000-0000-00008A280000}"/>
    <cellStyle name="Calculation 7 2 5" xfId="10472" xr:uid="{00000000-0005-0000-0000-00008B280000}"/>
    <cellStyle name="Calculation 7 2 6" xfId="10473" xr:uid="{00000000-0005-0000-0000-00008C280000}"/>
    <cellStyle name="Calculation 7 3" xfId="10474" xr:uid="{00000000-0005-0000-0000-00008D280000}"/>
    <cellStyle name="Calculation 7 3 2" xfId="10475" xr:uid="{00000000-0005-0000-0000-00008E280000}"/>
    <cellStyle name="Calculation 7 3 2 2" xfId="10476" xr:uid="{00000000-0005-0000-0000-00008F280000}"/>
    <cellStyle name="Calculation 7 3 2 3" xfId="10477" xr:uid="{00000000-0005-0000-0000-000090280000}"/>
    <cellStyle name="Calculation 7 3 2 4" xfId="10478" xr:uid="{00000000-0005-0000-0000-000091280000}"/>
    <cellStyle name="Calculation 7 3 3" xfId="10479" xr:uid="{00000000-0005-0000-0000-000092280000}"/>
    <cellStyle name="Calculation 7 3 3 2" xfId="10480" xr:uid="{00000000-0005-0000-0000-000093280000}"/>
    <cellStyle name="Calculation 7 3 3 3" xfId="10481" xr:uid="{00000000-0005-0000-0000-000094280000}"/>
    <cellStyle name="Calculation 7 3 3 4" xfId="10482" xr:uid="{00000000-0005-0000-0000-000095280000}"/>
    <cellStyle name="Calculation 7 3 4" xfId="10483" xr:uid="{00000000-0005-0000-0000-000096280000}"/>
    <cellStyle name="Calculation 7 3 4 2" xfId="10484" xr:uid="{00000000-0005-0000-0000-000097280000}"/>
    <cellStyle name="Calculation 7 3 4 3" xfId="10485" xr:uid="{00000000-0005-0000-0000-000098280000}"/>
    <cellStyle name="Calculation 7 3 4 4" xfId="10486" xr:uid="{00000000-0005-0000-0000-000099280000}"/>
    <cellStyle name="Calculation 7 3 5" xfId="10487" xr:uid="{00000000-0005-0000-0000-00009A280000}"/>
    <cellStyle name="Calculation 7 3 5 2" xfId="10488" xr:uid="{00000000-0005-0000-0000-00009B280000}"/>
    <cellStyle name="Calculation 7 3 5 3" xfId="10489" xr:uid="{00000000-0005-0000-0000-00009C280000}"/>
    <cellStyle name="Calculation 7 3 5 4" xfId="10490" xr:uid="{00000000-0005-0000-0000-00009D280000}"/>
    <cellStyle name="Calculation 7 3 6" xfId="10491" xr:uid="{00000000-0005-0000-0000-00009E280000}"/>
    <cellStyle name="Calculation 7 3 7" xfId="10492" xr:uid="{00000000-0005-0000-0000-00009F280000}"/>
    <cellStyle name="Calculation 7 3 8" xfId="10493" xr:uid="{00000000-0005-0000-0000-0000A0280000}"/>
    <cellStyle name="Calculation 7 4" xfId="10494" xr:uid="{00000000-0005-0000-0000-0000A1280000}"/>
    <cellStyle name="Calculation 7 4 2" xfId="10495" xr:uid="{00000000-0005-0000-0000-0000A2280000}"/>
    <cellStyle name="Calculation 7 4 3" xfId="10496" xr:uid="{00000000-0005-0000-0000-0000A3280000}"/>
    <cellStyle name="Calculation 7 4 4" xfId="10497" xr:uid="{00000000-0005-0000-0000-0000A4280000}"/>
    <cellStyle name="Calculation 7 5" xfId="10498" xr:uid="{00000000-0005-0000-0000-0000A5280000}"/>
    <cellStyle name="Calculation 7 6" xfId="10499" xr:uid="{00000000-0005-0000-0000-0000A6280000}"/>
    <cellStyle name="Calculation 7 7" xfId="10500" xr:uid="{00000000-0005-0000-0000-0000A7280000}"/>
    <cellStyle name="Calculation 8" xfId="10501" xr:uid="{00000000-0005-0000-0000-0000A8280000}"/>
    <cellStyle name="Calculation 8 2" xfId="10502" xr:uid="{00000000-0005-0000-0000-0000A9280000}"/>
    <cellStyle name="Calculation 8 2 2" xfId="10503" xr:uid="{00000000-0005-0000-0000-0000AA280000}"/>
    <cellStyle name="Calculation 8 2 2 2" xfId="10504" xr:uid="{00000000-0005-0000-0000-0000AB280000}"/>
    <cellStyle name="Calculation 8 2 2 2 2" xfId="10505" xr:uid="{00000000-0005-0000-0000-0000AC280000}"/>
    <cellStyle name="Calculation 8 2 2 2 3" xfId="10506" xr:uid="{00000000-0005-0000-0000-0000AD280000}"/>
    <cellStyle name="Calculation 8 2 2 2 4" xfId="10507" xr:uid="{00000000-0005-0000-0000-0000AE280000}"/>
    <cellStyle name="Calculation 8 2 2 3" xfId="10508" xr:uid="{00000000-0005-0000-0000-0000AF280000}"/>
    <cellStyle name="Calculation 8 2 2 3 2" xfId="10509" xr:uid="{00000000-0005-0000-0000-0000B0280000}"/>
    <cellStyle name="Calculation 8 2 2 3 3" xfId="10510" xr:uid="{00000000-0005-0000-0000-0000B1280000}"/>
    <cellStyle name="Calculation 8 2 2 3 4" xfId="10511" xr:uid="{00000000-0005-0000-0000-0000B2280000}"/>
    <cellStyle name="Calculation 8 2 2 4" xfId="10512" xr:uid="{00000000-0005-0000-0000-0000B3280000}"/>
    <cellStyle name="Calculation 8 2 2 4 2" xfId="10513" xr:uid="{00000000-0005-0000-0000-0000B4280000}"/>
    <cellStyle name="Calculation 8 2 2 4 3" xfId="10514" xr:uid="{00000000-0005-0000-0000-0000B5280000}"/>
    <cellStyle name="Calculation 8 2 2 4 4" xfId="10515" xr:uid="{00000000-0005-0000-0000-0000B6280000}"/>
    <cellStyle name="Calculation 8 2 2 5" xfId="10516" xr:uid="{00000000-0005-0000-0000-0000B7280000}"/>
    <cellStyle name="Calculation 8 2 2 5 2" xfId="10517" xr:uid="{00000000-0005-0000-0000-0000B8280000}"/>
    <cellStyle name="Calculation 8 2 2 5 3" xfId="10518" xr:uid="{00000000-0005-0000-0000-0000B9280000}"/>
    <cellStyle name="Calculation 8 2 2 5 4" xfId="10519" xr:uid="{00000000-0005-0000-0000-0000BA280000}"/>
    <cellStyle name="Calculation 8 2 2 6" xfId="10520" xr:uid="{00000000-0005-0000-0000-0000BB280000}"/>
    <cellStyle name="Calculation 8 2 2 7" xfId="10521" xr:uid="{00000000-0005-0000-0000-0000BC280000}"/>
    <cellStyle name="Calculation 8 2 2 8" xfId="10522" xr:uid="{00000000-0005-0000-0000-0000BD280000}"/>
    <cellStyle name="Calculation 8 2 3" xfId="10523" xr:uid="{00000000-0005-0000-0000-0000BE280000}"/>
    <cellStyle name="Calculation 8 2 3 2" xfId="10524" xr:uid="{00000000-0005-0000-0000-0000BF280000}"/>
    <cellStyle name="Calculation 8 2 3 3" xfId="10525" xr:uid="{00000000-0005-0000-0000-0000C0280000}"/>
    <cellStyle name="Calculation 8 2 3 4" xfId="10526" xr:uid="{00000000-0005-0000-0000-0000C1280000}"/>
    <cellStyle name="Calculation 8 2 4" xfId="10527" xr:uid="{00000000-0005-0000-0000-0000C2280000}"/>
    <cellStyle name="Calculation 8 2 5" xfId="10528" xr:uid="{00000000-0005-0000-0000-0000C3280000}"/>
    <cellStyle name="Calculation 8 2 6" xfId="10529" xr:uid="{00000000-0005-0000-0000-0000C4280000}"/>
    <cellStyle name="Calculation 8 3" xfId="10530" xr:uid="{00000000-0005-0000-0000-0000C5280000}"/>
    <cellStyle name="Calculation 8 3 2" xfId="10531" xr:uid="{00000000-0005-0000-0000-0000C6280000}"/>
    <cellStyle name="Calculation 8 3 2 2" xfId="10532" xr:uid="{00000000-0005-0000-0000-0000C7280000}"/>
    <cellStyle name="Calculation 8 3 2 3" xfId="10533" xr:uid="{00000000-0005-0000-0000-0000C8280000}"/>
    <cellStyle name="Calculation 8 3 2 4" xfId="10534" xr:uid="{00000000-0005-0000-0000-0000C9280000}"/>
    <cellStyle name="Calculation 8 3 3" xfId="10535" xr:uid="{00000000-0005-0000-0000-0000CA280000}"/>
    <cellStyle name="Calculation 8 3 3 2" xfId="10536" xr:uid="{00000000-0005-0000-0000-0000CB280000}"/>
    <cellStyle name="Calculation 8 3 3 3" xfId="10537" xr:uid="{00000000-0005-0000-0000-0000CC280000}"/>
    <cellStyle name="Calculation 8 3 3 4" xfId="10538" xr:uid="{00000000-0005-0000-0000-0000CD280000}"/>
    <cellStyle name="Calculation 8 3 4" xfId="10539" xr:uid="{00000000-0005-0000-0000-0000CE280000}"/>
    <cellStyle name="Calculation 8 3 4 2" xfId="10540" xr:uid="{00000000-0005-0000-0000-0000CF280000}"/>
    <cellStyle name="Calculation 8 3 4 3" xfId="10541" xr:uid="{00000000-0005-0000-0000-0000D0280000}"/>
    <cellStyle name="Calculation 8 3 4 4" xfId="10542" xr:uid="{00000000-0005-0000-0000-0000D1280000}"/>
    <cellStyle name="Calculation 8 3 5" xfId="10543" xr:uid="{00000000-0005-0000-0000-0000D2280000}"/>
    <cellStyle name="Calculation 8 3 5 2" xfId="10544" xr:uid="{00000000-0005-0000-0000-0000D3280000}"/>
    <cellStyle name="Calculation 8 3 5 3" xfId="10545" xr:uid="{00000000-0005-0000-0000-0000D4280000}"/>
    <cellStyle name="Calculation 8 3 5 4" xfId="10546" xr:uid="{00000000-0005-0000-0000-0000D5280000}"/>
    <cellStyle name="Calculation 8 3 6" xfId="10547" xr:uid="{00000000-0005-0000-0000-0000D6280000}"/>
    <cellStyle name="Calculation 8 3 7" xfId="10548" xr:uid="{00000000-0005-0000-0000-0000D7280000}"/>
    <cellStyle name="Calculation 8 3 8" xfId="10549" xr:uid="{00000000-0005-0000-0000-0000D8280000}"/>
    <cellStyle name="Calculation 8 4" xfId="10550" xr:uid="{00000000-0005-0000-0000-0000D9280000}"/>
    <cellStyle name="Calculation 8 4 2" xfId="10551" xr:uid="{00000000-0005-0000-0000-0000DA280000}"/>
    <cellStyle name="Calculation 8 4 3" xfId="10552" xr:uid="{00000000-0005-0000-0000-0000DB280000}"/>
    <cellStyle name="Calculation 8 4 4" xfId="10553" xr:uid="{00000000-0005-0000-0000-0000DC280000}"/>
    <cellStyle name="Calculation 8 5" xfId="10554" xr:uid="{00000000-0005-0000-0000-0000DD280000}"/>
    <cellStyle name="Calculation 8 6" xfId="10555" xr:uid="{00000000-0005-0000-0000-0000DE280000}"/>
    <cellStyle name="Calculation 8 7" xfId="10556" xr:uid="{00000000-0005-0000-0000-0000DF280000}"/>
    <cellStyle name="Calculation 9" xfId="10557" xr:uid="{00000000-0005-0000-0000-0000E0280000}"/>
    <cellStyle name="Calculation 9 2" xfId="10558" xr:uid="{00000000-0005-0000-0000-0000E1280000}"/>
    <cellStyle name="Calculation 9 2 2" xfId="10559" xr:uid="{00000000-0005-0000-0000-0000E2280000}"/>
    <cellStyle name="Calculation 9 2 2 2" xfId="10560" xr:uid="{00000000-0005-0000-0000-0000E3280000}"/>
    <cellStyle name="Calculation 9 2 2 2 2" xfId="10561" xr:uid="{00000000-0005-0000-0000-0000E4280000}"/>
    <cellStyle name="Calculation 9 2 2 2 3" xfId="10562" xr:uid="{00000000-0005-0000-0000-0000E5280000}"/>
    <cellStyle name="Calculation 9 2 2 2 4" xfId="10563" xr:uid="{00000000-0005-0000-0000-0000E6280000}"/>
    <cellStyle name="Calculation 9 2 2 3" xfId="10564" xr:uid="{00000000-0005-0000-0000-0000E7280000}"/>
    <cellStyle name="Calculation 9 2 2 3 2" xfId="10565" xr:uid="{00000000-0005-0000-0000-0000E8280000}"/>
    <cellStyle name="Calculation 9 2 2 3 3" xfId="10566" xr:uid="{00000000-0005-0000-0000-0000E9280000}"/>
    <cellStyle name="Calculation 9 2 2 3 4" xfId="10567" xr:uid="{00000000-0005-0000-0000-0000EA280000}"/>
    <cellStyle name="Calculation 9 2 2 4" xfId="10568" xr:uid="{00000000-0005-0000-0000-0000EB280000}"/>
    <cellStyle name="Calculation 9 2 2 4 2" xfId="10569" xr:uid="{00000000-0005-0000-0000-0000EC280000}"/>
    <cellStyle name="Calculation 9 2 2 4 3" xfId="10570" xr:uid="{00000000-0005-0000-0000-0000ED280000}"/>
    <cellStyle name="Calculation 9 2 2 4 4" xfId="10571" xr:uid="{00000000-0005-0000-0000-0000EE280000}"/>
    <cellStyle name="Calculation 9 2 2 5" xfId="10572" xr:uid="{00000000-0005-0000-0000-0000EF280000}"/>
    <cellStyle name="Calculation 9 2 2 5 2" xfId="10573" xr:uid="{00000000-0005-0000-0000-0000F0280000}"/>
    <cellStyle name="Calculation 9 2 2 5 3" xfId="10574" xr:uid="{00000000-0005-0000-0000-0000F1280000}"/>
    <cellStyle name="Calculation 9 2 2 5 4" xfId="10575" xr:uid="{00000000-0005-0000-0000-0000F2280000}"/>
    <cellStyle name="Calculation 9 2 2 6" xfId="10576" xr:uid="{00000000-0005-0000-0000-0000F3280000}"/>
    <cellStyle name="Calculation 9 2 2 7" xfId="10577" xr:uid="{00000000-0005-0000-0000-0000F4280000}"/>
    <cellStyle name="Calculation 9 2 2 8" xfId="10578" xr:uid="{00000000-0005-0000-0000-0000F5280000}"/>
    <cellStyle name="Calculation 9 2 3" xfId="10579" xr:uid="{00000000-0005-0000-0000-0000F6280000}"/>
    <cellStyle name="Calculation 9 2 3 2" xfId="10580" xr:uid="{00000000-0005-0000-0000-0000F7280000}"/>
    <cellStyle name="Calculation 9 2 3 3" xfId="10581" xr:uid="{00000000-0005-0000-0000-0000F8280000}"/>
    <cellStyle name="Calculation 9 2 3 4" xfId="10582" xr:uid="{00000000-0005-0000-0000-0000F9280000}"/>
    <cellStyle name="Calculation 9 2 4" xfId="10583" xr:uid="{00000000-0005-0000-0000-0000FA280000}"/>
    <cellStyle name="Calculation 9 2 5" xfId="10584" xr:uid="{00000000-0005-0000-0000-0000FB280000}"/>
    <cellStyle name="Calculation 9 2 6" xfId="10585" xr:uid="{00000000-0005-0000-0000-0000FC280000}"/>
    <cellStyle name="Calculation 9 3" xfId="10586" xr:uid="{00000000-0005-0000-0000-0000FD280000}"/>
    <cellStyle name="Calculation 9 3 2" xfId="10587" xr:uid="{00000000-0005-0000-0000-0000FE280000}"/>
    <cellStyle name="Calculation 9 3 2 2" xfId="10588" xr:uid="{00000000-0005-0000-0000-0000FF280000}"/>
    <cellStyle name="Calculation 9 3 2 3" xfId="10589" xr:uid="{00000000-0005-0000-0000-000000290000}"/>
    <cellStyle name="Calculation 9 3 2 4" xfId="10590" xr:uid="{00000000-0005-0000-0000-000001290000}"/>
    <cellStyle name="Calculation 9 3 3" xfId="10591" xr:uid="{00000000-0005-0000-0000-000002290000}"/>
    <cellStyle name="Calculation 9 3 3 2" xfId="10592" xr:uid="{00000000-0005-0000-0000-000003290000}"/>
    <cellStyle name="Calculation 9 3 3 3" xfId="10593" xr:uid="{00000000-0005-0000-0000-000004290000}"/>
    <cellStyle name="Calculation 9 3 3 4" xfId="10594" xr:uid="{00000000-0005-0000-0000-000005290000}"/>
    <cellStyle name="Calculation 9 3 4" xfId="10595" xr:uid="{00000000-0005-0000-0000-000006290000}"/>
    <cellStyle name="Calculation 9 3 4 2" xfId="10596" xr:uid="{00000000-0005-0000-0000-000007290000}"/>
    <cellStyle name="Calculation 9 3 4 3" xfId="10597" xr:uid="{00000000-0005-0000-0000-000008290000}"/>
    <cellStyle name="Calculation 9 3 4 4" xfId="10598" xr:uid="{00000000-0005-0000-0000-000009290000}"/>
    <cellStyle name="Calculation 9 3 5" xfId="10599" xr:uid="{00000000-0005-0000-0000-00000A290000}"/>
    <cellStyle name="Calculation 9 3 5 2" xfId="10600" xr:uid="{00000000-0005-0000-0000-00000B290000}"/>
    <cellStyle name="Calculation 9 3 5 3" xfId="10601" xr:uid="{00000000-0005-0000-0000-00000C290000}"/>
    <cellStyle name="Calculation 9 3 5 4" xfId="10602" xr:uid="{00000000-0005-0000-0000-00000D290000}"/>
    <cellStyle name="Calculation 9 3 6" xfId="10603" xr:uid="{00000000-0005-0000-0000-00000E290000}"/>
    <cellStyle name="Calculation 9 3 7" xfId="10604" xr:uid="{00000000-0005-0000-0000-00000F290000}"/>
    <cellStyle name="Calculation 9 3 8" xfId="10605" xr:uid="{00000000-0005-0000-0000-000010290000}"/>
    <cellStyle name="Calculation 9 4" xfId="10606" xr:uid="{00000000-0005-0000-0000-000011290000}"/>
    <cellStyle name="Calculation 9 4 2" xfId="10607" xr:uid="{00000000-0005-0000-0000-000012290000}"/>
    <cellStyle name="Calculation 9 4 3" xfId="10608" xr:uid="{00000000-0005-0000-0000-000013290000}"/>
    <cellStyle name="Calculation 9 4 4" xfId="10609" xr:uid="{00000000-0005-0000-0000-000014290000}"/>
    <cellStyle name="Calculation 9 5" xfId="10610" xr:uid="{00000000-0005-0000-0000-000015290000}"/>
    <cellStyle name="Calculation 9 6" xfId="10611" xr:uid="{00000000-0005-0000-0000-000016290000}"/>
    <cellStyle name="Calculation 9 7" xfId="10612" xr:uid="{00000000-0005-0000-0000-000017290000}"/>
    <cellStyle name="Cash Flow Statement" xfId="10613" xr:uid="{00000000-0005-0000-0000-000018290000}"/>
    <cellStyle name="category" xfId="10614" xr:uid="{00000000-0005-0000-0000-000019290000}"/>
    <cellStyle name="CATV Total" xfId="10615" xr:uid="{00000000-0005-0000-0000-00001A290000}"/>
    <cellStyle name="change" xfId="10616" xr:uid="{00000000-0005-0000-0000-00001B290000}"/>
    <cellStyle name="Check Cell 10" xfId="10617" xr:uid="{00000000-0005-0000-0000-00001C290000}"/>
    <cellStyle name="Check Cell 11" xfId="10618" xr:uid="{00000000-0005-0000-0000-00001D290000}"/>
    <cellStyle name="Check Cell 12" xfId="10619" xr:uid="{00000000-0005-0000-0000-00001E290000}"/>
    <cellStyle name="Check Cell 13" xfId="10620" xr:uid="{00000000-0005-0000-0000-00001F290000}"/>
    <cellStyle name="Check Cell 14" xfId="10621" xr:uid="{00000000-0005-0000-0000-000020290000}"/>
    <cellStyle name="Check Cell 15" xfId="10622" xr:uid="{00000000-0005-0000-0000-000021290000}"/>
    <cellStyle name="Check Cell 16" xfId="10623" xr:uid="{00000000-0005-0000-0000-000022290000}"/>
    <cellStyle name="Check Cell 17" xfId="10624" xr:uid="{00000000-0005-0000-0000-000023290000}"/>
    <cellStyle name="Check Cell 18" xfId="10625" xr:uid="{00000000-0005-0000-0000-000024290000}"/>
    <cellStyle name="Check Cell 19" xfId="10626" xr:uid="{00000000-0005-0000-0000-000025290000}"/>
    <cellStyle name="Check Cell 2" xfId="10627" xr:uid="{00000000-0005-0000-0000-000026290000}"/>
    <cellStyle name="Check Cell 2 2" xfId="10628" xr:uid="{00000000-0005-0000-0000-000027290000}"/>
    <cellStyle name="Check Cell 2 2 10" xfId="10629" xr:uid="{00000000-0005-0000-0000-000028290000}"/>
    <cellStyle name="Check Cell 2 2 11" xfId="10630" xr:uid="{00000000-0005-0000-0000-000029290000}"/>
    <cellStyle name="Check Cell 2 2 12" xfId="10631" xr:uid="{00000000-0005-0000-0000-00002A290000}"/>
    <cellStyle name="Check Cell 2 2 13" xfId="10632" xr:uid="{00000000-0005-0000-0000-00002B290000}"/>
    <cellStyle name="Check Cell 2 2 14" xfId="10633" xr:uid="{00000000-0005-0000-0000-00002C290000}"/>
    <cellStyle name="Check Cell 2 2 15" xfId="10634" xr:uid="{00000000-0005-0000-0000-00002D290000}"/>
    <cellStyle name="Check Cell 2 2 2" xfId="10635" xr:uid="{00000000-0005-0000-0000-00002E290000}"/>
    <cellStyle name="Check Cell 2 2 3" xfId="10636" xr:uid="{00000000-0005-0000-0000-00002F290000}"/>
    <cellStyle name="Check Cell 2 2 4" xfId="10637" xr:uid="{00000000-0005-0000-0000-000030290000}"/>
    <cellStyle name="Check Cell 2 2 5" xfId="10638" xr:uid="{00000000-0005-0000-0000-000031290000}"/>
    <cellStyle name="Check Cell 2 2 6" xfId="10639" xr:uid="{00000000-0005-0000-0000-000032290000}"/>
    <cellStyle name="Check Cell 2 2 7" xfId="10640" xr:uid="{00000000-0005-0000-0000-000033290000}"/>
    <cellStyle name="Check Cell 2 2 8" xfId="10641" xr:uid="{00000000-0005-0000-0000-000034290000}"/>
    <cellStyle name="Check Cell 2 2 9" xfId="10642" xr:uid="{00000000-0005-0000-0000-000035290000}"/>
    <cellStyle name="Check Cell 2 3" xfId="10643" xr:uid="{00000000-0005-0000-0000-000036290000}"/>
    <cellStyle name="Check Cell 2 3 2" xfId="10644" xr:uid="{00000000-0005-0000-0000-000037290000}"/>
    <cellStyle name="Check Cell 2 4" xfId="10645" xr:uid="{00000000-0005-0000-0000-000038290000}"/>
    <cellStyle name="Check Cell 2 4 2" xfId="10646" xr:uid="{00000000-0005-0000-0000-000039290000}"/>
    <cellStyle name="Check Cell 2 5" xfId="10647" xr:uid="{00000000-0005-0000-0000-00003A290000}"/>
    <cellStyle name="Check Cell 2 6" xfId="10648" xr:uid="{00000000-0005-0000-0000-00003B290000}"/>
    <cellStyle name="Check Cell 20" xfId="10649" xr:uid="{00000000-0005-0000-0000-00003C290000}"/>
    <cellStyle name="Check Cell 21" xfId="10650" xr:uid="{00000000-0005-0000-0000-00003D290000}"/>
    <cellStyle name="Check Cell 22" xfId="10651" xr:uid="{00000000-0005-0000-0000-00003E290000}"/>
    <cellStyle name="Check Cell 23" xfId="10652" xr:uid="{00000000-0005-0000-0000-00003F290000}"/>
    <cellStyle name="Check Cell 24" xfId="10653" xr:uid="{00000000-0005-0000-0000-000040290000}"/>
    <cellStyle name="Check Cell 25" xfId="10654" xr:uid="{00000000-0005-0000-0000-000041290000}"/>
    <cellStyle name="Check Cell 26" xfId="10655" xr:uid="{00000000-0005-0000-0000-000042290000}"/>
    <cellStyle name="Check Cell 27" xfId="10656" xr:uid="{00000000-0005-0000-0000-000043290000}"/>
    <cellStyle name="Check Cell 28" xfId="10657" xr:uid="{00000000-0005-0000-0000-000044290000}"/>
    <cellStyle name="Check Cell 29" xfId="10658" xr:uid="{00000000-0005-0000-0000-000045290000}"/>
    <cellStyle name="Check Cell 3" xfId="10659" xr:uid="{00000000-0005-0000-0000-000046290000}"/>
    <cellStyle name="Check Cell 3 10" xfId="10660" xr:uid="{00000000-0005-0000-0000-000047290000}"/>
    <cellStyle name="Check Cell 3 11" xfId="10661" xr:uid="{00000000-0005-0000-0000-000048290000}"/>
    <cellStyle name="Check Cell 3 12" xfId="10662" xr:uid="{00000000-0005-0000-0000-000049290000}"/>
    <cellStyle name="Check Cell 3 13" xfId="10663" xr:uid="{00000000-0005-0000-0000-00004A290000}"/>
    <cellStyle name="Check Cell 3 14" xfId="10664" xr:uid="{00000000-0005-0000-0000-00004B290000}"/>
    <cellStyle name="Check Cell 3 15" xfId="10665" xr:uid="{00000000-0005-0000-0000-00004C290000}"/>
    <cellStyle name="Check Cell 3 2" xfId="10666" xr:uid="{00000000-0005-0000-0000-00004D290000}"/>
    <cellStyle name="Check Cell 3 2 2" xfId="10667" xr:uid="{00000000-0005-0000-0000-00004E290000}"/>
    <cellStyle name="Check Cell 3 3" xfId="10668" xr:uid="{00000000-0005-0000-0000-00004F290000}"/>
    <cellStyle name="Check Cell 3 3 2" xfId="10669" xr:uid="{00000000-0005-0000-0000-000050290000}"/>
    <cellStyle name="Check Cell 3 4" xfId="10670" xr:uid="{00000000-0005-0000-0000-000051290000}"/>
    <cellStyle name="Check Cell 3 4 2" xfId="10671" xr:uid="{00000000-0005-0000-0000-000052290000}"/>
    <cellStyle name="Check Cell 3 5" xfId="10672" xr:uid="{00000000-0005-0000-0000-000053290000}"/>
    <cellStyle name="Check Cell 3 6" xfId="10673" xr:uid="{00000000-0005-0000-0000-000054290000}"/>
    <cellStyle name="Check Cell 3 7" xfId="10674" xr:uid="{00000000-0005-0000-0000-000055290000}"/>
    <cellStyle name="Check Cell 3 8" xfId="10675" xr:uid="{00000000-0005-0000-0000-000056290000}"/>
    <cellStyle name="Check Cell 3 9" xfId="10676" xr:uid="{00000000-0005-0000-0000-000057290000}"/>
    <cellStyle name="Check Cell 30" xfId="10677" xr:uid="{00000000-0005-0000-0000-000058290000}"/>
    <cellStyle name="Check Cell 31" xfId="10678" xr:uid="{00000000-0005-0000-0000-000059290000}"/>
    <cellStyle name="Check Cell 32" xfId="10679" xr:uid="{00000000-0005-0000-0000-00005A290000}"/>
    <cellStyle name="Check Cell 33" xfId="10680" xr:uid="{00000000-0005-0000-0000-00005B290000}"/>
    <cellStyle name="Check Cell 34" xfId="10681" xr:uid="{00000000-0005-0000-0000-00005C290000}"/>
    <cellStyle name="Check Cell 35" xfId="10682" xr:uid="{00000000-0005-0000-0000-00005D290000}"/>
    <cellStyle name="Check Cell 36" xfId="10683" xr:uid="{00000000-0005-0000-0000-00005E290000}"/>
    <cellStyle name="Check Cell 37" xfId="10684" xr:uid="{00000000-0005-0000-0000-00005F290000}"/>
    <cellStyle name="Check Cell 38" xfId="10685" xr:uid="{00000000-0005-0000-0000-000060290000}"/>
    <cellStyle name="Check Cell 4" xfId="10686" xr:uid="{00000000-0005-0000-0000-000061290000}"/>
    <cellStyle name="Check Cell 4 10" xfId="10687" xr:uid="{00000000-0005-0000-0000-000062290000}"/>
    <cellStyle name="Check Cell 4 11" xfId="10688" xr:uid="{00000000-0005-0000-0000-000063290000}"/>
    <cellStyle name="Check Cell 4 12" xfId="10689" xr:uid="{00000000-0005-0000-0000-000064290000}"/>
    <cellStyle name="Check Cell 4 13" xfId="10690" xr:uid="{00000000-0005-0000-0000-000065290000}"/>
    <cellStyle name="Check Cell 4 14" xfId="10691" xr:uid="{00000000-0005-0000-0000-000066290000}"/>
    <cellStyle name="Check Cell 4 15" xfId="10692" xr:uid="{00000000-0005-0000-0000-000067290000}"/>
    <cellStyle name="Check Cell 4 2" xfId="10693" xr:uid="{00000000-0005-0000-0000-000068290000}"/>
    <cellStyle name="Check Cell 4 3" xfId="10694" xr:uid="{00000000-0005-0000-0000-000069290000}"/>
    <cellStyle name="Check Cell 4 4" xfId="10695" xr:uid="{00000000-0005-0000-0000-00006A290000}"/>
    <cellStyle name="Check Cell 4 5" xfId="10696" xr:uid="{00000000-0005-0000-0000-00006B290000}"/>
    <cellStyle name="Check Cell 4 6" xfId="10697" xr:uid="{00000000-0005-0000-0000-00006C290000}"/>
    <cellStyle name="Check Cell 4 7" xfId="10698" xr:uid="{00000000-0005-0000-0000-00006D290000}"/>
    <cellStyle name="Check Cell 4 8" xfId="10699" xr:uid="{00000000-0005-0000-0000-00006E290000}"/>
    <cellStyle name="Check Cell 4 9" xfId="10700" xr:uid="{00000000-0005-0000-0000-00006F290000}"/>
    <cellStyle name="Check Cell 5" xfId="10701" xr:uid="{00000000-0005-0000-0000-000070290000}"/>
    <cellStyle name="Check Cell 5 2" xfId="10702" xr:uid="{00000000-0005-0000-0000-000071290000}"/>
    <cellStyle name="Check Cell 6" xfId="10703" xr:uid="{00000000-0005-0000-0000-000072290000}"/>
    <cellStyle name="Check Cell 7" xfId="10704" xr:uid="{00000000-0005-0000-0000-000073290000}"/>
    <cellStyle name="Check Cell 8" xfId="10705" xr:uid="{00000000-0005-0000-0000-000074290000}"/>
    <cellStyle name="Check Cell 9" xfId="10706" xr:uid="{00000000-0005-0000-0000-000075290000}"/>
    <cellStyle name="Checksum" xfId="10707" xr:uid="{00000000-0005-0000-0000-000076290000}"/>
    <cellStyle name="Column label" xfId="10708" xr:uid="{00000000-0005-0000-0000-000077290000}"/>
    <cellStyle name="Column label (left aligned)" xfId="10709" xr:uid="{00000000-0005-0000-0000-000078290000}"/>
    <cellStyle name="Column label (no wrap)" xfId="10710" xr:uid="{00000000-0005-0000-0000-000079290000}"/>
    <cellStyle name="Column label (not bold)" xfId="10711" xr:uid="{00000000-0005-0000-0000-00007A290000}"/>
    <cellStyle name="Comma  - Style1" xfId="70" xr:uid="{00000000-0005-0000-0000-00007B290000}"/>
    <cellStyle name="Comma  - Style1 10" xfId="10712" xr:uid="{00000000-0005-0000-0000-00007C290000}"/>
    <cellStyle name="Comma  - Style1 10 2" xfId="10713" xr:uid="{00000000-0005-0000-0000-00007D290000}"/>
    <cellStyle name="Comma  - Style1 11" xfId="10714" xr:uid="{00000000-0005-0000-0000-00007E290000}"/>
    <cellStyle name="Comma  - Style1 12" xfId="10715" xr:uid="{00000000-0005-0000-0000-00007F290000}"/>
    <cellStyle name="Comma  - Style1 13" xfId="10716" xr:uid="{00000000-0005-0000-0000-000080290000}"/>
    <cellStyle name="Comma  - Style1 14" xfId="10717" xr:uid="{00000000-0005-0000-0000-000081290000}"/>
    <cellStyle name="Comma  - Style1 15" xfId="10718" xr:uid="{00000000-0005-0000-0000-000082290000}"/>
    <cellStyle name="Comma  - Style1 16" xfId="10719" xr:uid="{00000000-0005-0000-0000-000083290000}"/>
    <cellStyle name="Comma  - Style1 17" xfId="10720" xr:uid="{00000000-0005-0000-0000-000084290000}"/>
    <cellStyle name="Comma  - Style1 2" xfId="10721" xr:uid="{00000000-0005-0000-0000-000085290000}"/>
    <cellStyle name="Comma  - Style1 2 10" xfId="10722" xr:uid="{00000000-0005-0000-0000-000086290000}"/>
    <cellStyle name="Comma  - Style1 2 11" xfId="10723" xr:uid="{00000000-0005-0000-0000-000087290000}"/>
    <cellStyle name="Comma  - Style1 2 12" xfId="10724" xr:uid="{00000000-0005-0000-0000-000088290000}"/>
    <cellStyle name="Comma  - Style1 2 2" xfId="10725" xr:uid="{00000000-0005-0000-0000-000089290000}"/>
    <cellStyle name="Comma  - Style1 2 2 2" xfId="10726" xr:uid="{00000000-0005-0000-0000-00008A290000}"/>
    <cellStyle name="Comma  - Style1 2 2 3" xfId="10727" xr:uid="{00000000-0005-0000-0000-00008B290000}"/>
    <cellStyle name="Comma  - Style1 2 2 4" xfId="10728" xr:uid="{00000000-0005-0000-0000-00008C290000}"/>
    <cellStyle name="Comma  - Style1 2 3" xfId="10729" xr:uid="{00000000-0005-0000-0000-00008D290000}"/>
    <cellStyle name="Comma  - Style1 2 3 2" xfId="10730" xr:uid="{00000000-0005-0000-0000-00008E290000}"/>
    <cellStyle name="Comma  - Style1 2 3 2 2" xfId="10731" xr:uid="{00000000-0005-0000-0000-00008F290000}"/>
    <cellStyle name="Comma  - Style1 2 3 2 3" xfId="10732" xr:uid="{00000000-0005-0000-0000-000090290000}"/>
    <cellStyle name="Comma  - Style1 2 3 2 4" xfId="10733" xr:uid="{00000000-0005-0000-0000-000091290000}"/>
    <cellStyle name="Comma  - Style1 2 3 2 5" xfId="10734" xr:uid="{00000000-0005-0000-0000-000092290000}"/>
    <cellStyle name="Comma  - Style1 2 3 2 6" xfId="10735" xr:uid="{00000000-0005-0000-0000-000093290000}"/>
    <cellStyle name="Comma  - Style1 2 3 3" xfId="10736" xr:uid="{00000000-0005-0000-0000-000094290000}"/>
    <cellStyle name="Comma  - Style1 2 3 4" xfId="10737" xr:uid="{00000000-0005-0000-0000-000095290000}"/>
    <cellStyle name="Comma  - Style1 2 3 5" xfId="10738" xr:uid="{00000000-0005-0000-0000-000096290000}"/>
    <cellStyle name="Comma  - Style1 2 3 6" xfId="10739" xr:uid="{00000000-0005-0000-0000-000097290000}"/>
    <cellStyle name="Comma  - Style1 2 4" xfId="10740" xr:uid="{00000000-0005-0000-0000-000098290000}"/>
    <cellStyle name="Comma  - Style1 2 4 2" xfId="10741" xr:uid="{00000000-0005-0000-0000-000099290000}"/>
    <cellStyle name="Comma  - Style1 2 4 3" xfId="10742" xr:uid="{00000000-0005-0000-0000-00009A290000}"/>
    <cellStyle name="Comma  - Style1 2 4 3 2" xfId="10743" xr:uid="{00000000-0005-0000-0000-00009B290000}"/>
    <cellStyle name="Comma  - Style1 2 4 4" xfId="10744" xr:uid="{00000000-0005-0000-0000-00009C290000}"/>
    <cellStyle name="Comma  - Style1 2 5" xfId="10745" xr:uid="{00000000-0005-0000-0000-00009D290000}"/>
    <cellStyle name="Comma  - Style1 2 5 2" xfId="10746" xr:uid="{00000000-0005-0000-0000-00009E290000}"/>
    <cellStyle name="Comma  - Style1 2 6" xfId="10747" xr:uid="{00000000-0005-0000-0000-00009F290000}"/>
    <cellStyle name="Comma  - Style1 2 7" xfId="10748" xr:uid="{00000000-0005-0000-0000-0000A0290000}"/>
    <cellStyle name="Comma  - Style1 2 8" xfId="10749" xr:uid="{00000000-0005-0000-0000-0000A1290000}"/>
    <cellStyle name="Comma  - Style1 2 9" xfId="10750" xr:uid="{00000000-0005-0000-0000-0000A2290000}"/>
    <cellStyle name="Comma  - Style1 3" xfId="10751" xr:uid="{00000000-0005-0000-0000-0000A3290000}"/>
    <cellStyle name="Comma  - Style1 3 10" xfId="10752" xr:uid="{00000000-0005-0000-0000-0000A4290000}"/>
    <cellStyle name="Comma  - Style1 3 11" xfId="10753" xr:uid="{00000000-0005-0000-0000-0000A5290000}"/>
    <cellStyle name="Comma  - Style1 3 12" xfId="10754" xr:uid="{00000000-0005-0000-0000-0000A6290000}"/>
    <cellStyle name="Comma  - Style1 3 2" xfId="10755" xr:uid="{00000000-0005-0000-0000-0000A7290000}"/>
    <cellStyle name="Comma  - Style1 3 2 2" xfId="10756" xr:uid="{00000000-0005-0000-0000-0000A8290000}"/>
    <cellStyle name="Comma  - Style1 3 2 3" xfId="10757" xr:uid="{00000000-0005-0000-0000-0000A9290000}"/>
    <cellStyle name="Comma  - Style1 3 2 4" xfId="10758" xr:uid="{00000000-0005-0000-0000-0000AA290000}"/>
    <cellStyle name="Comma  - Style1 3 3" xfId="10759" xr:uid="{00000000-0005-0000-0000-0000AB290000}"/>
    <cellStyle name="Comma  - Style1 3 3 2" xfId="10760" xr:uid="{00000000-0005-0000-0000-0000AC290000}"/>
    <cellStyle name="Comma  - Style1 3 4" xfId="10761" xr:uid="{00000000-0005-0000-0000-0000AD290000}"/>
    <cellStyle name="Comma  - Style1 3 4 2" xfId="10762" xr:uid="{00000000-0005-0000-0000-0000AE290000}"/>
    <cellStyle name="Comma  - Style1 3 5" xfId="10763" xr:uid="{00000000-0005-0000-0000-0000AF290000}"/>
    <cellStyle name="Comma  - Style1 3 5 2" xfId="10764" xr:uid="{00000000-0005-0000-0000-0000B0290000}"/>
    <cellStyle name="Comma  - Style1 3 6" xfId="10765" xr:uid="{00000000-0005-0000-0000-0000B1290000}"/>
    <cellStyle name="Comma  - Style1 3 7" xfId="10766" xr:uid="{00000000-0005-0000-0000-0000B2290000}"/>
    <cellStyle name="Comma  - Style1 3 8" xfId="10767" xr:uid="{00000000-0005-0000-0000-0000B3290000}"/>
    <cellStyle name="Comma  - Style1 3 9" xfId="10768" xr:uid="{00000000-0005-0000-0000-0000B4290000}"/>
    <cellStyle name="Comma  - Style1 4" xfId="10769" xr:uid="{00000000-0005-0000-0000-0000B5290000}"/>
    <cellStyle name="Comma  - Style1 4 10" xfId="10770" xr:uid="{00000000-0005-0000-0000-0000B6290000}"/>
    <cellStyle name="Comma  - Style1 4 11" xfId="10771" xr:uid="{00000000-0005-0000-0000-0000B7290000}"/>
    <cellStyle name="Comma  - Style1 4 12" xfId="10772" xr:uid="{00000000-0005-0000-0000-0000B8290000}"/>
    <cellStyle name="Comma  - Style1 4 2" xfId="10773" xr:uid="{00000000-0005-0000-0000-0000B9290000}"/>
    <cellStyle name="Comma  - Style1 4 2 2" xfId="10774" xr:uid="{00000000-0005-0000-0000-0000BA290000}"/>
    <cellStyle name="Comma  - Style1 4 2 3" xfId="10775" xr:uid="{00000000-0005-0000-0000-0000BB290000}"/>
    <cellStyle name="Comma  - Style1 4 2 4" xfId="10776" xr:uid="{00000000-0005-0000-0000-0000BC290000}"/>
    <cellStyle name="Comma  - Style1 4 3" xfId="10777" xr:uid="{00000000-0005-0000-0000-0000BD290000}"/>
    <cellStyle name="Comma  - Style1 4 3 2" xfId="10778" xr:uid="{00000000-0005-0000-0000-0000BE290000}"/>
    <cellStyle name="Comma  - Style1 4 4" xfId="10779" xr:uid="{00000000-0005-0000-0000-0000BF290000}"/>
    <cellStyle name="Comma  - Style1 4 4 2" xfId="10780" xr:uid="{00000000-0005-0000-0000-0000C0290000}"/>
    <cellStyle name="Comma  - Style1 4 5" xfId="10781" xr:uid="{00000000-0005-0000-0000-0000C1290000}"/>
    <cellStyle name="Comma  - Style1 4 5 2" xfId="10782" xr:uid="{00000000-0005-0000-0000-0000C2290000}"/>
    <cellStyle name="Comma  - Style1 4 6" xfId="10783" xr:uid="{00000000-0005-0000-0000-0000C3290000}"/>
    <cellStyle name="Comma  - Style1 4 7" xfId="10784" xr:uid="{00000000-0005-0000-0000-0000C4290000}"/>
    <cellStyle name="Comma  - Style1 4 8" xfId="10785" xr:uid="{00000000-0005-0000-0000-0000C5290000}"/>
    <cellStyle name="Comma  - Style1 4 9" xfId="10786" xr:uid="{00000000-0005-0000-0000-0000C6290000}"/>
    <cellStyle name="Comma  - Style1 5" xfId="10787" xr:uid="{00000000-0005-0000-0000-0000C7290000}"/>
    <cellStyle name="Comma  - Style1 5 2" xfId="10788" xr:uid="{00000000-0005-0000-0000-0000C8290000}"/>
    <cellStyle name="Comma  - Style1 5 2 2" xfId="10789" xr:uid="{00000000-0005-0000-0000-0000C9290000}"/>
    <cellStyle name="Comma  - Style1 5 3" xfId="10790" xr:uid="{00000000-0005-0000-0000-0000CA290000}"/>
    <cellStyle name="Comma  - Style1 5 3 2" xfId="10791" xr:uid="{00000000-0005-0000-0000-0000CB290000}"/>
    <cellStyle name="Comma  - Style1 5 4" xfId="10792" xr:uid="{00000000-0005-0000-0000-0000CC290000}"/>
    <cellStyle name="Comma  - Style1 5 5" xfId="10793" xr:uid="{00000000-0005-0000-0000-0000CD290000}"/>
    <cellStyle name="Comma  - Style1 6" xfId="10794" xr:uid="{00000000-0005-0000-0000-0000CE290000}"/>
    <cellStyle name="Comma  - Style1 6 2" xfId="10795" xr:uid="{00000000-0005-0000-0000-0000CF290000}"/>
    <cellStyle name="Comma  - Style1 6 2 2" xfId="10796" xr:uid="{00000000-0005-0000-0000-0000D0290000}"/>
    <cellStyle name="Comma  - Style1 6 3" xfId="10797" xr:uid="{00000000-0005-0000-0000-0000D1290000}"/>
    <cellStyle name="Comma  - Style1 6 3 2" xfId="10798" xr:uid="{00000000-0005-0000-0000-0000D2290000}"/>
    <cellStyle name="Comma  - Style1 6 4" xfId="10799" xr:uid="{00000000-0005-0000-0000-0000D3290000}"/>
    <cellStyle name="Comma  - Style1 6 5" xfId="10800" xr:uid="{00000000-0005-0000-0000-0000D4290000}"/>
    <cellStyle name="Comma  - Style1 7" xfId="10801" xr:uid="{00000000-0005-0000-0000-0000D5290000}"/>
    <cellStyle name="Comma  - Style1 7 2" xfId="10802" xr:uid="{00000000-0005-0000-0000-0000D6290000}"/>
    <cellStyle name="Comma  - Style1 7 2 2" xfId="10803" xr:uid="{00000000-0005-0000-0000-0000D7290000}"/>
    <cellStyle name="Comma  - Style1 7 3" xfId="10804" xr:uid="{00000000-0005-0000-0000-0000D8290000}"/>
    <cellStyle name="Comma  - Style1 7 3 2" xfId="10805" xr:uid="{00000000-0005-0000-0000-0000D9290000}"/>
    <cellStyle name="Comma  - Style1 7 4" xfId="10806" xr:uid="{00000000-0005-0000-0000-0000DA290000}"/>
    <cellStyle name="Comma  - Style1 7 5" xfId="10807" xr:uid="{00000000-0005-0000-0000-0000DB290000}"/>
    <cellStyle name="Comma  - Style1 8" xfId="10808" xr:uid="{00000000-0005-0000-0000-0000DC290000}"/>
    <cellStyle name="Comma  - Style1 8 2" xfId="10809" xr:uid="{00000000-0005-0000-0000-0000DD290000}"/>
    <cellStyle name="Comma  - Style1 8 2 2" xfId="10810" xr:uid="{00000000-0005-0000-0000-0000DE290000}"/>
    <cellStyle name="Comma  - Style1 8 3" xfId="10811" xr:uid="{00000000-0005-0000-0000-0000DF290000}"/>
    <cellStyle name="Comma  - Style1 9" xfId="10812" xr:uid="{00000000-0005-0000-0000-0000E0290000}"/>
    <cellStyle name="Comma  - Style1 9 2" xfId="10813" xr:uid="{00000000-0005-0000-0000-0000E1290000}"/>
    <cellStyle name="Comma  - Style1 9 2 2" xfId="10814" xr:uid="{00000000-0005-0000-0000-0000E2290000}"/>
    <cellStyle name="Comma  - Style1 9 3" xfId="10815" xr:uid="{00000000-0005-0000-0000-0000E3290000}"/>
    <cellStyle name="Comma  - Style1_Book2" xfId="10816" xr:uid="{00000000-0005-0000-0000-0000E4290000}"/>
    <cellStyle name="Comma  - Style2" xfId="71" xr:uid="{00000000-0005-0000-0000-0000E5290000}"/>
    <cellStyle name="Comma  - Style2 10" xfId="10817" xr:uid="{00000000-0005-0000-0000-0000E6290000}"/>
    <cellStyle name="Comma  - Style2 10 2" xfId="10818" xr:uid="{00000000-0005-0000-0000-0000E7290000}"/>
    <cellStyle name="Comma  - Style2 11" xfId="10819" xr:uid="{00000000-0005-0000-0000-0000E8290000}"/>
    <cellStyle name="Comma  - Style2 12" xfId="10820" xr:uid="{00000000-0005-0000-0000-0000E9290000}"/>
    <cellStyle name="Comma  - Style2 13" xfId="10821" xr:uid="{00000000-0005-0000-0000-0000EA290000}"/>
    <cellStyle name="Comma  - Style2 14" xfId="10822" xr:uid="{00000000-0005-0000-0000-0000EB290000}"/>
    <cellStyle name="Comma  - Style2 15" xfId="10823" xr:uid="{00000000-0005-0000-0000-0000EC290000}"/>
    <cellStyle name="Comma  - Style2 16" xfId="10824" xr:uid="{00000000-0005-0000-0000-0000ED290000}"/>
    <cellStyle name="Comma  - Style2 17" xfId="10825" xr:uid="{00000000-0005-0000-0000-0000EE290000}"/>
    <cellStyle name="Comma  - Style2 2" xfId="10826" xr:uid="{00000000-0005-0000-0000-0000EF290000}"/>
    <cellStyle name="Comma  - Style2 2 10" xfId="10827" xr:uid="{00000000-0005-0000-0000-0000F0290000}"/>
    <cellStyle name="Comma  - Style2 2 11" xfId="10828" xr:uid="{00000000-0005-0000-0000-0000F1290000}"/>
    <cellStyle name="Comma  - Style2 2 12" xfId="10829" xr:uid="{00000000-0005-0000-0000-0000F2290000}"/>
    <cellStyle name="Comma  - Style2 2 2" xfId="10830" xr:uid="{00000000-0005-0000-0000-0000F3290000}"/>
    <cellStyle name="Comma  - Style2 2 2 2" xfId="10831" xr:uid="{00000000-0005-0000-0000-0000F4290000}"/>
    <cellStyle name="Comma  - Style2 2 2 3" xfId="10832" xr:uid="{00000000-0005-0000-0000-0000F5290000}"/>
    <cellStyle name="Comma  - Style2 2 2 4" xfId="10833" xr:uid="{00000000-0005-0000-0000-0000F6290000}"/>
    <cellStyle name="Comma  - Style2 2 3" xfId="10834" xr:uid="{00000000-0005-0000-0000-0000F7290000}"/>
    <cellStyle name="Comma  - Style2 2 3 2" xfId="10835" xr:uid="{00000000-0005-0000-0000-0000F8290000}"/>
    <cellStyle name="Comma  - Style2 2 3 2 2" xfId="10836" xr:uid="{00000000-0005-0000-0000-0000F9290000}"/>
    <cellStyle name="Comma  - Style2 2 3 2 3" xfId="10837" xr:uid="{00000000-0005-0000-0000-0000FA290000}"/>
    <cellStyle name="Comma  - Style2 2 3 2 4" xfId="10838" xr:uid="{00000000-0005-0000-0000-0000FB290000}"/>
    <cellStyle name="Comma  - Style2 2 3 2 5" xfId="10839" xr:uid="{00000000-0005-0000-0000-0000FC290000}"/>
    <cellStyle name="Comma  - Style2 2 3 2 6" xfId="10840" xr:uid="{00000000-0005-0000-0000-0000FD290000}"/>
    <cellStyle name="Comma  - Style2 2 3 3" xfId="10841" xr:uid="{00000000-0005-0000-0000-0000FE290000}"/>
    <cellStyle name="Comma  - Style2 2 3 4" xfId="10842" xr:uid="{00000000-0005-0000-0000-0000FF290000}"/>
    <cellStyle name="Comma  - Style2 2 3 5" xfId="10843" xr:uid="{00000000-0005-0000-0000-0000002A0000}"/>
    <cellStyle name="Comma  - Style2 2 3 6" xfId="10844" xr:uid="{00000000-0005-0000-0000-0000012A0000}"/>
    <cellStyle name="Comma  - Style2 2 4" xfId="10845" xr:uid="{00000000-0005-0000-0000-0000022A0000}"/>
    <cellStyle name="Comma  - Style2 2 4 2" xfId="10846" xr:uid="{00000000-0005-0000-0000-0000032A0000}"/>
    <cellStyle name="Comma  - Style2 2 4 3" xfId="10847" xr:uid="{00000000-0005-0000-0000-0000042A0000}"/>
    <cellStyle name="Comma  - Style2 2 4 3 2" xfId="10848" xr:uid="{00000000-0005-0000-0000-0000052A0000}"/>
    <cellStyle name="Comma  - Style2 2 4 4" xfId="10849" xr:uid="{00000000-0005-0000-0000-0000062A0000}"/>
    <cellStyle name="Comma  - Style2 2 5" xfId="10850" xr:uid="{00000000-0005-0000-0000-0000072A0000}"/>
    <cellStyle name="Comma  - Style2 2 5 2" xfId="10851" xr:uid="{00000000-0005-0000-0000-0000082A0000}"/>
    <cellStyle name="Comma  - Style2 2 6" xfId="10852" xr:uid="{00000000-0005-0000-0000-0000092A0000}"/>
    <cellStyle name="Comma  - Style2 2 7" xfId="10853" xr:uid="{00000000-0005-0000-0000-00000A2A0000}"/>
    <cellStyle name="Comma  - Style2 2 8" xfId="10854" xr:uid="{00000000-0005-0000-0000-00000B2A0000}"/>
    <cellStyle name="Comma  - Style2 2 9" xfId="10855" xr:uid="{00000000-0005-0000-0000-00000C2A0000}"/>
    <cellStyle name="Comma  - Style2 3" xfId="10856" xr:uid="{00000000-0005-0000-0000-00000D2A0000}"/>
    <cellStyle name="Comma  - Style2 3 10" xfId="10857" xr:uid="{00000000-0005-0000-0000-00000E2A0000}"/>
    <cellStyle name="Comma  - Style2 3 11" xfId="10858" xr:uid="{00000000-0005-0000-0000-00000F2A0000}"/>
    <cellStyle name="Comma  - Style2 3 12" xfId="10859" xr:uid="{00000000-0005-0000-0000-0000102A0000}"/>
    <cellStyle name="Comma  - Style2 3 2" xfId="10860" xr:uid="{00000000-0005-0000-0000-0000112A0000}"/>
    <cellStyle name="Comma  - Style2 3 2 2" xfId="10861" xr:uid="{00000000-0005-0000-0000-0000122A0000}"/>
    <cellStyle name="Comma  - Style2 3 2 3" xfId="10862" xr:uid="{00000000-0005-0000-0000-0000132A0000}"/>
    <cellStyle name="Comma  - Style2 3 2 4" xfId="10863" xr:uid="{00000000-0005-0000-0000-0000142A0000}"/>
    <cellStyle name="Comma  - Style2 3 3" xfId="10864" xr:uid="{00000000-0005-0000-0000-0000152A0000}"/>
    <cellStyle name="Comma  - Style2 3 3 2" xfId="10865" xr:uid="{00000000-0005-0000-0000-0000162A0000}"/>
    <cellStyle name="Comma  - Style2 3 4" xfId="10866" xr:uid="{00000000-0005-0000-0000-0000172A0000}"/>
    <cellStyle name="Comma  - Style2 3 4 2" xfId="10867" xr:uid="{00000000-0005-0000-0000-0000182A0000}"/>
    <cellStyle name="Comma  - Style2 3 5" xfId="10868" xr:uid="{00000000-0005-0000-0000-0000192A0000}"/>
    <cellStyle name="Comma  - Style2 3 5 2" xfId="10869" xr:uid="{00000000-0005-0000-0000-00001A2A0000}"/>
    <cellStyle name="Comma  - Style2 3 6" xfId="10870" xr:uid="{00000000-0005-0000-0000-00001B2A0000}"/>
    <cellStyle name="Comma  - Style2 3 7" xfId="10871" xr:uid="{00000000-0005-0000-0000-00001C2A0000}"/>
    <cellStyle name="Comma  - Style2 3 8" xfId="10872" xr:uid="{00000000-0005-0000-0000-00001D2A0000}"/>
    <cellStyle name="Comma  - Style2 3 9" xfId="10873" xr:uid="{00000000-0005-0000-0000-00001E2A0000}"/>
    <cellStyle name="Comma  - Style2 4" xfId="10874" xr:uid="{00000000-0005-0000-0000-00001F2A0000}"/>
    <cellStyle name="Comma  - Style2 4 10" xfId="10875" xr:uid="{00000000-0005-0000-0000-0000202A0000}"/>
    <cellStyle name="Comma  - Style2 4 11" xfId="10876" xr:uid="{00000000-0005-0000-0000-0000212A0000}"/>
    <cellStyle name="Comma  - Style2 4 12" xfId="10877" xr:uid="{00000000-0005-0000-0000-0000222A0000}"/>
    <cellStyle name="Comma  - Style2 4 2" xfId="10878" xr:uid="{00000000-0005-0000-0000-0000232A0000}"/>
    <cellStyle name="Comma  - Style2 4 2 2" xfId="10879" xr:uid="{00000000-0005-0000-0000-0000242A0000}"/>
    <cellStyle name="Comma  - Style2 4 2 3" xfId="10880" xr:uid="{00000000-0005-0000-0000-0000252A0000}"/>
    <cellStyle name="Comma  - Style2 4 2 4" xfId="10881" xr:uid="{00000000-0005-0000-0000-0000262A0000}"/>
    <cellStyle name="Comma  - Style2 4 3" xfId="10882" xr:uid="{00000000-0005-0000-0000-0000272A0000}"/>
    <cellStyle name="Comma  - Style2 4 3 2" xfId="10883" xr:uid="{00000000-0005-0000-0000-0000282A0000}"/>
    <cellStyle name="Comma  - Style2 4 4" xfId="10884" xr:uid="{00000000-0005-0000-0000-0000292A0000}"/>
    <cellStyle name="Comma  - Style2 4 4 2" xfId="10885" xr:uid="{00000000-0005-0000-0000-00002A2A0000}"/>
    <cellStyle name="Comma  - Style2 4 5" xfId="10886" xr:uid="{00000000-0005-0000-0000-00002B2A0000}"/>
    <cellStyle name="Comma  - Style2 4 5 2" xfId="10887" xr:uid="{00000000-0005-0000-0000-00002C2A0000}"/>
    <cellStyle name="Comma  - Style2 4 6" xfId="10888" xr:uid="{00000000-0005-0000-0000-00002D2A0000}"/>
    <cellStyle name="Comma  - Style2 4 7" xfId="10889" xr:uid="{00000000-0005-0000-0000-00002E2A0000}"/>
    <cellStyle name="Comma  - Style2 4 8" xfId="10890" xr:uid="{00000000-0005-0000-0000-00002F2A0000}"/>
    <cellStyle name="Comma  - Style2 4 9" xfId="10891" xr:uid="{00000000-0005-0000-0000-0000302A0000}"/>
    <cellStyle name="Comma  - Style2 5" xfId="10892" xr:uid="{00000000-0005-0000-0000-0000312A0000}"/>
    <cellStyle name="Comma  - Style2 5 2" xfId="10893" xr:uid="{00000000-0005-0000-0000-0000322A0000}"/>
    <cellStyle name="Comma  - Style2 5 2 2" xfId="10894" xr:uid="{00000000-0005-0000-0000-0000332A0000}"/>
    <cellStyle name="Comma  - Style2 5 3" xfId="10895" xr:uid="{00000000-0005-0000-0000-0000342A0000}"/>
    <cellStyle name="Comma  - Style2 5 3 2" xfId="10896" xr:uid="{00000000-0005-0000-0000-0000352A0000}"/>
    <cellStyle name="Comma  - Style2 5 4" xfId="10897" xr:uid="{00000000-0005-0000-0000-0000362A0000}"/>
    <cellStyle name="Comma  - Style2 5 5" xfId="10898" xr:uid="{00000000-0005-0000-0000-0000372A0000}"/>
    <cellStyle name="Comma  - Style2 6" xfId="10899" xr:uid="{00000000-0005-0000-0000-0000382A0000}"/>
    <cellStyle name="Comma  - Style2 6 2" xfId="10900" xr:uid="{00000000-0005-0000-0000-0000392A0000}"/>
    <cellStyle name="Comma  - Style2 6 2 2" xfId="10901" xr:uid="{00000000-0005-0000-0000-00003A2A0000}"/>
    <cellStyle name="Comma  - Style2 6 3" xfId="10902" xr:uid="{00000000-0005-0000-0000-00003B2A0000}"/>
    <cellStyle name="Comma  - Style2 6 3 2" xfId="10903" xr:uid="{00000000-0005-0000-0000-00003C2A0000}"/>
    <cellStyle name="Comma  - Style2 6 4" xfId="10904" xr:uid="{00000000-0005-0000-0000-00003D2A0000}"/>
    <cellStyle name="Comma  - Style2 6 5" xfId="10905" xr:uid="{00000000-0005-0000-0000-00003E2A0000}"/>
    <cellStyle name="Comma  - Style2 7" xfId="10906" xr:uid="{00000000-0005-0000-0000-00003F2A0000}"/>
    <cellStyle name="Comma  - Style2 7 2" xfId="10907" xr:uid="{00000000-0005-0000-0000-0000402A0000}"/>
    <cellStyle name="Comma  - Style2 7 2 2" xfId="10908" xr:uid="{00000000-0005-0000-0000-0000412A0000}"/>
    <cellStyle name="Comma  - Style2 7 3" xfId="10909" xr:uid="{00000000-0005-0000-0000-0000422A0000}"/>
    <cellStyle name="Comma  - Style2 7 3 2" xfId="10910" xr:uid="{00000000-0005-0000-0000-0000432A0000}"/>
    <cellStyle name="Comma  - Style2 7 4" xfId="10911" xr:uid="{00000000-0005-0000-0000-0000442A0000}"/>
    <cellStyle name="Comma  - Style2 7 5" xfId="10912" xr:uid="{00000000-0005-0000-0000-0000452A0000}"/>
    <cellStyle name="Comma  - Style2 8" xfId="10913" xr:uid="{00000000-0005-0000-0000-0000462A0000}"/>
    <cellStyle name="Comma  - Style2 8 2" xfId="10914" xr:uid="{00000000-0005-0000-0000-0000472A0000}"/>
    <cellStyle name="Comma  - Style2 8 2 2" xfId="10915" xr:uid="{00000000-0005-0000-0000-0000482A0000}"/>
    <cellStyle name="Comma  - Style2 8 3" xfId="10916" xr:uid="{00000000-0005-0000-0000-0000492A0000}"/>
    <cellStyle name="Comma  - Style2 9" xfId="10917" xr:uid="{00000000-0005-0000-0000-00004A2A0000}"/>
    <cellStyle name="Comma  - Style2 9 2" xfId="10918" xr:uid="{00000000-0005-0000-0000-00004B2A0000}"/>
    <cellStyle name="Comma  - Style2 9 2 2" xfId="10919" xr:uid="{00000000-0005-0000-0000-00004C2A0000}"/>
    <cellStyle name="Comma  - Style2 9 3" xfId="10920" xr:uid="{00000000-0005-0000-0000-00004D2A0000}"/>
    <cellStyle name="Comma  - Style2_Book2" xfId="10921" xr:uid="{00000000-0005-0000-0000-00004E2A0000}"/>
    <cellStyle name="Comma  - Style3" xfId="72" xr:uid="{00000000-0005-0000-0000-00004F2A0000}"/>
    <cellStyle name="Comma  - Style3 10" xfId="10922" xr:uid="{00000000-0005-0000-0000-0000502A0000}"/>
    <cellStyle name="Comma  - Style3 10 2" xfId="10923" xr:uid="{00000000-0005-0000-0000-0000512A0000}"/>
    <cellStyle name="Comma  - Style3 11" xfId="10924" xr:uid="{00000000-0005-0000-0000-0000522A0000}"/>
    <cellStyle name="Comma  - Style3 12" xfId="10925" xr:uid="{00000000-0005-0000-0000-0000532A0000}"/>
    <cellStyle name="Comma  - Style3 13" xfId="10926" xr:uid="{00000000-0005-0000-0000-0000542A0000}"/>
    <cellStyle name="Comma  - Style3 14" xfId="10927" xr:uid="{00000000-0005-0000-0000-0000552A0000}"/>
    <cellStyle name="Comma  - Style3 15" xfId="10928" xr:uid="{00000000-0005-0000-0000-0000562A0000}"/>
    <cellStyle name="Comma  - Style3 16" xfId="10929" xr:uid="{00000000-0005-0000-0000-0000572A0000}"/>
    <cellStyle name="Comma  - Style3 17" xfId="10930" xr:uid="{00000000-0005-0000-0000-0000582A0000}"/>
    <cellStyle name="Comma  - Style3 2" xfId="10931" xr:uid="{00000000-0005-0000-0000-0000592A0000}"/>
    <cellStyle name="Comma  - Style3 2 10" xfId="10932" xr:uid="{00000000-0005-0000-0000-00005A2A0000}"/>
    <cellStyle name="Comma  - Style3 2 11" xfId="10933" xr:uid="{00000000-0005-0000-0000-00005B2A0000}"/>
    <cellStyle name="Comma  - Style3 2 12" xfId="10934" xr:uid="{00000000-0005-0000-0000-00005C2A0000}"/>
    <cellStyle name="Comma  - Style3 2 2" xfId="10935" xr:uid="{00000000-0005-0000-0000-00005D2A0000}"/>
    <cellStyle name="Comma  - Style3 2 2 2" xfId="10936" xr:uid="{00000000-0005-0000-0000-00005E2A0000}"/>
    <cellStyle name="Comma  - Style3 2 2 3" xfId="10937" xr:uid="{00000000-0005-0000-0000-00005F2A0000}"/>
    <cellStyle name="Comma  - Style3 2 2 4" xfId="10938" xr:uid="{00000000-0005-0000-0000-0000602A0000}"/>
    <cellStyle name="Comma  - Style3 2 3" xfId="10939" xr:uid="{00000000-0005-0000-0000-0000612A0000}"/>
    <cellStyle name="Comma  - Style3 2 3 2" xfId="10940" xr:uid="{00000000-0005-0000-0000-0000622A0000}"/>
    <cellStyle name="Comma  - Style3 2 3 2 2" xfId="10941" xr:uid="{00000000-0005-0000-0000-0000632A0000}"/>
    <cellStyle name="Comma  - Style3 2 3 2 3" xfId="10942" xr:uid="{00000000-0005-0000-0000-0000642A0000}"/>
    <cellStyle name="Comma  - Style3 2 3 2 4" xfId="10943" xr:uid="{00000000-0005-0000-0000-0000652A0000}"/>
    <cellStyle name="Comma  - Style3 2 3 2 5" xfId="10944" xr:uid="{00000000-0005-0000-0000-0000662A0000}"/>
    <cellStyle name="Comma  - Style3 2 3 2 6" xfId="10945" xr:uid="{00000000-0005-0000-0000-0000672A0000}"/>
    <cellStyle name="Comma  - Style3 2 3 3" xfId="10946" xr:uid="{00000000-0005-0000-0000-0000682A0000}"/>
    <cellStyle name="Comma  - Style3 2 3 4" xfId="10947" xr:uid="{00000000-0005-0000-0000-0000692A0000}"/>
    <cellStyle name="Comma  - Style3 2 3 5" xfId="10948" xr:uid="{00000000-0005-0000-0000-00006A2A0000}"/>
    <cellStyle name="Comma  - Style3 2 3 6" xfId="10949" xr:uid="{00000000-0005-0000-0000-00006B2A0000}"/>
    <cellStyle name="Comma  - Style3 2 4" xfId="10950" xr:uid="{00000000-0005-0000-0000-00006C2A0000}"/>
    <cellStyle name="Comma  - Style3 2 4 2" xfId="10951" xr:uid="{00000000-0005-0000-0000-00006D2A0000}"/>
    <cellStyle name="Comma  - Style3 2 4 3" xfId="10952" xr:uid="{00000000-0005-0000-0000-00006E2A0000}"/>
    <cellStyle name="Comma  - Style3 2 4 3 2" xfId="10953" xr:uid="{00000000-0005-0000-0000-00006F2A0000}"/>
    <cellStyle name="Comma  - Style3 2 4 4" xfId="10954" xr:uid="{00000000-0005-0000-0000-0000702A0000}"/>
    <cellStyle name="Comma  - Style3 2 5" xfId="10955" xr:uid="{00000000-0005-0000-0000-0000712A0000}"/>
    <cellStyle name="Comma  - Style3 2 5 2" xfId="10956" xr:uid="{00000000-0005-0000-0000-0000722A0000}"/>
    <cellStyle name="Comma  - Style3 2 6" xfId="10957" xr:uid="{00000000-0005-0000-0000-0000732A0000}"/>
    <cellStyle name="Comma  - Style3 2 7" xfId="10958" xr:uid="{00000000-0005-0000-0000-0000742A0000}"/>
    <cellStyle name="Comma  - Style3 2 8" xfId="10959" xr:uid="{00000000-0005-0000-0000-0000752A0000}"/>
    <cellStyle name="Comma  - Style3 2 9" xfId="10960" xr:uid="{00000000-0005-0000-0000-0000762A0000}"/>
    <cellStyle name="Comma  - Style3 3" xfId="10961" xr:uid="{00000000-0005-0000-0000-0000772A0000}"/>
    <cellStyle name="Comma  - Style3 3 10" xfId="10962" xr:uid="{00000000-0005-0000-0000-0000782A0000}"/>
    <cellStyle name="Comma  - Style3 3 11" xfId="10963" xr:uid="{00000000-0005-0000-0000-0000792A0000}"/>
    <cellStyle name="Comma  - Style3 3 12" xfId="10964" xr:uid="{00000000-0005-0000-0000-00007A2A0000}"/>
    <cellStyle name="Comma  - Style3 3 2" xfId="10965" xr:uid="{00000000-0005-0000-0000-00007B2A0000}"/>
    <cellStyle name="Comma  - Style3 3 2 2" xfId="10966" xr:uid="{00000000-0005-0000-0000-00007C2A0000}"/>
    <cellStyle name="Comma  - Style3 3 2 3" xfId="10967" xr:uid="{00000000-0005-0000-0000-00007D2A0000}"/>
    <cellStyle name="Comma  - Style3 3 2 4" xfId="10968" xr:uid="{00000000-0005-0000-0000-00007E2A0000}"/>
    <cellStyle name="Comma  - Style3 3 3" xfId="10969" xr:uid="{00000000-0005-0000-0000-00007F2A0000}"/>
    <cellStyle name="Comma  - Style3 3 3 2" xfId="10970" xr:uid="{00000000-0005-0000-0000-0000802A0000}"/>
    <cellStyle name="Comma  - Style3 3 4" xfId="10971" xr:uid="{00000000-0005-0000-0000-0000812A0000}"/>
    <cellStyle name="Comma  - Style3 3 4 2" xfId="10972" xr:uid="{00000000-0005-0000-0000-0000822A0000}"/>
    <cellStyle name="Comma  - Style3 3 5" xfId="10973" xr:uid="{00000000-0005-0000-0000-0000832A0000}"/>
    <cellStyle name="Comma  - Style3 3 5 2" xfId="10974" xr:uid="{00000000-0005-0000-0000-0000842A0000}"/>
    <cellStyle name="Comma  - Style3 3 6" xfId="10975" xr:uid="{00000000-0005-0000-0000-0000852A0000}"/>
    <cellStyle name="Comma  - Style3 3 7" xfId="10976" xr:uid="{00000000-0005-0000-0000-0000862A0000}"/>
    <cellStyle name="Comma  - Style3 3 8" xfId="10977" xr:uid="{00000000-0005-0000-0000-0000872A0000}"/>
    <cellStyle name="Comma  - Style3 3 9" xfId="10978" xr:uid="{00000000-0005-0000-0000-0000882A0000}"/>
    <cellStyle name="Comma  - Style3 4" xfId="10979" xr:uid="{00000000-0005-0000-0000-0000892A0000}"/>
    <cellStyle name="Comma  - Style3 4 10" xfId="10980" xr:uid="{00000000-0005-0000-0000-00008A2A0000}"/>
    <cellStyle name="Comma  - Style3 4 11" xfId="10981" xr:uid="{00000000-0005-0000-0000-00008B2A0000}"/>
    <cellStyle name="Comma  - Style3 4 12" xfId="10982" xr:uid="{00000000-0005-0000-0000-00008C2A0000}"/>
    <cellStyle name="Comma  - Style3 4 2" xfId="10983" xr:uid="{00000000-0005-0000-0000-00008D2A0000}"/>
    <cellStyle name="Comma  - Style3 4 2 2" xfId="10984" xr:uid="{00000000-0005-0000-0000-00008E2A0000}"/>
    <cellStyle name="Comma  - Style3 4 2 3" xfId="10985" xr:uid="{00000000-0005-0000-0000-00008F2A0000}"/>
    <cellStyle name="Comma  - Style3 4 2 4" xfId="10986" xr:uid="{00000000-0005-0000-0000-0000902A0000}"/>
    <cellStyle name="Comma  - Style3 4 3" xfId="10987" xr:uid="{00000000-0005-0000-0000-0000912A0000}"/>
    <cellStyle name="Comma  - Style3 4 3 2" xfId="10988" xr:uid="{00000000-0005-0000-0000-0000922A0000}"/>
    <cellStyle name="Comma  - Style3 4 4" xfId="10989" xr:uid="{00000000-0005-0000-0000-0000932A0000}"/>
    <cellStyle name="Comma  - Style3 4 4 2" xfId="10990" xr:uid="{00000000-0005-0000-0000-0000942A0000}"/>
    <cellStyle name="Comma  - Style3 4 5" xfId="10991" xr:uid="{00000000-0005-0000-0000-0000952A0000}"/>
    <cellStyle name="Comma  - Style3 4 5 2" xfId="10992" xr:uid="{00000000-0005-0000-0000-0000962A0000}"/>
    <cellStyle name="Comma  - Style3 4 6" xfId="10993" xr:uid="{00000000-0005-0000-0000-0000972A0000}"/>
    <cellStyle name="Comma  - Style3 4 7" xfId="10994" xr:uid="{00000000-0005-0000-0000-0000982A0000}"/>
    <cellStyle name="Comma  - Style3 4 8" xfId="10995" xr:uid="{00000000-0005-0000-0000-0000992A0000}"/>
    <cellStyle name="Comma  - Style3 4 9" xfId="10996" xr:uid="{00000000-0005-0000-0000-00009A2A0000}"/>
    <cellStyle name="Comma  - Style3 5" xfId="10997" xr:uid="{00000000-0005-0000-0000-00009B2A0000}"/>
    <cellStyle name="Comma  - Style3 5 2" xfId="10998" xr:uid="{00000000-0005-0000-0000-00009C2A0000}"/>
    <cellStyle name="Comma  - Style3 5 2 2" xfId="10999" xr:uid="{00000000-0005-0000-0000-00009D2A0000}"/>
    <cellStyle name="Comma  - Style3 5 3" xfId="11000" xr:uid="{00000000-0005-0000-0000-00009E2A0000}"/>
    <cellStyle name="Comma  - Style3 5 3 2" xfId="11001" xr:uid="{00000000-0005-0000-0000-00009F2A0000}"/>
    <cellStyle name="Comma  - Style3 5 4" xfId="11002" xr:uid="{00000000-0005-0000-0000-0000A02A0000}"/>
    <cellStyle name="Comma  - Style3 5 5" xfId="11003" xr:uid="{00000000-0005-0000-0000-0000A12A0000}"/>
    <cellStyle name="Comma  - Style3 6" xfId="11004" xr:uid="{00000000-0005-0000-0000-0000A22A0000}"/>
    <cellStyle name="Comma  - Style3 6 2" xfId="11005" xr:uid="{00000000-0005-0000-0000-0000A32A0000}"/>
    <cellStyle name="Comma  - Style3 6 2 2" xfId="11006" xr:uid="{00000000-0005-0000-0000-0000A42A0000}"/>
    <cellStyle name="Comma  - Style3 6 3" xfId="11007" xr:uid="{00000000-0005-0000-0000-0000A52A0000}"/>
    <cellStyle name="Comma  - Style3 6 3 2" xfId="11008" xr:uid="{00000000-0005-0000-0000-0000A62A0000}"/>
    <cellStyle name="Comma  - Style3 6 4" xfId="11009" xr:uid="{00000000-0005-0000-0000-0000A72A0000}"/>
    <cellStyle name="Comma  - Style3 6 5" xfId="11010" xr:uid="{00000000-0005-0000-0000-0000A82A0000}"/>
    <cellStyle name="Comma  - Style3 7" xfId="11011" xr:uid="{00000000-0005-0000-0000-0000A92A0000}"/>
    <cellStyle name="Comma  - Style3 7 2" xfId="11012" xr:uid="{00000000-0005-0000-0000-0000AA2A0000}"/>
    <cellStyle name="Comma  - Style3 7 2 2" xfId="11013" xr:uid="{00000000-0005-0000-0000-0000AB2A0000}"/>
    <cellStyle name="Comma  - Style3 7 3" xfId="11014" xr:uid="{00000000-0005-0000-0000-0000AC2A0000}"/>
    <cellStyle name="Comma  - Style3 7 3 2" xfId="11015" xr:uid="{00000000-0005-0000-0000-0000AD2A0000}"/>
    <cellStyle name="Comma  - Style3 7 4" xfId="11016" xr:uid="{00000000-0005-0000-0000-0000AE2A0000}"/>
    <cellStyle name="Comma  - Style3 7 5" xfId="11017" xr:uid="{00000000-0005-0000-0000-0000AF2A0000}"/>
    <cellStyle name="Comma  - Style3 8" xfId="11018" xr:uid="{00000000-0005-0000-0000-0000B02A0000}"/>
    <cellStyle name="Comma  - Style3 8 2" xfId="11019" xr:uid="{00000000-0005-0000-0000-0000B12A0000}"/>
    <cellStyle name="Comma  - Style3 8 2 2" xfId="11020" xr:uid="{00000000-0005-0000-0000-0000B22A0000}"/>
    <cellStyle name="Comma  - Style3 8 3" xfId="11021" xr:uid="{00000000-0005-0000-0000-0000B32A0000}"/>
    <cellStyle name="Comma  - Style3 9" xfId="11022" xr:uid="{00000000-0005-0000-0000-0000B42A0000}"/>
    <cellStyle name="Comma  - Style3 9 2" xfId="11023" xr:uid="{00000000-0005-0000-0000-0000B52A0000}"/>
    <cellStyle name="Comma  - Style3 9 2 2" xfId="11024" xr:uid="{00000000-0005-0000-0000-0000B62A0000}"/>
    <cellStyle name="Comma  - Style3 9 3" xfId="11025" xr:uid="{00000000-0005-0000-0000-0000B72A0000}"/>
    <cellStyle name="Comma  - Style3_Book2" xfId="11026" xr:uid="{00000000-0005-0000-0000-0000B82A0000}"/>
    <cellStyle name="Comma  - Style4" xfId="73" xr:uid="{00000000-0005-0000-0000-0000B92A0000}"/>
    <cellStyle name="Comma  - Style4 10" xfId="11027" xr:uid="{00000000-0005-0000-0000-0000BA2A0000}"/>
    <cellStyle name="Comma  - Style4 10 2" xfId="11028" xr:uid="{00000000-0005-0000-0000-0000BB2A0000}"/>
    <cellStyle name="Comma  - Style4 11" xfId="11029" xr:uid="{00000000-0005-0000-0000-0000BC2A0000}"/>
    <cellStyle name="Comma  - Style4 12" xfId="11030" xr:uid="{00000000-0005-0000-0000-0000BD2A0000}"/>
    <cellStyle name="Comma  - Style4 13" xfId="11031" xr:uid="{00000000-0005-0000-0000-0000BE2A0000}"/>
    <cellStyle name="Comma  - Style4 14" xfId="11032" xr:uid="{00000000-0005-0000-0000-0000BF2A0000}"/>
    <cellStyle name="Comma  - Style4 15" xfId="11033" xr:uid="{00000000-0005-0000-0000-0000C02A0000}"/>
    <cellStyle name="Comma  - Style4 16" xfId="11034" xr:uid="{00000000-0005-0000-0000-0000C12A0000}"/>
    <cellStyle name="Comma  - Style4 17" xfId="11035" xr:uid="{00000000-0005-0000-0000-0000C22A0000}"/>
    <cellStyle name="Comma  - Style4 2" xfId="11036" xr:uid="{00000000-0005-0000-0000-0000C32A0000}"/>
    <cellStyle name="Comma  - Style4 2 10" xfId="11037" xr:uid="{00000000-0005-0000-0000-0000C42A0000}"/>
    <cellStyle name="Comma  - Style4 2 11" xfId="11038" xr:uid="{00000000-0005-0000-0000-0000C52A0000}"/>
    <cellStyle name="Comma  - Style4 2 12" xfId="11039" xr:uid="{00000000-0005-0000-0000-0000C62A0000}"/>
    <cellStyle name="Comma  - Style4 2 2" xfId="11040" xr:uid="{00000000-0005-0000-0000-0000C72A0000}"/>
    <cellStyle name="Comma  - Style4 2 2 2" xfId="11041" xr:uid="{00000000-0005-0000-0000-0000C82A0000}"/>
    <cellStyle name="Comma  - Style4 2 2 3" xfId="11042" xr:uid="{00000000-0005-0000-0000-0000C92A0000}"/>
    <cellStyle name="Comma  - Style4 2 2 4" xfId="11043" xr:uid="{00000000-0005-0000-0000-0000CA2A0000}"/>
    <cellStyle name="Comma  - Style4 2 3" xfId="11044" xr:uid="{00000000-0005-0000-0000-0000CB2A0000}"/>
    <cellStyle name="Comma  - Style4 2 3 2" xfId="11045" xr:uid="{00000000-0005-0000-0000-0000CC2A0000}"/>
    <cellStyle name="Comma  - Style4 2 3 2 2" xfId="11046" xr:uid="{00000000-0005-0000-0000-0000CD2A0000}"/>
    <cellStyle name="Comma  - Style4 2 3 2 3" xfId="11047" xr:uid="{00000000-0005-0000-0000-0000CE2A0000}"/>
    <cellStyle name="Comma  - Style4 2 3 2 4" xfId="11048" xr:uid="{00000000-0005-0000-0000-0000CF2A0000}"/>
    <cellStyle name="Comma  - Style4 2 3 2 5" xfId="11049" xr:uid="{00000000-0005-0000-0000-0000D02A0000}"/>
    <cellStyle name="Comma  - Style4 2 3 2 6" xfId="11050" xr:uid="{00000000-0005-0000-0000-0000D12A0000}"/>
    <cellStyle name="Comma  - Style4 2 3 3" xfId="11051" xr:uid="{00000000-0005-0000-0000-0000D22A0000}"/>
    <cellStyle name="Comma  - Style4 2 3 4" xfId="11052" xr:uid="{00000000-0005-0000-0000-0000D32A0000}"/>
    <cellStyle name="Comma  - Style4 2 3 5" xfId="11053" xr:uid="{00000000-0005-0000-0000-0000D42A0000}"/>
    <cellStyle name="Comma  - Style4 2 3 6" xfId="11054" xr:uid="{00000000-0005-0000-0000-0000D52A0000}"/>
    <cellStyle name="Comma  - Style4 2 4" xfId="11055" xr:uid="{00000000-0005-0000-0000-0000D62A0000}"/>
    <cellStyle name="Comma  - Style4 2 4 2" xfId="11056" xr:uid="{00000000-0005-0000-0000-0000D72A0000}"/>
    <cellStyle name="Comma  - Style4 2 4 3" xfId="11057" xr:uid="{00000000-0005-0000-0000-0000D82A0000}"/>
    <cellStyle name="Comma  - Style4 2 4 3 2" xfId="11058" xr:uid="{00000000-0005-0000-0000-0000D92A0000}"/>
    <cellStyle name="Comma  - Style4 2 4 4" xfId="11059" xr:uid="{00000000-0005-0000-0000-0000DA2A0000}"/>
    <cellStyle name="Comma  - Style4 2 5" xfId="11060" xr:uid="{00000000-0005-0000-0000-0000DB2A0000}"/>
    <cellStyle name="Comma  - Style4 2 5 2" xfId="11061" xr:uid="{00000000-0005-0000-0000-0000DC2A0000}"/>
    <cellStyle name="Comma  - Style4 2 6" xfId="11062" xr:uid="{00000000-0005-0000-0000-0000DD2A0000}"/>
    <cellStyle name="Comma  - Style4 2 7" xfId="11063" xr:uid="{00000000-0005-0000-0000-0000DE2A0000}"/>
    <cellStyle name="Comma  - Style4 2 8" xfId="11064" xr:uid="{00000000-0005-0000-0000-0000DF2A0000}"/>
    <cellStyle name="Comma  - Style4 2 9" xfId="11065" xr:uid="{00000000-0005-0000-0000-0000E02A0000}"/>
    <cellStyle name="Comma  - Style4 3" xfId="11066" xr:uid="{00000000-0005-0000-0000-0000E12A0000}"/>
    <cellStyle name="Comma  - Style4 3 10" xfId="11067" xr:uid="{00000000-0005-0000-0000-0000E22A0000}"/>
    <cellStyle name="Comma  - Style4 3 11" xfId="11068" xr:uid="{00000000-0005-0000-0000-0000E32A0000}"/>
    <cellStyle name="Comma  - Style4 3 12" xfId="11069" xr:uid="{00000000-0005-0000-0000-0000E42A0000}"/>
    <cellStyle name="Comma  - Style4 3 2" xfId="11070" xr:uid="{00000000-0005-0000-0000-0000E52A0000}"/>
    <cellStyle name="Comma  - Style4 3 2 2" xfId="11071" xr:uid="{00000000-0005-0000-0000-0000E62A0000}"/>
    <cellStyle name="Comma  - Style4 3 2 3" xfId="11072" xr:uid="{00000000-0005-0000-0000-0000E72A0000}"/>
    <cellStyle name="Comma  - Style4 3 2 4" xfId="11073" xr:uid="{00000000-0005-0000-0000-0000E82A0000}"/>
    <cellStyle name="Comma  - Style4 3 3" xfId="11074" xr:uid="{00000000-0005-0000-0000-0000E92A0000}"/>
    <cellStyle name="Comma  - Style4 3 3 2" xfId="11075" xr:uid="{00000000-0005-0000-0000-0000EA2A0000}"/>
    <cellStyle name="Comma  - Style4 3 4" xfId="11076" xr:uid="{00000000-0005-0000-0000-0000EB2A0000}"/>
    <cellStyle name="Comma  - Style4 3 4 2" xfId="11077" xr:uid="{00000000-0005-0000-0000-0000EC2A0000}"/>
    <cellStyle name="Comma  - Style4 3 5" xfId="11078" xr:uid="{00000000-0005-0000-0000-0000ED2A0000}"/>
    <cellStyle name="Comma  - Style4 3 5 2" xfId="11079" xr:uid="{00000000-0005-0000-0000-0000EE2A0000}"/>
    <cellStyle name="Comma  - Style4 3 6" xfId="11080" xr:uid="{00000000-0005-0000-0000-0000EF2A0000}"/>
    <cellStyle name="Comma  - Style4 3 7" xfId="11081" xr:uid="{00000000-0005-0000-0000-0000F02A0000}"/>
    <cellStyle name="Comma  - Style4 3 8" xfId="11082" xr:uid="{00000000-0005-0000-0000-0000F12A0000}"/>
    <cellStyle name="Comma  - Style4 3 9" xfId="11083" xr:uid="{00000000-0005-0000-0000-0000F22A0000}"/>
    <cellStyle name="Comma  - Style4 4" xfId="11084" xr:uid="{00000000-0005-0000-0000-0000F32A0000}"/>
    <cellStyle name="Comma  - Style4 4 10" xfId="11085" xr:uid="{00000000-0005-0000-0000-0000F42A0000}"/>
    <cellStyle name="Comma  - Style4 4 11" xfId="11086" xr:uid="{00000000-0005-0000-0000-0000F52A0000}"/>
    <cellStyle name="Comma  - Style4 4 12" xfId="11087" xr:uid="{00000000-0005-0000-0000-0000F62A0000}"/>
    <cellStyle name="Comma  - Style4 4 2" xfId="11088" xr:uid="{00000000-0005-0000-0000-0000F72A0000}"/>
    <cellStyle name="Comma  - Style4 4 2 2" xfId="11089" xr:uid="{00000000-0005-0000-0000-0000F82A0000}"/>
    <cellStyle name="Comma  - Style4 4 2 3" xfId="11090" xr:uid="{00000000-0005-0000-0000-0000F92A0000}"/>
    <cellStyle name="Comma  - Style4 4 2 4" xfId="11091" xr:uid="{00000000-0005-0000-0000-0000FA2A0000}"/>
    <cellStyle name="Comma  - Style4 4 3" xfId="11092" xr:uid="{00000000-0005-0000-0000-0000FB2A0000}"/>
    <cellStyle name="Comma  - Style4 4 3 2" xfId="11093" xr:uid="{00000000-0005-0000-0000-0000FC2A0000}"/>
    <cellStyle name="Comma  - Style4 4 4" xfId="11094" xr:uid="{00000000-0005-0000-0000-0000FD2A0000}"/>
    <cellStyle name="Comma  - Style4 4 4 2" xfId="11095" xr:uid="{00000000-0005-0000-0000-0000FE2A0000}"/>
    <cellStyle name="Comma  - Style4 4 5" xfId="11096" xr:uid="{00000000-0005-0000-0000-0000FF2A0000}"/>
    <cellStyle name="Comma  - Style4 4 5 2" xfId="11097" xr:uid="{00000000-0005-0000-0000-0000002B0000}"/>
    <cellStyle name="Comma  - Style4 4 6" xfId="11098" xr:uid="{00000000-0005-0000-0000-0000012B0000}"/>
    <cellStyle name="Comma  - Style4 4 7" xfId="11099" xr:uid="{00000000-0005-0000-0000-0000022B0000}"/>
    <cellStyle name="Comma  - Style4 4 8" xfId="11100" xr:uid="{00000000-0005-0000-0000-0000032B0000}"/>
    <cellStyle name="Comma  - Style4 4 9" xfId="11101" xr:uid="{00000000-0005-0000-0000-0000042B0000}"/>
    <cellStyle name="Comma  - Style4 5" xfId="11102" xr:uid="{00000000-0005-0000-0000-0000052B0000}"/>
    <cellStyle name="Comma  - Style4 5 2" xfId="11103" xr:uid="{00000000-0005-0000-0000-0000062B0000}"/>
    <cellStyle name="Comma  - Style4 5 2 2" xfId="11104" xr:uid="{00000000-0005-0000-0000-0000072B0000}"/>
    <cellStyle name="Comma  - Style4 5 3" xfId="11105" xr:uid="{00000000-0005-0000-0000-0000082B0000}"/>
    <cellStyle name="Comma  - Style4 5 3 2" xfId="11106" xr:uid="{00000000-0005-0000-0000-0000092B0000}"/>
    <cellStyle name="Comma  - Style4 5 4" xfId="11107" xr:uid="{00000000-0005-0000-0000-00000A2B0000}"/>
    <cellStyle name="Comma  - Style4 5 5" xfId="11108" xr:uid="{00000000-0005-0000-0000-00000B2B0000}"/>
    <cellStyle name="Comma  - Style4 6" xfId="11109" xr:uid="{00000000-0005-0000-0000-00000C2B0000}"/>
    <cellStyle name="Comma  - Style4 6 2" xfId="11110" xr:uid="{00000000-0005-0000-0000-00000D2B0000}"/>
    <cellStyle name="Comma  - Style4 6 2 2" xfId="11111" xr:uid="{00000000-0005-0000-0000-00000E2B0000}"/>
    <cellStyle name="Comma  - Style4 6 3" xfId="11112" xr:uid="{00000000-0005-0000-0000-00000F2B0000}"/>
    <cellStyle name="Comma  - Style4 6 3 2" xfId="11113" xr:uid="{00000000-0005-0000-0000-0000102B0000}"/>
    <cellStyle name="Comma  - Style4 6 4" xfId="11114" xr:uid="{00000000-0005-0000-0000-0000112B0000}"/>
    <cellStyle name="Comma  - Style4 6 5" xfId="11115" xr:uid="{00000000-0005-0000-0000-0000122B0000}"/>
    <cellStyle name="Comma  - Style4 7" xfId="11116" xr:uid="{00000000-0005-0000-0000-0000132B0000}"/>
    <cellStyle name="Comma  - Style4 7 2" xfId="11117" xr:uid="{00000000-0005-0000-0000-0000142B0000}"/>
    <cellStyle name="Comma  - Style4 7 2 2" xfId="11118" xr:uid="{00000000-0005-0000-0000-0000152B0000}"/>
    <cellStyle name="Comma  - Style4 7 3" xfId="11119" xr:uid="{00000000-0005-0000-0000-0000162B0000}"/>
    <cellStyle name="Comma  - Style4 7 3 2" xfId="11120" xr:uid="{00000000-0005-0000-0000-0000172B0000}"/>
    <cellStyle name="Comma  - Style4 7 4" xfId="11121" xr:uid="{00000000-0005-0000-0000-0000182B0000}"/>
    <cellStyle name="Comma  - Style4 7 5" xfId="11122" xr:uid="{00000000-0005-0000-0000-0000192B0000}"/>
    <cellStyle name="Comma  - Style4 8" xfId="11123" xr:uid="{00000000-0005-0000-0000-00001A2B0000}"/>
    <cellStyle name="Comma  - Style4 8 2" xfId="11124" xr:uid="{00000000-0005-0000-0000-00001B2B0000}"/>
    <cellStyle name="Comma  - Style4 8 2 2" xfId="11125" xr:uid="{00000000-0005-0000-0000-00001C2B0000}"/>
    <cellStyle name="Comma  - Style4 8 3" xfId="11126" xr:uid="{00000000-0005-0000-0000-00001D2B0000}"/>
    <cellStyle name="Comma  - Style4 9" xfId="11127" xr:uid="{00000000-0005-0000-0000-00001E2B0000}"/>
    <cellStyle name="Comma  - Style4 9 2" xfId="11128" xr:uid="{00000000-0005-0000-0000-00001F2B0000}"/>
    <cellStyle name="Comma  - Style4 9 2 2" xfId="11129" xr:uid="{00000000-0005-0000-0000-0000202B0000}"/>
    <cellStyle name="Comma  - Style4 9 3" xfId="11130" xr:uid="{00000000-0005-0000-0000-0000212B0000}"/>
    <cellStyle name="Comma  - Style4_Book2" xfId="11131" xr:uid="{00000000-0005-0000-0000-0000222B0000}"/>
    <cellStyle name="Comma  - Style5" xfId="74" xr:uid="{00000000-0005-0000-0000-0000232B0000}"/>
    <cellStyle name="Comma  - Style5 10" xfId="11132" xr:uid="{00000000-0005-0000-0000-0000242B0000}"/>
    <cellStyle name="Comma  - Style5 10 2" xfId="11133" xr:uid="{00000000-0005-0000-0000-0000252B0000}"/>
    <cellStyle name="Comma  - Style5 11" xfId="11134" xr:uid="{00000000-0005-0000-0000-0000262B0000}"/>
    <cellStyle name="Comma  - Style5 12" xfId="11135" xr:uid="{00000000-0005-0000-0000-0000272B0000}"/>
    <cellStyle name="Comma  - Style5 13" xfId="11136" xr:uid="{00000000-0005-0000-0000-0000282B0000}"/>
    <cellStyle name="Comma  - Style5 14" xfId="11137" xr:uid="{00000000-0005-0000-0000-0000292B0000}"/>
    <cellStyle name="Comma  - Style5 15" xfId="11138" xr:uid="{00000000-0005-0000-0000-00002A2B0000}"/>
    <cellStyle name="Comma  - Style5 16" xfId="11139" xr:uid="{00000000-0005-0000-0000-00002B2B0000}"/>
    <cellStyle name="Comma  - Style5 17" xfId="11140" xr:uid="{00000000-0005-0000-0000-00002C2B0000}"/>
    <cellStyle name="Comma  - Style5 2" xfId="11141" xr:uid="{00000000-0005-0000-0000-00002D2B0000}"/>
    <cellStyle name="Comma  - Style5 2 10" xfId="11142" xr:uid="{00000000-0005-0000-0000-00002E2B0000}"/>
    <cellStyle name="Comma  - Style5 2 11" xfId="11143" xr:uid="{00000000-0005-0000-0000-00002F2B0000}"/>
    <cellStyle name="Comma  - Style5 2 12" xfId="11144" xr:uid="{00000000-0005-0000-0000-0000302B0000}"/>
    <cellStyle name="Comma  - Style5 2 2" xfId="11145" xr:uid="{00000000-0005-0000-0000-0000312B0000}"/>
    <cellStyle name="Comma  - Style5 2 2 2" xfId="11146" xr:uid="{00000000-0005-0000-0000-0000322B0000}"/>
    <cellStyle name="Comma  - Style5 2 2 3" xfId="11147" xr:uid="{00000000-0005-0000-0000-0000332B0000}"/>
    <cellStyle name="Comma  - Style5 2 2 4" xfId="11148" xr:uid="{00000000-0005-0000-0000-0000342B0000}"/>
    <cellStyle name="Comma  - Style5 2 3" xfId="11149" xr:uid="{00000000-0005-0000-0000-0000352B0000}"/>
    <cellStyle name="Comma  - Style5 2 3 2" xfId="11150" xr:uid="{00000000-0005-0000-0000-0000362B0000}"/>
    <cellStyle name="Comma  - Style5 2 3 2 2" xfId="11151" xr:uid="{00000000-0005-0000-0000-0000372B0000}"/>
    <cellStyle name="Comma  - Style5 2 3 2 3" xfId="11152" xr:uid="{00000000-0005-0000-0000-0000382B0000}"/>
    <cellStyle name="Comma  - Style5 2 3 2 4" xfId="11153" xr:uid="{00000000-0005-0000-0000-0000392B0000}"/>
    <cellStyle name="Comma  - Style5 2 3 2 5" xfId="11154" xr:uid="{00000000-0005-0000-0000-00003A2B0000}"/>
    <cellStyle name="Comma  - Style5 2 3 2 6" xfId="11155" xr:uid="{00000000-0005-0000-0000-00003B2B0000}"/>
    <cellStyle name="Comma  - Style5 2 3 3" xfId="11156" xr:uid="{00000000-0005-0000-0000-00003C2B0000}"/>
    <cellStyle name="Comma  - Style5 2 3 4" xfId="11157" xr:uid="{00000000-0005-0000-0000-00003D2B0000}"/>
    <cellStyle name="Comma  - Style5 2 3 5" xfId="11158" xr:uid="{00000000-0005-0000-0000-00003E2B0000}"/>
    <cellStyle name="Comma  - Style5 2 3 6" xfId="11159" xr:uid="{00000000-0005-0000-0000-00003F2B0000}"/>
    <cellStyle name="Comma  - Style5 2 4" xfId="11160" xr:uid="{00000000-0005-0000-0000-0000402B0000}"/>
    <cellStyle name="Comma  - Style5 2 4 2" xfId="11161" xr:uid="{00000000-0005-0000-0000-0000412B0000}"/>
    <cellStyle name="Comma  - Style5 2 4 3" xfId="11162" xr:uid="{00000000-0005-0000-0000-0000422B0000}"/>
    <cellStyle name="Comma  - Style5 2 4 3 2" xfId="11163" xr:uid="{00000000-0005-0000-0000-0000432B0000}"/>
    <cellStyle name="Comma  - Style5 2 4 4" xfId="11164" xr:uid="{00000000-0005-0000-0000-0000442B0000}"/>
    <cellStyle name="Comma  - Style5 2 5" xfId="11165" xr:uid="{00000000-0005-0000-0000-0000452B0000}"/>
    <cellStyle name="Comma  - Style5 2 5 2" xfId="11166" xr:uid="{00000000-0005-0000-0000-0000462B0000}"/>
    <cellStyle name="Comma  - Style5 2 6" xfId="11167" xr:uid="{00000000-0005-0000-0000-0000472B0000}"/>
    <cellStyle name="Comma  - Style5 2 7" xfId="11168" xr:uid="{00000000-0005-0000-0000-0000482B0000}"/>
    <cellStyle name="Comma  - Style5 2 8" xfId="11169" xr:uid="{00000000-0005-0000-0000-0000492B0000}"/>
    <cellStyle name="Comma  - Style5 2 9" xfId="11170" xr:uid="{00000000-0005-0000-0000-00004A2B0000}"/>
    <cellStyle name="Comma  - Style5 3" xfId="11171" xr:uid="{00000000-0005-0000-0000-00004B2B0000}"/>
    <cellStyle name="Comma  - Style5 3 10" xfId="11172" xr:uid="{00000000-0005-0000-0000-00004C2B0000}"/>
    <cellStyle name="Comma  - Style5 3 11" xfId="11173" xr:uid="{00000000-0005-0000-0000-00004D2B0000}"/>
    <cellStyle name="Comma  - Style5 3 12" xfId="11174" xr:uid="{00000000-0005-0000-0000-00004E2B0000}"/>
    <cellStyle name="Comma  - Style5 3 2" xfId="11175" xr:uid="{00000000-0005-0000-0000-00004F2B0000}"/>
    <cellStyle name="Comma  - Style5 3 2 2" xfId="11176" xr:uid="{00000000-0005-0000-0000-0000502B0000}"/>
    <cellStyle name="Comma  - Style5 3 2 3" xfId="11177" xr:uid="{00000000-0005-0000-0000-0000512B0000}"/>
    <cellStyle name="Comma  - Style5 3 2 4" xfId="11178" xr:uid="{00000000-0005-0000-0000-0000522B0000}"/>
    <cellStyle name="Comma  - Style5 3 3" xfId="11179" xr:uid="{00000000-0005-0000-0000-0000532B0000}"/>
    <cellStyle name="Comma  - Style5 3 3 2" xfId="11180" xr:uid="{00000000-0005-0000-0000-0000542B0000}"/>
    <cellStyle name="Comma  - Style5 3 4" xfId="11181" xr:uid="{00000000-0005-0000-0000-0000552B0000}"/>
    <cellStyle name="Comma  - Style5 3 4 2" xfId="11182" xr:uid="{00000000-0005-0000-0000-0000562B0000}"/>
    <cellStyle name="Comma  - Style5 3 5" xfId="11183" xr:uid="{00000000-0005-0000-0000-0000572B0000}"/>
    <cellStyle name="Comma  - Style5 3 5 2" xfId="11184" xr:uid="{00000000-0005-0000-0000-0000582B0000}"/>
    <cellStyle name="Comma  - Style5 3 6" xfId="11185" xr:uid="{00000000-0005-0000-0000-0000592B0000}"/>
    <cellStyle name="Comma  - Style5 3 7" xfId="11186" xr:uid="{00000000-0005-0000-0000-00005A2B0000}"/>
    <cellStyle name="Comma  - Style5 3 8" xfId="11187" xr:uid="{00000000-0005-0000-0000-00005B2B0000}"/>
    <cellStyle name="Comma  - Style5 3 9" xfId="11188" xr:uid="{00000000-0005-0000-0000-00005C2B0000}"/>
    <cellStyle name="Comma  - Style5 4" xfId="11189" xr:uid="{00000000-0005-0000-0000-00005D2B0000}"/>
    <cellStyle name="Comma  - Style5 4 10" xfId="11190" xr:uid="{00000000-0005-0000-0000-00005E2B0000}"/>
    <cellStyle name="Comma  - Style5 4 11" xfId="11191" xr:uid="{00000000-0005-0000-0000-00005F2B0000}"/>
    <cellStyle name="Comma  - Style5 4 12" xfId="11192" xr:uid="{00000000-0005-0000-0000-0000602B0000}"/>
    <cellStyle name="Comma  - Style5 4 2" xfId="11193" xr:uid="{00000000-0005-0000-0000-0000612B0000}"/>
    <cellStyle name="Comma  - Style5 4 2 2" xfId="11194" xr:uid="{00000000-0005-0000-0000-0000622B0000}"/>
    <cellStyle name="Comma  - Style5 4 2 3" xfId="11195" xr:uid="{00000000-0005-0000-0000-0000632B0000}"/>
    <cellStyle name="Comma  - Style5 4 2 4" xfId="11196" xr:uid="{00000000-0005-0000-0000-0000642B0000}"/>
    <cellStyle name="Comma  - Style5 4 3" xfId="11197" xr:uid="{00000000-0005-0000-0000-0000652B0000}"/>
    <cellStyle name="Comma  - Style5 4 3 2" xfId="11198" xr:uid="{00000000-0005-0000-0000-0000662B0000}"/>
    <cellStyle name="Comma  - Style5 4 4" xfId="11199" xr:uid="{00000000-0005-0000-0000-0000672B0000}"/>
    <cellStyle name="Comma  - Style5 4 4 2" xfId="11200" xr:uid="{00000000-0005-0000-0000-0000682B0000}"/>
    <cellStyle name="Comma  - Style5 4 5" xfId="11201" xr:uid="{00000000-0005-0000-0000-0000692B0000}"/>
    <cellStyle name="Comma  - Style5 4 5 2" xfId="11202" xr:uid="{00000000-0005-0000-0000-00006A2B0000}"/>
    <cellStyle name="Comma  - Style5 4 6" xfId="11203" xr:uid="{00000000-0005-0000-0000-00006B2B0000}"/>
    <cellStyle name="Comma  - Style5 4 7" xfId="11204" xr:uid="{00000000-0005-0000-0000-00006C2B0000}"/>
    <cellStyle name="Comma  - Style5 4 8" xfId="11205" xr:uid="{00000000-0005-0000-0000-00006D2B0000}"/>
    <cellStyle name="Comma  - Style5 4 9" xfId="11206" xr:uid="{00000000-0005-0000-0000-00006E2B0000}"/>
    <cellStyle name="Comma  - Style5 5" xfId="11207" xr:uid="{00000000-0005-0000-0000-00006F2B0000}"/>
    <cellStyle name="Comma  - Style5 5 2" xfId="11208" xr:uid="{00000000-0005-0000-0000-0000702B0000}"/>
    <cellStyle name="Comma  - Style5 5 2 2" xfId="11209" xr:uid="{00000000-0005-0000-0000-0000712B0000}"/>
    <cellStyle name="Comma  - Style5 5 3" xfId="11210" xr:uid="{00000000-0005-0000-0000-0000722B0000}"/>
    <cellStyle name="Comma  - Style5 5 3 2" xfId="11211" xr:uid="{00000000-0005-0000-0000-0000732B0000}"/>
    <cellStyle name="Comma  - Style5 5 4" xfId="11212" xr:uid="{00000000-0005-0000-0000-0000742B0000}"/>
    <cellStyle name="Comma  - Style5 5 5" xfId="11213" xr:uid="{00000000-0005-0000-0000-0000752B0000}"/>
    <cellStyle name="Comma  - Style5 6" xfId="11214" xr:uid="{00000000-0005-0000-0000-0000762B0000}"/>
    <cellStyle name="Comma  - Style5 6 2" xfId="11215" xr:uid="{00000000-0005-0000-0000-0000772B0000}"/>
    <cellStyle name="Comma  - Style5 6 2 2" xfId="11216" xr:uid="{00000000-0005-0000-0000-0000782B0000}"/>
    <cellStyle name="Comma  - Style5 6 3" xfId="11217" xr:uid="{00000000-0005-0000-0000-0000792B0000}"/>
    <cellStyle name="Comma  - Style5 6 3 2" xfId="11218" xr:uid="{00000000-0005-0000-0000-00007A2B0000}"/>
    <cellStyle name="Comma  - Style5 6 4" xfId="11219" xr:uid="{00000000-0005-0000-0000-00007B2B0000}"/>
    <cellStyle name="Comma  - Style5 6 5" xfId="11220" xr:uid="{00000000-0005-0000-0000-00007C2B0000}"/>
    <cellStyle name="Comma  - Style5 7" xfId="11221" xr:uid="{00000000-0005-0000-0000-00007D2B0000}"/>
    <cellStyle name="Comma  - Style5 7 2" xfId="11222" xr:uid="{00000000-0005-0000-0000-00007E2B0000}"/>
    <cellStyle name="Comma  - Style5 7 2 2" xfId="11223" xr:uid="{00000000-0005-0000-0000-00007F2B0000}"/>
    <cellStyle name="Comma  - Style5 7 3" xfId="11224" xr:uid="{00000000-0005-0000-0000-0000802B0000}"/>
    <cellStyle name="Comma  - Style5 7 3 2" xfId="11225" xr:uid="{00000000-0005-0000-0000-0000812B0000}"/>
    <cellStyle name="Comma  - Style5 7 4" xfId="11226" xr:uid="{00000000-0005-0000-0000-0000822B0000}"/>
    <cellStyle name="Comma  - Style5 7 5" xfId="11227" xr:uid="{00000000-0005-0000-0000-0000832B0000}"/>
    <cellStyle name="Comma  - Style5 8" xfId="11228" xr:uid="{00000000-0005-0000-0000-0000842B0000}"/>
    <cellStyle name="Comma  - Style5 8 2" xfId="11229" xr:uid="{00000000-0005-0000-0000-0000852B0000}"/>
    <cellStyle name="Comma  - Style5 8 2 2" xfId="11230" xr:uid="{00000000-0005-0000-0000-0000862B0000}"/>
    <cellStyle name="Comma  - Style5 8 3" xfId="11231" xr:uid="{00000000-0005-0000-0000-0000872B0000}"/>
    <cellStyle name="Comma  - Style5 9" xfId="11232" xr:uid="{00000000-0005-0000-0000-0000882B0000}"/>
    <cellStyle name="Comma  - Style5 9 2" xfId="11233" xr:uid="{00000000-0005-0000-0000-0000892B0000}"/>
    <cellStyle name="Comma  - Style5 9 2 2" xfId="11234" xr:uid="{00000000-0005-0000-0000-00008A2B0000}"/>
    <cellStyle name="Comma  - Style5 9 3" xfId="11235" xr:uid="{00000000-0005-0000-0000-00008B2B0000}"/>
    <cellStyle name="Comma  - Style5_Book2" xfId="11236" xr:uid="{00000000-0005-0000-0000-00008C2B0000}"/>
    <cellStyle name="Comma  - Style6" xfId="75" xr:uid="{00000000-0005-0000-0000-00008D2B0000}"/>
    <cellStyle name="Comma  - Style6 10" xfId="11237" xr:uid="{00000000-0005-0000-0000-00008E2B0000}"/>
    <cellStyle name="Comma  - Style6 10 2" xfId="11238" xr:uid="{00000000-0005-0000-0000-00008F2B0000}"/>
    <cellStyle name="Comma  - Style6 11" xfId="11239" xr:uid="{00000000-0005-0000-0000-0000902B0000}"/>
    <cellStyle name="Comma  - Style6 12" xfId="11240" xr:uid="{00000000-0005-0000-0000-0000912B0000}"/>
    <cellStyle name="Comma  - Style6 13" xfId="11241" xr:uid="{00000000-0005-0000-0000-0000922B0000}"/>
    <cellStyle name="Comma  - Style6 14" xfId="11242" xr:uid="{00000000-0005-0000-0000-0000932B0000}"/>
    <cellStyle name="Comma  - Style6 15" xfId="11243" xr:uid="{00000000-0005-0000-0000-0000942B0000}"/>
    <cellStyle name="Comma  - Style6 16" xfId="11244" xr:uid="{00000000-0005-0000-0000-0000952B0000}"/>
    <cellStyle name="Comma  - Style6 17" xfId="11245" xr:uid="{00000000-0005-0000-0000-0000962B0000}"/>
    <cellStyle name="Comma  - Style6 2" xfId="11246" xr:uid="{00000000-0005-0000-0000-0000972B0000}"/>
    <cellStyle name="Comma  - Style6 2 10" xfId="11247" xr:uid="{00000000-0005-0000-0000-0000982B0000}"/>
    <cellStyle name="Comma  - Style6 2 11" xfId="11248" xr:uid="{00000000-0005-0000-0000-0000992B0000}"/>
    <cellStyle name="Comma  - Style6 2 12" xfId="11249" xr:uid="{00000000-0005-0000-0000-00009A2B0000}"/>
    <cellStyle name="Comma  - Style6 2 2" xfId="11250" xr:uid="{00000000-0005-0000-0000-00009B2B0000}"/>
    <cellStyle name="Comma  - Style6 2 2 2" xfId="11251" xr:uid="{00000000-0005-0000-0000-00009C2B0000}"/>
    <cellStyle name="Comma  - Style6 2 2 3" xfId="11252" xr:uid="{00000000-0005-0000-0000-00009D2B0000}"/>
    <cellStyle name="Comma  - Style6 2 2 4" xfId="11253" xr:uid="{00000000-0005-0000-0000-00009E2B0000}"/>
    <cellStyle name="Comma  - Style6 2 3" xfId="11254" xr:uid="{00000000-0005-0000-0000-00009F2B0000}"/>
    <cellStyle name="Comma  - Style6 2 3 2" xfId="11255" xr:uid="{00000000-0005-0000-0000-0000A02B0000}"/>
    <cellStyle name="Comma  - Style6 2 3 2 2" xfId="11256" xr:uid="{00000000-0005-0000-0000-0000A12B0000}"/>
    <cellStyle name="Comma  - Style6 2 3 2 3" xfId="11257" xr:uid="{00000000-0005-0000-0000-0000A22B0000}"/>
    <cellStyle name="Comma  - Style6 2 3 2 4" xfId="11258" xr:uid="{00000000-0005-0000-0000-0000A32B0000}"/>
    <cellStyle name="Comma  - Style6 2 3 2 5" xfId="11259" xr:uid="{00000000-0005-0000-0000-0000A42B0000}"/>
    <cellStyle name="Comma  - Style6 2 3 2 6" xfId="11260" xr:uid="{00000000-0005-0000-0000-0000A52B0000}"/>
    <cellStyle name="Comma  - Style6 2 3 3" xfId="11261" xr:uid="{00000000-0005-0000-0000-0000A62B0000}"/>
    <cellStyle name="Comma  - Style6 2 3 4" xfId="11262" xr:uid="{00000000-0005-0000-0000-0000A72B0000}"/>
    <cellStyle name="Comma  - Style6 2 3 5" xfId="11263" xr:uid="{00000000-0005-0000-0000-0000A82B0000}"/>
    <cellStyle name="Comma  - Style6 2 3 6" xfId="11264" xr:uid="{00000000-0005-0000-0000-0000A92B0000}"/>
    <cellStyle name="Comma  - Style6 2 4" xfId="11265" xr:uid="{00000000-0005-0000-0000-0000AA2B0000}"/>
    <cellStyle name="Comma  - Style6 2 4 2" xfId="11266" xr:uid="{00000000-0005-0000-0000-0000AB2B0000}"/>
    <cellStyle name="Comma  - Style6 2 4 3" xfId="11267" xr:uid="{00000000-0005-0000-0000-0000AC2B0000}"/>
    <cellStyle name="Comma  - Style6 2 4 3 2" xfId="11268" xr:uid="{00000000-0005-0000-0000-0000AD2B0000}"/>
    <cellStyle name="Comma  - Style6 2 4 4" xfId="11269" xr:uid="{00000000-0005-0000-0000-0000AE2B0000}"/>
    <cellStyle name="Comma  - Style6 2 5" xfId="11270" xr:uid="{00000000-0005-0000-0000-0000AF2B0000}"/>
    <cellStyle name="Comma  - Style6 2 5 2" xfId="11271" xr:uid="{00000000-0005-0000-0000-0000B02B0000}"/>
    <cellStyle name="Comma  - Style6 2 6" xfId="11272" xr:uid="{00000000-0005-0000-0000-0000B12B0000}"/>
    <cellStyle name="Comma  - Style6 2 7" xfId="11273" xr:uid="{00000000-0005-0000-0000-0000B22B0000}"/>
    <cellStyle name="Comma  - Style6 2 8" xfId="11274" xr:uid="{00000000-0005-0000-0000-0000B32B0000}"/>
    <cellStyle name="Comma  - Style6 2 9" xfId="11275" xr:uid="{00000000-0005-0000-0000-0000B42B0000}"/>
    <cellStyle name="Comma  - Style6 3" xfId="11276" xr:uid="{00000000-0005-0000-0000-0000B52B0000}"/>
    <cellStyle name="Comma  - Style6 3 10" xfId="11277" xr:uid="{00000000-0005-0000-0000-0000B62B0000}"/>
    <cellStyle name="Comma  - Style6 3 11" xfId="11278" xr:uid="{00000000-0005-0000-0000-0000B72B0000}"/>
    <cellStyle name="Comma  - Style6 3 12" xfId="11279" xr:uid="{00000000-0005-0000-0000-0000B82B0000}"/>
    <cellStyle name="Comma  - Style6 3 2" xfId="11280" xr:uid="{00000000-0005-0000-0000-0000B92B0000}"/>
    <cellStyle name="Comma  - Style6 3 2 2" xfId="11281" xr:uid="{00000000-0005-0000-0000-0000BA2B0000}"/>
    <cellStyle name="Comma  - Style6 3 2 3" xfId="11282" xr:uid="{00000000-0005-0000-0000-0000BB2B0000}"/>
    <cellStyle name="Comma  - Style6 3 2 4" xfId="11283" xr:uid="{00000000-0005-0000-0000-0000BC2B0000}"/>
    <cellStyle name="Comma  - Style6 3 3" xfId="11284" xr:uid="{00000000-0005-0000-0000-0000BD2B0000}"/>
    <cellStyle name="Comma  - Style6 3 3 2" xfId="11285" xr:uid="{00000000-0005-0000-0000-0000BE2B0000}"/>
    <cellStyle name="Comma  - Style6 3 4" xfId="11286" xr:uid="{00000000-0005-0000-0000-0000BF2B0000}"/>
    <cellStyle name="Comma  - Style6 3 4 2" xfId="11287" xr:uid="{00000000-0005-0000-0000-0000C02B0000}"/>
    <cellStyle name="Comma  - Style6 3 5" xfId="11288" xr:uid="{00000000-0005-0000-0000-0000C12B0000}"/>
    <cellStyle name="Comma  - Style6 3 5 2" xfId="11289" xr:uid="{00000000-0005-0000-0000-0000C22B0000}"/>
    <cellStyle name="Comma  - Style6 3 6" xfId="11290" xr:uid="{00000000-0005-0000-0000-0000C32B0000}"/>
    <cellStyle name="Comma  - Style6 3 7" xfId="11291" xr:uid="{00000000-0005-0000-0000-0000C42B0000}"/>
    <cellStyle name="Comma  - Style6 3 8" xfId="11292" xr:uid="{00000000-0005-0000-0000-0000C52B0000}"/>
    <cellStyle name="Comma  - Style6 3 9" xfId="11293" xr:uid="{00000000-0005-0000-0000-0000C62B0000}"/>
    <cellStyle name="Comma  - Style6 4" xfId="11294" xr:uid="{00000000-0005-0000-0000-0000C72B0000}"/>
    <cellStyle name="Comma  - Style6 4 10" xfId="11295" xr:uid="{00000000-0005-0000-0000-0000C82B0000}"/>
    <cellStyle name="Comma  - Style6 4 11" xfId="11296" xr:uid="{00000000-0005-0000-0000-0000C92B0000}"/>
    <cellStyle name="Comma  - Style6 4 12" xfId="11297" xr:uid="{00000000-0005-0000-0000-0000CA2B0000}"/>
    <cellStyle name="Comma  - Style6 4 2" xfId="11298" xr:uid="{00000000-0005-0000-0000-0000CB2B0000}"/>
    <cellStyle name="Comma  - Style6 4 2 2" xfId="11299" xr:uid="{00000000-0005-0000-0000-0000CC2B0000}"/>
    <cellStyle name="Comma  - Style6 4 2 3" xfId="11300" xr:uid="{00000000-0005-0000-0000-0000CD2B0000}"/>
    <cellStyle name="Comma  - Style6 4 2 4" xfId="11301" xr:uid="{00000000-0005-0000-0000-0000CE2B0000}"/>
    <cellStyle name="Comma  - Style6 4 3" xfId="11302" xr:uid="{00000000-0005-0000-0000-0000CF2B0000}"/>
    <cellStyle name="Comma  - Style6 4 3 2" xfId="11303" xr:uid="{00000000-0005-0000-0000-0000D02B0000}"/>
    <cellStyle name="Comma  - Style6 4 4" xfId="11304" xr:uid="{00000000-0005-0000-0000-0000D12B0000}"/>
    <cellStyle name="Comma  - Style6 4 4 2" xfId="11305" xr:uid="{00000000-0005-0000-0000-0000D22B0000}"/>
    <cellStyle name="Comma  - Style6 4 5" xfId="11306" xr:uid="{00000000-0005-0000-0000-0000D32B0000}"/>
    <cellStyle name="Comma  - Style6 4 5 2" xfId="11307" xr:uid="{00000000-0005-0000-0000-0000D42B0000}"/>
    <cellStyle name="Comma  - Style6 4 6" xfId="11308" xr:uid="{00000000-0005-0000-0000-0000D52B0000}"/>
    <cellStyle name="Comma  - Style6 4 7" xfId="11309" xr:uid="{00000000-0005-0000-0000-0000D62B0000}"/>
    <cellStyle name="Comma  - Style6 4 8" xfId="11310" xr:uid="{00000000-0005-0000-0000-0000D72B0000}"/>
    <cellStyle name="Comma  - Style6 4 9" xfId="11311" xr:uid="{00000000-0005-0000-0000-0000D82B0000}"/>
    <cellStyle name="Comma  - Style6 5" xfId="11312" xr:uid="{00000000-0005-0000-0000-0000D92B0000}"/>
    <cellStyle name="Comma  - Style6 5 2" xfId="11313" xr:uid="{00000000-0005-0000-0000-0000DA2B0000}"/>
    <cellStyle name="Comma  - Style6 5 2 2" xfId="11314" xr:uid="{00000000-0005-0000-0000-0000DB2B0000}"/>
    <cellStyle name="Comma  - Style6 5 3" xfId="11315" xr:uid="{00000000-0005-0000-0000-0000DC2B0000}"/>
    <cellStyle name="Comma  - Style6 5 3 2" xfId="11316" xr:uid="{00000000-0005-0000-0000-0000DD2B0000}"/>
    <cellStyle name="Comma  - Style6 5 4" xfId="11317" xr:uid="{00000000-0005-0000-0000-0000DE2B0000}"/>
    <cellStyle name="Comma  - Style6 5 5" xfId="11318" xr:uid="{00000000-0005-0000-0000-0000DF2B0000}"/>
    <cellStyle name="Comma  - Style6 6" xfId="11319" xr:uid="{00000000-0005-0000-0000-0000E02B0000}"/>
    <cellStyle name="Comma  - Style6 6 2" xfId="11320" xr:uid="{00000000-0005-0000-0000-0000E12B0000}"/>
    <cellStyle name="Comma  - Style6 6 2 2" xfId="11321" xr:uid="{00000000-0005-0000-0000-0000E22B0000}"/>
    <cellStyle name="Comma  - Style6 6 3" xfId="11322" xr:uid="{00000000-0005-0000-0000-0000E32B0000}"/>
    <cellStyle name="Comma  - Style6 6 3 2" xfId="11323" xr:uid="{00000000-0005-0000-0000-0000E42B0000}"/>
    <cellStyle name="Comma  - Style6 6 4" xfId="11324" xr:uid="{00000000-0005-0000-0000-0000E52B0000}"/>
    <cellStyle name="Comma  - Style6 6 5" xfId="11325" xr:uid="{00000000-0005-0000-0000-0000E62B0000}"/>
    <cellStyle name="Comma  - Style6 7" xfId="11326" xr:uid="{00000000-0005-0000-0000-0000E72B0000}"/>
    <cellStyle name="Comma  - Style6 7 2" xfId="11327" xr:uid="{00000000-0005-0000-0000-0000E82B0000}"/>
    <cellStyle name="Comma  - Style6 7 2 2" xfId="11328" xr:uid="{00000000-0005-0000-0000-0000E92B0000}"/>
    <cellStyle name="Comma  - Style6 7 3" xfId="11329" xr:uid="{00000000-0005-0000-0000-0000EA2B0000}"/>
    <cellStyle name="Comma  - Style6 7 3 2" xfId="11330" xr:uid="{00000000-0005-0000-0000-0000EB2B0000}"/>
    <cellStyle name="Comma  - Style6 7 4" xfId="11331" xr:uid="{00000000-0005-0000-0000-0000EC2B0000}"/>
    <cellStyle name="Comma  - Style6 7 5" xfId="11332" xr:uid="{00000000-0005-0000-0000-0000ED2B0000}"/>
    <cellStyle name="Comma  - Style6 8" xfId="11333" xr:uid="{00000000-0005-0000-0000-0000EE2B0000}"/>
    <cellStyle name="Comma  - Style6 8 2" xfId="11334" xr:uid="{00000000-0005-0000-0000-0000EF2B0000}"/>
    <cellStyle name="Comma  - Style6 8 2 2" xfId="11335" xr:uid="{00000000-0005-0000-0000-0000F02B0000}"/>
    <cellStyle name="Comma  - Style6 8 3" xfId="11336" xr:uid="{00000000-0005-0000-0000-0000F12B0000}"/>
    <cellStyle name="Comma  - Style6 9" xfId="11337" xr:uid="{00000000-0005-0000-0000-0000F22B0000}"/>
    <cellStyle name="Comma  - Style6 9 2" xfId="11338" xr:uid="{00000000-0005-0000-0000-0000F32B0000}"/>
    <cellStyle name="Comma  - Style6 9 2 2" xfId="11339" xr:uid="{00000000-0005-0000-0000-0000F42B0000}"/>
    <cellStyle name="Comma  - Style6 9 3" xfId="11340" xr:uid="{00000000-0005-0000-0000-0000F52B0000}"/>
    <cellStyle name="Comma  - Style6_Book2" xfId="11341" xr:uid="{00000000-0005-0000-0000-0000F62B0000}"/>
    <cellStyle name="Comma  - Style7" xfId="76" xr:uid="{00000000-0005-0000-0000-0000F72B0000}"/>
    <cellStyle name="Comma  - Style7 10" xfId="11342" xr:uid="{00000000-0005-0000-0000-0000F82B0000}"/>
    <cellStyle name="Comma  - Style7 10 2" xfId="11343" xr:uid="{00000000-0005-0000-0000-0000F92B0000}"/>
    <cellStyle name="Comma  - Style7 11" xfId="11344" xr:uid="{00000000-0005-0000-0000-0000FA2B0000}"/>
    <cellStyle name="Comma  - Style7 12" xfId="11345" xr:uid="{00000000-0005-0000-0000-0000FB2B0000}"/>
    <cellStyle name="Comma  - Style7 13" xfId="11346" xr:uid="{00000000-0005-0000-0000-0000FC2B0000}"/>
    <cellStyle name="Comma  - Style7 14" xfId="11347" xr:uid="{00000000-0005-0000-0000-0000FD2B0000}"/>
    <cellStyle name="Comma  - Style7 15" xfId="11348" xr:uid="{00000000-0005-0000-0000-0000FE2B0000}"/>
    <cellStyle name="Comma  - Style7 16" xfId="11349" xr:uid="{00000000-0005-0000-0000-0000FF2B0000}"/>
    <cellStyle name="Comma  - Style7 17" xfId="11350" xr:uid="{00000000-0005-0000-0000-0000002C0000}"/>
    <cellStyle name="Comma  - Style7 2" xfId="11351" xr:uid="{00000000-0005-0000-0000-0000012C0000}"/>
    <cellStyle name="Comma  - Style7 2 10" xfId="11352" xr:uid="{00000000-0005-0000-0000-0000022C0000}"/>
    <cellStyle name="Comma  - Style7 2 11" xfId="11353" xr:uid="{00000000-0005-0000-0000-0000032C0000}"/>
    <cellStyle name="Comma  - Style7 2 12" xfId="11354" xr:uid="{00000000-0005-0000-0000-0000042C0000}"/>
    <cellStyle name="Comma  - Style7 2 2" xfId="11355" xr:uid="{00000000-0005-0000-0000-0000052C0000}"/>
    <cellStyle name="Comma  - Style7 2 2 2" xfId="11356" xr:uid="{00000000-0005-0000-0000-0000062C0000}"/>
    <cellStyle name="Comma  - Style7 2 2 3" xfId="11357" xr:uid="{00000000-0005-0000-0000-0000072C0000}"/>
    <cellStyle name="Comma  - Style7 2 2 4" xfId="11358" xr:uid="{00000000-0005-0000-0000-0000082C0000}"/>
    <cellStyle name="Comma  - Style7 2 3" xfId="11359" xr:uid="{00000000-0005-0000-0000-0000092C0000}"/>
    <cellStyle name="Comma  - Style7 2 3 2" xfId="11360" xr:uid="{00000000-0005-0000-0000-00000A2C0000}"/>
    <cellStyle name="Comma  - Style7 2 3 2 2" xfId="11361" xr:uid="{00000000-0005-0000-0000-00000B2C0000}"/>
    <cellStyle name="Comma  - Style7 2 3 2 3" xfId="11362" xr:uid="{00000000-0005-0000-0000-00000C2C0000}"/>
    <cellStyle name="Comma  - Style7 2 3 2 4" xfId="11363" xr:uid="{00000000-0005-0000-0000-00000D2C0000}"/>
    <cellStyle name="Comma  - Style7 2 3 2 5" xfId="11364" xr:uid="{00000000-0005-0000-0000-00000E2C0000}"/>
    <cellStyle name="Comma  - Style7 2 3 2 6" xfId="11365" xr:uid="{00000000-0005-0000-0000-00000F2C0000}"/>
    <cellStyle name="Comma  - Style7 2 3 3" xfId="11366" xr:uid="{00000000-0005-0000-0000-0000102C0000}"/>
    <cellStyle name="Comma  - Style7 2 3 4" xfId="11367" xr:uid="{00000000-0005-0000-0000-0000112C0000}"/>
    <cellStyle name="Comma  - Style7 2 3 5" xfId="11368" xr:uid="{00000000-0005-0000-0000-0000122C0000}"/>
    <cellStyle name="Comma  - Style7 2 3 6" xfId="11369" xr:uid="{00000000-0005-0000-0000-0000132C0000}"/>
    <cellStyle name="Comma  - Style7 2 4" xfId="11370" xr:uid="{00000000-0005-0000-0000-0000142C0000}"/>
    <cellStyle name="Comma  - Style7 2 4 2" xfId="11371" xr:uid="{00000000-0005-0000-0000-0000152C0000}"/>
    <cellStyle name="Comma  - Style7 2 4 3" xfId="11372" xr:uid="{00000000-0005-0000-0000-0000162C0000}"/>
    <cellStyle name="Comma  - Style7 2 4 3 2" xfId="11373" xr:uid="{00000000-0005-0000-0000-0000172C0000}"/>
    <cellStyle name="Comma  - Style7 2 4 4" xfId="11374" xr:uid="{00000000-0005-0000-0000-0000182C0000}"/>
    <cellStyle name="Comma  - Style7 2 5" xfId="11375" xr:uid="{00000000-0005-0000-0000-0000192C0000}"/>
    <cellStyle name="Comma  - Style7 2 5 2" xfId="11376" xr:uid="{00000000-0005-0000-0000-00001A2C0000}"/>
    <cellStyle name="Comma  - Style7 2 6" xfId="11377" xr:uid="{00000000-0005-0000-0000-00001B2C0000}"/>
    <cellStyle name="Comma  - Style7 2 7" xfId="11378" xr:uid="{00000000-0005-0000-0000-00001C2C0000}"/>
    <cellStyle name="Comma  - Style7 2 8" xfId="11379" xr:uid="{00000000-0005-0000-0000-00001D2C0000}"/>
    <cellStyle name="Comma  - Style7 2 9" xfId="11380" xr:uid="{00000000-0005-0000-0000-00001E2C0000}"/>
    <cellStyle name="Comma  - Style7 3" xfId="11381" xr:uid="{00000000-0005-0000-0000-00001F2C0000}"/>
    <cellStyle name="Comma  - Style7 3 10" xfId="11382" xr:uid="{00000000-0005-0000-0000-0000202C0000}"/>
    <cellStyle name="Comma  - Style7 3 11" xfId="11383" xr:uid="{00000000-0005-0000-0000-0000212C0000}"/>
    <cellStyle name="Comma  - Style7 3 12" xfId="11384" xr:uid="{00000000-0005-0000-0000-0000222C0000}"/>
    <cellStyle name="Comma  - Style7 3 2" xfId="11385" xr:uid="{00000000-0005-0000-0000-0000232C0000}"/>
    <cellStyle name="Comma  - Style7 3 2 2" xfId="11386" xr:uid="{00000000-0005-0000-0000-0000242C0000}"/>
    <cellStyle name="Comma  - Style7 3 2 3" xfId="11387" xr:uid="{00000000-0005-0000-0000-0000252C0000}"/>
    <cellStyle name="Comma  - Style7 3 2 4" xfId="11388" xr:uid="{00000000-0005-0000-0000-0000262C0000}"/>
    <cellStyle name="Comma  - Style7 3 3" xfId="11389" xr:uid="{00000000-0005-0000-0000-0000272C0000}"/>
    <cellStyle name="Comma  - Style7 3 3 2" xfId="11390" xr:uid="{00000000-0005-0000-0000-0000282C0000}"/>
    <cellStyle name="Comma  - Style7 3 4" xfId="11391" xr:uid="{00000000-0005-0000-0000-0000292C0000}"/>
    <cellStyle name="Comma  - Style7 3 4 2" xfId="11392" xr:uid="{00000000-0005-0000-0000-00002A2C0000}"/>
    <cellStyle name="Comma  - Style7 3 5" xfId="11393" xr:uid="{00000000-0005-0000-0000-00002B2C0000}"/>
    <cellStyle name="Comma  - Style7 3 5 2" xfId="11394" xr:uid="{00000000-0005-0000-0000-00002C2C0000}"/>
    <cellStyle name="Comma  - Style7 3 6" xfId="11395" xr:uid="{00000000-0005-0000-0000-00002D2C0000}"/>
    <cellStyle name="Comma  - Style7 3 7" xfId="11396" xr:uid="{00000000-0005-0000-0000-00002E2C0000}"/>
    <cellStyle name="Comma  - Style7 3 8" xfId="11397" xr:uid="{00000000-0005-0000-0000-00002F2C0000}"/>
    <cellStyle name="Comma  - Style7 3 9" xfId="11398" xr:uid="{00000000-0005-0000-0000-0000302C0000}"/>
    <cellStyle name="Comma  - Style7 4" xfId="11399" xr:uid="{00000000-0005-0000-0000-0000312C0000}"/>
    <cellStyle name="Comma  - Style7 4 10" xfId="11400" xr:uid="{00000000-0005-0000-0000-0000322C0000}"/>
    <cellStyle name="Comma  - Style7 4 11" xfId="11401" xr:uid="{00000000-0005-0000-0000-0000332C0000}"/>
    <cellStyle name="Comma  - Style7 4 12" xfId="11402" xr:uid="{00000000-0005-0000-0000-0000342C0000}"/>
    <cellStyle name="Comma  - Style7 4 2" xfId="11403" xr:uid="{00000000-0005-0000-0000-0000352C0000}"/>
    <cellStyle name="Comma  - Style7 4 2 2" xfId="11404" xr:uid="{00000000-0005-0000-0000-0000362C0000}"/>
    <cellStyle name="Comma  - Style7 4 2 3" xfId="11405" xr:uid="{00000000-0005-0000-0000-0000372C0000}"/>
    <cellStyle name="Comma  - Style7 4 2 4" xfId="11406" xr:uid="{00000000-0005-0000-0000-0000382C0000}"/>
    <cellStyle name="Comma  - Style7 4 3" xfId="11407" xr:uid="{00000000-0005-0000-0000-0000392C0000}"/>
    <cellStyle name="Comma  - Style7 4 3 2" xfId="11408" xr:uid="{00000000-0005-0000-0000-00003A2C0000}"/>
    <cellStyle name="Comma  - Style7 4 4" xfId="11409" xr:uid="{00000000-0005-0000-0000-00003B2C0000}"/>
    <cellStyle name="Comma  - Style7 4 4 2" xfId="11410" xr:uid="{00000000-0005-0000-0000-00003C2C0000}"/>
    <cellStyle name="Comma  - Style7 4 5" xfId="11411" xr:uid="{00000000-0005-0000-0000-00003D2C0000}"/>
    <cellStyle name="Comma  - Style7 4 5 2" xfId="11412" xr:uid="{00000000-0005-0000-0000-00003E2C0000}"/>
    <cellStyle name="Comma  - Style7 4 6" xfId="11413" xr:uid="{00000000-0005-0000-0000-00003F2C0000}"/>
    <cellStyle name="Comma  - Style7 4 7" xfId="11414" xr:uid="{00000000-0005-0000-0000-0000402C0000}"/>
    <cellStyle name="Comma  - Style7 4 8" xfId="11415" xr:uid="{00000000-0005-0000-0000-0000412C0000}"/>
    <cellStyle name="Comma  - Style7 4 9" xfId="11416" xr:uid="{00000000-0005-0000-0000-0000422C0000}"/>
    <cellStyle name="Comma  - Style7 5" xfId="11417" xr:uid="{00000000-0005-0000-0000-0000432C0000}"/>
    <cellStyle name="Comma  - Style7 5 2" xfId="11418" xr:uid="{00000000-0005-0000-0000-0000442C0000}"/>
    <cellStyle name="Comma  - Style7 5 2 2" xfId="11419" xr:uid="{00000000-0005-0000-0000-0000452C0000}"/>
    <cellStyle name="Comma  - Style7 5 3" xfId="11420" xr:uid="{00000000-0005-0000-0000-0000462C0000}"/>
    <cellStyle name="Comma  - Style7 5 3 2" xfId="11421" xr:uid="{00000000-0005-0000-0000-0000472C0000}"/>
    <cellStyle name="Comma  - Style7 5 4" xfId="11422" xr:uid="{00000000-0005-0000-0000-0000482C0000}"/>
    <cellStyle name="Comma  - Style7 5 5" xfId="11423" xr:uid="{00000000-0005-0000-0000-0000492C0000}"/>
    <cellStyle name="Comma  - Style7 6" xfId="11424" xr:uid="{00000000-0005-0000-0000-00004A2C0000}"/>
    <cellStyle name="Comma  - Style7 6 2" xfId="11425" xr:uid="{00000000-0005-0000-0000-00004B2C0000}"/>
    <cellStyle name="Comma  - Style7 6 2 2" xfId="11426" xr:uid="{00000000-0005-0000-0000-00004C2C0000}"/>
    <cellStyle name="Comma  - Style7 6 3" xfId="11427" xr:uid="{00000000-0005-0000-0000-00004D2C0000}"/>
    <cellStyle name="Comma  - Style7 6 3 2" xfId="11428" xr:uid="{00000000-0005-0000-0000-00004E2C0000}"/>
    <cellStyle name="Comma  - Style7 6 4" xfId="11429" xr:uid="{00000000-0005-0000-0000-00004F2C0000}"/>
    <cellStyle name="Comma  - Style7 6 5" xfId="11430" xr:uid="{00000000-0005-0000-0000-0000502C0000}"/>
    <cellStyle name="Comma  - Style7 7" xfId="11431" xr:uid="{00000000-0005-0000-0000-0000512C0000}"/>
    <cellStyle name="Comma  - Style7 7 2" xfId="11432" xr:uid="{00000000-0005-0000-0000-0000522C0000}"/>
    <cellStyle name="Comma  - Style7 7 2 2" xfId="11433" xr:uid="{00000000-0005-0000-0000-0000532C0000}"/>
    <cellStyle name="Comma  - Style7 7 3" xfId="11434" xr:uid="{00000000-0005-0000-0000-0000542C0000}"/>
    <cellStyle name="Comma  - Style7 7 3 2" xfId="11435" xr:uid="{00000000-0005-0000-0000-0000552C0000}"/>
    <cellStyle name="Comma  - Style7 7 4" xfId="11436" xr:uid="{00000000-0005-0000-0000-0000562C0000}"/>
    <cellStyle name="Comma  - Style7 7 5" xfId="11437" xr:uid="{00000000-0005-0000-0000-0000572C0000}"/>
    <cellStyle name="Comma  - Style7 8" xfId="11438" xr:uid="{00000000-0005-0000-0000-0000582C0000}"/>
    <cellStyle name="Comma  - Style7 8 2" xfId="11439" xr:uid="{00000000-0005-0000-0000-0000592C0000}"/>
    <cellStyle name="Comma  - Style7 8 2 2" xfId="11440" xr:uid="{00000000-0005-0000-0000-00005A2C0000}"/>
    <cellStyle name="Comma  - Style7 8 3" xfId="11441" xr:uid="{00000000-0005-0000-0000-00005B2C0000}"/>
    <cellStyle name="Comma  - Style7 9" xfId="11442" xr:uid="{00000000-0005-0000-0000-00005C2C0000}"/>
    <cellStyle name="Comma  - Style7 9 2" xfId="11443" xr:uid="{00000000-0005-0000-0000-00005D2C0000}"/>
    <cellStyle name="Comma  - Style7 9 2 2" xfId="11444" xr:uid="{00000000-0005-0000-0000-00005E2C0000}"/>
    <cellStyle name="Comma  - Style7 9 3" xfId="11445" xr:uid="{00000000-0005-0000-0000-00005F2C0000}"/>
    <cellStyle name="Comma  - Style7_Book2" xfId="11446" xr:uid="{00000000-0005-0000-0000-0000602C0000}"/>
    <cellStyle name="Comma  - Style8" xfId="77" xr:uid="{00000000-0005-0000-0000-0000612C0000}"/>
    <cellStyle name="Comma  - Style8 10" xfId="11447" xr:uid="{00000000-0005-0000-0000-0000622C0000}"/>
    <cellStyle name="Comma  - Style8 10 2" xfId="11448" xr:uid="{00000000-0005-0000-0000-0000632C0000}"/>
    <cellStyle name="Comma  - Style8 11" xfId="11449" xr:uid="{00000000-0005-0000-0000-0000642C0000}"/>
    <cellStyle name="Comma  - Style8 12" xfId="11450" xr:uid="{00000000-0005-0000-0000-0000652C0000}"/>
    <cellStyle name="Comma  - Style8 13" xfId="11451" xr:uid="{00000000-0005-0000-0000-0000662C0000}"/>
    <cellStyle name="Comma  - Style8 14" xfId="11452" xr:uid="{00000000-0005-0000-0000-0000672C0000}"/>
    <cellStyle name="Comma  - Style8 15" xfId="11453" xr:uid="{00000000-0005-0000-0000-0000682C0000}"/>
    <cellStyle name="Comma  - Style8 16" xfId="11454" xr:uid="{00000000-0005-0000-0000-0000692C0000}"/>
    <cellStyle name="Comma  - Style8 17" xfId="11455" xr:uid="{00000000-0005-0000-0000-00006A2C0000}"/>
    <cellStyle name="Comma  - Style8 2" xfId="11456" xr:uid="{00000000-0005-0000-0000-00006B2C0000}"/>
    <cellStyle name="Comma  - Style8 2 10" xfId="11457" xr:uid="{00000000-0005-0000-0000-00006C2C0000}"/>
    <cellStyle name="Comma  - Style8 2 11" xfId="11458" xr:uid="{00000000-0005-0000-0000-00006D2C0000}"/>
    <cellStyle name="Comma  - Style8 2 12" xfId="11459" xr:uid="{00000000-0005-0000-0000-00006E2C0000}"/>
    <cellStyle name="Comma  - Style8 2 2" xfId="11460" xr:uid="{00000000-0005-0000-0000-00006F2C0000}"/>
    <cellStyle name="Comma  - Style8 2 2 2" xfId="11461" xr:uid="{00000000-0005-0000-0000-0000702C0000}"/>
    <cellStyle name="Comma  - Style8 2 2 3" xfId="11462" xr:uid="{00000000-0005-0000-0000-0000712C0000}"/>
    <cellStyle name="Comma  - Style8 2 2 4" xfId="11463" xr:uid="{00000000-0005-0000-0000-0000722C0000}"/>
    <cellStyle name="Comma  - Style8 2 3" xfId="11464" xr:uid="{00000000-0005-0000-0000-0000732C0000}"/>
    <cellStyle name="Comma  - Style8 2 3 2" xfId="11465" xr:uid="{00000000-0005-0000-0000-0000742C0000}"/>
    <cellStyle name="Comma  - Style8 2 3 2 2" xfId="11466" xr:uid="{00000000-0005-0000-0000-0000752C0000}"/>
    <cellStyle name="Comma  - Style8 2 3 2 3" xfId="11467" xr:uid="{00000000-0005-0000-0000-0000762C0000}"/>
    <cellStyle name="Comma  - Style8 2 3 2 4" xfId="11468" xr:uid="{00000000-0005-0000-0000-0000772C0000}"/>
    <cellStyle name="Comma  - Style8 2 3 2 5" xfId="11469" xr:uid="{00000000-0005-0000-0000-0000782C0000}"/>
    <cellStyle name="Comma  - Style8 2 3 2 6" xfId="11470" xr:uid="{00000000-0005-0000-0000-0000792C0000}"/>
    <cellStyle name="Comma  - Style8 2 3 3" xfId="11471" xr:uid="{00000000-0005-0000-0000-00007A2C0000}"/>
    <cellStyle name="Comma  - Style8 2 3 4" xfId="11472" xr:uid="{00000000-0005-0000-0000-00007B2C0000}"/>
    <cellStyle name="Comma  - Style8 2 3 5" xfId="11473" xr:uid="{00000000-0005-0000-0000-00007C2C0000}"/>
    <cellStyle name="Comma  - Style8 2 3 6" xfId="11474" xr:uid="{00000000-0005-0000-0000-00007D2C0000}"/>
    <cellStyle name="Comma  - Style8 2 4" xfId="11475" xr:uid="{00000000-0005-0000-0000-00007E2C0000}"/>
    <cellStyle name="Comma  - Style8 2 4 2" xfId="11476" xr:uid="{00000000-0005-0000-0000-00007F2C0000}"/>
    <cellStyle name="Comma  - Style8 2 4 3" xfId="11477" xr:uid="{00000000-0005-0000-0000-0000802C0000}"/>
    <cellStyle name="Comma  - Style8 2 4 3 2" xfId="11478" xr:uid="{00000000-0005-0000-0000-0000812C0000}"/>
    <cellStyle name="Comma  - Style8 2 4 4" xfId="11479" xr:uid="{00000000-0005-0000-0000-0000822C0000}"/>
    <cellStyle name="Comma  - Style8 2 5" xfId="11480" xr:uid="{00000000-0005-0000-0000-0000832C0000}"/>
    <cellStyle name="Comma  - Style8 2 5 2" xfId="11481" xr:uid="{00000000-0005-0000-0000-0000842C0000}"/>
    <cellStyle name="Comma  - Style8 2 6" xfId="11482" xr:uid="{00000000-0005-0000-0000-0000852C0000}"/>
    <cellStyle name="Comma  - Style8 2 7" xfId="11483" xr:uid="{00000000-0005-0000-0000-0000862C0000}"/>
    <cellStyle name="Comma  - Style8 2 8" xfId="11484" xr:uid="{00000000-0005-0000-0000-0000872C0000}"/>
    <cellStyle name="Comma  - Style8 2 9" xfId="11485" xr:uid="{00000000-0005-0000-0000-0000882C0000}"/>
    <cellStyle name="Comma  - Style8 3" xfId="11486" xr:uid="{00000000-0005-0000-0000-0000892C0000}"/>
    <cellStyle name="Comma  - Style8 3 10" xfId="11487" xr:uid="{00000000-0005-0000-0000-00008A2C0000}"/>
    <cellStyle name="Comma  - Style8 3 11" xfId="11488" xr:uid="{00000000-0005-0000-0000-00008B2C0000}"/>
    <cellStyle name="Comma  - Style8 3 12" xfId="11489" xr:uid="{00000000-0005-0000-0000-00008C2C0000}"/>
    <cellStyle name="Comma  - Style8 3 2" xfId="11490" xr:uid="{00000000-0005-0000-0000-00008D2C0000}"/>
    <cellStyle name="Comma  - Style8 3 2 2" xfId="11491" xr:uid="{00000000-0005-0000-0000-00008E2C0000}"/>
    <cellStyle name="Comma  - Style8 3 2 3" xfId="11492" xr:uid="{00000000-0005-0000-0000-00008F2C0000}"/>
    <cellStyle name="Comma  - Style8 3 2 4" xfId="11493" xr:uid="{00000000-0005-0000-0000-0000902C0000}"/>
    <cellStyle name="Comma  - Style8 3 3" xfId="11494" xr:uid="{00000000-0005-0000-0000-0000912C0000}"/>
    <cellStyle name="Comma  - Style8 3 3 2" xfId="11495" xr:uid="{00000000-0005-0000-0000-0000922C0000}"/>
    <cellStyle name="Comma  - Style8 3 4" xfId="11496" xr:uid="{00000000-0005-0000-0000-0000932C0000}"/>
    <cellStyle name="Comma  - Style8 3 4 2" xfId="11497" xr:uid="{00000000-0005-0000-0000-0000942C0000}"/>
    <cellStyle name="Comma  - Style8 3 5" xfId="11498" xr:uid="{00000000-0005-0000-0000-0000952C0000}"/>
    <cellStyle name="Comma  - Style8 3 5 2" xfId="11499" xr:uid="{00000000-0005-0000-0000-0000962C0000}"/>
    <cellStyle name="Comma  - Style8 3 6" xfId="11500" xr:uid="{00000000-0005-0000-0000-0000972C0000}"/>
    <cellStyle name="Comma  - Style8 3 7" xfId="11501" xr:uid="{00000000-0005-0000-0000-0000982C0000}"/>
    <cellStyle name="Comma  - Style8 3 8" xfId="11502" xr:uid="{00000000-0005-0000-0000-0000992C0000}"/>
    <cellStyle name="Comma  - Style8 3 9" xfId="11503" xr:uid="{00000000-0005-0000-0000-00009A2C0000}"/>
    <cellStyle name="Comma  - Style8 4" xfId="11504" xr:uid="{00000000-0005-0000-0000-00009B2C0000}"/>
    <cellStyle name="Comma  - Style8 4 10" xfId="11505" xr:uid="{00000000-0005-0000-0000-00009C2C0000}"/>
    <cellStyle name="Comma  - Style8 4 11" xfId="11506" xr:uid="{00000000-0005-0000-0000-00009D2C0000}"/>
    <cellStyle name="Comma  - Style8 4 12" xfId="11507" xr:uid="{00000000-0005-0000-0000-00009E2C0000}"/>
    <cellStyle name="Comma  - Style8 4 2" xfId="11508" xr:uid="{00000000-0005-0000-0000-00009F2C0000}"/>
    <cellStyle name="Comma  - Style8 4 2 2" xfId="11509" xr:uid="{00000000-0005-0000-0000-0000A02C0000}"/>
    <cellStyle name="Comma  - Style8 4 2 3" xfId="11510" xr:uid="{00000000-0005-0000-0000-0000A12C0000}"/>
    <cellStyle name="Comma  - Style8 4 2 4" xfId="11511" xr:uid="{00000000-0005-0000-0000-0000A22C0000}"/>
    <cellStyle name="Comma  - Style8 4 3" xfId="11512" xr:uid="{00000000-0005-0000-0000-0000A32C0000}"/>
    <cellStyle name="Comma  - Style8 4 3 2" xfId="11513" xr:uid="{00000000-0005-0000-0000-0000A42C0000}"/>
    <cellStyle name="Comma  - Style8 4 4" xfId="11514" xr:uid="{00000000-0005-0000-0000-0000A52C0000}"/>
    <cellStyle name="Comma  - Style8 4 4 2" xfId="11515" xr:uid="{00000000-0005-0000-0000-0000A62C0000}"/>
    <cellStyle name="Comma  - Style8 4 5" xfId="11516" xr:uid="{00000000-0005-0000-0000-0000A72C0000}"/>
    <cellStyle name="Comma  - Style8 4 5 2" xfId="11517" xr:uid="{00000000-0005-0000-0000-0000A82C0000}"/>
    <cellStyle name="Comma  - Style8 4 6" xfId="11518" xr:uid="{00000000-0005-0000-0000-0000A92C0000}"/>
    <cellStyle name="Comma  - Style8 4 7" xfId="11519" xr:uid="{00000000-0005-0000-0000-0000AA2C0000}"/>
    <cellStyle name="Comma  - Style8 4 8" xfId="11520" xr:uid="{00000000-0005-0000-0000-0000AB2C0000}"/>
    <cellStyle name="Comma  - Style8 4 9" xfId="11521" xr:uid="{00000000-0005-0000-0000-0000AC2C0000}"/>
    <cellStyle name="Comma  - Style8 5" xfId="11522" xr:uid="{00000000-0005-0000-0000-0000AD2C0000}"/>
    <cellStyle name="Comma  - Style8 5 2" xfId="11523" xr:uid="{00000000-0005-0000-0000-0000AE2C0000}"/>
    <cellStyle name="Comma  - Style8 5 2 2" xfId="11524" xr:uid="{00000000-0005-0000-0000-0000AF2C0000}"/>
    <cellStyle name="Comma  - Style8 5 3" xfId="11525" xr:uid="{00000000-0005-0000-0000-0000B02C0000}"/>
    <cellStyle name="Comma  - Style8 5 3 2" xfId="11526" xr:uid="{00000000-0005-0000-0000-0000B12C0000}"/>
    <cellStyle name="Comma  - Style8 5 4" xfId="11527" xr:uid="{00000000-0005-0000-0000-0000B22C0000}"/>
    <cellStyle name="Comma  - Style8 5 5" xfId="11528" xr:uid="{00000000-0005-0000-0000-0000B32C0000}"/>
    <cellStyle name="Comma  - Style8 6" xfId="11529" xr:uid="{00000000-0005-0000-0000-0000B42C0000}"/>
    <cellStyle name="Comma  - Style8 6 2" xfId="11530" xr:uid="{00000000-0005-0000-0000-0000B52C0000}"/>
    <cellStyle name="Comma  - Style8 6 2 2" xfId="11531" xr:uid="{00000000-0005-0000-0000-0000B62C0000}"/>
    <cellStyle name="Comma  - Style8 6 3" xfId="11532" xr:uid="{00000000-0005-0000-0000-0000B72C0000}"/>
    <cellStyle name="Comma  - Style8 6 3 2" xfId="11533" xr:uid="{00000000-0005-0000-0000-0000B82C0000}"/>
    <cellStyle name="Comma  - Style8 6 4" xfId="11534" xr:uid="{00000000-0005-0000-0000-0000B92C0000}"/>
    <cellStyle name="Comma  - Style8 6 5" xfId="11535" xr:uid="{00000000-0005-0000-0000-0000BA2C0000}"/>
    <cellStyle name="Comma  - Style8 7" xfId="11536" xr:uid="{00000000-0005-0000-0000-0000BB2C0000}"/>
    <cellStyle name="Comma  - Style8 7 2" xfId="11537" xr:uid="{00000000-0005-0000-0000-0000BC2C0000}"/>
    <cellStyle name="Comma  - Style8 7 2 2" xfId="11538" xr:uid="{00000000-0005-0000-0000-0000BD2C0000}"/>
    <cellStyle name="Comma  - Style8 7 3" xfId="11539" xr:uid="{00000000-0005-0000-0000-0000BE2C0000}"/>
    <cellStyle name="Comma  - Style8 7 3 2" xfId="11540" xr:uid="{00000000-0005-0000-0000-0000BF2C0000}"/>
    <cellStyle name="Comma  - Style8 7 4" xfId="11541" xr:uid="{00000000-0005-0000-0000-0000C02C0000}"/>
    <cellStyle name="Comma  - Style8 7 5" xfId="11542" xr:uid="{00000000-0005-0000-0000-0000C12C0000}"/>
    <cellStyle name="Comma  - Style8 8" xfId="11543" xr:uid="{00000000-0005-0000-0000-0000C22C0000}"/>
    <cellStyle name="Comma  - Style8 8 2" xfId="11544" xr:uid="{00000000-0005-0000-0000-0000C32C0000}"/>
    <cellStyle name="Comma  - Style8 8 2 2" xfId="11545" xr:uid="{00000000-0005-0000-0000-0000C42C0000}"/>
    <cellStyle name="Comma  - Style8 8 3" xfId="11546" xr:uid="{00000000-0005-0000-0000-0000C52C0000}"/>
    <cellStyle name="Comma  - Style8 9" xfId="11547" xr:uid="{00000000-0005-0000-0000-0000C62C0000}"/>
    <cellStyle name="Comma  - Style8 9 2" xfId="11548" xr:uid="{00000000-0005-0000-0000-0000C72C0000}"/>
    <cellStyle name="Comma  - Style8 9 2 2" xfId="11549" xr:uid="{00000000-0005-0000-0000-0000C82C0000}"/>
    <cellStyle name="Comma  - Style8 9 3" xfId="11550" xr:uid="{00000000-0005-0000-0000-0000C92C0000}"/>
    <cellStyle name="Comma  - Style8_Book2" xfId="11551" xr:uid="{00000000-0005-0000-0000-0000CA2C0000}"/>
    <cellStyle name="Comma [1]" xfId="11552" xr:uid="{00000000-0005-0000-0000-0000CB2C0000}"/>
    <cellStyle name="Comma [2]" xfId="11553" xr:uid="{00000000-0005-0000-0000-0000CC2C0000}"/>
    <cellStyle name="Comma 10" xfId="11554" xr:uid="{00000000-0005-0000-0000-0000CD2C0000}"/>
    <cellStyle name="Comma 10 2" xfId="11555" xr:uid="{00000000-0005-0000-0000-0000CE2C0000}"/>
    <cellStyle name="Comma 10 3" xfId="11556" xr:uid="{00000000-0005-0000-0000-0000CF2C0000}"/>
    <cellStyle name="Comma 11" xfId="11557" xr:uid="{00000000-0005-0000-0000-0000D02C0000}"/>
    <cellStyle name="Comma 11 2" xfId="11558" xr:uid="{00000000-0005-0000-0000-0000D12C0000}"/>
    <cellStyle name="Comma 11 3" xfId="11559" xr:uid="{00000000-0005-0000-0000-0000D22C0000}"/>
    <cellStyle name="Comma 11 4" xfId="11560" xr:uid="{00000000-0005-0000-0000-0000D32C0000}"/>
    <cellStyle name="Comma 12" xfId="11561" xr:uid="{00000000-0005-0000-0000-0000D42C0000}"/>
    <cellStyle name="Comma 12 2" xfId="11562" xr:uid="{00000000-0005-0000-0000-0000D52C0000}"/>
    <cellStyle name="Comma 12 3" xfId="11563" xr:uid="{00000000-0005-0000-0000-0000D62C0000}"/>
    <cellStyle name="Comma 13" xfId="11564" xr:uid="{00000000-0005-0000-0000-0000D72C0000}"/>
    <cellStyle name="Comma 13 2" xfId="11565" xr:uid="{00000000-0005-0000-0000-0000D82C0000}"/>
    <cellStyle name="Comma 13 3" xfId="11566" xr:uid="{00000000-0005-0000-0000-0000D92C0000}"/>
    <cellStyle name="Comma 14" xfId="11567" xr:uid="{00000000-0005-0000-0000-0000DA2C0000}"/>
    <cellStyle name="Comma 15" xfId="11568" xr:uid="{00000000-0005-0000-0000-0000DB2C0000}"/>
    <cellStyle name="Comma 16" xfId="11569" xr:uid="{00000000-0005-0000-0000-0000DC2C0000}"/>
    <cellStyle name="Comma 17" xfId="11570" xr:uid="{00000000-0005-0000-0000-0000DD2C0000}"/>
    <cellStyle name="Comma 18" xfId="11571" xr:uid="{00000000-0005-0000-0000-0000DE2C0000}"/>
    <cellStyle name="Comma 18 2" xfId="11572" xr:uid="{00000000-0005-0000-0000-0000DF2C0000}"/>
    <cellStyle name="Comma 19" xfId="11573" xr:uid="{00000000-0005-0000-0000-0000E02C0000}"/>
    <cellStyle name="Comma 19 2" xfId="11574" xr:uid="{00000000-0005-0000-0000-0000E12C0000}"/>
    <cellStyle name="Comma 2" xfId="11575" xr:uid="{00000000-0005-0000-0000-0000E22C0000}"/>
    <cellStyle name="Comma 2 10" xfId="11576" xr:uid="{00000000-0005-0000-0000-0000E32C0000}"/>
    <cellStyle name="Comma 2 11" xfId="11577" xr:uid="{00000000-0005-0000-0000-0000E42C0000}"/>
    <cellStyle name="Comma 2 12" xfId="11578" xr:uid="{00000000-0005-0000-0000-0000E52C0000}"/>
    <cellStyle name="Comma 2 13" xfId="11579" xr:uid="{00000000-0005-0000-0000-0000E62C0000}"/>
    <cellStyle name="Comma 2 14" xfId="11580" xr:uid="{00000000-0005-0000-0000-0000E72C0000}"/>
    <cellStyle name="Comma 2 15" xfId="11581" xr:uid="{00000000-0005-0000-0000-0000E82C0000}"/>
    <cellStyle name="Comma 2 16" xfId="11582" xr:uid="{00000000-0005-0000-0000-0000E92C0000}"/>
    <cellStyle name="Comma 2 2" xfId="11583" xr:uid="{00000000-0005-0000-0000-0000EA2C0000}"/>
    <cellStyle name="Comma 2 2 2" xfId="11584" xr:uid="{00000000-0005-0000-0000-0000EB2C0000}"/>
    <cellStyle name="Comma 2 2 2 2" xfId="11585" xr:uid="{00000000-0005-0000-0000-0000EC2C0000}"/>
    <cellStyle name="Comma 2 2 2 2 2" xfId="11586" xr:uid="{00000000-0005-0000-0000-0000ED2C0000}"/>
    <cellStyle name="Comma 2 2 2 3" xfId="11587" xr:uid="{00000000-0005-0000-0000-0000EE2C0000}"/>
    <cellStyle name="Comma 2 2 2 4" xfId="11588" xr:uid="{00000000-0005-0000-0000-0000EF2C0000}"/>
    <cellStyle name="Comma 2 2 2 5" xfId="11589" xr:uid="{00000000-0005-0000-0000-0000F02C0000}"/>
    <cellStyle name="Comma 2 2 2 6" xfId="11590" xr:uid="{00000000-0005-0000-0000-0000F12C0000}"/>
    <cellStyle name="Comma 2 2 2 7" xfId="11591" xr:uid="{00000000-0005-0000-0000-0000F22C0000}"/>
    <cellStyle name="Comma 2 2 3" xfId="11592" xr:uid="{00000000-0005-0000-0000-0000F32C0000}"/>
    <cellStyle name="Comma 2 2 3 2" xfId="11593" xr:uid="{00000000-0005-0000-0000-0000F42C0000}"/>
    <cellStyle name="Comma 2 2 4" xfId="11594" xr:uid="{00000000-0005-0000-0000-0000F52C0000}"/>
    <cellStyle name="Comma 2 2 5" xfId="11595" xr:uid="{00000000-0005-0000-0000-0000F62C0000}"/>
    <cellStyle name="Comma 2 2 6" xfId="11596" xr:uid="{00000000-0005-0000-0000-0000F72C0000}"/>
    <cellStyle name="Comma 2 2 7" xfId="11597" xr:uid="{00000000-0005-0000-0000-0000F82C0000}"/>
    <cellStyle name="Comma 2 3" xfId="11598" xr:uid="{00000000-0005-0000-0000-0000F92C0000}"/>
    <cellStyle name="Comma 2 3 2" xfId="11599" xr:uid="{00000000-0005-0000-0000-0000FA2C0000}"/>
    <cellStyle name="Comma 2 3 2 2" xfId="11600" xr:uid="{00000000-0005-0000-0000-0000FB2C0000}"/>
    <cellStyle name="Comma 2 3 3" xfId="11601" xr:uid="{00000000-0005-0000-0000-0000FC2C0000}"/>
    <cellStyle name="Comma 2 4" xfId="11602" xr:uid="{00000000-0005-0000-0000-0000FD2C0000}"/>
    <cellStyle name="Comma 2 4 2" xfId="11603" xr:uid="{00000000-0005-0000-0000-0000FE2C0000}"/>
    <cellStyle name="Comma 2 5" xfId="11604" xr:uid="{00000000-0005-0000-0000-0000FF2C0000}"/>
    <cellStyle name="Comma 2 5 2" xfId="11605" xr:uid="{00000000-0005-0000-0000-0000002D0000}"/>
    <cellStyle name="Comma 2 5 3" xfId="11606" xr:uid="{00000000-0005-0000-0000-0000012D0000}"/>
    <cellStyle name="Comma 2 6" xfId="11607" xr:uid="{00000000-0005-0000-0000-0000022D0000}"/>
    <cellStyle name="Comma 2 6 2" xfId="11608" xr:uid="{00000000-0005-0000-0000-0000032D0000}"/>
    <cellStyle name="Comma 2 7" xfId="11609" xr:uid="{00000000-0005-0000-0000-0000042D0000}"/>
    <cellStyle name="Comma 2 7 2" xfId="11610" xr:uid="{00000000-0005-0000-0000-0000052D0000}"/>
    <cellStyle name="Comma 2 8" xfId="11611" xr:uid="{00000000-0005-0000-0000-0000062D0000}"/>
    <cellStyle name="Comma 2 8 2" xfId="11612" xr:uid="{00000000-0005-0000-0000-0000072D0000}"/>
    <cellStyle name="Comma 2 9" xfId="11613" xr:uid="{00000000-0005-0000-0000-0000082D0000}"/>
    <cellStyle name="Comma 20" xfId="11614" xr:uid="{00000000-0005-0000-0000-0000092D0000}"/>
    <cellStyle name="Comma 20 2" xfId="11615" xr:uid="{00000000-0005-0000-0000-00000A2D0000}"/>
    <cellStyle name="Comma 21" xfId="11616" xr:uid="{00000000-0005-0000-0000-00000B2D0000}"/>
    <cellStyle name="Comma 21 2" xfId="11617" xr:uid="{00000000-0005-0000-0000-00000C2D0000}"/>
    <cellStyle name="Comma 22" xfId="11618" xr:uid="{00000000-0005-0000-0000-00000D2D0000}"/>
    <cellStyle name="Comma 22 2" xfId="11619" xr:uid="{00000000-0005-0000-0000-00000E2D0000}"/>
    <cellStyle name="Comma 23" xfId="11620" xr:uid="{00000000-0005-0000-0000-00000F2D0000}"/>
    <cellStyle name="Comma 23 2" xfId="11621" xr:uid="{00000000-0005-0000-0000-0000102D0000}"/>
    <cellStyle name="Comma 24" xfId="11622" xr:uid="{00000000-0005-0000-0000-0000112D0000}"/>
    <cellStyle name="Comma 24 2" xfId="11623" xr:uid="{00000000-0005-0000-0000-0000122D0000}"/>
    <cellStyle name="Comma 25" xfId="11624" xr:uid="{00000000-0005-0000-0000-0000132D0000}"/>
    <cellStyle name="Comma 25 2" xfId="11625" xr:uid="{00000000-0005-0000-0000-0000142D0000}"/>
    <cellStyle name="Comma 26" xfId="11626" xr:uid="{00000000-0005-0000-0000-0000152D0000}"/>
    <cellStyle name="Comma 27" xfId="11627" xr:uid="{00000000-0005-0000-0000-0000162D0000}"/>
    <cellStyle name="Comma 28" xfId="11628" xr:uid="{00000000-0005-0000-0000-0000172D0000}"/>
    <cellStyle name="Comma 29" xfId="11629" xr:uid="{00000000-0005-0000-0000-0000182D0000}"/>
    <cellStyle name="Comma 3" xfId="11630" xr:uid="{00000000-0005-0000-0000-0000192D0000}"/>
    <cellStyle name="Comma 3 2" xfId="11631" xr:uid="{00000000-0005-0000-0000-00001A2D0000}"/>
    <cellStyle name="Comma 3 2 2" xfId="11632" xr:uid="{00000000-0005-0000-0000-00001B2D0000}"/>
    <cellStyle name="Comma 3 2 2 2" xfId="11633" xr:uid="{00000000-0005-0000-0000-00001C2D0000}"/>
    <cellStyle name="Comma 3 2 3" xfId="11634" xr:uid="{00000000-0005-0000-0000-00001D2D0000}"/>
    <cellStyle name="Comma 3 2 3 2" xfId="11635" xr:uid="{00000000-0005-0000-0000-00001E2D0000}"/>
    <cellStyle name="Comma 3 2 4" xfId="11636" xr:uid="{00000000-0005-0000-0000-00001F2D0000}"/>
    <cellStyle name="Comma 3 3" xfId="11637" xr:uid="{00000000-0005-0000-0000-0000202D0000}"/>
    <cellStyle name="Comma 3 3 2" xfId="11638" xr:uid="{00000000-0005-0000-0000-0000212D0000}"/>
    <cellStyle name="Comma 3 4" xfId="11639" xr:uid="{00000000-0005-0000-0000-0000222D0000}"/>
    <cellStyle name="Comma 3 4 2" xfId="11640" xr:uid="{00000000-0005-0000-0000-0000232D0000}"/>
    <cellStyle name="Comma 3 5" xfId="11641" xr:uid="{00000000-0005-0000-0000-0000242D0000}"/>
    <cellStyle name="Comma 3 5 2" xfId="11642" xr:uid="{00000000-0005-0000-0000-0000252D0000}"/>
    <cellStyle name="Comma 3 6" xfId="11643" xr:uid="{00000000-0005-0000-0000-0000262D0000}"/>
    <cellStyle name="Comma 3 7" xfId="11644" xr:uid="{00000000-0005-0000-0000-0000272D0000}"/>
    <cellStyle name="Comma 3 8" xfId="11645" xr:uid="{00000000-0005-0000-0000-0000282D0000}"/>
    <cellStyle name="Comma 30" xfId="11646" xr:uid="{00000000-0005-0000-0000-0000292D0000}"/>
    <cellStyle name="Comma 31" xfId="11647" xr:uid="{00000000-0005-0000-0000-00002A2D0000}"/>
    <cellStyle name="Comma 32" xfId="11648" xr:uid="{00000000-0005-0000-0000-00002B2D0000}"/>
    <cellStyle name="Comma 33" xfId="11649" xr:uid="{00000000-0005-0000-0000-00002C2D0000}"/>
    <cellStyle name="Comma 33 2" xfId="11650" xr:uid="{00000000-0005-0000-0000-00002D2D0000}"/>
    <cellStyle name="Comma 34" xfId="11651" xr:uid="{00000000-0005-0000-0000-00002E2D0000}"/>
    <cellStyle name="Comma 34 2" xfId="11652" xr:uid="{00000000-0005-0000-0000-00002F2D0000}"/>
    <cellStyle name="Comma 35" xfId="11653" xr:uid="{00000000-0005-0000-0000-0000302D0000}"/>
    <cellStyle name="Comma 36" xfId="11654" xr:uid="{00000000-0005-0000-0000-0000312D0000}"/>
    <cellStyle name="Comma 37" xfId="11655" xr:uid="{00000000-0005-0000-0000-0000322D0000}"/>
    <cellStyle name="Comma 38" xfId="11656" xr:uid="{00000000-0005-0000-0000-0000332D0000}"/>
    <cellStyle name="Comma 39" xfId="11657" xr:uid="{00000000-0005-0000-0000-0000342D0000}"/>
    <cellStyle name="Comma 39 2" xfId="11658" xr:uid="{00000000-0005-0000-0000-0000352D0000}"/>
    <cellStyle name="Comma 4" xfId="11659" xr:uid="{00000000-0005-0000-0000-0000362D0000}"/>
    <cellStyle name="Comma 4 2" xfId="11660" xr:uid="{00000000-0005-0000-0000-0000372D0000}"/>
    <cellStyle name="Comma 4 2 2" xfId="11661" xr:uid="{00000000-0005-0000-0000-0000382D0000}"/>
    <cellStyle name="Comma 4 3" xfId="11662" xr:uid="{00000000-0005-0000-0000-0000392D0000}"/>
    <cellStyle name="Comma 4 3 2" xfId="11663" xr:uid="{00000000-0005-0000-0000-00003A2D0000}"/>
    <cellStyle name="Comma 4 4" xfId="11664" xr:uid="{00000000-0005-0000-0000-00003B2D0000}"/>
    <cellStyle name="Comma 4 4 2" xfId="11665" xr:uid="{00000000-0005-0000-0000-00003C2D0000}"/>
    <cellStyle name="Comma 4 5" xfId="11666" xr:uid="{00000000-0005-0000-0000-00003D2D0000}"/>
    <cellStyle name="Comma 4 6" xfId="11667" xr:uid="{00000000-0005-0000-0000-00003E2D0000}"/>
    <cellStyle name="Comma 40" xfId="11668" xr:uid="{00000000-0005-0000-0000-00003F2D0000}"/>
    <cellStyle name="Comma 40 2" xfId="11669" xr:uid="{00000000-0005-0000-0000-0000402D0000}"/>
    <cellStyle name="Comma 41" xfId="11670" xr:uid="{00000000-0005-0000-0000-0000412D0000}"/>
    <cellStyle name="Comma 41 2" xfId="11671" xr:uid="{00000000-0005-0000-0000-0000422D0000}"/>
    <cellStyle name="Comma 42" xfId="11672" xr:uid="{00000000-0005-0000-0000-0000432D0000}"/>
    <cellStyle name="Comma 42 2" xfId="11673" xr:uid="{00000000-0005-0000-0000-0000442D0000}"/>
    <cellStyle name="Comma 43" xfId="11674" xr:uid="{00000000-0005-0000-0000-0000452D0000}"/>
    <cellStyle name="Comma 44" xfId="11675" xr:uid="{00000000-0005-0000-0000-0000462D0000}"/>
    <cellStyle name="Comma 45" xfId="11676" xr:uid="{00000000-0005-0000-0000-0000472D0000}"/>
    <cellStyle name="Comma 5" xfId="11677" xr:uid="{00000000-0005-0000-0000-0000482D0000}"/>
    <cellStyle name="Comma 5 2" xfId="11678" xr:uid="{00000000-0005-0000-0000-0000492D0000}"/>
    <cellStyle name="Comma 5 2 2" xfId="11679" xr:uid="{00000000-0005-0000-0000-00004A2D0000}"/>
    <cellStyle name="Comma 5 3" xfId="11680" xr:uid="{00000000-0005-0000-0000-00004B2D0000}"/>
    <cellStyle name="Comma 5 3 2" xfId="11681" xr:uid="{00000000-0005-0000-0000-00004C2D0000}"/>
    <cellStyle name="Comma 5 4" xfId="11682" xr:uid="{00000000-0005-0000-0000-00004D2D0000}"/>
    <cellStyle name="Comma 5 4 2" xfId="11683" xr:uid="{00000000-0005-0000-0000-00004E2D0000}"/>
    <cellStyle name="Comma 5 5" xfId="11684" xr:uid="{00000000-0005-0000-0000-00004F2D0000}"/>
    <cellStyle name="Comma 5 6" xfId="11685" xr:uid="{00000000-0005-0000-0000-0000502D0000}"/>
    <cellStyle name="Comma 6" xfId="11686" xr:uid="{00000000-0005-0000-0000-0000512D0000}"/>
    <cellStyle name="Comma 6 2" xfId="11687" xr:uid="{00000000-0005-0000-0000-0000522D0000}"/>
    <cellStyle name="Comma 6 2 2" xfId="11688" xr:uid="{00000000-0005-0000-0000-0000532D0000}"/>
    <cellStyle name="Comma 6 3" xfId="11689" xr:uid="{00000000-0005-0000-0000-0000542D0000}"/>
    <cellStyle name="Comma 6 3 2" xfId="11690" xr:uid="{00000000-0005-0000-0000-0000552D0000}"/>
    <cellStyle name="Comma 6 4" xfId="11691" xr:uid="{00000000-0005-0000-0000-0000562D0000}"/>
    <cellStyle name="Comma 6 4 2" xfId="11692" xr:uid="{00000000-0005-0000-0000-0000572D0000}"/>
    <cellStyle name="Comma 6 5" xfId="11693" xr:uid="{00000000-0005-0000-0000-0000582D0000}"/>
    <cellStyle name="Comma 6 6" xfId="11694" xr:uid="{00000000-0005-0000-0000-0000592D0000}"/>
    <cellStyle name="Comma 7" xfId="11695" xr:uid="{00000000-0005-0000-0000-00005A2D0000}"/>
    <cellStyle name="Comma 7 2" xfId="11696" xr:uid="{00000000-0005-0000-0000-00005B2D0000}"/>
    <cellStyle name="Comma 7 2 2" xfId="11697" xr:uid="{00000000-0005-0000-0000-00005C2D0000}"/>
    <cellStyle name="Comma 7 2 2 2" xfId="11698" xr:uid="{00000000-0005-0000-0000-00005D2D0000}"/>
    <cellStyle name="Comma 7 2 3" xfId="11699" xr:uid="{00000000-0005-0000-0000-00005E2D0000}"/>
    <cellStyle name="Comma 7 3" xfId="11700" xr:uid="{00000000-0005-0000-0000-00005F2D0000}"/>
    <cellStyle name="Comma 7 3 2" xfId="11701" xr:uid="{00000000-0005-0000-0000-0000602D0000}"/>
    <cellStyle name="Comma 7 4" xfId="11702" xr:uid="{00000000-0005-0000-0000-0000612D0000}"/>
    <cellStyle name="Comma 7 4 2" xfId="11703" xr:uid="{00000000-0005-0000-0000-0000622D0000}"/>
    <cellStyle name="Comma 7 5" xfId="11704" xr:uid="{00000000-0005-0000-0000-0000632D0000}"/>
    <cellStyle name="Comma 7 5 2" xfId="11705" xr:uid="{00000000-0005-0000-0000-0000642D0000}"/>
    <cellStyle name="Comma 7 6" xfId="11706" xr:uid="{00000000-0005-0000-0000-0000652D0000}"/>
    <cellStyle name="Comma 7 7" xfId="11707" xr:uid="{00000000-0005-0000-0000-0000662D0000}"/>
    <cellStyle name="Comma 8" xfId="11708" xr:uid="{00000000-0005-0000-0000-0000672D0000}"/>
    <cellStyle name="Comma 8 2" xfId="11709" xr:uid="{00000000-0005-0000-0000-0000682D0000}"/>
    <cellStyle name="Comma 8 2 2" xfId="11710" xr:uid="{00000000-0005-0000-0000-0000692D0000}"/>
    <cellStyle name="Comma 8 2 2 2" xfId="11711" xr:uid="{00000000-0005-0000-0000-00006A2D0000}"/>
    <cellStyle name="Comma 8 2 3" xfId="11712" xr:uid="{00000000-0005-0000-0000-00006B2D0000}"/>
    <cellStyle name="Comma 8 3" xfId="11713" xr:uid="{00000000-0005-0000-0000-00006C2D0000}"/>
    <cellStyle name="Comma 8 3 2" xfId="11714" xr:uid="{00000000-0005-0000-0000-00006D2D0000}"/>
    <cellStyle name="Comma 8 4" xfId="11715" xr:uid="{00000000-0005-0000-0000-00006E2D0000}"/>
    <cellStyle name="Comma 8 4 2" xfId="11716" xr:uid="{00000000-0005-0000-0000-00006F2D0000}"/>
    <cellStyle name="Comma 8 5" xfId="11717" xr:uid="{00000000-0005-0000-0000-0000702D0000}"/>
    <cellStyle name="Comma 8 6" xfId="11718" xr:uid="{00000000-0005-0000-0000-0000712D0000}"/>
    <cellStyle name="Comma 9" xfId="11719" xr:uid="{00000000-0005-0000-0000-0000722D0000}"/>
    <cellStyle name="Comma 9 2" xfId="11720" xr:uid="{00000000-0005-0000-0000-0000732D0000}"/>
    <cellStyle name="Comma 9 2 2" xfId="11721" xr:uid="{00000000-0005-0000-0000-0000742D0000}"/>
    <cellStyle name="Comma 9 2 3" xfId="11722" xr:uid="{00000000-0005-0000-0000-0000752D0000}"/>
    <cellStyle name="Comma 9 3" xfId="11723" xr:uid="{00000000-0005-0000-0000-0000762D0000}"/>
    <cellStyle name="Comma 9 3 2" xfId="11724" xr:uid="{00000000-0005-0000-0000-0000772D0000}"/>
    <cellStyle name="Comma 9 4" xfId="11725" xr:uid="{00000000-0005-0000-0000-0000782D0000}"/>
    <cellStyle name="Comma 9 5" xfId="11726" xr:uid="{00000000-0005-0000-0000-0000792D0000}"/>
    <cellStyle name="Comma, 1dec" xfId="11727" xr:uid="{00000000-0005-0000-0000-00007A2D0000}"/>
    <cellStyle name="Copied" xfId="11728" xr:uid="{00000000-0005-0000-0000-00007B2D0000}"/>
    <cellStyle name="Currency (2dp)" xfId="11729" xr:uid="{00000000-0005-0000-0000-00007C2D0000}"/>
    <cellStyle name="Currency [2]" xfId="11730" xr:uid="{00000000-0005-0000-0000-00007D2D0000}"/>
    <cellStyle name="Currency [2] 10" xfId="11731" xr:uid="{00000000-0005-0000-0000-00007E2D0000}"/>
    <cellStyle name="Currency [2] 2" xfId="11732" xr:uid="{00000000-0005-0000-0000-00007F2D0000}"/>
    <cellStyle name="Currency [2] 2 10" xfId="11733" xr:uid="{00000000-0005-0000-0000-0000802D0000}"/>
    <cellStyle name="Currency [2] 2 11" xfId="11734" xr:uid="{00000000-0005-0000-0000-0000812D0000}"/>
    <cellStyle name="Currency [2] 2 2" xfId="11735" xr:uid="{00000000-0005-0000-0000-0000822D0000}"/>
    <cellStyle name="Currency [2] 2 2 2" xfId="11736" xr:uid="{00000000-0005-0000-0000-0000832D0000}"/>
    <cellStyle name="Currency [2] 2 2 3" xfId="11737" xr:uid="{00000000-0005-0000-0000-0000842D0000}"/>
    <cellStyle name="Currency [2] 2 2 4" xfId="11738" xr:uid="{00000000-0005-0000-0000-0000852D0000}"/>
    <cellStyle name="Currency [2] 2 2 5" xfId="11739" xr:uid="{00000000-0005-0000-0000-0000862D0000}"/>
    <cellStyle name="Currency [2] 2 3" xfId="11740" xr:uid="{00000000-0005-0000-0000-0000872D0000}"/>
    <cellStyle name="Currency [2] 2 3 2" xfId="11741" xr:uid="{00000000-0005-0000-0000-0000882D0000}"/>
    <cellStyle name="Currency [2] 2 3 3" xfId="11742" xr:uid="{00000000-0005-0000-0000-0000892D0000}"/>
    <cellStyle name="Currency [2] 2 3 4" xfId="11743" xr:uid="{00000000-0005-0000-0000-00008A2D0000}"/>
    <cellStyle name="Currency [2] 2 3 5" xfId="11744" xr:uid="{00000000-0005-0000-0000-00008B2D0000}"/>
    <cellStyle name="Currency [2] 2 4" xfId="11745" xr:uid="{00000000-0005-0000-0000-00008C2D0000}"/>
    <cellStyle name="Currency [2] 2 4 2" xfId="11746" xr:uid="{00000000-0005-0000-0000-00008D2D0000}"/>
    <cellStyle name="Currency [2] 2 4 3" xfId="11747" xr:uid="{00000000-0005-0000-0000-00008E2D0000}"/>
    <cellStyle name="Currency [2] 2 4 4" xfId="11748" xr:uid="{00000000-0005-0000-0000-00008F2D0000}"/>
    <cellStyle name="Currency [2] 2 4 5" xfId="11749" xr:uid="{00000000-0005-0000-0000-0000902D0000}"/>
    <cellStyle name="Currency [2] 2 5" xfId="11750" xr:uid="{00000000-0005-0000-0000-0000912D0000}"/>
    <cellStyle name="Currency [2] 2 5 2" xfId="11751" xr:uid="{00000000-0005-0000-0000-0000922D0000}"/>
    <cellStyle name="Currency [2] 2 5 3" xfId="11752" xr:uid="{00000000-0005-0000-0000-0000932D0000}"/>
    <cellStyle name="Currency [2] 2 5 4" xfId="11753" xr:uid="{00000000-0005-0000-0000-0000942D0000}"/>
    <cellStyle name="Currency [2] 2 5 5" xfId="11754" xr:uid="{00000000-0005-0000-0000-0000952D0000}"/>
    <cellStyle name="Currency [2] 2 6" xfId="11755" xr:uid="{00000000-0005-0000-0000-0000962D0000}"/>
    <cellStyle name="Currency [2] 2 6 2" xfId="11756" xr:uid="{00000000-0005-0000-0000-0000972D0000}"/>
    <cellStyle name="Currency [2] 2 6 3" xfId="11757" xr:uid="{00000000-0005-0000-0000-0000982D0000}"/>
    <cellStyle name="Currency [2] 2 6 4" xfId="11758" xr:uid="{00000000-0005-0000-0000-0000992D0000}"/>
    <cellStyle name="Currency [2] 2 6 5" xfId="11759" xr:uid="{00000000-0005-0000-0000-00009A2D0000}"/>
    <cellStyle name="Currency [2] 2 7" xfId="11760" xr:uid="{00000000-0005-0000-0000-00009B2D0000}"/>
    <cellStyle name="Currency [2] 2 7 2" xfId="11761" xr:uid="{00000000-0005-0000-0000-00009C2D0000}"/>
    <cellStyle name="Currency [2] 2 7 3" xfId="11762" xr:uid="{00000000-0005-0000-0000-00009D2D0000}"/>
    <cellStyle name="Currency [2] 2 7 4" xfId="11763" xr:uid="{00000000-0005-0000-0000-00009E2D0000}"/>
    <cellStyle name="Currency [2] 2 7 5" xfId="11764" xr:uid="{00000000-0005-0000-0000-00009F2D0000}"/>
    <cellStyle name="Currency [2] 2 8" xfId="11765" xr:uid="{00000000-0005-0000-0000-0000A02D0000}"/>
    <cellStyle name="Currency [2] 2 9" xfId="11766" xr:uid="{00000000-0005-0000-0000-0000A12D0000}"/>
    <cellStyle name="Currency [2] 3" xfId="11767" xr:uid="{00000000-0005-0000-0000-0000A22D0000}"/>
    <cellStyle name="Currency [2] 3 2" xfId="11768" xr:uid="{00000000-0005-0000-0000-0000A32D0000}"/>
    <cellStyle name="Currency [2] 3 3" xfId="11769" xr:uid="{00000000-0005-0000-0000-0000A42D0000}"/>
    <cellStyle name="Currency [2] 3 4" xfId="11770" xr:uid="{00000000-0005-0000-0000-0000A52D0000}"/>
    <cellStyle name="Currency [2] 3 5" xfId="11771" xr:uid="{00000000-0005-0000-0000-0000A62D0000}"/>
    <cellStyle name="Currency [2] 4" xfId="11772" xr:uid="{00000000-0005-0000-0000-0000A72D0000}"/>
    <cellStyle name="Currency [2] 4 2" xfId="11773" xr:uid="{00000000-0005-0000-0000-0000A82D0000}"/>
    <cellStyle name="Currency [2] 4 3" xfId="11774" xr:uid="{00000000-0005-0000-0000-0000A92D0000}"/>
    <cellStyle name="Currency [2] 4 4" xfId="11775" xr:uid="{00000000-0005-0000-0000-0000AA2D0000}"/>
    <cellStyle name="Currency [2] 4 5" xfId="11776" xr:uid="{00000000-0005-0000-0000-0000AB2D0000}"/>
    <cellStyle name="Currency [2] 5" xfId="11777" xr:uid="{00000000-0005-0000-0000-0000AC2D0000}"/>
    <cellStyle name="Currency [2] 5 2" xfId="11778" xr:uid="{00000000-0005-0000-0000-0000AD2D0000}"/>
    <cellStyle name="Currency [2] 5 3" xfId="11779" xr:uid="{00000000-0005-0000-0000-0000AE2D0000}"/>
    <cellStyle name="Currency [2] 5 4" xfId="11780" xr:uid="{00000000-0005-0000-0000-0000AF2D0000}"/>
    <cellStyle name="Currency [2] 5 5" xfId="11781" xr:uid="{00000000-0005-0000-0000-0000B02D0000}"/>
    <cellStyle name="Currency [2] 6" xfId="11782" xr:uid="{00000000-0005-0000-0000-0000B12D0000}"/>
    <cellStyle name="Currency [2] 6 2" xfId="11783" xr:uid="{00000000-0005-0000-0000-0000B22D0000}"/>
    <cellStyle name="Currency [2] 6 3" xfId="11784" xr:uid="{00000000-0005-0000-0000-0000B32D0000}"/>
    <cellStyle name="Currency [2] 6 4" xfId="11785" xr:uid="{00000000-0005-0000-0000-0000B42D0000}"/>
    <cellStyle name="Currency [2] 6 5" xfId="11786" xr:uid="{00000000-0005-0000-0000-0000B52D0000}"/>
    <cellStyle name="Currency [2] 7" xfId="11787" xr:uid="{00000000-0005-0000-0000-0000B62D0000}"/>
    <cellStyle name="Currency [2] 8" xfId="11788" xr:uid="{00000000-0005-0000-0000-0000B72D0000}"/>
    <cellStyle name="Currency [2] 9" xfId="11789" xr:uid="{00000000-0005-0000-0000-0000B82D0000}"/>
    <cellStyle name="Currency 2" xfId="11790" xr:uid="{00000000-0005-0000-0000-0000B92D0000}"/>
    <cellStyle name="Currency 2 2" xfId="11791" xr:uid="{00000000-0005-0000-0000-0000BA2D0000}"/>
    <cellStyle name="Currency 2 3" xfId="11792" xr:uid="{00000000-0005-0000-0000-0000BB2D0000}"/>
    <cellStyle name="Currency 3" xfId="11793" xr:uid="{00000000-0005-0000-0000-0000BC2D0000}"/>
    <cellStyle name="Currency 4" xfId="11794" xr:uid="{00000000-0005-0000-0000-0000BD2D0000}"/>
    <cellStyle name="Currency Dollar" xfId="11795" xr:uid="{00000000-0005-0000-0000-0000BE2D0000}"/>
    <cellStyle name="Currency Dollar (2dp)" xfId="11796" xr:uid="{00000000-0005-0000-0000-0000BF2D0000}"/>
    <cellStyle name="Currency EUR" xfId="11797" xr:uid="{00000000-0005-0000-0000-0000C02D0000}"/>
    <cellStyle name="Currency EUR (2dp)" xfId="11798" xr:uid="{00000000-0005-0000-0000-0000C12D0000}"/>
    <cellStyle name="Currency Euro" xfId="11799" xr:uid="{00000000-0005-0000-0000-0000C22D0000}"/>
    <cellStyle name="Currency Euro (2dp)" xfId="11800" xr:uid="{00000000-0005-0000-0000-0000C32D0000}"/>
    <cellStyle name="Currency GBP" xfId="11801" xr:uid="{00000000-0005-0000-0000-0000C42D0000}"/>
    <cellStyle name="Currency GBP (2dp)" xfId="11802" xr:uid="{00000000-0005-0000-0000-0000C52D0000}"/>
    <cellStyle name="Currency Pound" xfId="11803" xr:uid="{00000000-0005-0000-0000-0000C62D0000}"/>
    <cellStyle name="Currency Pound (2dp)" xfId="11804" xr:uid="{00000000-0005-0000-0000-0000C72D0000}"/>
    <cellStyle name="Currency USD" xfId="11805" xr:uid="{00000000-0005-0000-0000-0000C82D0000}"/>
    <cellStyle name="Currency USD (2dp)" xfId="11806" xr:uid="{00000000-0005-0000-0000-0000C92D0000}"/>
    <cellStyle name="Date" xfId="11807" xr:uid="{00000000-0005-0000-0000-0000CA2D0000}"/>
    <cellStyle name="Date (Month)" xfId="11808" xr:uid="{00000000-0005-0000-0000-0000CB2D0000}"/>
    <cellStyle name="Date (Year)" xfId="11809" xr:uid="{00000000-0005-0000-0000-0000CC2D0000}"/>
    <cellStyle name="Datum" xfId="78" xr:uid="{00000000-0005-0000-0000-0000CD2D0000}"/>
    <cellStyle name="Datum 2" xfId="11810" xr:uid="{00000000-0005-0000-0000-0000CE2D0000}"/>
    <cellStyle name="Datum 2 10" xfId="11811" xr:uid="{00000000-0005-0000-0000-0000CF2D0000}"/>
    <cellStyle name="Datum 2 11" xfId="11812" xr:uid="{00000000-0005-0000-0000-0000D02D0000}"/>
    <cellStyle name="Datum 2 2" xfId="11813" xr:uid="{00000000-0005-0000-0000-0000D12D0000}"/>
    <cellStyle name="Datum 2 2 2" xfId="11814" xr:uid="{00000000-0005-0000-0000-0000D22D0000}"/>
    <cellStyle name="Datum 2 3" xfId="11815" xr:uid="{00000000-0005-0000-0000-0000D32D0000}"/>
    <cellStyle name="Datum 2 3 2" xfId="11816" xr:uid="{00000000-0005-0000-0000-0000D42D0000}"/>
    <cellStyle name="Datum 2 4" xfId="11817" xr:uid="{00000000-0005-0000-0000-0000D52D0000}"/>
    <cellStyle name="Datum 2 4 2" xfId="11818" xr:uid="{00000000-0005-0000-0000-0000D62D0000}"/>
    <cellStyle name="Datum 2 5" xfId="11819" xr:uid="{00000000-0005-0000-0000-0000D72D0000}"/>
    <cellStyle name="Datum 2 6" xfId="11820" xr:uid="{00000000-0005-0000-0000-0000D82D0000}"/>
    <cellStyle name="Datum 2 7" xfId="11821" xr:uid="{00000000-0005-0000-0000-0000D92D0000}"/>
    <cellStyle name="Datum 2 8" xfId="11822" xr:uid="{00000000-0005-0000-0000-0000DA2D0000}"/>
    <cellStyle name="Datum 2 9" xfId="11823" xr:uid="{00000000-0005-0000-0000-0000DB2D0000}"/>
    <cellStyle name="Datum 3" xfId="11824" xr:uid="{00000000-0005-0000-0000-0000DC2D0000}"/>
    <cellStyle name="Datum 3 10" xfId="11825" xr:uid="{00000000-0005-0000-0000-0000DD2D0000}"/>
    <cellStyle name="Datum 3 11" xfId="11826" xr:uid="{00000000-0005-0000-0000-0000DE2D0000}"/>
    <cellStyle name="Datum 3 2" xfId="11827" xr:uid="{00000000-0005-0000-0000-0000DF2D0000}"/>
    <cellStyle name="Datum 3 2 2" xfId="11828" xr:uid="{00000000-0005-0000-0000-0000E02D0000}"/>
    <cellStyle name="Datum 3 3" xfId="11829" xr:uid="{00000000-0005-0000-0000-0000E12D0000}"/>
    <cellStyle name="Datum 3 3 2" xfId="11830" xr:uid="{00000000-0005-0000-0000-0000E22D0000}"/>
    <cellStyle name="Datum 3 4" xfId="11831" xr:uid="{00000000-0005-0000-0000-0000E32D0000}"/>
    <cellStyle name="Datum 3 4 2" xfId="11832" xr:uid="{00000000-0005-0000-0000-0000E42D0000}"/>
    <cellStyle name="Datum 3 5" xfId="11833" xr:uid="{00000000-0005-0000-0000-0000E52D0000}"/>
    <cellStyle name="Datum 3 6" xfId="11834" xr:uid="{00000000-0005-0000-0000-0000E62D0000}"/>
    <cellStyle name="Datum 3 7" xfId="11835" xr:uid="{00000000-0005-0000-0000-0000E72D0000}"/>
    <cellStyle name="Datum 3 8" xfId="11836" xr:uid="{00000000-0005-0000-0000-0000E82D0000}"/>
    <cellStyle name="Datum 3 9" xfId="11837" xr:uid="{00000000-0005-0000-0000-0000E92D0000}"/>
    <cellStyle name="Datum 4" xfId="11838" xr:uid="{00000000-0005-0000-0000-0000EA2D0000}"/>
    <cellStyle name="Datum 4 2" xfId="11839" xr:uid="{00000000-0005-0000-0000-0000EB2D0000}"/>
    <cellStyle name="Datum 4 3" xfId="11840" xr:uid="{00000000-0005-0000-0000-0000EC2D0000}"/>
    <cellStyle name="Datum 4 4" xfId="11841" xr:uid="{00000000-0005-0000-0000-0000ED2D0000}"/>
    <cellStyle name="Datum 5" xfId="11842" xr:uid="{00000000-0005-0000-0000-0000EE2D0000}"/>
    <cellStyle name="Datum 5 2" xfId="11843" xr:uid="{00000000-0005-0000-0000-0000EF2D0000}"/>
    <cellStyle name="Datum 6" xfId="11844" xr:uid="{00000000-0005-0000-0000-0000F02D0000}"/>
    <cellStyle name="Datum 7" xfId="11845" xr:uid="{00000000-0005-0000-0000-0000F12D0000}"/>
    <cellStyle name="Datum_Book2" xfId="11846" xr:uid="{00000000-0005-0000-0000-0000F22D0000}"/>
    <cellStyle name="Dezimal [0]_~0053150" xfId="79" xr:uid="{00000000-0005-0000-0000-0000F32D0000}"/>
    <cellStyle name="Dezimal_~0053150" xfId="80" xr:uid="{00000000-0005-0000-0000-0000F42D0000}"/>
    <cellStyle name="Diseño" xfId="11847" xr:uid="{00000000-0005-0000-0000-0000F52D0000}"/>
    <cellStyle name="Dobro" xfId="11848" xr:uid="{00000000-0005-0000-0000-0000F62D0000}"/>
    <cellStyle name="Dobro 10" xfId="11849" xr:uid="{00000000-0005-0000-0000-0000F72D0000}"/>
    <cellStyle name="Dobro 11" xfId="11850" xr:uid="{00000000-0005-0000-0000-0000F82D0000}"/>
    <cellStyle name="Dobro 12" xfId="11851" xr:uid="{00000000-0005-0000-0000-0000F92D0000}"/>
    <cellStyle name="Dobro 13" xfId="11852" xr:uid="{00000000-0005-0000-0000-0000FA2D0000}"/>
    <cellStyle name="Dobro 14" xfId="11853" xr:uid="{00000000-0005-0000-0000-0000FB2D0000}"/>
    <cellStyle name="Dobro 15" xfId="11854" xr:uid="{00000000-0005-0000-0000-0000FC2D0000}"/>
    <cellStyle name="Dobro 2" xfId="11855" xr:uid="{00000000-0005-0000-0000-0000FD2D0000}"/>
    <cellStyle name="Dobro 3" xfId="11856" xr:uid="{00000000-0005-0000-0000-0000FE2D0000}"/>
    <cellStyle name="Dobro 4" xfId="11857" xr:uid="{00000000-0005-0000-0000-0000FF2D0000}"/>
    <cellStyle name="Dobro 5" xfId="11858" xr:uid="{00000000-0005-0000-0000-0000002E0000}"/>
    <cellStyle name="Dobro 6" xfId="11859" xr:uid="{00000000-0005-0000-0000-0000012E0000}"/>
    <cellStyle name="Dobro 7" xfId="11860" xr:uid="{00000000-0005-0000-0000-0000022E0000}"/>
    <cellStyle name="Dobro 8" xfId="11861" xr:uid="{00000000-0005-0000-0000-0000032E0000}"/>
    <cellStyle name="Dobro 9" xfId="11862" xr:uid="{00000000-0005-0000-0000-0000042E0000}"/>
    <cellStyle name="Dollar" xfId="11863" xr:uid="{00000000-0005-0000-0000-0000052E0000}"/>
    <cellStyle name="Dziesiętny_DFC ERAV3" xfId="81" xr:uid="{00000000-0005-0000-0000-0000062E0000}"/>
    <cellStyle name="Eingabe" xfId="11864" xr:uid="{00000000-0005-0000-0000-0000072E0000}"/>
    <cellStyle name="Eingabe 10" xfId="11865" xr:uid="{00000000-0005-0000-0000-0000082E0000}"/>
    <cellStyle name="Eingabe 2" xfId="11866" xr:uid="{00000000-0005-0000-0000-0000092E0000}"/>
    <cellStyle name="Eingabe 2 2" xfId="11867" xr:uid="{00000000-0005-0000-0000-00000A2E0000}"/>
    <cellStyle name="Eingabe 2 2 2" xfId="11868" xr:uid="{00000000-0005-0000-0000-00000B2E0000}"/>
    <cellStyle name="Eingabe 2 2 3" xfId="11869" xr:uid="{00000000-0005-0000-0000-00000C2E0000}"/>
    <cellStyle name="Eingabe 2 2 4" xfId="11870" xr:uid="{00000000-0005-0000-0000-00000D2E0000}"/>
    <cellStyle name="Eingabe 2 3" xfId="11871" xr:uid="{00000000-0005-0000-0000-00000E2E0000}"/>
    <cellStyle name="Eingabe 2 3 2" xfId="11872" xr:uid="{00000000-0005-0000-0000-00000F2E0000}"/>
    <cellStyle name="Eingabe 2 3 3" xfId="11873" xr:uid="{00000000-0005-0000-0000-0000102E0000}"/>
    <cellStyle name="Eingabe 2 3 4" xfId="11874" xr:uid="{00000000-0005-0000-0000-0000112E0000}"/>
    <cellStyle name="Eingabe 2 4" xfId="11875" xr:uid="{00000000-0005-0000-0000-0000122E0000}"/>
    <cellStyle name="Eingabe 2 4 2" xfId="11876" xr:uid="{00000000-0005-0000-0000-0000132E0000}"/>
    <cellStyle name="Eingabe 2 4 3" xfId="11877" xr:uid="{00000000-0005-0000-0000-0000142E0000}"/>
    <cellStyle name="Eingabe 2 4 4" xfId="11878" xr:uid="{00000000-0005-0000-0000-0000152E0000}"/>
    <cellStyle name="Eingabe 2 5" xfId="11879" xr:uid="{00000000-0005-0000-0000-0000162E0000}"/>
    <cellStyle name="Eingabe 2 5 2" xfId="11880" xr:uid="{00000000-0005-0000-0000-0000172E0000}"/>
    <cellStyle name="Eingabe 2 5 3" xfId="11881" xr:uid="{00000000-0005-0000-0000-0000182E0000}"/>
    <cellStyle name="Eingabe 2 5 4" xfId="11882" xr:uid="{00000000-0005-0000-0000-0000192E0000}"/>
    <cellStyle name="Eingabe 2 6" xfId="11883" xr:uid="{00000000-0005-0000-0000-00001A2E0000}"/>
    <cellStyle name="Eingabe 2 7" xfId="11884" xr:uid="{00000000-0005-0000-0000-00001B2E0000}"/>
    <cellStyle name="Eingabe 2 8" xfId="11885" xr:uid="{00000000-0005-0000-0000-00001C2E0000}"/>
    <cellStyle name="Eingabe 3" xfId="11886" xr:uid="{00000000-0005-0000-0000-00001D2E0000}"/>
    <cellStyle name="Eingabe 3 2" xfId="11887" xr:uid="{00000000-0005-0000-0000-00001E2E0000}"/>
    <cellStyle name="Eingabe 3 3" xfId="11888" xr:uid="{00000000-0005-0000-0000-00001F2E0000}"/>
    <cellStyle name="Eingabe 3 4" xfId="11889" xr:uid="{00000000-0005-0000-0000-0000202E0000}"/>
    <cellStyle name="Eingabe 4" xfId="11890" xr:uid="{00000000-0005-0000-0000-0000212E0000}"/>
    <cellStyle name="Eingabe 4 2" xfId="11891" xr:uid="{00000000-0005-0000-0000-0000222E0000}"/>
    <cellStyle name="Eingabe 4 3" xfId="11892" xr:uid="{00000000-0005-0000-0000-0000232E0000}"/>
    <cellStyle name="Eingabe 4 4" xfId="11893" xr:uid="{00000000-0005-0000-0000-0000242E0000}"/>
    <cellStyle name="Eingabe 5" xfId="11894" xr:uid="{00000000-0005-0000-0000-0000252E0000}"/>
    <cellStyle name="Eingabe 5 2" xfId="11895" xr:uid="{00000000-0005-0000-0000-0000262E0000}"/>
    <cellStyle name="Eingabe 5 3" xfId="11896" xr:uid="{00000000-0005-0000-0000-0000272E0000}"/>
    <cellStyle name="Eingabe 5 4" xfId="11897" xr:uid="{00000000-0005-0000-0000-0000282E0000}"/>
    <cellStyle name="Eingabe 6" xfId="11898" xr:uid="{00000000-0005-0000-0000-0000292E0000}"/>
    <cellStyle name="Eingabe 6 2" xfId="11899" xr:uid="{00000000-0005-0000-0000-00002A2E0000}"/>
    <cellStyle name="Eingabe 6 3" xfId="11900" xr:uid="{00000000-0005-0000-0000-00002B2E0000}"/>
    <cellStyle name="Eingabe 6 4" xfId="11901" xr:uid="{00000000-0005-0000-0000-00002C2E0000}"/>
    <cellStyle name="Eingabe 7" xfId="11902" xr:uid="{00000000-0005-0000-0000-00002D2E0000}"/>
    <cellStyle name="Eingabe 7 2" xfId="11903" xr:uid="{00000000-0005-0000-0000-00002E2E0000}"/>
    <cellStyle name="Eingabe 7 3" xfId="11904" xr:uid="{00000000-0005-0000-0000-00002F2E0000}"/>
    <cellStyle name="Eingabe 7 4" xfId="11905" xr:uid="{00000000-0005-0000-0000-0000302E0000}"/>
    <cellStyle name="Eingabe 8" xfId="11906" xr:uid="{00000000-0005-0000-0000-0000312E0000}"/>
    <cellStyle name="Eingabe 9" xfId="11907" xr:uid="{00000000-0005-0000-0000-0000322E0000}"/>
    <cellStyle name="Entered" xfId="11908" xr:uid="{00000000-0005-0000-0000-0000332E0000}"/>
    <cellStyle name="Ergebnis" xfId="11909" xr:uid="{00000000-0005-0000-0000-0000342E0000}"/>
    <cellStyle name="Ergebnis 2" xfId="11910" xr:uid="{00000000-0005-0000-0000-0000352E0000}"/>
    <cellStyle name="Ergebnis 2 2" xfId="11911" xr:uid="{00000000-0005-0000-0000-0000362E0000}"/>
    <cellStyle name="Ergebnis 2 2 2" xfId="11912" xr:uid="{00000000-0005-0000-0000-0000372E0000}"/>
    <cellStyle name="Ergebnis 2 2 3" xfId="11913" xr:uid="{00000000-0005-0000-0000-0000382E0000}"/>
    <cellStyle name="Ergebnis 2 2 4" xfId="11914" xr:uid="{00000000-0005-0000-0000-0000392E0000}"/>
    <cellStyle name="Ergebnis 2 2 5" xfId="11915" xr:uid="{00000000-0005-0000-0000-00003A2E0000}"/>
    <cellStyle name="Ergebnis 2 3" xfId="11916" xr:uid="{00000000-0005-0000-0000-00003B2E0000}"/>
    <cellStyle name="Ergebnis 2 3 2" xfId="11917" xr:uid="{00000000-0005-0000-0000-00003C2E0000}"/>
    <cellStyle name="Ergebnis 2 3 3" xfId="11918" xr:uid="{00000000-0005-0000-0000-00003D2E0000}"/>
    <cellStyle name="Ergebnis 2 3 4" xfId="11919" xr:uid="{00000000-0005-0000-0000-00003E2E0000}"/>
    <cellStyle name="Ergebnis 2 3 5" xfId="11920" xr:uid="{00000000-0005-0000-0000-00003F2E0000}"/>
    <cellStyle name="Ergebnis 2 4" xfId="11921" xr:uid="{00000000-0005-0000-0000-0000402E0000}"/>
    <cellStyle name="Ergebnis 2 4 2" xfId="11922" xr:uid="{00000000-0005-0000-0000-0000412E0000}"/>
    <cellStyle name="Ergebnis 2 4 3" xfId="11923" xr:uid="{00000000-0005-0000-0000-0000422E0000}"/>
    <cellStyle name="Ergebnis 2 4 4" xfId="11924" xr:uid="{00000000-0005-0000-0000-0000432E0000}"/>
    <cellStyle name="Ergebnis 2 4 5" xfId="11925" xr:uid="{00000000-0005-0000-0000-0000442E0000}"/>
    <cellStyle name="Ergebnis 2 5" xfId="11926" xr:uid="{00000000-0005-0000-0000-0000452E0000}"/>
    <cellStyle name="Ergebnis 2 5 2" xfId="11927" xr:uid="{00000000-0005-0000-0000-0000462E0000}"/>
    <cellStyle name="Ergebnis 2 5 3" xfId="11928" xr:uid="{00000000-0005-0000-0000-0000472E0000}"/>
    <cellStyle name="Ergebnis 2 5 4" xfId="11929" xr:uid="{00000000-0005-0000-0000-0000482E0000}"/>
    <cellStyle name="Ergebnis 2 5 5" xfId="11930" xr:uid="{00000000-0005-0000-0000-0000492E0000}"/>
    <cellStyle name="Ergebnis 2 6" xfId="11931" xr:uid="{00000000-0005-0000-0000-00004A2E0000}"/>
    <cellStyle name="Ergebnis 2 7" xfId="11932" xr:uid="{00000000-0005-0000-0000-00004B2E0000}"/>
    <cellStyle name="Ergebnis 2 8" xfId="11933" xr:uid="{00000000-0005-0000-0000-00004C2E0000}"/>
    <cellStyle name="Ergebnis 2 9" xfId="11934" xr:uid="{00000000-0005-0000-0000-00004D2E0000}"/>
    <cellStyle name="Ergebnis 3" xfId="11935" xr:uid="{00000000-0005-0000-0000-00004E2E0000}"/>
    <cellStyle name="Ergebnis 3 2" xfId="11936" xr:uid="{00000000-0005-0000-0000-00004F2E0000}"/>
    <cellStyle name="Ergebnis 3 3" xfId="11937" xr:uid="{00000000-0005-0000-0000-0000502E0000}"/>
    <cellStyle name="Ergebnis 3 4" xfId="11938" xr:uid="{00000000-0005-0000-0000-0000512E0000}"/>
    <cellStyle name="Ergebnis 3 5" xfId="11939" xr:uid="{00000000-0005-0000-0000-0000522E0000}"/>
    <cellStyle name="Ergebnis 4" xfId="11940" xr:uid="{00000000-0005-0000-0000-0000532E0000}"/>
    <cellStyle name="Ergebnis 4 2" xfId="11941" xr:uid="{00000000-0005-0000-0000-0000542E0000}"/>
    <cellStyle name="Ergebnis 4 3" xfId="11942" xr:uid="{00000000-0005-0000-0000-0000552E0000}"/>
    <cellStyle name="Ergebnis 4 4" xfId="11943" xr:uid="{00000000-0005-0000-0000-0000562E0000}"/>
    <cellStyle name="Ergebnis 4 5" xfId="11944" xr:uid="{00000000-0005-0000-0000-0000572E0000}"/>
    <cellStyle name="Ergebnis 5" xfId="11945" xr:uid="{00000000-0005-0000-0000-0000582E0000}"/>
    <cellStyle name="Ergebnis 6" xfId="11946" xr:uid="{00000000-0005-0000-0000-0000592E0000}"/>
    <cellStyle name="Ergebnis 7" xfId="11947" xr:uid="{00000000-0005-0000-0000-00005A2E0000}"/>
    <cellStyle name="Ergebnis 8" xfId="11948" xr:uid="{00000000-0005-0000-0000-00005B2E0000}"/>
    <cellStyle name="Erklärender Text" xfId="11949" xr:uid="{00000000-0005-0000-0000-00005C2E0000}"/>
    <cellStyle name="ET měna" xfId="82" xr:uid="{00000000-0005-0000-0000-00005D2E0000}"/>
    <cellStyle name="ET měna 2" xfId="11950" xr:uid="{00000000-0005-0000-0000-00005E2E0000}"/>
    <cellStyle name="ET měna 3" xfId="11951" xr:uid="{00000000-0005-0000-0000-00005F2E0000}"/>
    <cellStyle name="ET měna 4" xfId="11952" xr:uid="{00000000-0005-0000-0000-0000602E0000}"/>
    <cellStyle name="Euro" xfId="83" xr:uid="{00000000-0005-0000-0000-0000612E0000}"/>
    <cellStyle name="Euro 10" xfId="11953" xr:uid="{00000000-0005-0000-0000-0000622E0000}"/>
    <cellStyle name="Euro 11" xfId="11954" xr:uid="{00000000-0005-0000-0000-0000632E0000}"/>
    <cellStyle name="Euro 2" xfId="11955" xr:uid="{00000000-0005-0000-0000-0000642E0000}"/>
    <cellStyle name="Euro 2 10" xfId="11956" xr:uid="{00000000-0005-0000-0000-0000652E0000}"/>
    <cellStyle name="Euro 2 11" xfId="11957" xr:uid="{00000000-0005-0000-0000-0000662E0000}"/>
    <cellStyle name="Euro 2 12" xfId="11958" xr:uid="{00000000-0005-0000-0000-0000672E0000}"/>
    <cellStyle name="Euro 2 2" xfId="11959" xr:uid="{00000000-0005-0000-0000-0000682E0000}"/>
    <cellStyle name="Euro 2 2 2" xfId="11960" xr:uid="{00000000-0005-0000-0000-0000692E0000}"/>
    <cellStyle name="Euro 2 2 3" xfId="11961" xr:uid="{00000000-0005-0000-0000-00006A2E0000}"/>
    <cellStyle name="Euro 2 2 4" xfId="11962" xr:uid="{00000000-0005-0000-0000-00006B2E0000}"/>
    <cellStyle name="Euro 2 3" xfId="11963" xr:uid="{00000000-0005-0000-0000-00006C2E0000}"/>
    <cellStyle name="Euro 2 3 2" xfId="11964" xr:uid="{00000000-0005-0000-0000-00006D2E0000}"/>
    <cellStyle name="Euro 2 4" xfId="11965" xr:uid="{00000000-0005-0000-0000-00006E2E0000}"/>
    <cellStyle name="Euro 2 4 2" xfId="11966" xr:uid="{00000000-0005-0000-0000-00006F2E0000}"/>
    <cellStyle name="Euro 2 5" xfId="11967" xr:uid="{00000000-0005-0000-0000-0000702E0000}"/>
    <cellStyle name="Euro 2 5 2" xfId="11968" xr:uid="{00000000-0005-0000-0000-0000712E0000}"/>
    <cellStyle name="Euro 2 6" xfId="11969" xr:uid="{00000000-0005-0000-0000-0000722E0000}"/>
    <cellStyle name="Euro 2 7" xfId="11970" xr:uid="{00000000-0005-0000-0000-0000732E0000}"/>
    <cellStyle name="Euro 2 8" xfId="11971" xr:uid="{00000000-0005-0000-0000-0000742E0000}"/>
    <cellStyle name="Euro 2 9" xfId="11972" xr:uid="{00000000-0005-0000-0000-0000752E0000}"/>
    <cellStyle name="Euro 3" xfId="11973" xr:uid="{00000000-0005-0000-0000-0000762E0000}"/>
    <cellStyle name="Euro 3 10" xfId="11974" xr:uid="{00000000-0005-0000-0000-0000772E0000}"/>
    <cellStyle name="Euro 3 11" xfId="11975" xr:uid="{00000000-0005-0000-0000-0000782E0000}"/>
    <cellStyle name="Euro 3 12" xfId="11976" xr:uid="{00000000-0005-0000-0000-0000792E0000}"/>
    <cellStyle name="Euro 3 2" xfId="11977" xr:uid="{00000000-0005-0000-0000-00007A2E0000}"/>
    <cellStyle name="Euro 3 2 2" xfId="11978" xr:uid="{00000000-0005-0000-0000-00007B2E0000}"/>
    <cellStyle name="Euro 3 2 3" xfId="11979" xr:uid="{00000000-0005-0000-0000-00007C2E0000}"/>
    <cellStyle name="Euro 3 2 4" xfId="11980" xr:uid="{00000000-0005-0000-0000-00007D2E0000}"/>
    <cellStyle name="Euro 3 3" xfId="11981" xr:uid="{00000000-0005-0000-0000-00007E2E0000}"/>
    <cellStyle name="Euro 3 3 2" xfId="11982" xr:uid="{00000000-0005-0000-0000-00007F2E0000}"/>
    <cellStyle name="Euro 3 4" xfId="11983" xr:uid="{00000000-0005-0000-0000-0000802E0000}"/>
    <cellStyle name="Euro 3 4 2" xfId="11984" xr:uid="{00000000-0005-0000-0000-0000812E0000}"/>
    <cellStyle name="Euro 3 5" xfId="11985" xr:uid="{00000000-0005-0000-0000-0000822E0000}"/>
    <cellStyle name="Euro 3 5 2" xfId="11986" xr:uid="{00000000-0005-0000-0000-0000832E0000}"/>
    <cellStyle name="Euro 3 6" xfId="11987" xr:uid="{00000000-0005-0000-0000-0000842E0000}"/>
    <cellStyle name="Euro 3 7" xfId="11988" xr:uid="{00000000-0005-0000-0000-0000852E0000}"/>
    <cellStyle name="Euro 3 8" xfId="11989" xr:uid="{00000000-0005-0000-0000-0000862E0000}"/>
    <cellStyle name="Euro 3 9" xfId="11990" xr:uid="{00000000-0005-0000-0000-0000872E0000}"/>
    <cellStyle name="Euro 4" xfId="11991" xr:uid="{00000000-0005-0000-0000-0000882E0000}"/>
    <cellStyle name="Euro 4 2" xfId="11992" xr:uid="{00000000-0005-0000-0000-0000892E0000}"/>
    <cellStyle name="Euro 4 2 2" xfId="11993" xr:uid="{00000000-0005-0000-0000-00008A2E0000}"/>
    <cellStyle name="Euro 4 2 3" xfId="11994" xr:uid="{00000000-0005-0000-0000-00008B2E0000}"/>
    <cellStyle name="Euro 4 2 4" xfId="11995" xr:uid="{00000000-0005-0000-0000-00008C2E0000}"/>
    <cellStyle name="Euro 4 3" xfId="11996" xr:uid="{00000000-0005-0000-0000-00008D2E0000}"/>
    <cellStyle name="Euro 4 4" xfId="11997" xr:uid="{00000000-0005-0000-0000-00008E2E0000}"/>
    <cellStyle name="Euro 4 5" xfId="11998" xr:uid="{00000000-0005-0000-0000-00008F2E0000}"/>
    <cellStyle name="Euro 5" xfId="11999" xr:uid="{00000000-0005-0000-0000-0000902E0000}"/>
    <cellStyle name="Euro 5 2" xfId="12000" xr:uid="{00000000-0005-0000-0000-0000912E0000}"/>
    <cellStyle name="Euro 6" xfId="12001" xr:uid="{00000000-0005-0000-0000-0000922E0000}"/>
    <cellStyle name="Euro 6 2" xfId="12002" xr:uid="{00000000-0005-0000-0000-0000932E0000}"/>
    <cellStyle name="Euro 6 2 2" xfId="12003" xr:uid="{00000000-0005-0000-0000-0000942E0000}"/>
    <cellStyle name="Euro 6 3" xfId="12004" xr:uid="{00000000-0005-0000-0000-0000952E0000}"/>
    <cellStyle name="Euro 6 3 2" xfId="12005" xr:uid="{00000000-0005-0000-0000-0000962E0000}"/>
    <cellStyle name="Euro 6 4" xfId="12006" xr:uid="{00000000-0005-0000-0000-0000972E0000}"/>
    <cellStyle name="Euro 7" xfId="12007" xr:uid="{00000000-0005-0000-0000-0000982E0000}"/>
    <cellStyle name="Euro 7 2" xfId="12008" xr:uid="{00000000-0005-0000-0000-0000992E0000}"/>
    <cellStyle name="Euro 8" xfId="12009" xr:uid="{00000000-0005-0000-0000-00009A2E0000}"/>
    <cellStyle name="Euro 8 2" xfId="12010" xr:uid="{00000000-0005-0000-0000-00009B2E0000}"/>
    <cellStyle name="Euro 9" xfId="12011" xr:uid="{00000000-0005-0000-0000-00009C2E0000}"/>
    <cellStyle name="Euro billion" xfId="12012" xr:uid="{00000000-0005-0000-0000-00009D2E0000}"/>
    <cellStyle name="Euro million" xfId="12013" xr:uid="{00000000-0005-0000-0000-00009E2E0000}"/>
    <cellStyle name="Euro thousand" xfId="12014" xr:uid="{00000000-0005-0000-0000-00009F2E0000}"/>
    <cellStyle name="Euro_2010-02-01 MTR Overview - Final - SEE" xfId="12015" xr:uid="{00000000-0005-0000-0000-0000A02E0000}"/>
    <cellStyle name="Explanatory Text 10" xfId="12016" xr:uid="{00000000-0005-0000-0000-0000A12E0000}"/>
    <cellStyle name="Explanatory Text 11" xfId="12017" xr:uid="{00000000-0005-0000-0000-0000A22E0000}"/>
    <cellStyle name="Explanatory Text 12" xfId="12018" xr:uid="{00000000-0005-0000-0000-0000A32E0000}"/>
    <cellStyle name="Explanatory Text 13" xfId="12019" xr:uid="{00000000-0005-0000-0000-0000A42E0000}"/>
    <cellStyle name="Explanatory Text 14" xfId="12020" xr:uid="{00000000-0005-0000-0000-0000A52E0000}"/>
    <cellStyle name="Explanatory Text 15" xfId="12021" xr:uid="{00000000-0005-0000-0000-0000A62E0000}"/>
    <cellStyle name="Explanatory Text 16" xfId="12022" xr:uid="{00000000-0005-0000-0000-0000A72E0000}"/>
    <cellStyle name="Explanatory Text 17" xfId="12023" xr:uid="{00000000-0005-0000-0000-0000A82E0000}"/>
    <cellStyle name="Explanatory Text 18" xfId="12024" xr:uid="{00000000-0005-0000-0000-0000A92E0000}"/>
    <cellStyle name="Explanatory Text 19" xfId="12025" xr:uid="{00000000-0005-0000-0000-0000AA2E0000}"/>
    <cellStyle name="Explanatory Text 2" xfId="12026" xr:uid="{00000000-0005-0000-0000-0000AB2E0000}"/>
    <cellStyle name="Explanatory Text 2 2" xfId="12027" xr:uid="{00000000-0005-0000-0000-0000AC2E0000}"/>
    <cellStyle name="Explanatory Text 2 2 10" xfId="12028" xr:uid="{00000000-0005-0000-0000-0000AD2E0000}"/>
    <cellStyle name="Explanatory Text 2 2 11" xfId="12029" xr:uid="{00000000-0005-0000-0000-0000AE2E0000}"/>
    <cellStyle name="Explanatory Text 2 2 12" xfId="12030" xr:uid="{00000000-0005-0000-0000-0000AF2E0000}"/>
    <cellStyle name="Explanatory Text 2 2 13" xfId="12031" xr:uid="{00000000-0005-0000-0000-0000B02E0000}"/>
    <cellStyle name="Explanatory Text 2 2 14" xfId="12032" xr:uid="{00000000-0005-0000-0000-0000B12E0000}"/>
    <cellStyle name="Explanatory Text 2 2 2" xfId="12033" xr:uid="{00000000-0005-0000-0000-0000B22E0000}"/>
    <cellStyle name="Explanatory Text 2 2 3" xfId="12034" xr:uid="{00000000-0005-0000-0000-0000B32E0000}"/>
    <cellStyle name="Explanatory Text 2 2 4" xfId="12035" xr:uid="{00000000-0005-0000-0000-0000B42E0000}"/>
    <cellStyle name="Explanatory Text 2 2 5" xfId="12036" xr:uid="{00000000-0005-0000-0000-0000B52E0000}"/>
    <cellStyle name="Explanatory Text 2 2 6" xfId="12037" xr:uid="{00000000-0005-0000-0000-0000B62E0000}"/>
    <cellStyle name="Explanatory Text 2 2 7" xfId="12038" xr:uid="{00000000-0005-0000-0000-0000B72E0000}"/>
    <cellStyle name="Explanatory Text 2 2 8" xfId="12039" xr:uid="{00000000-0005-0000-0000-0000B82E0000}"/>
    <cellStyle name="Explanatory Text 2 2 9" xfId="12040" xr:uid="{00000000-0005-0000-0000-0000B92E0000}"/>
    <cellStyle name="Explanatory Text 2 3" xfId="12041" xr:uid="{00000000-0005-0000-0000-0000BA2E0000}"/>
    <cellStyle name="Explanatory Text 2 3 2" xfId="12042" xr:uid="{00000000-0005-0000-0000-0000BB2E0000}"/>
    <cellStyle name="Explanatory Text 2 4" xfId="12043" xr:uid="{00000000-0005-0000-0000-0000BC2E0000}"/>
    <cellStyle name="Explanatory Text 2 4 2" xfId="12044" xr:uid="{00000000-0005-0000-0000-0000BD2E0000}"/>
    <cellStyle name="Explanatory Text 2 5" xfId="12045" xr:uid="{00000000-0005-0000-0000-0000BE2E0000}"/>
    <cellStyle name="Explanatory Text 20" xfId="12046" xr:uid="{00000000-0005-0000-0000-0000BF2E0000}"/>
    <cellStyle name="Explanatory Text 21" xfId="12047" xr:uid="{00000000-0005-0000-0000-0000C02E0000}"/>
    <cellStyle name="Explanatory Text 22" xfId="12048" xr:uid="{00000000-0005-0000-0000-0000C12E0000}"/>
    <cellStyle name="Explanatory Text 23" xfId="12049" xr:uid="{00000000-0005-0000-0000-0000C22E0000}"/>
    <cellStyle name="Explanatory Text 24" xfId="12050" xr:uid="{00000000-0005-0000-0000-0000C32E0000}"/>
    <cellStyle name="Explanatory Text 25" xfId="12051" xr:uid="{00000000-0005-0000-0000-0000C42E0000}"/>
    <cellStyle name="Explanatory Text 26" xfId="12052" xr:uid="{00000000-0005-0000-0000-0000C52E0000}"/>
    <cellStyle name="Explanatory Text 27" xfId="12053" xr:uid="{00000000-0005-0000-0000-0000C62E0000}"/>
    <cellStyle name="Explanatory Text 28" xfId="12054" xr:uid="{00000000-0005-0000-0000-0000C72E0000}"/>
    <cellStyle name="Explanatory Text 29" xfId="12055" xr:uid="{00000000-0005-0000-0000-0000C82E0000}"/>
    <cellStyle name="Explanatory Text 3" xfId="12056" xr:uid="{00000000-0005-0000-0000-0000C92E0000}"/>
    <cellStyle name="Explanatory Text 3 10" xfId="12057" xr:uid="{00000000-0005-0000-0000-0000CA2E0000}"/>
    <cellStyle name="Explanatory Text 3 11" xfId="12058" xr:uid="{00000000-0005-0000-0000-0000CB2E0000}"/>
    <cellStyle name="Explanatory Text 3 12" xfId="12059" xr:uid="{00000000-0005-0000-0000-0000CC2E0000}"/>
    <cellStyle name="Explanatory Text 3 13" xfId="12060" xr:uid="{00000000-0005-0000-0000-0000CD2E0000}"/>
    <cellStyle name="Explanatory Text 3 14" xfId="12061" xr:uid="{00000000-0005-0000-0000-0000CE2E0000}"/>
    <cellStyle name="Explanatory Text 3 2" xfId="12062" xr:uid="{00000000-0005-0000-0000-0000CF2E0000}"/>
    <cellStyle name="Explanatory Text 3 3" xfId="12063" xr:uid="{00000000-0005-0000-0000-0000D02E0000}"/>
    <cellStyle name="Explanatory Text 3 4" xfId="12064" xr:uid="{00000000-0005-0000-0000-0000D12E0000}"/>
    <cellStyle name="Explanatory Text 3 4 2" xfId="12065" xr:uid="{00000000-0005-0000-0000-0000D22E0000}"/>
    <cellStyle name="Explanatory Text 3 5" xfId="12066" xr:uid="{00000000-0005-0000-0000-0000D32E0000}"/>
    <cellStyle name="Explanatory Text 3 6" xfId="12067" xr:uid="{00000000-0005-0000-0000-0000D42E0000}"/>
    <cellStyle name="Explanatory Text 3 7" xfId="12068" xr:uid="{00000000-0005-0000-0000-0000D52E0000}"/>
    <cellStyle name="Explanatory Text 3 8" xfId="12069" xr:uid="{00000000-0005-0000-0000-0000D62E0000}"/>
    <cellStyle name="Explanatory Text 3 9" xfId="12070" xr:uid="{00000000-0005-0000-0000-0000D72E0000}"/>
    <cellStyle name="Explanatory Text 30" xfId="12071" xr:uid="{00000000-0005-0000-0000-0000D82E0000}"/>
    <cellStyle name="Explanatory Text 31" xfId="12072" xr:uid="{00000000-0005-0000-0000-0000D92E0000}"/>
    <cellStyle name="Explanatory Text 32" xfId="12073" xr:uid="{00000000-0005-0000-0000-0000DA2E0000}"/>
    <cellStyle name="Explanatory Text 33" xfId="12074" xr:uid="{00000000-0005-0000-0000-0000DB2E0000}"/>
    <cellStyle name="Explanatory Text 34" xfId="12075" xr:uid="{00000000-0005-0000-0000-0000DC2E0000}"/>
    <cellStyle name="Explanatory Text 35" xfId="12076" xr:uid="{00000000-0005-0000-0000-0000DD2E0000}"/>
    <cellStyle name="Explanatory Text 36" xfId="12077" xr:uid="{00000000-0005-0000-0000-0000DE2E0000}"/>
    <cellStyle name="Explanatory Text 37" xfId="12078" xr:uid="{00000000-0005-0000-0000-0000DF2E0000}"/>
    <cellStyle name="Explanatory Text 38" xfId="12079" xr:uid="{00000000-0005-0000-0000-0000E02E0000}"/>
    <cellStyle name="Explanatory Text 4" xfId="12080" xr:uid="{00000000-0005-0000-0000-0000E12E0000}"/>
    <cellStyle name="Explanatory Text 4 10" xfId="12081" xr:uid="{00000000-0005-0000-0000-0000E22E0000}"/>
    <cellStyle name="Explanatory Text 4 11" xfId="12082" xr:uid="{00000000-0005-0000-0000-0000E32E0000}"/>
    <cellStyle name="Explanatory Text 4 12" xfId="12083" xr:uid="{00000000-0005-0000-0000-0000E42E0000}"/>
    <cellStyle name="Explanatory Text 4 13" xfId="12084" xr:uid="{00000000-0005-0000-0000-0000E52E0000}"/>
    <cellStyle name="Explanatory Text 4 14" xfId="12085" xr:uid="{00000000-0005-0000-0000-0000E62E0000}"/>
    <cellStyle name="Explanatory Text 4 2" xfId="12086" xr:uid="{00000000-0005-0000-0000-0000E72E0000}"/>
    <cellStyle name="Explanatory Text 4 3" xfId="12087" xr:uid="{00000000-0005-0000-0000-0000E82E0000}"/>
    <cellStyle name="Explanatory Text 4 4" xfId="12088" xr:uid="{00000000-0005-0000-0000-0000E92E0000}"/>
    <cellStyle name="Explanatory Text 4 5" xfId="12089" xr:uid="{00000000-0005-0000-0000-0000EA2E0000}"/>
    <cellStyle name="Explanatory Text 4 6" xfId="12090" xr:uid="{00000000-0005-0000-0000-0000EB2E0000}"/>
    <cellStyle name="Explanatory Text 4 7" xfId="12091" xr:uid="{00000000-0005-0000-0000-0000EC2E0000}"/>
    <cellStyle name="Explanatory Text 4 8" xfId="12092" xr:uid="{00000000-0005-0000-0000-0000ED2E0000}"/>
    <cellStyle name="Explanatory Text 4 9" xfId="12093" xr:uid="{00000000-0005-0000-0000-0000EE2E0000}"/>
    <cellStyle name="Explanatory Text 5" xfId="12094" xr:uid="{00000000-0005-0000-0000-0000EF2E0000}"/>
    <cellStyle name="Explanatory Text 6" xfId="12095" xr:uid="{00000000-0005-0000-0000-0000F02E0000}"/>
    <cellStyle name="Explanatory Text 7" xfId="12096" xr:uid="{00000000-0005-0000-0000-0000F12E0000}"/>
    <cellStyle name="Explanatory Text 8" xfId="12097" xr:uid="{00000000-0005-0000-0000-0000F22E0000}"/>
    <cellStyle name="Explanatory Text 9" xfId="12098" xr:uid="{00000000-0005-0000-0000-0000F32E0000}"/>
    <cellStyle name="ExternalIDs" xfId="12099" xr:uid="{00000000-0005-0000-0000-0000F42E0000}"/>
    <cellStyle name="Finan?ní0" xfId="12100" xr:uid="{00000000-0005-0000-0000-0000F52E0000}"/>
    <cellStyle name="Finan?ní0 1" xfId="12101" xr:uid="{00000000-0005-0000-0000-0000F62E0000}"/>
    <cellStyle name="Finanční0" xfId="12102" xr:uid="{00000000-0005-0000-0000-0000F72E0000}"/>
    <cellStyle name="Fixed" xfId="12103" xr:uid="{00000000-0005-0000-0000-0000F82E0000}"/>
    <cellStyle name="Font" xfId="12104" xr:uid="{00000000-0005-0000-0000-0000F92E0000}"/>
    <cellStyle name="Footnote" xfId="12105" xr:uid="{00000000-0005-0000-0000-0000FA2E0000}"/>
    <cellStyle name="GBP" xfId="12106" xr:uid="{00000000-0005-0000-0000-0000FB2E0000}"/>
    <cellStyle name="GBP billion" xfId="12107" xr:uid="{00000000-0005-0000-0000-0000FC2E0000}"/>
    <cellStyle name="GBP million" xfId="12108" xr:uid="{00000000-0005-0000-0000-0000FD2E0000}"/>
    <cellStyle name="GBP thousand" xfId="12109" xr:uid="{00000000-0005-0000-0000-0000FE2E0000}"/>
    <cellStyle name="Gesperrt" xfId="84" xr:uid="{00000000-0005-0000-0000-0000FF2E0000}"/>
    <cellStyle name="Gesperrt 2" xfId="12110" xr:uid="{00000000-0005-0000-0000-0000002F0000}"/>
    <cellStyle name="Gesperrt 2 2" xfId="12111" xr:uid="{00000000-0005-0000-0000-0000012F0000}"/>
    <cellStyle name="Gesperrt 2 2 2" xfId="12112" xr:uid="{00000000-0005-0000-0000-0000022F0000}"/>
    <cellStyle name="Gesperrt 2 2 3" xfId="12113" xr:uid="{00000000-0005-0000-0000-0000032F0000}"/>
    <cellStyle name="Gesperrt 2 2 4" xfId="12114" xr:uid="{00000000-0005-0000-0000-0000042F0000}"/>
    <cellStyle name="Gesperrt 2 3" xfId="12115" xr:uid="{00000000-0005-0000-0000-0000052F0000}"/>
    <cellStyle name="Gesperrt 2 4" xfId="12116" xr:uid="{00000000-0005-0000-0000-0000062F0000}"/>
    <cellStyle name="Gesperrt 2 5" xfId="12117" xr:uid="{00000000-0005-0000-0000-0000072F0000}"/>
    <cellStyle name="Gesperrt 2 6" xfId="12118" xr:uid="{00000000-0005-0000-0000-0000082F0000}"/>
    <cellStyle name="Gesperrt 3" xfId="12119" xr:uid="{00000000-0005-0000-0000-0000092F0000}"/>
    <cellStyle name="Gesperrt 3 2" xfId="12120" xr:uid="{00000000-0005-0000-0000-00000A2F0000}"/>
    <cellStyle name="Gesperrt 3 2 2" xfId="12121" xr:uid="{00000000-0005-0000-0000-00000B2F0000}"/>
    <cellStyle name="Gesperrt 3 2 3" xfId="12122" xr:uid="{00000000-0005-0000-0000-00000C2F0000}"/>
    <cellStyle name="Gesperrt 3 2 4" xfId="12123" xr:uid="{00000000-0005-0000-0000-00000D2F0000}"/>
    <cellStyle name="Gesperrt 3 3" xfId="12124" xr:uid="{00000000-0005-0000-0000-00000E2F0000}"/>
    <cellStyle name="Gesperrt 3 4" xfId="12125" xr:uid="{00000000-0005-0000-0000-00000F2F0000}"/>
    <cellStyle name="Gesperrt 3 5" xfId="12126" xr:uid="{00000000-0005-0000-0000-0000102F0000}"/>
    <cellStyle name="Gesperrt 4" xfId="12127" xr:uid="{00000000-0005-0000-0000-0000112F0000}"/>
    <cellStyle name="Gesperrt 4 2" xfId="12128" xr:uid="{00000000-0005-0000-0000-0000122F0000}"/>
    <cellStyle name="Gesperrt 4 2 2" xfId="12129" xr:uid="{00000000-0005-0000-0000-0000132F0000}"/>
    <cellStyle name="Gesperrt 4 2 3" xfId="12130" xr:uid="{00000000-0005-0000-0000-0000142F0000}"/>
    <cellStyle name="Gesperrt 4 2 4" xfId="12131" xr:uid="{00000000-0005-0000-0000-0000152F0000}"/>
    <cellStyle name="Gesperrt 4 3" xfId="12132" xr:uid="{00000000-0005-0000-0000-0000162F0000}"/>
    <cellStyle name="Gesperrt 4 4" xfId="12133" xr:uid="{00000000-0005-0000-0000-0000172F0000}"/>
    <cellStyle name="Gesperrt 4 5" xfId="12134" xr:uid="{00000000-0005-0000-0000-0000182F0000}"/>
    <cellStyle name="Gesperrt 5" xfId="12135" xr:uid="{00000000-0005-0000-0000-0000192F0000}"/>
    <cellStyle name="Gesperrt 5 2" xfId="12136" xr:uid="{00000000-0005-0000-0000-00001A2F0000}"/>
    <cellStyle name="Gesperrt 6" xfId="12137" xr:uid="{00000000-0005-0000-0000-00001B2F0000}"/>
    <cellStyle name="Gesperrt 6 2" xfId="12138" xr:uid="{00000000-0005-0000-0000-00001C2F0000}"/>
    <cellStyle name="Gesperrt 7" xfId="12139" xr:uid="{00000000-0005-0000-0000-00001D2F0000}"/>
    <cellStyle name="Gesperrt 8" xfId="12140" xr:uid="{00000000-0005-0000-0000-00001E2F0000}"/>
    <cellStyle name="Good 10" xfId="12141" xr:uid="{00000000-0005-0000-0000-00001F2F0000}"/>
    <cellStyle name="Good 11" xfId="12142" xr:uid="{00000000-0005-0000-0000-0000202F0000}"/>
    <cellStyle name="Good 12" xfId="12143" xr:uid="{00000000-0005-0000-0000-0000212F0000}"/>
    <cellStyle name="Good 13" xfId="12144" xr:uid="{00000000-0005-0000-0000-0000222F0000}"/>
    <cellStyle name="Good 14" xfId="12145" xr:uid="{00000000-0005-0000-0000-0000232F0000}"/>
    <cellStyle name="Good 15" xfId="12146" xr:uid="{00000000-0005-0000-0000-0000242F0000}"/>
    <cellStyle name="Good 16" xfId="12147" xr:uid="{00000000-0005-0000-0000-0000252F0000}"/>
    <cellStyle name="Good 17" xfId="12148" xr:uid="{00000000-0005-0000-0000-0000262F0000}"/>
    <cellStyle name="Good 18" xfId="12149" xr:uid="{00000000-0005-0000-0000-0000272F0000}"/>
    <cellStyle name="Good 19" xfId="12150" xr:uid="{00000000-0005-0000-0000-0000282F0000}"/>
    <cellStyle name="Good 2" xfId="12151" xr:uid="{00000000-0005-0000-0000-0000292F0000}"/>
    <cellStyle name="Good 2 2" xfId="12152" xr:uid="{00000000-0005-0000-0000-00002A2F0000}"/>
    <cellStyle name="Good 2 2 10" xfId="12153" xr:uid="{00000000-0005-0000-0000-00002B2F0000}"/>
    <cellStyle name="Good 2 2 11" xfId="12154" xr:uid="{00000000-0005-0000-0000-00002C2F0000}"/>
    <cellStyle name="Good 2 2 12" xfId="12155" xr:uid="{00000000-0005-0000-0000-00002D2F0000}"/>
    <cellStyle name="Good 2 2 13" xfId="12156" xr:uid="{00000000-0005-0000-0000-00002E2F0000}"/>
    <cellStyle name="Good 2 2 14" xfId="12157" xr:uid="{00000000-0005-0000-0000-00002F2F0000}"/>
    <cellStyle name="Good 2 2 2" xfId="12158" xr:uid="{00000000-0005-0000-0000-0000302F0000}"/>
    <cellStyle name="Good 2 2 3" xfId="12159" xr:uid="{00000000-0005-0000-0000-0000312F0000}"/>
    <cellStyle name="Good 2 2 4" xfId="12160" xr:uid="{00000000-0005-0000-0000-0000322F0000}"/>
    <cellStyle name="Good 2 2 5" xfId="12161" xr:uid="{00000000-0005-0000-0000-0000332F0000}"/>
    <cellStyle name="Good 2 2 6" xfId="12162" xr:uid="{00000000-0005-0000-0000-0000342F0000}"/>
    <cellStyle name="Good 2 2 7" xfId="12163" xr:uid="{00000000-0005-0000-0000-0000352F0000}"/>
    <cellStyle name="Good 2 2 8" xfId="12164" xr:uid="{00000000-0005-0000-0000-0000362F0000}"/>
    <cellStyle name="Good 2 2 9" xfId="12165" xr:uid="{00000000-0005-0000-0000-0000372F0000}"/>
    <cellStyle name="Good 2 3" xfId="12166" xr:uid="{00000000-0005-0000-0000-0000382F0000}"/>
    <cellStyle name="Good 2 3 2" xfId="12167" xr:uid="{00000000-0005-0000-0000-0000392F0000}"/>
    <cellStyle name="Good 2 4" xfId="12168" xr:uid="{00000000-0005-0000-0000-00003A2F0000}"/>
    <cellStyle name="Good 2 4 2" xfId="12169" xr:uid="{00000000-0005-0000-0000-00003B2F0000}"/>
    <cellStyle name="Good 2 5" xfId="12170" xr:uid="{00000000-0005-0000-0000-00003C2F0000}"/>
    <cellStyle name="Good 20" xfId="12171" xr:uid="{00000000-0005-0000-0000-00003D2F0000}"/>
    <cellStyle name="Good 21" xfId="12172" xr:uid="{00000000-0005-0000-0000-00003E2F0000}"/>
    <cellStyle name="Good 22" xfId="12173" xr:uid="{00000000-0005-0000-0000-00003F2F0000}"/>
    <cellStyle name="Good 23" xfId="12174" xr:uid="{00000000-0005-0000-0000-0000402F0000}"/>
    <cellStyle name="Good 24" xfId="12175" xr:uid="{00000000-0005-0000-0000-0000412F0000}"/>
    <cellStyle name="Good 25" xfId="12176" xr:uid="{00000000-0005-0000-0000-0000422F0000}"/>
    <cellStyle name="Good 26" xfId="12177" xr:uid="{00000000-0005-0000-0000-0000432F0000}"/>
    <cellStyle name="Good 27" xfId="12178" xr:uid="{00000000-0005-0000-0000-0000442F0000}"/>
    <cellStyle name="Good 28" xfId="12179" xr:uid="{00000000-0005-0000-0000-0000452F0000}"/>
    <cellStyle name="Good 29" xfId="12180" xr:uid="{00000000-0005-0000-0000-0000462F0000}"/>
    <cellStyle name="Good 3" xfId="12181" xr:uid="{00000000-0005-0000-0000-0000472F0000}"/>
    <cellStyle name="Good 3 10" xfId="12182" xr:uid="{00000000-0005-0000-0000-0000482F0000}"/>
    <cellStyle name="Good 3 11" xfId="12183" xr:uid="{00000000-0005-0000-0000-0000492F0000}"/>
    <cellStyle name="Good 3 12" xfId="12184" xr:uid="{00000000-0005-0000-0000-00004A2F0000}"/>
    <cellStyle name="Good 3 13" xfId="12185" xr:uid="{00000000-0005-0000-0000-00004B2F0000}"/>
    <cellStyle name="Good 3 14" xfId="12186" xr:uid="{00000000-0005-0000-0000-00004C2F0000}"/>
    <cellStyle name="Good 3 2" xfId="12187" xr:uid="{00000000-0005-0000-0000-00004D2F0000}"/>
    <cellStyle name="Good 3 2 2" xfId="12188" xr:uid="{00000000-0005-0000-0000-00004E2F0000}"/>
    <cellStyle name="Good 3 3" xfId="12189" xr:uid="{00000000-0005-0000-0000-00004F2F0000}"/>
    <cellStyle name="Good 3 4" xfId="12190" xr:uid="{00000000-0005-0000-0000-0000502F0000}"/>
    <cellStyle name="Good 3 4 2" xfId="12191" xr:uid="{00000000-0005-0000-0000-0000512F0000}"/>
    <cellStyle name="Good 3 5" xfId="12192" xr:uid="{00000000-0005-0000-0000-0000522F0000}"/>
    <cellStyle name="Good 3 6" xfId="12193" xr:uid="{00000000-0005-0000-0000-0000532F0000}"/>
    <cellStyle name="Good 3 7" xfId="12194" xr:uid="{00000000-0005-0000-0000-0000542F0000}"/>
    <cellStyle name="Good 3 8" xfId="12195" xr:uid="{00000000-0005-0000-0000-0000552F0000}"/>
    <cellStyle name="Good 3 9" xfId="12196" xr:uid="{00000000-0005-0000-0000-0000562F0000}"/>
    <cellStyle name="Good 30" xfId="12197" xr:uid="{00000000-0005-0000-0000-0000572F0000}"/>
    <cellStyle name="Good 31" xfId="12198" xr:uid="{00000000-0005-0000-0000-0000582F0000}"/>
    <cellStyle name="Good 32" xfId="12199" xr:uid="{00000000-0005-0000-0000-0000592F0000}"/>
    <cellStyle name="Good 33" xfId="12200" xr:uid="{00000000-0005-0000-0000-00005A2F0000}"/>
    <cellStyle name="Good 34" xfId="12201" xr:uid="{00000000-0005-0000-0000-00005B2F0000}"/>
    <cellStyle name="Good 35" xfId="12202" xr:uid="{00000000-0005-0000-0000-00005C2F0000}"/>
    <cellStyle name="Good 36" xfId="12203" xr:uid="{00000000-0005-0000-0000-00005D2F0000}"/>
    <cellStyle name="Good 37" xfId="12204" xr:uid="{00000000-0005-0000-0000-00005E2F0000}"/>
    <cellStyle name="Good 38" xfId="12205" xr:uid="{00000000-0005-0000-0000-00005F2F0000}"/>
    <cellStyle name="Good 4" xfId="12206" xr:uid="{00000000-0005-0000-0000-0000602F0000}"/>
    <cellStyle name="Good 4 10" xfId="12207" xr:uid="{00000000-0005-0000-0000-0000612F0000}"/>
    <cellStyle name="Good 4 11" xfId="12208" xr:uid="{00000000-0005-0000-0000-0000622F0000}"/>
    <cellStyle name="Good 4 12" xfId="12209" xr:uid="{00000000-0005-0000-0000-0000632F0000}"/>
    <cellStyle name="Good 4 13" xfId="12210" xr:uid="{00000000-0005-0000-0000-0000642F0000}"/>
    <cellStyle name="Good 4 14" xfId="12211" xr:uid="{00000000-0005-0000-0000-0000652F0000}"/>
    <cellStyle name="Good 4 2" xfId="12212" xr:uid="{00000000-0005-0000-0000-0000662F0000}"/>
    <cellStyle name="Good 4 3" xfId="12213" xr:uid="{00000000-0005-0000-0000-0000672F0000}"/>
    <cellStyle name="Good 4 4" xfId="12214" xr:uid="{00000000-0005-0000-0000-0000682F0000}"/>
    <cellStyle name="Good 4 5" xfId="12215" xr:uid="{00000000-0005-0000-0000-0000692F0000}"/>
    <cellStyle name="Good 4 6" xfId="12216" xr:uid="{00000000-0005-0000-0000-00006A2F0000}"/>
    <cellStyle name="Good 4 7" xfId="12217" xr:uid="{00000000-0005-0000-0000-00006B2F0000}"/>
    <cellStyle name="Good 4 8" xfId="12218" xr:uid="{00000000-0005-0000-0000-00006C2F0000}"/>
    <cellStyle name="Good 4 9" xfId="12219" xr:uid="{00000000-0005-0000-0000-00006D2F0000}"/>
    <cellStyle name="Good 5" xfId="12220" xr:uid="{00000000-0005-0000-0000-00006E2F0000}"/>
    <cellStyle name="Good 6" xfId="12221" xr:uid="{00000000-0005-0000-0000-00006F2F0000}"/>
    <cellStyle name="Good 7" xfId="12222" xr:uid="{00000000-0005-0000-0000-0000702F0000}"/>
    <cellStyle name="Good 8" xfId="12223" xr:uid="{00000000-0005-0000-0000-0000712F0000}"/>
    <cellStyle name="Good 9" xfId="12224" xr:uid="{00000000-0005-0000-0000-0000722F0000}"/>
    <cellStyle name="Grey" xfId="12225" xr:uid="{00000000-0005-0000-0000-0000732F0000}"/>
    <cellStyle name="Gut" xfId="12226" xr:uid="{00000000-0005-0000-0000-0000742F0000}"/>
    <cellStyle name="H0" xfId="12227" xr:uid="{00000000-0005-0000-0000-0000752F0000}"/>
    <cellStyle name="H1" xfId="12228" xr:uid="{00000000-0005-0000-0000-0000762F0000}"/>
    <cellStyle name="H2" xfId="12229" xr:uid="{00000000-0005-0000-0000-0000772F0000}"/>
    <cellStyle name="H3" xfId="12230" xr:uid="{00000000-0005-0000-0000-0000782F0000}"/>
    <cellStyle name="H4" xfId="12231" xr:uid="{00000000-0005-0000-0000-0000792F0000}"/>
    <cellStyle name="Header" xfId="12232" xr:uid="{00000000-0005-0000-0000-00007A2F0000}"/>
    <cellStyle name="Header1" xfId="12233" xr:uid="{00000000-0005-0000-0000-00007B2F0000}"/>
    <cellStyle name="Header2" xfId="12234" xr:uid="{00000000-0005-0000-0000-00007C2F0000}"/>
    <cellStyle name="Heading 1 10" xfId="12235" xr:uid="{00000000-0005-0000-0000-00007D2F0000}"/>
    <cellStyle name="Heading 1 11" xfId="12236" xr:uid="{00000000-0005-0000-0000-00007E2F0000}"/>
    <cellStyle name="Heading 1 12" xfId="12237" xr:uid="{00000000-0005-0000-0000-00007F2F0000}"/>
    <cellStyle name="Heading 1 13" xfId="12238" xr:uid="{00000000-0005-0000-0000-0000802F0000}"/>
    <cellStyle name="Heading 1 14" xfId="12239" xr:uid="{00000000-0005-0000-0000-0000812F0000}"/>
    <cellStyle name="Heading 1 15" xfId="12240" xr:uid="{00000000-0005-0000-0000-0000822F0000}"/>
    <cellStyle name="Heading 1 16" xfId="12241" xr:uid="{00000000-0005-0000-0000-0000832F0000}"/>
    <cellStyle name="Heading 1 17" xfId="12242" xr:uid="{00000000-0005-0000-0000-0000842F0000}"/>
    <cellStyle name="Heading 1 18" xfId="12243" xr:uid="{00000000-0005-0000-0000-0000852F0000}"/>
    <cellStyle name="Heading 1 19" xfId="12244" xr:uid="{00000000-0005-0000-0000-0000862F0000}"/>
    <cellStyle name="Heading 1 2" xfId="12245" xr:uid="{00000000-0005-0000-0000-0000872F0000}"/>
    <cellStyle name="Heading 1 2 2" xfId="12246" xr:uid="{00000000-0005-0000-0000-0000882F0000}"/>
    <cellStyle name="Heading 1 2 2 2" xfId="12247" xr:uid="{00000000-0005-0000-0000-0000892F0000}"/>
    <cellStyle name="Heading 1 2 3" xfId="12248" xr:uid="{00000000-0005-0000-0000-00008A2F0000}"/>
    <cellStyle name="Heading 1 2 3 2" xfId="12249" xr:uid="{00000000-0005-0000-0000-00008B2F0000}"/>
    <cellStyle name="Heading 1 2 4" xfId="12250" xr:uid="{00000000-0005-0000-0000-00008C2F0000}"/>
    <cellStyle name="Heading 1 2 4 2" xfId="12251" xr:uid="{00000000-0005-0000-0000-00008D2F0000}"/>
    <cellStyle name="Heading 1 2 5" xfId="12252" xr:uid="{00000000-0005-0000-0000-00008E2F0000}"/>
    <cellStyle name="Heading 1 20" xfId="12253" xr:uid="{00000000-0005-0000-0000-00008F2F0000}"/>
    <cellStyle name="Heading 1 21" xfId="12254" xr:uid="{00000000-0005-0000-0000-0000902F0000}"/>
    <cellStyle name="Heading 1 22" xfId="12255" xr:uid="{00000000-0005-0000-0000-0000912F0000}"/>
    <cellStyle name="Heading 1 23" xfId="12256" xr:uid="{00000000-0005-0000-0000-0000922F0000}"/>
    <cellStyle name="Heading 1 24" xfId="12257" xr:uid="{00000000-0005-0000-0000-0000932F0000}"/>
    <cellStyle name="Heading 1 25" xfId="12258" xr:uid="{00000000-0005-0000-0000-0000942F0000}"/>
    <cellStyle name="Heading 1 26" xfId="12259" xr:uid="{00000000-0005-0000-0000-0000952F0000}"/>
    <cellStyle name="Heading 1 27" xfId="12260" xr:uid="{00000000-0005-0000-0000-0000962F0000}"/>
    <cellStyle name="Heading 1 28" xfId="12261" xr:uid="{00000000-0005-0000-0000-0000972F0000}"/>
    <cellStyle name="Heading 1 29" xfId="12262" xr:uid="{00000000-0005-0000-0000-0000982F0000}"/>
    <cellStyle name="Heading 1 3" xfId="12263" xr:uid="{00000000-0005-0000-0000-0000992F0000}"/>
    <cellStyle name="Heading 1 3 2" xfId="12264" xr:uid="{00000000-0005-0000-0000-00009A2F0000}"/>
    <cellStyle name="Heading 1 3 2 2" xfId="12265" xr:uid="{00000000-0005-0000-0000-00009B2F0000}"/>
    <cellStyle name="Heading 1 3 2 3" xfId="12266" xr:uid="{00000000-0005-0000-0000-00009C2F0000}"/>
    <cellStyle name="Heading 1 3 2 4" xfId="12267" xr:uid="{00000000-0005-0000-0000-00009D2F0000}"/>
    <cellStyle name="Heading 1 3 3" xfId="12268" xr:uid="{00000000-0005-0000-0000-00009E2F0000}"/>
    <cellStyle name="Heading 1 3 3 2" xfId="12269" xr:uid="{00000000-0005-0000-0000-00009F2F0000}"/>
    <cellStyle name="Heading 1 3 4" xfId="12270" xr:uid="{00000000-0005-0000-0000-0000A02F0000}"/>
    <cellStyle name="Heading 1 3 5" xfId="12271" xr:uid="{00000000-0005-0000-0000-0000A12F0000}"/>
    <cellStyle name="Heading 1 30" xfId="12272" xr:uid="{00000000-0005-0000-0000-0000A22F0000}"/>
    <cellStyle name="Heading 1 31" xfId="12273" xr:uid="{00000000-0005-0000-0000-0000A32F0000}"/>
    <cellStyle name="Heading 1 32" xfId="12274" xr:uid="{00000000-0005-0000-0000-0000A42F0000}"/>
    <cellStyle name="Heading 1 33" xfId="12275" xr:uid="{00000000-0005-0000-0000-0000A52F0000}"/>
    <cellStyle name="Heading 1 34" xfId="12276" xr:uid="{00000000-0005-0000-0000-0000A62F0000}"/>
    <cellStyle name="Heading 1 35" xfId="12277" xr:uid="{00000000-0005-0000-0000-0000A72F0000}"/>
    <cellStyle name="Heading 1 36" xfId="12278" xr:uid="{00000000-0005-0000-0000-0000A82F0000}"/>
    <cellStyle name="Heading 1 37" xfId="12279" xr:uid="{00000000-0005-0000-0000-0000A92F0000}"/>
    <cellStyle name="Heading 1 38" xfId="12280" xr:uid="{00000000-0005-0000-0000-0000AA2F0000}"/>
    <cellStyle name="Heading 1 4" xfId="12281" xr:uid="{00000000-0005-0000-0000-0000AB2F0000}"/>
    <cellStyle name="Heading 1 4 2" xfId="12282" xr:uid="{00000000-0005-0000-0000-0000AC2F0000}"/>
    <cellStyle name="Heading 1 5" xfId="12283" xr:uid="{00000000-0005-0000-0000-0000AD2F0000}"/>
    <cellStyle name="Heading 1 6" xfId="12284" xr:uid="{00000000-0005-0000-0000-0000AE2F0000}"/>
    <cellStyle name="Heading 1 7" xfId="12285" xr:uid="{00000000-0005-0000-0000-0000AF2F0000}"/>
    <cellStyle name="Heading 1 8" xfId="12286" xr:uid="{00000000-0005-0000-0000-0000B02F0000}"/>
    <cellStyle name="Heading 1 9" xfId="12287" xr:uid="{00000000-0005-0000-0000-0000B12F0000}"/>
    <cellStyle name="Heading 2 10" xfId="12288" xr:uid="{00000000-0005-0000-0000-0000B22F0000}"/>
    <cellStyle name="Heading 2 11" xfId="12289" xr:uid="{00000000-0005-0000-0000-0000B32F0000}"/>
    <cellStyle name="Heading 2 12" xfId="12290" xr:uid="{00000000-0005-0000-0000-0000B42F0000}"/>
    <cellStyle name="Heading 2 13" xfId="12291" xr:uid="{00000000-0005-0000-0000-0000B52F0000}"/>
    <cellStyle name="Heading 2 14" xfId="12292" xr:uid="{00000000-0005-0000-0000-0000B62F0000}"/>
    <cellStyle name="Heading 2 15" xfId="12293" xr:uid="{00000000-0005-0000-0000-0000B72F0000}"/>
    <cellStyle name="Heading 2 16" xfId="12294" xr:uid="{00000000-0005-0000-0000-0000B82F0000}"/>
    <cellStyle name="Heading 2 17" xfId="12295" xr:uid="{00000000-0005-0000-0000-0000B92F0000}"/>
    <cellStyle name="Heading 2 18" xfId="12296" xr:uid="{00000000-0005-0000-0000-0000BA2F0000}"/>
    <cellStyle name="Heading 2 19" xfId="12297" xr:uid="{00000000-0005-0000-0000-0000BB2F0000}"/>
    <cellStyle name="Heading 2 2" xfId="12298" xr:uid="{00000000-0005-0000-0000-0000BC2F0000}"/>
    <cellStyle name="Heading 2 2 2" xfId="12299" xr:uid="{00000000-0005-0000-0000-0000BD2F0000}"/>
    <cellStyle name="Heading 2 2 2 2" xfId="12300" xr:uid="{00000000-0005-0000-0000-0000BE2F0000}"/>
    <cellStyle name="Heading 2 2 3" xfId="12301" xr:uid="{00000000-0005-0000-0000-0000BF2F0000}"/>
    <cellStyle name="Heading 2 2 3 2" xfId="12302" xr:uid="{00000000-0005-0000-0000-0000C02F0000}"/>
    <cellStyle name="Heading 2 2 4" xfId="12303" xr:uid="{00000000-0005-0000-0000-0000C12F0000}"/>
    <cellStyle name="Heading 2 2 4 2" xfId="12304" xr:uid="{00000000-0005-0000-0000-0000C22F0000}"/>
    <cellStyle name="Heading 2 2 5" xfId="12305" xr:uid="{00000000-0005-0000-0000-0000C32F0000}"/>
    <cellStyle name="Heading 2 20" xfId="12306" xr:uid="{00000000-0005-0000-0000-0000C42F0000}"/>
    <cellStyle name="Heading 2 21" xfId="12307" xr:uid="{00000000-0005-0000-0000-0000C52F0000}"/>
    <cellStyle name="Heading 2 22" xfId="12308" xr:uid="{00000000-0005-0000-0000-0000C62F0000}"/>
    <cellStyle name="Heading 2 23" xfId="12309" xr:uid="{00000000-0005-0000-0000-0000C72F0000}"/>
    <cellStyle name="Heading 2 24" xfId="12310" xr:uid="{00000000-0005-0000-0000-0000C82F0000}"/>
    <cellStyle name="Heading 2 25" xfId="12311" xr:uid="{00000000-0005-0000-0000-0000C92F0000}"/>
    <cellStyle name="Heading 2 26" xfId="12312" xr:uid="{00000000-0005-0000-0000-0000CA2F0000}"/>
    <cellStyle name="Heading 2 27" xfId="12313" xr:uid="{00000000-0005-0000-0000-0000CB2F0000}"/>
    <cellStyle name="Heading 2 28" xfId="12314" xr:uid="{00000000-0005-0000-0000-0000CC2F0000}"/>
    <cellStyle name="Heading 2 29" xfId="12315" xr:uid="{00000000-0005-0000-0000-0000CD2F0000}"/>
    <cellStyle name="Heading 2 3" xfId="12316" xr:uid="{00000000-0005-0000-0000-0000CE2F0000}"/>
    <cellStyle name="Heading 2 3 2" xfId="12317" xr:uid="{00000000-0005-0000-0000-0000CF2F0000}"/>
    <cellStyle name="Heading 2 3 2 2" xfId="12318" xr:uid="{00000000-0005-0000-0000-0000D02F0000}"/>
    <cellStyle name="Heading 2 3 3" xfId="12319" xr:uid="{00000000-0005-0000-0000-0000D12F0000}"/>
    <cellStyle name="Heading 2 3 3 2" xfId="12320" xr:uid="{00000000-0005-0000-0000-0000D22F0000}"/>
    <cellStyle name="Heading 2 3 4" xfId="12321" xr:uid="{00000000-0005-0000-0000-0000D32F0000}"/>
    <cellStyle name="Heading 2 30" xfId="12322" xr:uid="{00000000-0005-0000-0000-0000D42F0000}"/>
    <cellStyle name="Heading 2 31" xfId="12323" xr:uid="{00000000-0005-0000-0000-0000D52F0000}"/>
    <cellStyle name="Heading 2 32" xfId="12324" xr:uid="{00000000-0005-0000-0000-0000D62F0000}"/>
    <cellStyle name="Heading 2 33" xfId="12325" xr:uid="{00000000-0005-0000-0000-0000D72F0000}"/>
    <cellStyle name="Heading 2 34" xfId="12326" xr:uid="{00000000-0005-0000-0000-0000D82F0000}"/>
    <cellStyle name="Heading 2 35" xfId="12327" xr:uid="{00000000-0005-0000-0000-0000D92F0000}"/>
    <cellStyle name="Heading 2 36" xfId="12328" xr:uid="{00000000-0005-0000-0000-0000DA2F0000}"/>
    <cellStyle name="Heading 2 37" xfId="12329" xr:uid="{00000000-0005-0000-0000-0000DB2F0000}"/>
    <cellStyle name="Heading 2 38" xfId="12330" xr:uid="{00000000-0005-0000-0000-0000DC2F0000}"/>
    <cellStyle name="Heading 2 4" xfId="12331" xr:uid="{00000000-0005-0000-0000-0000DD2F0000}"/>
    <cellStyle name="Heading 2 4 2" xfId="12332" xr:uid="{00000000-0005-0000-0000-0000DE2F0000}"/>
    <cellStyle name="Heading 2 5" xfId="12333" xr:uid="{00000000-0005-0000-0000-0000DF2F0000}"/>
    <cellStyle name="Heading 2 6" xfId="12334" xr:uid="{00000000-0005-0000-0000-0000E02F0000}"/>
    <cellStyle name="Heading 2 7" xfId="12335" xr:uid="{00000000-0005-0000-0000-0000E12F0000}"/>
    <cellStyle name="Heading 2 8" xfId="12336" xr:uid="{00000000-0005-0000-0000-0000E22F0000}"/>
    <cellStyle name="Heading 2 9" xfId="12337" xr:uid="{00000000-0005-0000-0000-0000E32F0000}"/>
    <cellStyle name="Heading 3 10" xfId="12338" xr:uid="{00000000-0005-0000-0000-0000E42F0000}"/>
    <cellStyle name="Heading 3 11" xfId="12339" xr:uid="{00000000-0005-0000-0000-0000E52F0000}"/>
    <cellStyle name="Heading 3 12" xfId="12340" xr:uid="{00000000-0005-0000-0000-0000E62F0000}"/>
    <cellStyle name="Heading 3 13" xfId="12341" xr:uid="{00000000-0005-0000-0000-0000E72F0000}"/>
    <cellStyle name="Heading 3 14" xfId="12342" xr:uid="{00000000-0005-0000-0000-0000E82F0000}"/>
    <cellStyle name="Heading 3 15" xfId="12343" xr:uid="{00000000-0005-0000-0000-0000E92F0000}"/>
    <cellStyle name="Heading 3 16" xfId="12344" xr:uid="{00000000-0005-0000-0000-0000EA2F0000}"/>
    <cellStyle name="Heading 3 17" xfId="12345" xr:uid="{00000000-0005-0000-0000-0000EB2F0000}"/>
    <cellStyle name="Heading 3 18" xfId="12346" xr:uid="{00000000-0005-0000-0000-0000EC2F0000}"/>
    <cellStyle name="Heading 3 19" xfId="12347" xr:uid="{00000000-0005-0000-0000-0000ED2F0000}"/>
    <cellStyle name="Heading 3 2" xfId="12348" xr:uid="{00000000-0005-0000-0000-0000EE2F0000}"/>
    <cellStyle name="Heading 3 2 2" xfId="12349" xr:uid="{00000000-0005-0000-0000-0000EF2F0000}"/>
    <cellStyle name="Heading 3 2 2 2" xfId="12350" xr:uid="{00000000-0005-0000-0000-0000F02F0000}"/>
    <cellStyle name="Heading 3 2 3" xfId="12351" xr:uid="{00000000-0005-0000-0000-0000F12F0000}"/>
    <cellStyle name="Heading 3 2 3 2" xfId="12352" xr:uid="{00000000-0005-0000-0000-0000F22F0000}"/>
    <cellStyle name="Heading 3 2 4" xfId="12353" xr:uid="{00000000-0005-0000-0000-0000F32F0000}"/>
    <cellStyle name="Heading 3 2 4 2" xfId="12354" xr:uid="{00000000-0005-0000-0000-0000F42F0000}"/>
    <cellStyle name="Heading 3 2 5" xfId="12355" xr:uid="{00000000-0005-0000-0000-0000F52F0000}"/>
    <cellStyle name="Heading 3 2 6" xfId="12356" xr:uid="{00000000-0005-0000-0000-0000F62F0000}"/>
    <cellStyle name="Heading 3 20" xfId="12357" xr:uid="{00000000-0005-0000-0000-0000F72F0000}"/>
    <cellStyle name="Heading 3 21" xfId="12358" xr:uid="{00000000-0005-0000-0000-0000F82F0000}"/>
    <cellStyle name="Heading 3 22" xfId="12359" xr:uid="{00000000-0005-0000-0000-0000F92F0000}"/>
    <cellStyle name="Heading 3 23" xfId="12360" xr:uid="{00000000-0005-0000-0000-0000FA2F0000}"/>
    <cellStyle name="Heading 3 24" xfId="12361" xr:uid="{00000000-0005-0000-0000-0000FB2F0000}"/>
    <cellStyle name="Heading 3 25" xfId="12362" xr:uid="{00000000-0005-0000-0000-0000FC2F0000}"/>
    <cellStyle name="Heading 3 26" xfId="12363" xr:uid="{00000000-0005-0000-0000-0000FD2F0000}"/>
    <cellStyle name="Heading 3 27" xfId="12364" xr:uid="{00000000-0005-0000-0000-0000FE2F0000}"/>
    <cellStyle name="Heading 3 28" xfId="12365" xr:uid="{00000000-0005-0000-0000-0000FF2F0000}"/>
    <cellStyle name="Heading 3 29" xfId="12366" xr:uid="{00000000-0005-0000-0000-000000300000}"/>
    <cellStyle name="Heading 3 3" xfId="12367" xr:uid="{00000000-0005-0000-0000-000001300000}"/>
    <cellStyle name="Heading 3 3 2" xfId="12368" xr:uid="{00000000-0005-0000-0000-000002300000}"/>
    <cellStyle name="Heading 3 3 2 2" xfId="12369" xr:uid="{00000000-0005-0000-0000-000003300000}"/>
    <cellStyle name="Heading 3 3 3" xfId="12370" xr:uid="{00000000-0005-0000-0000-000004300000}"/>
    <cellStyle name="Heading 3 3 3 2" xfId="12371" xr:uid="{00000000-0005-0000-0000-000005300000}"/>
    <cellStyle name="Heading 3 3 4" xfId="12372" xr:uid="{00000000-0005-0000-0000-000006300000}"/>
    <cellStyle name="Heading 3 3 5" xfId="12373" xr:uid="{00000000-0005-0000-0000-000007300000}"/>
    <cellStyle name="Heading 3 30" xfId="12374" xr:uid="{00000000-0005-0000-0000-000008300000}"/>
    <cellStyle name="Heading 3 31" xfId="12375" xr:uid="{00000000-0005-0000-0000-000009300000}"/>
    <cellStyle name="Heading 3 32" xfId="12376" xr:uid="{00000000-0005-0000-0000-00000A300000}"/>
    <cellStyle name="Heading 3 33" xfId="12377" xr:uid="{00000000-0005-0000-0000-00000B300000}"/>
    <cellStyle name="Heading 3 34" xfId="12378" xr:uid="{00000000-0005-0000-0000-00000C300000}"/>
    <cellStyle name="Heading 3 35" xfId="12379" xr:uid="{00000000-0005-0000-0000-00000D300000}"/>
    <cellStyle name="Heading 3 36" xfId="12380" xr:uid="{00000000-0005-0000-0000-00000E300000}"/>
    <cellStyle name="Heading 3 37" xfId="12381" xr:uid="{00000000-0005-0000-0000-00000F300000}"/>
    <cellStyle name="Heading 3 38" xfId="12382" xr:uid="{00000000-0005-0000-0000-000010300000}"/>
    <cellStyle name="Heading 3 4" xfId="12383" xr:uid="{00000000-0005-0000-0000-000011300000}"/>
    <cellStyle name="Heading 3 4 2" xfId="12384" xr:uid="{00000000-0005-0000-0000-000012300000}"/>
    <cellStyle name="Heading 3 4 3" xfId="12385" xr:uid="{00000000-0005-0000-0000-000013300000}"/>
    <cellStyle name="Heading 3 5" xfId="12386" xr:uid="{00000000-0005-0000-0000-000014300000}"/>
    <cellStyle name="Heading 3 5 2" xfId="12387" xr:uid="{00000000-0005-0000-0000-000015300000}"/>
    <cellStyle name="Heading 3 6" xfId="12388" xr:uid="{00000000-0005-0000-0000-000016300000}"/>
    <cellStyle name="Heading 3 7" xfId="12389" xr:uid="{00000000-0005-0000-0000-000017300000}"/>
    <cellStyle name="Heading 3 8" xfId="12390" xr:uid="{00000000-0005-0000-0000-000018300000}"/>
    <cellStyle name="Heading 3 9" xfId="12391" xr:uid="{00000000-0005-0000-0000-000019300000}"/>
    <cellStyle name="Heading 4 10" xfId="12392" xr:uid="{00000000-0005-0000-0000-00001A300000}"/>
    <cellStyle name="Heading 4 11" xfId="12393" xr:uid="{00000000-0005-0000-0000-00001B300000}"/>
    <cellStyle name="Heading 4 12" xfId="12394" xr:uid="{00000000-0005-0000-0000-00001C300000}"/>
    <cellStyle name="Heading 4 13" xfId="12395" xr:uid="{00000000-0005-0000-0000-00001D300000}"/>
    <cellStyle name="Heading 4 14" xfId="12396" xr:uid="{00000000-0005-0000-0000-00001E300000}"/>
    <cellStyle name="Heading 4 15" xfId="12397" xr:uid="{00000000-0005-0000-0000-00001F300000}"/>
    <cellStyle name="Heading 4 16" xfId="12398" xr:uid="{00000000-0005-0000-0000-000020300000}"/>
    <cellStyle name="Heading 4 17" xfId="12399" xr:uid="{00000000-0005-0000-0000-000021300000}"/>
    <cellStyle name="Heading 4 18" xfId="12400" xr:uid="{00000000-0005-0000-0000-000022300000}"/>
    <cellStyle name="Heading 4 19" xfId="12401" xr:uid="{00000000-0005-0000-0000-000023300000}"/>
    <cellStyle name="Heading 4 2" xfId="12402" xr:uid="{00000000-0005-0000-0000-000024300000}"/>
    <cellStyle name="Heading 4 2 2" xfId="12403" xr:uid="{00000000-0005-0000-0000-000025300000}"/>
    <cellStyle name="Heading 4 2 2 2" xfId="12404" xr:uid="{00000000-0005-0000-0000-000026300000}"/>
    <cellStyle name="Heading 4 2 3" xfId="12405" xr:uid="{00000000-0005-0000-0000-000027300000}"/>
    <cellStyle name="Heading 4 2 3 2" xfId="12406" xr:uid="{00000000-0005-0000-0000-000028300000}"/>
    <cellStyle name="Heading 4 2 4" xfId="12407" xr:uid="{00000000-0005-0000-0000-000029300000}"/>
    <cellStyle name="Heading 4 2 4 2" xfId="12408" xr:uid="{00000000-0005-0000-0000-00002A300000}"/>
    <cellStyle name="Heading 4 2 5" xfId="12409" xr:uid="{00000000-0005-0000-0000-00002B300000}"/>
    <cellStyle name="Heading 4 20" xfId="12410" xr:uid="{00000000-0005-0000-0000-00002C300000}"/>
    <cellStyle name="Heading 4 21" xfId="12411" xr:uid="{00000000-0005-0000-0000-00002D300000}"/>
    <cellStyle name="Heading 4 22" xfId="12412" xr:uid="{00000000-0005-0000-0000-00002E300000}"/>
    <cellStyle name="Heading 4 23" xfId="12413" xr:uid="{00000000-0005-0000-0000-00002F300000}"/>
    <cellStyle name="Heading 4 24" xfId="12414" xr:uid="{00000000-0005-0000-0000-000030300000}"/>
    <cellStyle name="Heading 4 25" xfId="12415" xr:uid="{00000000-0005-0000-0000-000031300000}"/>
    <cellStyle name="Heading 4 26" xfId="12416" xr:uid="{00000000-0005-0000-0000-000032300000}"/>
    <cellStyle name="Heading 4 27" xfId="12417" xr:uid="{00000000-0005-0000-0000-000033300000}"/>
    <cellStyle name="Heading 4 28" xfId="12418" xr:uid="{00000000-0005-0000-0000-000034300000}"/>
    <cellStyle name="Heading 4 29" xfId="12419" xr:uid="{00000000-0005-0000-0000-000035300000}"/>
    <cellStyle name="Heading 4 3" xfId="12420" xr:uid="{00000000-0005-0000-0000-000036300000}"/>
    <cellStyle name="Heading 4 3 2" xfId="12421" xr:uid="{00000000-0005-0000-0000-000037300000}"/>
    <cellStyle name="Heading 4 3 2 2" xfId="12422" xr:uid="{00000000-0005-0000-0000-000038300000}"/>
    <cellStyle name="Heading 4 3 3" xfId="12423" xr:uid="{00000000-0005-0000-0000-000039300000}"/>
    <cellStyle name="Heading 4 3 4" xfId="12424" xr:uid="{00000000-0005-0000-0000-00003A300000}"/>
    <cellStyle name="Heading 4 30" xfId="12425" xr:uid="{00000000-0005-0000-0000-00003B300000}"/>
    <cellStyle name="Heading 4 31" xfId="12426" xr:uid="{00000000-0005-0000-0000-00003C300000}"/>
    <cellStyle name="Heading 4 32" xfId="12427" xr:uid="{00000000-0005-0000-0000-00003D300000}"/>
    <cellStyle name="Heading 4 33" xfId="12428" xr:uid="{00000000-0005-0000-0000-00003E300000}"/>
    <cellStyle name="Heading 4 34" xfId="12429" xr:uid="{00000000-0005-0000-0000-00003F300000}"/>
    <cellStyle name="Heading 4 35" xfId="12430" xr:uid="{00000000-0005-0000-0000-000040300000}"/>
    <cellStyle name="Heading 4 36" xfId="12431" xr:uid="{00000000-0005-0000-0000-000041300000}"/>
    <cellStyle name="Heading 4 37" xfId="12432" xr:uid="{00000000-0005-0000-0000-000042300000}"/>
    <cellStyle name="Heading 4 38" xfId="12433" xr:uid="{00000000-0005-0000-0000-000043300000}"/>
    <cellStyle name="Heading 4 4" xfId="12434" xr:uid="{00000000-0005-0000-0000-000044300000}"/>
    <cellStyle name="Heading 4 4 2" xfId="12435" xr:uid="{00000000-0005-0000-0000-000045300000}"/>
    <cellStyle name="Heading 4 5" xfId="12436" xr:uid="{00000000-0005-0000-0000-000046300000}"/>
    <cellStyle name="Heading 4 6" xfId="12437" xr:uid="{00000000-0005-0000-0000-000047300000}"/>
    <cellStyle name="Heading 4 7" xfId="12438" xr:uid="{00000000-0005-0000-0000-000048300000}"/>
    <cellStyle name="Heading 4 8" xfId="12439" xr:uid="{00000000-0005-0000-0000-000049300000}"/>
    <cellStyle name="Heading 4 9" xfId="12440" xr:uid="{00000000-0005-0000-0000-00004A300000}"/>
    <cellStyle name="heading row" xfId="12441" xr:uid="{00000000-0005-0000-0000-00004B300000}"/>
    <cellStyle name="Highlight" xfId="12442" xr:uid="{00000000-0005-0000-0000-00004C300000}"/>
    <cellStyle name="Hiperveza_Kopija working plan siniša" xfId="12443" xr:uid="{00000000-0005-0000-0000-00004D300000}"/>
    <cellStyle name="Hipervínculo_PERSONAL" xfId="85" xr:uid="{00000000-0005-0000-0000-00004E300000}"/>
    <cellStyle name="Hyperlink 2" xfId="12444" xr:uid="{00000000-0005-0000-0000-00004F300000}"/>
    <cellStyle name="Hyperlink 2 2" xfId="12445" xr:uid="{00000000-0005-0000-0000-000050300000}"/>
    <cellStyle name="Hyperlink 4" xfId="12446" xr:uid="{00000000-0005-0000-0000-000051300000}"/>
    <cellStyle name="InLink" xfId="12447" xr:uid="{00000000-0005-0000-0000-000052300000}"/>
    <cellStyle name="Input [yellow]" xfId="12448" xr:uid="{00000000-0005-0000-0000-000053300000}"/>
    <cellStyle name="Input 10" xfId="12449" xr:uid="{00000000-0005-0000-0000-000054300000}"/>
    <cellStyle name="Input 10 2" xfId="12450" xr:uid="{00000000-0005-0000-0000-000055300000}"/>
    <cellStyle name="Input 11" xfId="12451" xr:uid="{00000000-0005-0000-0000-000056300000}"/>
    <cellStyle name="Input 11 2" xfId="12452" xr:uid="{00000000-0005-0000-0000-000057300000}"/>
    <cellStyle name="Input 12" xfId="12453" xr:uid="{00000000-0005-0000-0000-000058300000}"/>
    <cellStyle name="Input 12 2" xfId="12454" xr:uid="{00000000-0005-0000-0000-000059300000}"/>
    <cellStyle name="Input 13" xfId="12455" xr:uid="{00000000-0005-0000-0000-00005A300000}"/>
    <cellStyle name="Input 13 2" xfId="12456" xr:uid="{00000000-0005-0000-0000-00005B300000}"/>
    <cellStyle name="Input 14" xfId="12457" xr:uid="{00000000-0005-0000-0000-00005C300000}"/>
    <cellStyle name="Input 14 2" xfId="12458" xr:uid="{00000000-0005-0000-0000-00005D300000}"/>
    <cellStyle name="Input 15" xfId="12459" xr:uid="{00000000-0005-0000-0000-00005E300000}"/>
    <cellStyle name="Input 15 2" xfId="12460" xr:uid="{00000000-0005-0000-0000-00005F300000}"/>
    <cellStyle name="Input 16" xfId="12461" xr:uid="{00000000-0005-0000-0000-000060300000}"/>
    <cellStyle name="Input 16 2" xfId="12462" xr:uid="{00000000-0005-0000-0000-000061300000}"/>
    <cellStyle name="Input 17" xfId="12463" xr:uid="{00000000-0005-0000-0000-000062300000}"/>
    <cellStyle name="Input 17 2" xfId="12464" xr:uid="{00000000-0005-0000-0000-000063300000}"/>
    <cellStyle name="Input 18" xfId="12465" xr:uid="{00000000-0005-0000-0000-000064300000}"/>
    <cellStyle name="Input 19" xfId="12466" xr:uid="{00000000-0005-0000-0000-000065300000}"/>
    <cellStyle name="Input 2" xfId="12467" xr:uid="{00000000-0005-0000-0000-000066300000}"/>
    <cellStyle name="Input 2 10" xfId="12468" xr:uid="{00000000-0005-0000-0000-000067300000}"/>
    <cellStyle name="Input 2 11" xfId="12469" xr:uid="{00000000-0005-0000-0000-000068300000}"/>
    <cellStyle name="Input 2 12" xfId="12470" xr:uid="{00000000-0005-0000-0000-000069300000}"/>
    <cellStyle name="Input 2 13" xfId="12471" xr:uid="{00000000-0005-0000-0000-00006A300000}"/>
    <cellStyle name="Input 2 14" xfId="12472" xr:uid="{00000000-0005-0000-0000-00006B300000}"/>
    <cellStyle name="Input 2 15" xfId="12473" xr:uid="{00000000-0005-0000-0000-00006C300000}"/>
    <cellStyle name="Input 2 16" xfId="12474" xr:uid="{00000000-0005-0000-0000-00006D300000}"/>
    <cellStyle name="Input 2 17" xfId="12475" xr:uid="{00000000-0005-0000-0000-00006E300000}"/>
    <cellStyle name="Input 2 2" xfId="12476" xr:uid="{00000000-0005-0000-0000-00006F300000}"/>
    <cellStyle name="Input 2 2 2" xfId="12477" xr:uid="{00000000-0005-0000-0000-000070300000}"/>
    <cellStyle name="Input 2 2 3" xfId="12478" xr:uid="{00000000-0005-0000-0000-000071300000}"/>
    <cellStyle name="Input 2 2 4" xfId="12479" xr:uid="{00000000-0005-0000-0000-000072300000}"/>
    <cellStyle name="Input 2 2 4 2" xfId="12480" xr:uid="{00000000-0005-0000-0000-000073300000}"/>
    <cellStyle name="Input 2 2 5" xfId="12481" xr:uid="{00000000-0005-0000-0000-000074300000}"/>
    <cellStyle name="Input 2 2 6" xfId="12482" xr:uid="{00000000-0005-0000-0000-000075300000}"/>
    <cellStyle name="Input 2 2 7" xfId="12483" xr:uid="{00000000-0005-0000-0000-000076300000}"/>
    <cellStyle name="Input 2 2 8" xfId="12484" xr:uid="{00000000-0005-0000-0000-000077300000}"/>
    <cellStyle name="Input 2 3" xfId="12485" xr:uid="{00000000-0005-0000-0000-000078300000}"/>
    <cellStyle name="Input 2 3 2" xfId="12486" xr:uid="{00000000-0005-0000-0000-000079300000}"/>
    <cellStyle name="Input 2 4" xfId="12487" xr:uid="{00000000-0005-0000-0000-00007A300000}"/>
    <cellStyle name="Input 2 4 2" xfId="12488" xr:uid="{00000000-0005-0000-0000-00007B300000}"/>
    <cellStyle name="Input 2 5" xfId="12489" xr:uid="{00000000-0005-0000-0000-00007C300000}"/>
    <cellStyle name="Input 2 5 2" xfId="12490" xr:uid="{00000000-0005-0000-0000-00007D300000}"/>
    <cellStyle name="Input 2 6" xfId="12491" xr:uid="{00000000-0005-0000-0000-00007E300000}"/>
    <cellStyle name="Input 2 7" xfId="12492" xr:uid="{00000000-0005-0000-0000-00007F300000}"/>
    <cellStyle name="Input 2 8" xfId="12493" xr:uid="{00000000-0005-0000-0000-000080300000}"/>
    <cellStyle name="Input 2 9" xfId="12494" xr:uid="{00000000-0005-0000-0000-000081300000}"/>
    <cellStyle name="Input 20" xfId="12495" xr:uid="{00000000-0005-0000-0000-000082300000}"/>
    <cellStyle name="Input 21" xfId="12496" xr:uid="{00000000-0005-0000-0000-000083300000}"/>
    <cellStyle name="Input 22" xfId="12497" xr:uid="{00000000-0005-0000-0000-000084300000}"/>
    <cellStyle name="Input 23" xfId="12498" xr:uid="{00000000-0005-0000-0000-000085300000}"/>
    <cellStyle name="Input 24" xfId="12499" xr:uid="{00000000-0005-0000-0000-000086300000}"/>
    <cellStyle name="Input 25" xfId="12500" xr:uid="{00000000-0005-0000-0000-000087300000}"/>
    <cellStyle name="Input 26" xfId="12501" xr:uid="{00000000-0005-0000-0000-000088300000}"/>
    <cellStyle name="Input 27" xfId="12502" xr:uid="{00000000-0005-0000-0000-000089300000}"/>
    <cellStyle name="Input 28" xfId="12503" xr:uid="{00000000-0005-0000-0000-00008A300000}"/>
    <cellStyle name="Input 29" xfId="12504" xr:uid="{00000000-0005-0000-0000-00008B300000}"/>
    <cellStyle name="Input 3" xfId="12505" xr:uid="{00000000-0005-0000-0000-00008C300000}"/>
    <cellStyle name="Input 3 10" xfId="12506" xr:uid="{00000000-0005-0000-0000-00008D300000}"/>
    <cellStyle name="Input 3 10 2" xfId="12507" xr:uid="{00000000-0005-0000-0000-00008E300000}"/>
    <cellStyle name="Input 3 10 2 2" xfId="12508" xr:uid="{00000000-0005-0000-0000-00008F300000}"/>
    <cellStyle name="Input 3 10 3" xfId="12509" xr:uid="{00000000-0005-0000-0000-000090300000}"/>
    <cellStyle name="Input 3 10 3 2" xfId="12510" xr:uid="{00000000-0005-0000-0000-000091300000}"/>
    <cellStyle name="Input 3 10 4" xfId="12511" xr:uid="{00000000-0005-0000-0000-000092300000}"/>
    <cellStyle name="Input 3 10 5" xfId="12512" xr:uid="{00000000-0005-0000-0000-000093300000}"/>
    <cellStyle name="Input 3 11" xfId="12513" xr:uid="{00000000-0005-0000-0000-000094300000}"/>
    <cellStyle name="Input 3 11 2" xfId="12514" xr:uid="{00000000-0005-0000-0000-000095300000}"/>
    <cellStyle name="Input 3 11 2 2" xfId="12515" xr:uid="{00000000-0005-0000-0000-000096300000}"/>
    <cellStyle name="Input 3 11 3" xfId="12516" xr:uid="{00000000-0005-0000-0000-000097300000}"/>
    <cellStyle name="Input 3 11 3 2" xfId="12517" xr:uid="{00000000-0005-0000-0000-000098300000}"/>
    <cellStyle name="Input 3 11 4" xfId="12518" xr:uid="{00000000-0005-0000-0000-000099300000}"/>
    <cellStyle name="Input 3 11 5" xfId="12519" xr:uid="{00000000-0005-0000-0000-00009A300000}"/>
    <cellStyle name="Input 3 12" xfId="12520" xr:uid="{00000000-0005-0000-0000-00009B300000}"/>
    <cellStyle name="Input 3 12 2" xfId="12521" xr:uid="{00000000-0005-0000-0000-00009C300000}"/>
    <cellStyle name="Input 3 12 2 2" xfId="12522" xr:uid="{00000000-0005-0000-0000-00009D300000}"/>
    <cellStyle name="Input 3 12 3" xfId="12523" xr:uid="{00000000-0005-0000-0000-00009E300000}"/>
    <cellStyle name="Input 3 12 3 2" xfId="12524" xr:uid="{00000000-0005-0000-0000-00009F300000}"/>
    <cellStyle name="Input 3 12 4" xfId="12525" xr:uid="{00000000-0005-0000-0000-0000A0300000}"/>
    <cellStyle name="Input 3 12 5" xfId="12526" xr:uid="{00000000-0005-0000-0000-0000A1300000}"/>
    <cellStyle name="Input 3 13" xfId="12527" xr:uid="{00000000-0005-0000-0000-0000A2300000}"/>
    <cellStyle name="Input 3 13 2" xfId="12528" xr:uid="{00000000-0005-0000-0000-0000A3300000}"/>
    <cellStyle name="Input 3 13 2 2" xfId="12529" xr:uid="{00000000-0005-0000-0000-0000A4300000}"/>
    <cellStyle name="Input 3 13 3" xfId="12530" xr:uid="{00000000-0005-0000-0000-0000A5300000}"/>
    <cellStyle name="Input 3 13 3 2" xfId="12531" xr:uid="{00000000-0005-0000-0000-0000A6300000}"/>
    <cellStyle name="Input 3 13 4" xfId="12532" xr:uid="{00000000-0005-0000-0000-0000A7300000}"/>
    <cellStyle name="Input 3 13 5" xfId="12533" xr:uid="{00000000-0005-0000-0000-0000A8300000}"/>
    <cellStyle name="Input 3 14" xfId="12534" xr:uid="{00000000-0005-0000-0000-0000A9300000}"/>
    <cellStyle name="Input 3 14 2" xfId="12535" xr:uid="{00000000-0005-0000-0000-0000AA300000}"/>
    <cellStyle name="Input 3 14 2 2" xfId="12536" xr:uid="{00000000-0005-0000-0000-0000AB300000}"/>
    <cellStyle name="Input 3 14 3" xfId="12537" xr:uid="{00000000-0005-0000-0000-0000AC300000}"/>
    <cellStyle name="Input 3 14 3 2" xfId="12538" xr:uid="{00000000-0005-0000-0000-0000AD300000}"/>
    <cellStyle name="Input 3 14 4" xfId="12539" xr:uid="{00000000-0005-0000-0000-0000AE300000}"/>
    <cellStyle name="Input 3 14 5" xfId="12540" xr:uid="{00000000-0005-0000-0000-0000AF300000}"/>
    <cellStyle name="Input 3 15" xfId="12541" xr:uid="{00000000-0005-0000-0000-0000B0300000}"/>
    <cellStyle name="Input 3 15 2" xfId="12542" xr:uid="{00000000-0005-0000-0000-0000B1300000}"/>
    <cellStyle name="Input 3 15 2 2" xfId="12543" xr:uid="{00000000-0005-0000-0000-0000B2300000}"/>
    <cellStyle name="Input 3 15 3" xfId="12544" xr:uid="{00000000-0005-0000-0000-0000B3300000}"/>
    <cellStyle name="Input 3 15 3 2" xfId="12545" xr:uid="{00000000-0005-0000-0000-0000B4300000}"/>
    <cellStyle name="Input 3 15 4" xfId="12546" xr:uid="{00000000-0005-0000-0000-0000B5300000}"/>
    <cellStyle name="Input 3 15 5" xfId="12547" xr:uid="{00000000-0005-0000-0000-0000B6300000}"/>
    <cellStyle name="Input 3 16" xfId="12548" xr:uid="{00000000-0005-0000-0000-0000B7300000}"/>
    <cellStyle name="Input 3 16 2" xfId="12549" xr:uid="{00000000-0005-0000-0000-0000B8300000}"/>
    <cellStyle name="Input 3 16 2 2" xfId="12550" xr:uid="{00000000-0005-0000-0000-0000B9300000}"/>
    <cellStyle name="Input 3 16 3" xfId="12551" xr:uid="{00000000-0005-0000-0000-0000BA300000}"/>
    <cellStyle name="Input 3 16 3 2" xfId="12552" xr:uid="{00000000-0005-0000-0000-0000BB300000}"/>
    <cellStyle name="Input 3 16 4" xfId="12553" xr:uid="{00000000-0005-0000-0000-0000BC300000}"/>
    <cellStyle name="Input 3 16 5" xfId="12554" xr:uid="{00000000-0005-0000-0000-0000BD300000}"/>
    <cellStyle name="Input 3 17" xfId="12555" xr:uid="{00000000-0005-0000-0000-0000BE300000}"/>
    <cellStyle name="Input 3 17 2" xfId="12556" xr:uid="{00000000-0005-0000-0000-0000BF300000}"/>
    <cellStyle name="Input 3 17 2 2" xfId="12557" xr:uid="{00000000-0005-0000-0000-0000C0300000}"/>
    <cellStyle name="Input 3 17 3" xfId="12558" xr:uid="{00000000-0005-0000-0000-0000C1300000}"/>
    <cellStyle name="Input 3 17 3 2" xfId="12559" xr:uid="{00000000-0005-0000-0000-0000C2300000}"/>
    <cellStyle name="Input 3 17 4" xfId="12560" xr:uid="{00000000-0005-0000-0000-0000C3300000}"/>
    <cellStyle name="Input 3 17 5" xfId="12561" xr:uid="{00000000-0005-0000-0000-0000C4300000}"/>
    <cellStyle name="Input 3 18" xfId="12562" xr:uid="{00000000-0005-0000-0000-0000C5300000}"/>
    <cellStyle name="Input 3 18 2" xfId="12563" xr:uid="{00000000-0005-0000-0000-0000C6300000}"/>
    <cellStyle name="Input 3 18 2 2" xfId="12564" xr:uid="{00000000-0005-0000-0000-0000C7300000}"/>
    <cellStyle name="Input 3 18 3" xfId="12565" xr:uid="{00000000-0005-0000-0000-0000C8300000}"/>
    <cellStyle name="Input 3 18 3 2" xfId="12566" xr:uid="{00000000-0005-0000-0000-0000C9300000}"/>
    <cellStyle name="Input 3 18 4" xfId="12567" xr:uid="{00000000-0005-0000-0000-0000CA300000}"/>
    <cellStyle name="Input 3 19" xfId="12568" xr:uid="{00000000-0005-0000-0000-0000CB300000}"/>
    <cellStyle name="Input 3 19 2" xfId="12569" xr:uid="{00000000-0005-0000-0000-0000CC300000}"/>
    <cellStyle name="Input 3 19 2 2" xfId="12570" xr:uid="{00000000-0005-0000-0000-0000CD300000}"/>
    <cellStyle name="Input 3 19 3" xfId="12571" xr:uid="{00000000-0005-0000-0000-0000CE300000}"/>
    <cellStyle name="Input 3 19 3 2" xfId="12572" xr:uid="{00000000-0005-0000-0000-0000CF300000}"/>
    <cellStyle name="Input 3 19 4" xfId="12573" xr:uid="{00000000-0005-0000-0000-0000D0300000}"/>
    <cellStyle name="Input 3 2" xfId="12574" xr:uid="{00000000-0005-0000-0000-0000D1300000}"/>
    <cellStyle name="Input 3 2 10" xfId="12575" xr:uid="{00000000-0005-0000-0000-0000D2300000}"/>
    <cellStyle name="Input 3 2 10 2" xfId="12576" xr:uid="{00000000-0005-0000-0000-0000D3300000}"/>
    <cellStyle name="Input 3 2 11" xfId="12577" xr:uid="{00000000-0005-0000-0000-0000D4300000}"/>
    <cellStyle name="Input 3 2 11 2" xfId="12578" xr:uid="{00000000-0005-0000-0000-0000D5300000}"/>
    <cellStyle name="Input 3 2 12" xfId="12579" xr:uid="{00000000-0005-0000-0000-0000D6300000}"/>
    <cellStyle name="Input 3 2 12 2" xfId="12580" xr:uid="{00000000-0005-0000-0000-0000D7300000}"/>
    <cellStyle name="Input 3 2 13" xfId="12581" xr:uid="{00000000-0005-0000-0000-0000D8300000}"/>
    <cellStyle name="Input 3 2 14" xfId="12582" xr:uid="{00000000-0005-0000-0000-0000D9300000}"/>
    <cellStyle name="Input 3 2 2" xfId="12583" xr:uid="{00000000-0005-0000-0000-0000DA300000}"/>
    <cellStyle name="Input 3 2 2 10" xfId="12584" xr:uid="{00000000-0005-0000-0000-0000DB300000}"/>
    <cellStyle name="Input 3 2 2 2" xfId="12585" xr:uid="{00000000-0005-0000-0000-0000DC300000}"/>
    <cellStyle name="Input 3 2 2 2 2" xfId="12586" xr:uid="{00000000-0005-0000-0000-0000DD300000}"/>
    <cellStyle name="Input 3 2 2 2 2 2" xfId="12587" xr:uid="{00000000-0005-0000-0000-0000DE300000}"/>
    <cellStyle name="Input 3 2 2 2 2 2 2" xfId="12588" xr:uid="{00000000-0005-0000-0000-0000DF300000}"/>
    <cellStyle name="Input 3 2 2 2 2 3" xfId="12589" xr:uid="{00000000-0005-0000-0000-0000E0300000}"/>
    <cellStyle name="Input 3 2 2 2 2 3 2" xfId="12590" xr:uid="{00000000-0005-0000-0000-0000E1300000}"/>
    <cellStyle name="Input 3 2 2 2 2 4" xfId="12591" xr:uid="{00000000-0005-0000-0000-0000E2300000}"/>
    <cellStyle name="Input 3 2 2 2 3" xfId="12592" xr:uid="{00000000-0005-0000-0000-0000E3300000}"/>
    <cellStyle name="Input 3 2 2 2 3 2" xfId="12593" xr:uid="{00000000-0005-0000-0000-0000E4300000}"/>
    <cellStyle name="Input 3 2 2 2 4" xfId="12594" xr:uid="{00000000-0005-0000-0000-0000E5300000}"/>
    <cellStyle name="Input 3 2 2 2 4 2" xfId="12595" xr:uid="{00000000-0005-0000-0000-0000E6300000}"/>
    <cellStyle name="Input 3 2 2 2 5" xfId="12596" xr:uid="{00000000-0005-0000-0000-0000E7300000}"/>
    <cellStyle name="Input 3 2 2 3" xfId="12597" xr:uid="{00000000-0005-0000-0000-0000E8300000}"/>
    <cellStyle name="Input 3 2 2 3 2" xfId="12598" xr:uid="{00000000-0005-0000-0000-0000E9300000}"/>
    <cellStyle name="Input 3 2 2 3 2 2" xfId="12599" xr:uid="{00000000-0005-0000-0000-0000EA300000}"/>
    <cellStyle name="Input 3 2 2 3 3" xfId="12600" xr:uid="{00000000-0005-0000-0000-0000EB300000}"/>
    <cellStyle name="Input 3 2 2 3 3 2" xfId="12601" xr:uid="{00000000-0005-0000-0000-0000EC300000}"/>
    <cellStyle name="Input 3 2 2 3 4" xfId="12602" xr:uid="{00000000-0005-0000-0000-0000ED300000}"/>
    <cellStyle name="Input 3 2 2 4" xfId="12603" xr:uid="{00000000-0005-0000-0000-0000EE300000}"/>
    <cellStyle name="Input 3 2 2 4 2" xfId="12604" xr:uid="{00000000-0005-0000-0000-0000EF300000}"/>
    <cellStyle name="Input 3 2 2 4 3" xfId="12605" xr:uid="{00000000-0005-0000-0000-0000F0300000}"/>
    <cellStyle name="Input 3 2 2 4 4" xfId="12606" xr:uid="{00000000-0005-0000-0000-0000F1300000}"/>
    <cellStyle name="Input 3 2 2 5" xfId="12607" xr:uid="{00000000-0005-0000-0000-0000F2300000}"/>
    <cellStyle name="Input 3 2 2 5 2" xfId="12608" xr:uid="{00000000-0005-0000-0000-0000F3300000}"/>
    <cellStyle name="Input 3 2 2 5 3" xfId="12609" xr:uid="{00000000-0005-0000-0000-0000F4300000}"/>
    <cellStyle name="Input 3 2 2 5 4" xfId="12610" xr:uid="{00000000-0005-0000-0000-0000F5300000}"/>
    <cellStyle name="Input 3 2 2 6" xfId="12611" xr:uid="{00000000-0005-0000-0000-0000F6300000}"/>
    <cellStyle name="Input 3 2 2 6 2" xfId="12612" xr:uid="{00000000-0005-0000-0000-0000F7300000}"/>
    <cellStyle name="Input 3 2 2 6 3" xfId="12613" xr:uid="{00000000-0005-0000-0000-0000F8300000}"/>
    <cellStyle name="Input 3 2 2 6 4" xfId="12614" xr:uid="{00000000-0005-0000-0000-0000F9300000}"/>
    <cellStyle name="Input 3 2 2 7" xfId="12615" xr:uid="{00000000-0005-0000-0000-0000FA300000}"/>
    <cellStyle name="Input 3 2 2 7 2" xfId="12616" xr:uid="{00000000-0005-0000-0000-0000FB300000}"/>
    <cellStyle name="Input 3 2 2 7 3" xfId="12617" xr:uid="{00000000-0005-0000-0000-0000FC300000}"/>
    <cellStyle name="Input 3 2 2 7 4" xfId="12618" xr:uid="{00000000-0005-0000-0000-0000FD300000}"/>
    <cellStyle name="Input 3 2 2 8" xfId="12619" xr:uid="{00000000-0005-0000-0000-0000FE300000}"/>
    <cellStyle name="Input 3 2 2 9" xfId="12620" xr:uid="{00000000-0005-0000-0000-0000FF300000}"/>
    <cellStyle name="Input 3 2 3" xfId="12621" xr:uid="{00000000-0005-0000-0000-000000310000}"/>
    <cellStyle name="Input 3 2 3 2" xfId="12622" xr:uid="{00000000-0005-0000-0000-000001310000}"/>
    <cellStyle name="Input 3 2 3 2 2" xfId="12623" xr:uid="{00000000-0005-0000-0000-000002310000}"/>
    <cellStyle name="Input 3 2 3 2 2 2" xfId="12624" xr:uid="{00000000-0005-0000-0000-000003310000}"/>
    <cellStyle name="Input 3 2 3 2 3" xfId="12625" xr:uid="{00000000-0005-0000-0000-000004310000}"/>
    <cellStyle name="Input 3 2 3 2 3 2" xfId="12626" xr:uid="{00000000-0005-0000-0000-000005310000}"/>
    <cellStyle name="Input 3 2 3 2 4" xfId="12627" xr:uid="{00000000-0005-0000-0000-000006310000}"/>
    <cellStyle name="Input 3 2 3 3" xfId="12628" xr:uid="{00000000-0005-0000-0000-000007310000}"/>
    <cellStyle name="Input 3 2 3 3 2" xfId="12629" xr:uid="{00000000-0005-0000-0000-000008310000}"/>
    <cellStyle name="Input 3 2 3 4" xfId="12630" xr:uid="{00000000-0005-0000-0000-000009310000}"/>
    <cellStyle name="Input 3 2 3 4 2" xfId="12631" xr:uid="{00000000-0005-0000-0000-00000A310000}"/>
    <cellStyle name="Input 3 2 3 5" xfId="12632" xr:uid="{00000000-0005-0000-0000-00000B310000}"/>
    <cellStyle name="Input 3 2 4" xfId="12633" xr:uid="{00000000-0005-0000-0000-00000C310000}"/>
    <cellStyle name="Input 3 2 4 2" xfId="12634" xr:uid="{00000000-0005-0000-0000-00000D310000}"/>
    <cellStyle name="Input 3 2 4 2 2" xfId="12635" xr:uid="{00000000-0005-0000-0000-00000E310000}"/>
    <cellStyle name="Input 3 2 4 3" xfId="12636" xr:uid="{00000000-0005-0000-0000-00000F310000}"/>
    <cellStyle name="Input 3 2 4 3 2" xfId="12637" xr:uid="{00000000-0005-0000-0000-000010310000}"/>
    <cellStyle name="Input 3 2 4 4" xfId="12638" xr:uid="{00000000-0005-0000-0000-000011310000}"/>
    <cellStyle name="Input 3 2 5" xfId="12639" xr:uid="{00000000-0005-0000-0000-000012310000}"/>
    <cellStyle name="Input 3 2 5 2" xfId="12640" xr:uid="{00000000-0005-0000-0000-000013310000}"/>
    <cellStyle name="Input 3 2 5 2 2" xfId="12641" xr:uid="{00000000-0005-0000-0000-000014310000}"/>
    <cellStyle name="Input 3 2 5 3" xfId="12642" xr:uid="{00000000-0005-0000-0000-000015310000}"/>
    <cellStyle name="Input 3 2 5 4" xfId="12643" xr:uid="{00000000-0005-0000-0000-000016310000}"/>
    <cellStyle name="Input 3 2 6" xfId="12644" xr:uid="{00000000-0005-0000-0000-000017310000}"/>
    <cellStyle name="Input 3 2 6 2" xfId="12645" xr:uid="{00000000-0005-0000-0000-000018310000}"/>
    <cellStyle name="Input 3 2 6 3" xfId="12646" xr:uid="{00000000-0005-0000-0000-000019310000}"/>
    <cellStyle name="Input 3 2 6 4" xfId="12647" xr:uid="{00000000-0005-0000-0000-00001A310000}"/>
    <cellStyle name="Input 3 2 7" xfId="12648" xr:uid="{00000000-0005-0000-0000-00001B310000}"/>
    <cellStyle name="Input 3 2 7 2" xfId="12649" xr:uid="{00000000-0005-0000-0000-00001C310000}"/>
    <cellStyle name="Input 3 2 7 3" xfId="12650" xr:uid="{00000000-0005-0000-0000-00001D310000}"/>
    <cellStyle name="Input 3 2 7 4" xfId="12651" xr:uid="{00000000-0005-0000-0000-00001E310000}"/>
    <cellStyle name="Input 3 2 8" xfId="12652" xr:uid="{00000000-0005-0000-0000-00001F310000}"/>
    <cellStyle name="Input 3 2 8 2" xfId="12653" xr:uid="{00000000-0005-0000-0000-000020310000}"/>
    <cellStyle name="Input 3 2 9" xfId="12654" xr:uid="{00000000-0005-0000-0000-000021310000}"/>
    <cellStyle name="Input 3 2 9 2" xfId="12655" xr:uid="{00000000-0005-0000-0000-000022310000}"/>
    <cellStyle name="Input 3 20" xfId="12656" xr:uid="{00000000-0005-0000-0000-000023310000}"/>
    <cellStyle name="Input 3 20 2" xfId="12657" xr:uid="{00000000-0005-0000-0000-000024310000}"/>
    <cellStyle name="Input 3 20 2 2" xfId="12658" xr:uid="{00000000-0005-0000-0000-000025310000}"/>
    <cellStyle name="Input 3 20 3" xfId="12659" xr:uid="{00000000-0005-0000-0000-000026310000}"/>
    <cellStyle name="Input 3 20 3 2" xfId="12660" xr:uid="{00000000-0005-0000-0000-000027310000}"/>
    <cellStyle name="Input 3 20 4" xfId="12661" xr:uid="{00000000-0005-0000-0000-000028310000}"/>
    <cellStyle name="Input 3 21" xfId="12662" xr:uid="{00000000-0005-0000-0000-000029310000}"/>
    <cellStyle name="Input 3 21 2" xfId="12663" xr:uid="{00000000-0005-0000-0000-00002A310000}"/>
    <cellStyle name="Input 3 21 2 2" xfId="12664" xr:uid="{00000000-0005-0000-0000-00002B310000}"/>
    <cellStyle name="Input 3 21 3" xfId="12665" xr:uid="{00000000-0005-0000-0000-00002C310000}"/>
    <cellStyle name="Input 3 21 3 2" xfId="12666" xr:uid="{00000000-0005-0000-0000-00002D310000}"/>
    <cellStyle name="Input 3 21 4" xfId="12667" xr:uid="{00000000-0005-0000-0000-00002E310000}"/>
    <cellStyle name="Input 3 22" xfId="12668" xr:uid="{00000000-0005-0000-0000-00002F310000}"/>
    <cellStyle name="Input 3 22 2" xfId="12669" xr:uid="{00000000-0005-0000-0000-000030310000}"/>
    <cellStyle name="Input 3 22 2 2" xfId="12670" xr:uid="{00000000-0005-0000-0000-000031310000}"/>
    <cellStyle name="Input 3 22 3" xfId="12671" xr:uid="{00000000-0005-0000-0000-000032310000}"/>
    <cellStyle name="Input 3 22 3 2" xfId="12672" xr:uid="{00000000-0005-0000-0000-000033310000}"/>
    <cellStyle name="Input 3 22 4" xfId="12673" xr:uid="{00000000-0005-0000-0000-000034310000}"/>
    <cellStyle name="Input 3 23" xfId="12674" xr:uid="{00000000-0005-0000-0000-000035310000}"/>
    <cellStyle name="Input 3 23 2" xfId="12675" xr:uid="{00000000-0005-0000-0000-000036310000}"/>
    <cellStyle name="Input 3 23 2 2" xfId="12676" xr:uid="{00000000-0005-0000-0000-000037310000}"/>
    <cellStyle name="Input 3 23 3" xfId="12677" xr:uid="{00000000-0005-0000-0000-000038310000}"/>
    <cellStyle name="Input 3 23 3 2" xfId="12678" xr:uid="{00000000-0005-0000-0000-000039310000}"/>
    <cellStyle name="Input 3 23 4" xfId="12679" xr:uid="{00000000-0005-0000-0000-00003A310000}"/>
    <cellStyle name="Input 3 24" xfId="12680" xr:uid="{00000000-0005-0000-0000-00003B310000}"/>
    <cellStyle name="Input 3 24 2" xfId="12681" xr:uid="{00000000-0005-0000-0000-00003C310000}"/>
    <cellStyle name="Input 3 24 2 2" xfId="12682" xr:uid="{00000000-0005-0000-0000-00003D310000}"/>
    <cellStyle name="Input 3 24 3" xfId="12683" xr:uid="{00000000-0005-0000-0000-00003E310000}"/>
    <cellStyle name="Input 3 24 3 2" xfId="12684" xr:uid="{00000000-0005-0000-0000-00003F310000}"/>
    <cellStyle name="Input 3 24 4" xfId="12685" xr:uid="{00000000-0005-0000-0000-000040310000}"/>
    <cellStyle name="Input 3 25" xfId="12686" xr:uid="{00000000-0005-0000-0000-000041310000}"/>
    <cellStyle name="Input 3 25 2" xfId="12687" xr:uid="{00000000-0005-0000-0000-000042310000}"/>
    <cellStyle name="Input 3 26" xfId="12688" xr:uid="{00000000-0005-0000-0000-000043310000}"/>
    <cellStyle name="Input 3 26 2" xfId="12689" xr:uid="{00000000-0005-0000-0000-000044310000}"/>
    <cellStyle name="Input 3 27" xfId="12690" xr:uid="{00000000-0005-0000-0000-000045310000}"/>
    <cellStyle name="Input 3 27 2" xfId="12691" xr:uid="{00000000-0005-0000-0000-000046310000}"/>
    <cellStyle name="Input 3 28" xfId="12692" xr:uid="{00000000-0005-0000-0000-000047310000}"/>
    <cellStyle name="Input 3 28 2" xfId="12693" xr:uid="{00000000-0005-0000-0000-000048310000}"/>
    <cellStyle name="Input 3 29" xfId="12694" xr:uid="{00000000-0005-0000-0000-000049310000}"/>
    <cellStyle name="Input 3 3" xfId="12695" xr:uid="{00000000-0005-0000-0000-00004A310000}"/>
    <cellStyle name="Input 3 3 10" xfId="12696" xr:uid="{00000000-0005-0000-0000-00004B310000}"/>
    <cellStyle name="Input 3 3 10 2" xfId="12697" xr:uid="{00000000-0005-0000-0000-00004C310000}"/>
    <cellStyle name="Input 3 3 11" xfId="12698" xr:uid="{00000000-0005-0000-0000-00004D310000}"/>
    <cellStyle name="Input 3 3 11 2" xfId="12699" xr:uid="{00000000-0005-0000-0000-00004E310000}"/>
    <cellStyle name="Input 3 3 12" xfId="12700" xr:uid="{00000000-0005-0000-0000-00004F310000}"/>
    <cellStyle name="Input 3 3 13" xfId="12701" xr:uid="{00000000-0005-0000-0000-000050310000}"/>
    <cellStyle name="Input 3 3 2" xfId="12702" xr:uid="{00000000-0005-0000-0000-000051310000}"/>
    <cellStyle name="Input 3 3 2 10" xfId="12703" xr:uid="{00000000-0005-0000-0000-000052310000}"/>
    <cellStyle name="Input 3 3 2 2" xfId="12704" xr:uid="{00000000-0005-0000-0000-000053310000}"/>
    <cellStyle name="Input 3 3 2 2 2" xfId="12705" xr:uid="{00000000-0005-0000-0000-000054310000}"/>
    <cellStyle name="Input 3 3 2 2 2 2" xfId="12706" xr:uid="{00000000-0005-0000-0000-000055310000}"/>
    <cellStyle name="Input 3 3 2 2 3" xfId="12707" xr:uid="{00000000-0005-0000-0000-000056310000}"/>
    <cellStyle name="Input 3 3 2 2 3 2" xfId="12708" xr:uid="{00000000-0005-0000-0000-000057310000}"/>
    <cellStyle name="Input 3 3 2 2 4" xfId="12709" xr:uid="{00000000-0005-0000-0000-000058310000}"/>
    <cellStyle name="Input 3 3 2 3" xfId="12710" xr:uid="{00000000-0005-0000-0000-000059310000}"/>
    <cellStyle name="Input 3 3 2 3 2" xfId="12711" xr:uid="{00000000-0005-0000-0000-00005A310000}"/>
    <cellStyle name="Input 3 3 2 3 3" xfId="12712" xr:uid="{00000000-0005-0000-0000-00005B310000}"/>
    <cellStyle name="Input 3 3 2 3 4" xfId="12713" xr:uid="{00000000-0005-0000-0000-00005C310000}"/>
    <cellStyle name="Input 3 3 2 4" xfId="12714" xr:uid="{00000000-0005-0000-0000-00005D310000}"/>
    <cellStyle name="Input 3 3 2 4 2" xfId="12715" xr:uid="{00000000-0005-0000-0000-00005E310000}"/>
    <cellStyle name="Input 3 3 2 4 3" xfId="12716" xr:uid="{00000000-0005-0000-0000-00005F310000}"/>
    <cellStyle name="Input 3 3 2 4 4" xfId="12717" xr:uid="{00000000-0005-0000-0000-000060310000}"/>
    <cellStyle name="Input 3 3 2 5" xfId="12718" xr:uid="{00000000-0005-0000-0000-000061310000}"/>
    <cellStyle name="Input 3 3 2 5 2" xfId="12719" xr:uid="{00000000-0005-0000-0000-000062310000}"/>
    <cellStyle name="Input 3 3 2 5 3" xfId="12720" xr:uid="{00000000-0005-0000-0000-000063310000}"/>
    <cellStyle name="Input 3 3 2 5 4" xfId="12721" xr:uid="{00000000-0005-0000-0000-000064310000}"/>
    <cellStyle name="Input 3 3 2 6" xfId="12722" xr:uid="{00000000-0005-0000-0000-000065310000}"/>
    <cellStyle name="Input 3 3 2 6 2" xfId="12723" xr:uid="{00000000-0005-0000-0000-000066310000}"/>
    <cellStyle name="Input 3 3 2 6 3" xfId="12724" xr:uid="{00000000-0005-0000-0000-000067310000}"/>
    <cellStyle name="Input 3 3 2 6 4" xfId="12725" xr:uid="{00000000-0005-0000-0000-000068310000}"/>
    <cellStyle name="Input 3 3 2 7" xfId="12726" xr:uid="{00000000-0005-0000-0000-000069310000}"/>
    <cellStyle name="Input 3 3 2 7 2" xfId="12727" xr:uid="{00000000-0005-0000-0000-00006A310000}"/>
    <cellStyle name="Input 3 3 2 7 3" xfId="12728" xr:uid="{00000000-0005-0000-0000-00006B310000}"/>
    <cellStyle name="Input 3 3 2 7 4" xfId="12729" xr:uid="{00000000-0005-0000-0000-00006C310000}"/>
    <cellStyle name="Input 3 3 2 8" xfId="12730" xr:uid="{00000000-0005-0000-0000-00006D310000}"/>
    <cellStyle name="Input 3 3 2 9" xfId="12731" xr:uid="{00000000-0005-0000-0000-00006E310000}"/>
    <cellStyle name="Input 3 3 3" xfId="12732" xr:uid="{00000000-0005-0000-0000-00006F310000}"/>
    <cellStyle name="Input 3 3 3 2" xfId="12733" xr:uid="{00000000-0005-0000-0000-000070310000}"/>
    <cellStyle name="Input 3 3 3 2 2" xfId="12734" xr:uid="{00000000-0005-0000-0000-000071310000}"/>
    <cellStyle name="Input 3 3 3 3" xfId="12735" xr:uid="{00000000-0005-0000-0000-000072310000}"/>
    <cellStyle name="Input 3 3 3 3 2" xfId="12736" xr:uid="{00000000-0005-0000-0000-000073310000}"/>
    <cellStyle name="Input 3 3 3 4" xfId="12737" xr:uid="{00000000-0005-0000-0000-000074310000}"/>
    <cellStyle name="Input 3 3 3 5" xfId="12738" xr:uid="{00000000-0005-0000-0000-000075310000}"/>
    <cellStyle name="Input 3 3 4" xfId="12739" xr:uid="{00000000-0005-0000-0000-000076310000}"/>
    <cellStyle name="Input 3 3 4 2" xfId="12740" xr:uid="{00000000-0005-0000-0000-000077310000}"/>
    <cellStyle name="Input 3 3 4 2 2" xfId="12741" xr:uid="{00000000-0005-0000-0000-000078310000}"/>
    <cellStyle name="Input 3 3 4 3" xfId="12742" xr:uid="{00000000-0005-0000-0000-000079310000}"/>
    <cellStyle name="Input 3 3 4 4" xfId="12743" xr:uid="{00000000-0005-0000-0000-00007A310000}"/>
    <cellStyle name="Input 3 3 5" xfId="12744" xr:uid="{00000000-0005-0000-0000-00007B310000}"/>
    <cellStyle name="Input 3 3 5 2" xfId="12745" xr:uid="{00000000-0005-0000-0000-00007C310000}"/>
    <cellStyle name="Input 3 3 5 3" xfId="12746" xr:uid="{00000000-0005-0000-0000-00007D310000}"/>
    <cellStyle name="Input 3 3 5 4" xfId="12747" xr:uid="{00000000-0005-0000-0000-00007E310000}"/>
    <cellStyle name="Input 3 3 6" xfId="12748" xr:uid="{00000000-0005-0000-0000-00007F310000}"/>
    <cellStyle name="Input 3 3 6 2" xfId="12749" xr:uid="{00000000-0005-0000-0000-000080310000}"/>
    <cellStyle name="Input 3 3 6 3" xfId="12750" xr:uid="{00000000-0005-0000-0000-000081310000}"/>
    <cellStyle name="Input 3 3 6 4" xfId="12751" xr:uid="{00000000-0005-0000-0000-000082310000}"/>
    <cellStyle name="Input 3 3 7" xfId="12752" xr:uid="{00000000-0005-0000-0000-000083310000}"/>
    <cellStyle name="Input 3 3 7 2" xfId="12753" xr:uid="{00000000-0005-0000-0000-000084310000}"/>
    <cellStyle name="Input 3 3 7 3" xfId="12754" xr:uid="{00000000-0005-0000-0000-000085310000}"/>
    <cellStyle name="Input 3 3 7 4" xfId="12755" xr:uid="{00000000-0005-0000-0000-000086310000}"/>
    <cellStyle name="Input 3 3 8" xfId="12756" xr:uid="{00000000-0005-0000-0000-000087310000}"/>
    <cellStyle name="Input 3 3 8 2" xfId="12757" xr:uid="{00000000-0005-0000-0000-000088310000}"/>
    <cellStyle name="Input 3 3 9" xfId="12758" xr:uid="{00000000-0005-0000-0000-000089310000}"/>
    <cellStyle name="Input 3 3 9 2" xfId="12759" xr:uid="{00000000-0005-0000-0000-00008A310000}"/>
    <cellStyle name="Input 3 30" xfId="12760" xr:uid="{00000000-0005-0000-0000-00008B310000}"/>
    <cellStyle name="Input 3 4" xfId="12761" xr:uid="{00000000-0005-0000-0000-00008C310000}"/>
    <cellStyle name="Input 3 4 10" xfId="12762" xr:uid="{00000000-0005-0000-0000-00008D310000}"/>
    <cellStyle name="Input 3 4 10 2" xfId="12763" xr:uid="{00000000-0005-0000-0000-00008E310000}"/>
    <cellStyle name="Input 3 4 11" xfId="12764" xr:uid="{00000000-0005-0000-0000-00008F310000}"/>
    <cellStyle name="Input 3 4 12" xfId="12765" xr:uid="{00000000-0005-0000-0000-000090310000}"/>
    <cellStyle name="Input 3 4 13" xfId="12766" xr:uid="{00000000-0005-0000-0000-000091310000}"/>
    <cellStyle name="Input 3 4 2" xfId="12767" xr:uid="{00000000-0005-0000-0000-000092310000}"/>
    <cellStyle name="Input 3 4 2 2" xfId="12768" xr:uid="{00000000-0005-0000-0000-000093310000}"/>
    <cellStyle name="Input 3 4 2 2 2" xfId="12769" xr:uid="{00000000-0005-0000-0000-000094310000}"/>
    <cellStyle name="Input 3 4 2 2 2 2" xfId="12770" xr:uid="{00000000-0005-0000-0000-000095310000}"/>
    <cellStyle name="Input 3 4 2 2 3" xfId="12771" xr:uid="{00000000-0005-0000-0000-000096310000}"/>
    <cellStyle name="Input 3 4 2 2 3 2" xfId="12772" xr:uid="{00000000-0005-0000-0000-000097310000}"/>
    <cellStyle name="Input 3 4 2 2 4" xfId="12773" xr:uid="{00000000-0005-0000-0000-000098310000}"/>
    <cellStyle name="Input 3 4 2 3" xfId="12774" xr:uid="{00000000-0005-0000-0000-000099310000}"/>
    <cellStyle name="Input 3 4 2 3 2" xfId="12775" xr:uid="{00000000-0005-0000-0000-00009A310000}"/>
    <cellStyle name="Input 3 4 2 4" xfId="12776" xr:uid="{00000000-0005-0000-0000-00009B310000}"/>
    <cellStyle name="Input 3 4 2 4 2" xfId="12777" xr:uid="{00000000-0005-0000-0000-00009C310000}"/>
    <cellStyle name="Input 3 4 2 5" xfId="12778" xr:uid="{00000000-0005-0000-0000-00009D310000}"/>
    <cellStyle name="Input 3 4 3" xfId="12779" xr:uid="{00000000-0005-0000-0000-00009E310000}"/>
    <cellStyle name="Input 3 4 3 2" xfId="12780" xr:uid="{00000000-0005-0000-0000-00009F310000}"/>
    <cellStyle name="Input 3 4 3 2 2" xfId="12781" xr:uid="{00000000-0005-0000-0000-0000A0310000}"/>
    <cellStyle name="Input 3 4 3 3" xfId="12782" xr:uid="{00000000-0005-0000-0000-0000A1310000}"/>
    <cellStyle name="Input 3 4 3 3 2" xfId="12783" xr:uid="{00000000-0005-0000-0000-0000A2310000}"/>
    <cellStyle name="Input 3 4 3 4" xfId="12784" xr:uid="{00000000-0005-0000-0000-0000A3310000}"/>
    <cellStyle name="Input 3 4 4" xfId="12785" xr:uid="{00000000-0005-0000-0000-0000A4310000}"/>
    <cellStyle name="Input 3 4 4 2" xfId="12786" xr:uid="{00000000-0005-0000-0000-0000A5310000}"/>
    <cellStyle name="Input 3 4 4 2 2" xfId="12787" xr:uid="{00000000-0005-0000-0000-0000A6310000}"/>
    <cellStyle name="Input 3 4 4 3" xfId="12788" xr:uid="{00000000-0005-0000-0000-0000A7310000}"/>
    <cellStyle name="Input 3 4 4 4" xfId="12789" xr:uid="{00000000-0005-0000-0000-0000A8310000}"/>
    <cellStyle name="Input 3 4 5" xfId="12790" xr:uid="{00000000-0005-0000-0000-0000A9310000}"/>
    <cellStyle name="Input 3 4 5 2" xfId="12791" xr:uid="{00000000-0005-0000-0000-0000AA310000}"/>
    <cellStyle name="Input 3 4 5 3" xfId="12792" xr:uid="{00000000-0005-0000-0000-0000AB310000}"/>
    <cellStyle name="Input 3 4 5 4" xfId="12793" xr:uid="{00000000-0005-0000-0000-0000AC310000}"/>
    <cellStyle name="Input 3 4 6" xfId="12794" xr:uid="{00000000-0005-0000-0000-0000AD310000}"/>
    <cellStyle name="Input 3 4 6 2" xfId="12795" xr:uid="{00000000-0005-0000-0000-0000AE310000}"/>
    <cellStyle name="Input 3 4 6 3" xfId="12796" xr:uid="{00000000-0005-0000-0000-0000AF310000}"/>
    <cellStyle name="Input 3 4 6 4" xfId="12797" xr:uid="{00000000-0005-0000-0000-0000B0310000}"/>
    <cellStyle name="Input 3 4 7" xfId="12798" xr:uid="{00000000-0005-0000-0000-0000B1310000}"/>
    <cellStyle name="Input 3 4 7 2" xfId="12799" xr:uid="{00000000-0005-0000-0000-0000B2310000}"/>
    <cellStyle name="Input 3 4 7 3" xfId="12800" xr:uid="{00000000-0005-0000-0000-0000B3310000}"/>
    <cellStyle name="Input 3 4 7 4" xfId="12801" xr:uid="{00000000-0005-0000-0000-0000B4310000}"/>
    <cellStyle name="Input 3 4 8" xfId="12802" xr:uid="{00000000-0005-0000-0000-0000B5310000}"/>
    <cellStyle name="Input 3 4 8 2" xfId="12803" xr:uid="{00000000-0005-0000-0000-0000B6310000}"/>
    <cellStyle name="Input 3 4 9" xfId="12804" xr:uid="{00000000-0005-0000-0000-0000B7310000}"/>
    <cellStyle name="Input 3 4 9 2" xfId="12805" xr:uid="{00000000-0005-0000-0000-0000B8310000}"/>
    <cellStyle name="Input 3 5" xfId="12806" xr:uid="{00000000-0005-0000-0000-0000B9310000}"/>
    <cellStyle name="Input 3 5 10" xfId="12807" xr:uid="{00000000-0005-0000-0000-0000BA310000}"/>
    <cellStyle name="Input 3 5 2" xfId="12808" xr:uid="{00000000-0005-0000-0000-0000BB310000}"/>
    <cellStyle name="Input 3 5 2 2" xfId="12809" xr:uid="{00000000-0005-0000-0000-0000BC310000}"/>
    <cellStyle name="Input 3 5 2 2 2" xfId="12810" xr:uid="{00000000-0005-0000-0000-0000BD310000}"/>
    <cellStyle name="Input 3 5 2 2 2 2" xfId="12811" xr:uid="{00000000-0005-0000-0000-0000BE310000}"/>
    <cellStyle name="Input 3 5 2 2 3" xfId="12812" xr:uid="{00000000-0005-0000-0000-0000BF310000}"/>
    <cellStyle name="Input 3 5 2 2 3 2" xfId="12813" xr:uid="{00000000-0005-0000-0000-0000C0310000}"/>
    <cellStyle name="Input 3 5 2 2 4" xfId="12814" xr:uid="{00000000-0005-0000-0000-0000C1310000}"/>
    <cellStyle name="Input 3 5 2 3" xfId="12815" xr:uid="{00000000-0005-0000-0000-0000C2310000}"/>
    <cellStyle name="Input 3 5 2 3 2" xfId="12816" xr:uid="{00000000-0005-0000-0000-0000C3310000}"/>
    <cellStyle name="Input 3 5 2 4" xfId="12817" xr:uid="{00000000-0005-0000-0000-0000C4310000}"/>
    <cellStyle name="Input 3 5 2 4 2" xfId="12818" xr:uid="{00000000-0005-0000-0000-0000C5310000}"/>
    <cellStyle name="Input 3 5 2 5" xfId="12819" xr:uid="{00000000-0005-0000-0000-0000C6310000}"/>
    <cellStyle name="Input 3 5 3" xfId="12820" xr:uid="{00000000-0005-0000-0000-0000C7310000}"/>
    <cellStyle name="Input 3 5 3 2" xfId="12821" xr:uid="{00000000-0005-0000-0000-0000C8310000}"/>
    <cellStyle name="Input 3 5 3 2 2" xfId="12822" xr:uid="{00000000-0005-0000-0000-0000C9310000}"/>
    <cellStyle name="Input 3 5 3 3" xfId="12823" xr:uid="{00000000-0005-0000-0000-0000CA310000}"/>
    <cellStyle name="Input 3 5 3 3 2" xfId="12824" xr:uid="{00000000-0005-0000-0000-0000CB310000}"/>
    <cellStyle name="Input 3 5 3 4" xfId="12825" xr:uid="{00000000-0005-0000-0000-0000CC310000}"/>
    <cellStyle name="Input 3 5 4" xfId="12826" xr:uid="{00000000-0005-0000-0000-0000CD310000}"/>
    <cellStyle name="Input 3 5 4 2" xfId="12827" xr:uid="{00000000-0005-0000-0000-0000CE310000}"/>
    <cellStyle name="Input 3 5 4 2 2" xfId="12828" xr:uid="{00000000-0005-0000-0000-0000CF310000}"/>
    <cellStyle name="Input 3 5 4 3" xfId="12829" xr:uid="{00000000-0005-0000-0000-0000D0310000}"/>
    <cellStyle name="Input 3 5 5" xfId="12830" xr:uid="{00000000-0005-0000-0000-0000D1310000}"/>
    <cellStyle name="Input 3 5 5 2" xfId="12831" xr:uid="{00000000-0005-0000-0000-0000D2310000}"/>
    <cellStyle name="Input 3 5 6" xfId="12832" xr:uid="{00000000-0005-0000-0000-0000D3310000}"/>
    <cellStyle name="Input 3 5 6 2" xfId="12833" xr:uid="{00000000-0005-0000-0000-0000D4310000}"/>
    <cellStyle name="Input 3 5 7" xfId="12834" xr:uid="{00000000-0005-0000-0000-0000D5310000}"/>
    <cellStyle name="Input 3 5 7 2" xfId="12835" xr:uid="{00000000-0005-0000-0000-0000D6310000}"/>
    <cellStyle name="Input 3 5 8" xfId="12836" xr:uid="{00000000-0005-0000-0000-0000D7310000}"/>
    <cellStyle name="Input 3 5 8 2" xfId="12837" xr:uid="{00000000-0005-0000-0000-0000D8310000}"/>
    <cellStyle name="Input 3 5 9" xfId="12838" xr:uid="{00000000-0005-0000-0000-0000D9310000}"/>
    <cellStyle name="Input 3 6" xfId="12839" xr:uid="{00000000-0005-0000-0000-0000DA310000}"/>
    <cellStyle name="Input 3 6 2" xfId="12840" xr:uid="{00000000-0005-0000-0000-0000DB310000}"/>
    <cellStyle name="Input 3 6 2 2" xfId="12841" xr:uid="{00000000-0005-0000-0000-0000DC310000}"/>
    <cellStyle name="Input 3 6 2 2 2" xfId="12842" xr:uid="{00000000-0005-0000-0000-0000DD310000}"/>
    <cellStyle name="Input 3 6 2 3" xfId="12843" xr:uid="{00000000-0005-0000-0000-0000DE310000}"/>
    <cellStyle name="Input 3 6 2 3 2" xfId="12844" xr:uid="{00000000-0005-0000-0000-0000DF310000}"/>
    <cellStyle name="Input 3 6 2 4" xfId="12845" xr:uid="{00000000-0005-0000-0000-0000E0310000}"/>
    <cellStyle name="Input 3 6 3" xfId="12846" xr:uid="{00000000-0005-0000-0000-0000E1310000}"/>
    <cellStyle name="Input 3 6 3 2" xfId="12847" xr:uid="{00000000-0005-0000-0000-0000E2310000}"/>
    <cellStyle name="Input 3 6 3 2 2" xfId="12848" xr:uid="{00000000-0005-0000-0000-0000E3310000}"/>
    <cellStyle name="Input 3 6 3 3" xfId="12849" xr:uid="{00000000-0005-0000-0000-0000E4310000}"/>
    <cellStyle name="Input 3 6 4" xfId="12850" xr:uid="{00000000-0005-0000-0000-0000E5310000}"/>
    <cellStyle name="Input 3 6 4 2" xfId="12851" xr:uid="{00000000-0005-0000-0000-0000E6310000}"/>
    <cellStyle name="Input 3 6 5" xfId="12852" xr:uid="{00000000-0005-0000-0000-0000E7310000}"/>
    <cellStyle name="Input 3 6 5 2" xfId="12853" xr:uid="{00000000-0005-0000-0000-0000E8310000}"/>
    <cellStyle name="Input 3 6 6" xfId="12854" xr:uid="{00000000-0005-0000-0000-0000E9310000}"/>
    <cellStyle name="Input 3 6 6 2" xfId="12855" xr:uid="{00000000-0005-0000-0000-0000EA310000}"/>
    <cellStyle name="Input 3 6 7" xfId="12856" xr:uid="{00000000-0005-0000-0000-0000EB310000}"/>
    <cellStyle name="Input 3 6 7 2" xfId="12857" xr:uid="{00000000-0005-0000-0000-0000EC310000}"/>
    <cellStyle name="Input 3 6 8" xfId="12858" xr:uid="{00000000-0005-0000-0000-0000ED310000}"/>
    <cellStyle name="Input 3 6 9" xfId="12859" xr:uid="{00000000-0005-0000-0000-0000EE310000}"/>
    <cellStyle name="Input 3 7" xfId="12860" xr:uid="{00000000-0005-0000-0000-0000EF310000}"/>
    <cellStyle name="Input 3 7 2" xfId="12861" xr:uid="{00000000-0005-0000-0000-0000F0310000}"/>
    <cellStyle name="Input 3 7 2 2" xfId="12862" xr:uid="{00000000-0005-0000-0000-0000F1310000}"/>
    <cellStyle name="Input 3 7 2 2 2" xfId="12863" xr:uid="{00000000-0005-0000-0000-0000F2310000}"/>
    <cellStyle name="Input 3 7 2 2 2 2" xfId="12864" xr:uid="{00000000-0005-0000-0000-0000F3310000}"/>
    <cellStyle name="Input 3 7 2 2 3" xfId="12865" xr:uid="{00000000-0005-0000-0000-0000F4310000}"/>
    <cellStyle name="Input 3 7 2 3" xfId="12866" xr:uid="{00000000-0005-0000-0000-0000F5310000}"/>
    <cellStyle name="Input 3 7 2 3 2" xfId="12867" xr:uid="{00000000-0005-0000-0000-0000F6310000}"/>
    <cellStyle name="Input 3 7 2 4" xfId="12868" xr:uid="{00000000-0005-0000-0000-0000F7310000}"/>
    <cellStyle name="Input 3 7 2 4 2" xfId="12869" xr:uid="{00000000-0005-0000-0000-0000F8310000}"/>
    <cellStyle name="Input 3 7 2 5" xfId="12870" xr:uid="{00000000-0005-0000-0000-0000F9310000}"/>
    <cellStyle name="Input 3 7 3" xfId="12871" xr:uid="{00000000-0005-0000-0000-0000FA310000}"/>
    <cellStyle name="Input 3 7 3 2" xfId="12872" xr:uid="{00000000-0005-0000-0000-0000FB310000}"/>
    <cellStyle name="Input 3 7 4" xfId="12873" xr:uid="{00000000-0005-0000-0000-0000FC310000}"/>
    <cellStyle name="Input 3 7 4 2" xfId="12874" xr:uid="{00000000-0005-0000-0000-0000FD310000}"/>
    <cellStyle name="Input 3 7 5" xfId="12875" xr:uid="{00000000-0005-0000-0000-0000FE310000}"/>
    <cellStyle name="Input 3 7 5 2" xfId="12876" xr:uid="{00000000-0005-0000-0000-0000FF310000}"/>
    <cellStyle name="Input 3 7 6" xfId="12877" xr:uid="{00000000-0005-0000-0000-000000320000}"/>
    <cellStyle name="Input 3 7 6 2" xfId="12878" xr:uid="{00000000-0005-0000-0000-000001320000}"/>
    <cellStyle name="Input 3 7 7" xfId="12879" xr:uid="{00000000-0005-0000-0000-000002320000}"/>
    <cellStyle name="Input 3 7 8" xfId="12880" xr:uid="{00000000-0005-0000-0000-000003320000}"/>
    <cellStyle name="Input 3 8" xfId="12881" xr:uid="{00000000-0005-0000-0000-000004320000}"/>
    <cellStyle name="Input 3 8 2" xfId="12882" xr:uid="{00000000-0005-0000-0000-000005320000}"/>
    <cellStyle name="Input 3 8 2 2" xfId="12883" xr:uid="{00000000-0005-0000-0000-000006320000}"/>
    <cellStyle name="Input 3 8 2 2 2" xfId="12884" xr:uid="{00000000-0005-0000-0000-000007320000}"/>
    <cellStyle name="Input 3 8 2 2 2 2" xfId="12885" xr:uid="{00000000-0005-0000-0000-000008320000}"/>
    <cellStyle name="Input 3 8 2 2 3" xfId="12886" xr:uid="{00000000-0005-0000-0000-000009320000}"/>
    <cellStyle name="Input 3 8 2 3" xfId="12887" xr:uid="{00000000-0005-0000-0000-00000A320000}"/>
    <cellStyle name="Input 3 8 2 3 2" xfId="12888" xr:uid="{00000000-0005-0000-0000-00000B320000}"/>
    <cellStyle name="Input 3 8 2 4" xfId="12889" xr:uid="{00000000-0005-0000-0000-00000C320000}"/>
    <cellStyle name="Input 3 8 2 4 2" xfId="12890" xr:uid="{00000000-0005-0000-0000-00000D320000}"/>
    <cellStyle name="Input 3 8 2 5" xfId="12891" xr:uid="{00000000-0005-0000-0000-00000E320000}"/>
    <cellStyle name="Input 3 8 3" xfId="12892" xr:uid="{00000000-0005-0000-0000-00000F320000}"/>
    <cellStyle name="Input 3 8 3 2" xfId="12893" xr:uid="{00000000-0005-0000-0000-000010320000}"/>
    <cellStyle name="Input 3 8 4" xfId="12894" xr:uid="{00000000-0005-0000-0000-000011320000}"/>
    <cellStyle name="Input 3 8 4 2" xfId="12895" xr:uid="{00000000-0005-0000-0000-000012320000}"/>
    <cellStyle name="Input 3 8 5" xfId="12896" xr:uid="{00000000-0005-0000-0000-000013320000}"/>
    <cellStyle name="Input 3 8 5 2" xfId="12897" xr:uid="{00000000-0005-0000-0000-000014320000}"/>
    <cellStyle name="Input 3 8 6" xfId="12898" xr:uid="{00000000-0005-0000-0000-000015320000}"/>
    <cellStyle name="Input 3 8 6 2" xfId="12899" xr:uid="{00000000-0005-0000-0000-000016320000}"/>
    <cellStyle name="Input 3 8 7" xfId="12900" xr:uid="{00000000-0005-0000-0000-000017320000}"/>
    <cellStyle name="Input 3 8 8" xfId="12901" xr:uid="{00000000-0005-0000-0000-000018320000}"/>
    <cellStyle name="Input 3 9" xfId="12902" xr:uid="{00000000-0005-0000-0000-000019320000}"/>
    <cellStyle name="Input 3 9 2" xfId="12903" xr:uid="{00000000-0005-0000-0000-00001A320000}"/>
    <cellStyle name="Input 3 9 2 2" xfId="12904" xr:uid="{00000000-0005-0000-0000-00001B320000}"/>
    <cellStyle name="Input 3 9 2 2 2" xfId="12905" xr:uid="{00000000-0005-0000-0000-00001C320000}"/>
    <cellStyle name="Input 3 9 2 3" xfId="12906" xr:uid="{00000000-0005-0000-0000-00001D320000}"/>
    <cellStyle name="Input 3 9 3" xfId="12907" xr:uid="{00000000-0005-0000-0000-00001E320000}"/>
    <cellStyle name="Input 3 9 3 2" xfId="12908" xr:uid="{00000000-0005-0000-0000-00001F320000}"/>
    <cellStyle name="Input 3 9 4" xfId="12909" xr:uid="{00000000-0005-0000-0000-000020320000}"/>
    <cellStyle name="Input 3 9 4 2" xfId="12910" xr:uid="{00000000-0005-0000-0000-000021320000}"/>
    <cellStyle name="Input 3 9 5" xfId="12911" xr:uid="{00000000-0005-0000-0000-000022320000}"/>
    <cellStyle name="Input 3 9 5 2" xfId="12912" xr:uid="{00000000-0005-0000-0000-000023320000}"/>
    <cellStyle name="Input 3 9 6" xfId="12913" xr:uid="{00000000-0005-0000-0000-000024320000}"/>
    <cellStyle name="Input 3 9 6 2" xfId="12914" xr:uid="{00000000-0005-0000-0000-000025320000}"/>
    <cellStyle name="Input 3 9 7" xfId="12915" xr:uid="{00000000-0005-0000-0000-000026320000}"/>
    <cellStyle name="Input 3 9 8" xfId="12916" xr:uid="{00000000-0005-0000-0000-000027320000}"/>
    <cellStyle name="Input 30" xfId="12917" xr:uid="{00000000-0005-0000-0000-000028320000}"/>
    <cellStyle name="Input 31" xfId="12918" xr:uid="{00000000-0005-0000-0000-000029320000}"/>
    <cellStyle name="Input 32" xfId="12919" xr:uid="{00000000-0005-0000-0000-00002A320000}"/>
    <cellStyle name="Input 33" xfId="12920" xr:uid="{00000000-0005-0000-0000-00002B320000}"/>
    <cellStyle name="Input 34" xfId="12921" xr:uid="{00000000-0005-0000-0000-00002C320000}"/>
    <cellStyle name="Input 35" xfId="12922" xr:uid="{00000000-0005-0000-0000-00002D320000}"/>
    <cellStyle name="Input 36" xfId="12923" xr:uid="{00000000-0005-0000-0000-00002E320000}"/>
    <cellStyle name="Input 37" xfId="12924" xr:uid="{00000000-0005-0000-0000-00002F320000}"/>
    <cellStyle name="Input 38" xfId="12925" xr:uid="{00000000-0005-0000-0000-000030320000}"/>
    <cellStyle name="Input 39" xfId="12926" xr:uid="{00000000-0005-0000-0000-000031320000}"/>
    <cellStyle name="Input 4" xfId="12927" xr:uid="{00000000-0005-0000-0000-000032320000}"/>
    <cellStyle name="Input 4 10" xfId="12928" xr:uid="{00000000-0005-0000-0000-000033320000}"/>
    <cellStyle name="Input 4 10 2" xfId="12929" xr:uid="{00000000-0005-0000-0000-000034320000}"/>
    <cellStyle name="Input 4 10 3" xfId="12930" xr:uid="{00000000-0005-0000-0000-000035320000}"/>
    <cellStyle name="Input 4 10 4" xfId="12931" xr:uid="{00000000-0005-0000-0000-000036320000}"/>
    <cellStyle name="Input 4 11" xfId="12932" xr:uid="{00000000-0005-0000-0000-000037320000}"/>
    <cellStyle name="Input 4 11 2" xfId="12933" xr:uid="{00000000-0005-0000-0000-000038320000}"/>
    <cellStyle name="Input 4 11 3" xfId="12934" xr:uid="{00000000-0005-0000-0000-000039320000}"/>
    <cellStyle name="Input 4 11 4" xfId="12935" xr:uid="{00000000-0005-0000-0000-00003A320000}"/>
    <cellStyle name="Input 4 12" xfId="12936" xr:uid="{00000000-0005-0000-0000-00003B320000}"/>
    <cellStyle name="Input 4 12 2" xfId="12937" xr:uid="{00000000-0005-0000-0000-00003C320000}"/>
    <cellStyle name="Input 4 12 3" xfId="12938" xr:uid="{00000000-0005-0000-0000-00003D320000}"/>
    <cellStyle name="Input 4 12 4" xfId="12939" xr:uid="{00000000-0005-0000-0000-00003E320000}"/>
    <cellStyle name="Input 4 13" xfId="12940" xr:uid="{00000000-0005-0000-0000-00003F320000}"/>
    <cellStyle name="Input 4 13 2" xfId="12941" xr:uid="{00000000-0005-0000-0000-000040320000}"/>
    <cellStyle name="Input 4 13 3" xfId="12942" xr:uid="{00000000-0005-0000-0000-000041320000}"/>
    <cellStyle name="Input 4 13 4" xfId="12943" xr:uid="{00000000-0005-0000-0000-000042320000}"/>
    <cellStyle name="Input 4 14" xfId="12944" xr:uid="{00000000-0005-0000-0000-000043320000}"/>
    <cellStyle name="Input 4 14 2" xfId="12945" xr:uid="{00000000-0005-0000-0000-000044320000}"/>
    <cellStyle name="Input 4 14 3" xfId="12946" xr:uid="{00000000-0005-0000-0000-000045320000}"/>
    <cellStyle name="Input 4 14 4" xfId="12947" xr:uid="{00000000-0005-0000-0000-000046320000}"/>
    <cellStyle name="Input 4 15" xfId="12948" xr:uid="{00000000-0005-0000-0000-000047320000}"/>
    <cellStyle name="Input 4 15 2" xfId="12949" xr:uid="{00000000-0005-0000-0000-000048320000}"/>
    <cellStyle name="Input 4 15 3" xfId="12950" xr:uid="{00000000-0005-0000-0000-000049320000}"/>
    <cellStyle name="Input 4 15 4" xfId="12951" xr:uid="{00000000-0005-0000-0000-00004A320000}"/>
    <cellStyle name="Input 4 16" xfId="12952" xr:uid="{00000000-0005-0000-0000-00004B320000}"/>
    <cellStyle name="Input 4 2" xfId="12953" xr:uid="{00000000-0005-0000-0000-00004C320000}"/>
    <cellStyle name="Input 4 2 2" xfId="12954" xr:uid="{00000000-0005-0000-0000-00004D320000}"/>
    <cellStyle name="Input 4 3" xfId="12955" xr:uid="{00000000-0005-0000-0000-00004E320000}"/>
    <cellStyle name="Input 4 3 2" xfId="12956" xr:uid="{00000000-0005-0000-0000-00004F320000}"/>
    <cellStyle name="Input 4 3 2 2" xfId="12957" xr:uid="{00000000-0005-0000-0000-000050320000}"/>
    <cellStyle name="Input 4 3 2 3" xfId="12958" xr:uid="{00000000-0005-0000-0000-000051320000}"/>
    <cellStyle name="Input 4 3 2 4" xfId="12959" xr:uid="{00000000-0005-0000-0000-000052320000}"/>
    <cellStyle name="Input 4 3 3" xfId="12960" xr:uid="{00000000-0005-0000-0000-000053320000}"/>
    <cellStyle name="Input 4 3 3 2" xfId="12961" xr:uid="{00000000-0005-0000-0000-000054320000}"/>
    <cellStyle name="Input 4 3 3 3" xfId="12962" xr:uid="{00000000-0005-0000-0000-000055320000}"/>
    <cellStyle name="Input 4 3 3 4" xfId="12963" xr:uid="{00000000-0005-0000-0000-000056320000}"/>
    <cellStyle name="Input 4 3 4" xfId="12964" xr:uid="{00000000-0005-0000-0000-000057320000}"/>
    <cellStyle name="Input 4 3 4 2" xfId="12965" xr:uid="{00000000-0005-0000-0000-000058320000}"/>
    <cellStyle name="Input 4 3 4 3" xfId="12966" xr:uid="{00000000-0005-0000-0000-000059320000}"/>
    <cellStyle name="Input 4 3 4 4" xfId="12967" xr:uid="{00000000-0005-0000-0000-00005A320000}"/>
    <cellStyle name="Input 4 3 5" xfId="12968" xr:uid="{00000000-0005-0000-0000-00005B320000}"/>
    <cellStyle name="Input 4 3 5 2" xfId="12969" xr:uid="{00000000-0005-0000-0000-00005C320000}"/>
    <cellStyle name="Input 4 3 5 3" xfId="12970" xr:uid="{00000000-0005-0000-0000-00005D320000}"/>
    <cellStyle name="Input 4 3 5 4" xfId="12971" xr:uid="{00000000-0005-0000-0000-00005E320000}"/>
    <cellStyle name="Input 4 3 6" xfId="12972" xr:uid="{00000000-0005-0000-0000-00005F320000}"/>
    <cellStyle name="Input 4 3 7" xfId="12973" xr:uid="{00000000-0005-0000-0000-000060320000}"/>
    <cellStyle name="Input 4 3 8" xfId="12974" xr:uid="{00000000-0005-0000-0000-000061320000}"/>
    <cellStyle name="Input 4 4" xfId="12975" xr:uid="{00000000-0005-0000-0000-000062320000}"/>
    <cellStyle name="Input 4 4 2" xfId="12976" xr:uid="{00000000-0005-0000-0000-000063320000}"/>
    <cellStyle name="Input 4 4 3" xfId="12977" xr:uid="{00000000-0005-0000-0000-000064320000}"/>
    <cellStyle name="Input 4 4 4" xfId="12978" xr:uid="{00000000-0005-0000-0000-000065320000}"/>
    <cellStyle name="Input 4 5" xfId="12979" xr:uid="{00000000-0005-0000-0000-000066320000}"/>
    <cellStyle name="Input 4 5 2" xfId="12980" xr:uid="{00000000-0005-0000-0000-000067320000}"/>
    <cellStyle name="Input 4 5 3" xfId="12981" xr:uid="{00000000-0005-0000-0000-000068320000}"/>
    <cellStyle name="Input 4 5 4" xfId="12982" xr:uid="{00000000-0005-0000-0000-000069320000}"/>
    <cellStyle name="Input 4 6" xfId="12983" xr:uid="{00000000-0005-0000-0000-00006A320000}"/>
    <cellStyle name="Input 4 6 2" xfId="12984" xr:uid="{00000000-0005-0000-0000-00006B320000}"/>
    <cellStyle name="Input 4 6 3" xfId="12985" xr:uid="{00000000-0005-0000-0000-00006C320000}"/>
    <cellStyle name="Input 4 6 4" xfId="12986" xr:uid="{00000000-0005-0000-0000-00006D320000}"/>
    <cellStyle name="Input 4 7" xfId="12987" xr:uid="{00000000-0005-0000-0000-00006E320000}"/>
    <cellStyle name="Input 4 7 2" xfId="12988" xr:uid="{00000000-0005-0000-0000-00006F320000}"/>
    <cellStyle name="Input 4 7 3" xfId="12989" xr:uid="{00000000-0005-0000-0000-000070320000}"/>
    <cellStyle name="Input 4 7 4" xfId="12990" xr:uid="{00000000-0005-0000-0000-000071320000}"/>
    <cellStyle name="Input 4 8" xfId="12991" xr:uid="{00000000-0005-0000-0000-000072320000}"/>
    <cellStyle name="Input 4 8 2" xfId="12992" xr:uid="{00000000-0005-0000-0000-000073320000}"/>
    <cellStyle name="Input 4 8 3" xfId="12993" xr:uid="{00000000-0005-0000-0000-000074320000}"/>
    <cellStyle name="Input 4 8 4" xfId="12994" xr:uid="{00000000-0005-0000-0000-000075320000}"/>
    <cellStyle name="Input 4 9" xfId="12995" xr:uid="{00000000-0005-0000-0000-000076320000}"/>
    <cellStyle name="Input 4 9 2" xfId="12996" xr:uid="{00000000-0005-0000-0000-000077320000}"/>
    <cellStyle name="Input 4 9 3" xfId="12997" xr:uid="{00000000-0005-0000-0000-000078320000}"/>
    <cellStyle name="Input 4 9 4" xfId="12998" xr:uid="{00000000-0005-0000-0000-000079320000}"/>
    <cellStyle name="Input 5" xfId="12999" xr:uid="{00000000-0005-0000-0000-00007A320000}"/>
    <cellStyle name="Input 5 10" xfId="13000" xr:uid="{00000000-0005-0000-0000-00007B320000}"/>
    <cellStyle name="Input 5 10 2" xfId="13001" xr:uid="{00000000-0005-0000-0000-00007C320000}"/>
    <cellStyle name="Input 5 10 3" xfId="13002" xr:uid="{00000000-0005-0000-0000-00007D320000}"/>
    <cellStyle name="Input 5 10 4" xfId="13003" xr:uid="{00000000-0005-0000-0000-00007E320000}"/>
    <cellStyle name="Input 5 11" xfId="13004" xr:uid="{00000000-0005-0000-0000-00007F320000}"/>
    <cellStyle name="Input 5 11 2" xfId="13005" xr:uid="{00000000-0005-0000-0000-000080320000}"/>
    <cellStyle name="Input 5 11 3" xfId="13006" xr:uid="{00000000-0005-0000-0000-000081320000}"/>
    <cellStyle name="Input 5 11 4" xfId="13007" xr:uid="{00000000-0005-0000-0000-000082320000}"/>
    <cellStyle name="Input 5 12" xfId="13008" xr:uid="{00000000-0005-0000-0000-000083320000}"/>
    <cellStyle name="Input 5 12 2" xfId="13009" xr:uid="{00000000-0005-0000-0000-000084320000}"/>
    <cellStyle name="Input 5 12 3" xfId="13010" xr:uid="{00000000-0005-0000-0000-000085320000}"/>
    <cellStyle name="Input 5 12 4" xfId="13011" xr:uid="{00000000-0005-0000-0000-000086320000}"/>
    <cellStyle name="Input 5 13" xfId="13012" xr:uid="{00000000-0005-0000-0000-000087320000}"/>
    <cellStyle name="Input 5 13 2" xfId="13013" xr:uid="{00000000-0005-0000-0000-000088320000}"/>
    <cellStyle name="Input 5 13 3" xfId="13014" xr:uid="{00000000-0005-0000-0000-000089320000}"/>
    <cellStyle name="Input 5 13 4" xfId="13015" xr:uid="{00000000-0005-0000-0000-00008A320000}"/>
    <cellStyle name="Input 5 14" xfId="13016" xr:uid="{00000000-0005-0000-0000-00008B320000}"/>
    <cellStyle name="Input 5 14 2" xfId="13017" xr:uid="{00000000-0005-0000-0000-00008C320000}"/>
    <cellStyle name="Input 5 14 3" xfId="13018" xr:uid="{00000000-0005-0000-0000-00008D320000}"/>
    <cellStyle name="Input 5 14 4" xfId="13019" xr:uid="{00000000-0005-0000-0000-00008E320000}"/>
    <cellStyle name="Input 5 15" xfId="13020" xr:uid="{00000000-0005-0000-0000-00008F320000}"/>
    <cellStyle name="Input 5 16" xfId="13021" xr:uid="{00000000-0005-0000-0000-000090320000}"/>
    <cellStyle name="Input 5 17" xfId="13022" xr:uid="{00000000-0005-0000-0000-000091320000}"/>
    <cellStyle name="Input 5 2" xfId="13023" xr:uid="{00000000-0005-0000-0000-000092320000}"/>
    <cellStyle name="Input 5 2 2" xfId="13024" xr:uid="{00000000-0005-0000-0000-000093320000}"/>
    <cellStyle name="Input 5 3" xfId="13025" xr:uid="{00000000-0005-0000-0000-000094320000}"/>
    <cellStyle name="Input 5 3 2" xfId="13026" xr:uid="{00000000-0005-0000-0000-000095320000}"/>
    <cellStyle name="Input 5 3 3" xfId="13027" xr:uid="{00000000-0005-0000-0000-000096320000}"/>
    <cellStyle name="Input 5 3 4" xfId="13028" xr:uid="{00000000-0005-0000-0000-000097320000}"/>
    <cellStyle name="Input 5 4" xfId="13029" xr:uid="{00000000-0005-0000-0000-000098320000}"/>
    <cellStyle name="Input 5 4 2" xfId="13030" xr:uid="{00000000-0005-0000-0000-000099320000}"/>
    <cellStyle name="Input 5 4 3" xfId="13031" xr:uid="{00000000-0005-0000-0000-00009A320000}"/>
    <cellStyle name="Input 5 4 4" xfId="13032" xr:uid="{00000000-0005-0000-0000-00009B320000}"/>
    <cellStyle name="Input 5 5" xfId="13033" xr:uid="{00000000-0005-0000-0000-00009C320000}"/>
    <cellStyle name="Input 5 5 2" xfId="13034" xr:uid="{00000000-0005-0000-0000-00009D320000}"/>
    <cellStyle name="Input 5 5 3" xfId="13035" xr:uid="{00000000-0005-0000-0000-00009E320000}"/>
    <cellStyle name="Input 5 5 4" xfId="13036" xr:uid="{00000000-0005-0000-0000-00009F320000}"/>
    <cellStyle name="Input 5 6" xfId="13037" xr:uid="{00000000-0005-0000-0000-0000A0320000}"/>
    <cellStyle name="Input 5 6 2" xfId="13038" xr:uid="{00000000-0005-0000-0000-0000A1320000}"/>
    <cellStyle name="Input 5 6 3" xfId="13039" xr:uid="{00000000-0005-0000-0000-0000A2320000}"/>
    <cellStyle name="Input 5 6 4" xfId="13040" xr:uid="{00000000-0005-0000-0000-0000A3320000}"/>
    <cellStyle name="Input 5 7" xfId="13041" xr:uid="{00000000-0005-0000-0000-0000A4320000}"/>
    <cellStyle name="Input 5 7 2" xfId="13042" xr:uid="{00000000-0005-0000-0000-0000A5320000}"/>
    <cellStyle name="Input 5 7 3" xfId="13043" xr:uid="{00000000-0005-0000-0000-0000A6320000}"/>
    <cellStyle name="Input 5 7 4" xfId="13044" xr:uid="{00000000-0005-0000-0000-0000A7320000}"/>
    <cellStyle name="Input 5 8" xfId="13045" xr:uid="{00000000-0005-0000-0000-0000A8320000}"/>
    <cellStyle name="Input 5 8 2" xfId="13046" xr:uid="{00000000-0005-0000-0000-0000A9320000}"/>
    <cellStyle name="Input 5 8 3" xfId="13047" xr:uid="{00000000-0005-0000-0000-0000AA320000}"/>
    <cellStyle name="Input 5 8 4" xfId="13048" xr:uid="{00000000-0005-0000-0000-0000AB320000}"/>
    <cellStyle name="Input 5 9" xfId="13049" xr:uid="{00000000-0005-0000-0000-0000AC320000}"/>
    <cellStyle name="Input 5 9 2" xfId="13050" xr:uid="{00000000-0005-0000-0000-0000AD320000}"/>
    <cellStyle name="Input 5 9 3" xfId="13051" xr:uid="{00000000-0005-0000-0000-0000AE320000}"/>
    <cellStyle name="Input 5 9 4" xfId="13052" xr:uid="{00000000-0005-0000-0000-0000AF320000}"/>
    <cellStyle name="Input 6" xfId="13053" xr:uid="{00000000-0005-0000-0000-0000B0320000}"/>
    <cellStyle name="Input 6 10" xfId="13054" xr:uid="{00000000-0005-0000-0000-0000B1320000}"/>
    <cellStyle name="Input 6 10 2" xfId="13055" xr:uid="{00000000-0005-0000-0000-0000B2320000}"/>
    <cellStyle name="Input 6 10 3" xfId="13056" xr:uid="{00000000-0005-0000-0000-0000B3320000}"/>
    <cellStyle name="Input 6 10 4" xfId="13057" xr:uid="{00000000-0005-0000-0000-0000B4320000}"/>
    <cellStyle name="Input 6 11" xfId="13058" xr:uid="{00000000-0005-0000-0000-0000B5320000}"/>
    <cellStyle name="Input 6 11 2" xfId="13059" xr:uid="{00000000-0005-0000-0000-0000B6320000}"/>
    <cellStyle name="Input 6 11 3" xfId="13060" xr:uid="{00000000-0005-0000-0000-0000B7320000}"/>
    <cellStyle name="Input 6 11 4" xfId="13061" xr:uid="{00000000-0005-0000-0000-0000B8320000}"/>
    <cellStyle name="Input 6 12" xfId="13062" xr:uid="{00000000-0005-0000-0000-0000B9320000}"/>
    <cellStyle name="Input 6 12 2" xfId="13063" xr:uid="{00000000-0005-0000-0000-0000BA320000}"/>
    <cellStyle name="Input 6 12 3" xfId="13064" xr:uid="{00000000-0005-0000-0000-0000BB320000}"/>
    <cellStyle name="Input 6 12 4" xfId="13065" xr:uid="{00000000-0005-0000-0000-0000BC320000}"/>
    <cellStyle name="Input 6 13" xfId="13066" xr:uid="{00000000-0005-0000-0000-0000BD320000}"/>
    <cellStyle name="Input 6 13 2" xfId="13067" xr:uid="{00000000-0005-0000-0000-0000BE320000}"/>
    <cellStyle name="Input 6 13 3" xfId="13068" xr:uid="{00000000-0005-0000-0000-0000BF320000}"/>
    <cellStyle name="Input 6 13 4" xfId="13069" xr:uid="{00000000-0005-0000-0000-0000C0320000}"/>
    <cellStyle name="Input 6 14" xfId="13070" xr:uid="{00000000-0005-0000-0000-0000C1320000}"/>
    <cellStyle name="Input 6 14 2" xfId="13071" xr:uid="{00000000-0005-0000-0000-0000C2320000}"/>
    <cellStyle name="Input 6 14 3" xfId="13072" xr:uid="{00000000-0005-0000-0000-0000C3320000}"/>
    <cellStyle name="Input 6 14 4" xfId="13073" xr:uid="{00000000-0005-0000-0000-0000C4320000}"/>
    <cellStyle name="Input 6 15" xfId="13074" xr:uid="{00000000-0005-0000-0000-0000C5320000}"/>
    <cellStyle name="Input 6 2" xfId="13075" xr:uid="{00000000-0005-0000-0000-0000C6320000}"/>
    <cellStyle name="Input 6 2 2" xfId="13076" xr:uid="{00000000-0005-0000-0000-0000C7320000}"/>
    <cellStyle name="Input 6 3" xfId="13077" xr:uid="{00000000-0005-0000-0000-0000C8320000}"/>
    <cellStyle name="Input 6 3 2" xfId="13078" xr:uid="{00000000-0005-0000-0000-0000C9320000}"/>
    <cellStyle name="Input 6 3 3" xfId="13079" xr:uid="{00000000-0005-0000-0000-0000CA320000}"/>
    <cellStyle name="Input 6 3 4" xfId="13080" xr:uid="{00000000-0005-0000-0000-0000CB320000}"/>
    <cellStyle name="Input 6 4" xfId="13081" xr:uid="{00000000-0005-0000-0000-0000CC320000}"/>
    <cellStyle name="Input 6 4 2" xfId="13082" xr:uid="{00000000-0005-0000-0000-0000CD320000}"/>
    <cellStyle name="Input 6 4 3" xfId="13083" xr:uid="{00000000-0005-0000-0000-0000CE320000}"/>
    <cellStyle name="Input 6 4 4" xfId="13084" xr:uid="{00000000-0005-0000-0000-0000CF320000}"/>
    <cellStyle name="Input 6 5" xfId="13085" xr:uid="{00000000-0005-0000-0000-0000D0320000}"/>
    <cellStyle name="Input 6 5 2" xfId="13086" xr:uid="{00000000-0005-0000-0000-0000D1320000}"/>
    <cellStyle name="Input 6 5 3" xfId="13087" xr:uid="{00000000-0005-0000-0000-0000D2320000}"/>
    <cellStyle name="Input 6 5 4" xfId="13088" xr:uid="{00000000-0005-0000-0000-0000D3320000}"/>
    <cellStyle name="Input 6 6" xfId="13089" xr:uid="{00000000-0005-0000-0000-0000D4320000}"/>
    <cellStyle name="Input 6 6 2" xfId="13090" xr:uid="{00000000-0005-0000-0000-0000D5320000}"/>
    <cellStyle name="Input 6 6 3" xfId="13091" xr:uid="{00000000-0005-0000-0000-0000D6320000}"/>
    <cellStyle name="Input 6 6 4" xfId="13092" xr:uid="{00000000-0005-0000-0000-0000D7320000}"/>
    <cellStyle name="Input 6 7" xfId="13093" xr:uid="{00000000-0005-0000-0000-0000D8320000}"/>
    <cellStyle name="Input 6 7 2" xfId="13094" xr:uid="{00000000-0005-0000-0000-0000D9320000}"/>
    <cellStyle name="Input 6 7 3" xfId="13095" xr:uid="{00000000-0005-0000-0000-0000DA320000}"/>
    <cellStyle name="Input 6 7 4" xfId="13096" xr:uid="{00000000-0005-0000-0000-0000DB320000}"/>
    <cellStyle name="Input 6 8" xfId="13097" xr:uid="{00000000-0005-0000-0000-0000DC320000}"/>
    <cellStyle name="Input 6 8 2" xfId="13098" xr:uid="{00000000-0005-0000-0000-0000DD320000}"/>
    <cellStyle name="Input 6 8 3" xfId="13099" xr:uid="{00000000-0005-0000-0000-0000DE320000}"/>
    <cellStyle name="Input 6 8 4" xfId="13100" xr:uid="{00000000-0005-0000-0000-0000DF320000}"/>
    <cellStyle name="Input 6 9" xfId="13101" xr:uid="{00000000-0005-0000-0000-0000E0320000}"/>
    <cellStyle name="Input 6 9 2" xfId="13102" xr:uid="{00000000-0005-0000-0000-0000E1320000}"/>
    <cellStyle name="Input 6 9 3" xfId="13103" xr:uid="{00000000-0005-0000-0000-0000E2320000}"/>
    <cellStyle name="Input 6 9 4" xfId="13104" xr:uid="{00000000-0005-0000-0000-0000E3320000}"/>
    <cellStyle name="Input 7" xfId="13105" xr:uid="{00000000-0005-0000-0000-0000E4320000}"/>
    <cellStyle name="Input 7 2" xfId="13106" xr:uid="{00000000-0005-0000-0000-0000E5320000}"/>
    <cellStyle name="Input 8" xfId="13107" xr:uid="{00000000-0005-0000-0000-0000E6320000}"/>
    <cellStyle name="Input 8 2" xfId="13108" xr:uid="{00000000-0005-0000-0000-0000E7320000}"/>
    <cellStyle name="Input 9" xfId="13109" xr:uid="{00000000-0005-0000-0000-0000E8320000}"/>
    <cellStyle name="Input 9 2" xfId="13110" xr:uid="{00000000-0005-0000-0000-0000E9320000}"/>
    <cellStyle name="Input calculation" xfId="13111" xr:uid="{00000000-0005-0000-0000-0000EA320000}"/>
    <cellStyle name="Input Cells" xfId="13112" xr:uid="{00000000-0005-0000-0000-0000EB320000}"/>
    <cellStyle name="Input data" xfId="13113" xr:uid="{00000000-0005-0000-0000-0000EC320000}"/>
    <cellStyle name="Input data 2" xfId="13114" xr:uid="{00000000-0005-0000-0000-0000ED320000}"/>
    <cellStyle name="Input data 3" xfId="13115" xr:uid="{00000000-0005-0000-0000-0000EE320000}"/>
    <cellStyle name="Input data 4" xfId="13116" xr:uid="{00000000-0005-0000-0000-0000EF320000}"/>
    <cellStyle name="Input data 5" xfId="13117" xr:uid="{00000000-0005-0000-0000-0000F0320000}"/>
    <cellStyle name="Input estimate" xfId="13118" xr:uid="{00000000-0005-0000-0000-0000F1320000}"/>
    <cellStyle name="Input estimate 2" xfId="13119" xr:uid="{00000000-0005-0000-0000-0000F2320000}"/>
    <cellStyle name="Input estimate 3" xfId="13120" xr:uid="{00000000-0005-0000-0000-0000F3320000}"/>
    <cellStyle name="Input estimate 4" xfId="13121" xr:uid="{00000000-0005-0000-0000-0000F4320000}"/>
    <cellStyle name="Input estimate 5" xfId="13122" xr:uid="{00000000-0005-0000-0000-0000F5320000}"/>
    <cellStyle name="Input link" xfId="13123" xr:uid="{00000000-0005-0000-0000-0000F6320000}"/>
    <cellStyle name="Input link (different workbook)" xfId="13124" xr:uid="{00000000-0005-0000-0000-0000F7320000}"/>
    <cellStyle name="Input parameter" xfId="13125" xr:uid="{00000000-0005-0000-0000-0000F8320000}"/>
    <cellStyle name="Input parameter 2" xfId="13126" xr:uid="{00000000-0005-0000-0000-0000F9320000}"/>
    <cellStyle name="Input parameter 3" xfId="13127" xr:uid="{00000000-0005-0000-0000-0000FA320000}"/>
    <cellStyle name="Input parameter 4" xfId="13128" xr:uid="{00000000-0005-0000-0000-0000FB320000}"/>
    <cellStyle name="Input parameter 5" xfId="13129" xr:uid="{00000000-0005-0000-0000-0000FC320000}"/>
    <cellStyle name="input percent" xfId="13130" xr:uid="{00000000-0005-0000-0000-0000FD320000}"/>
    <cellStyle name="Isticanje1" xfId="13131" xr:uid="{00000000-0005-0000-0000-0000FE320000}"/>
    <cellStyle name="Isticanje1 10" xfId="13132" xr:uid="{00000000-0005-0000-0000-0000FF320000}"/>
    <cellStyle name="Isticanje1 11" xfId="13133" xr:uid="{00000000-0005-0000-0000-000000330000}"/>
    <cellStyle name="Isticanje1 12" xfId="13134" xr:uid="{00000000-0005-0000-0000-000001330000}"/>
    <cellStyle name="Isticanje1 13" xfId="13135" xr:uid="{00000000-0005-0000-0000-000002330000}"/>
    <cellStyle name="Isticanje1 14" xfId="13136" xr:uid="{00000000-0005-0000-0000-000003330000}"/>
    <cellStyle name="Isticanje1 15" xfId="13137" xr:uid="{00000000-0005-0000-0000-000004330000}"/>
    <cellStyle name="Isticanje1 2" xfId="13138" xr:uid="{00000000-0005-0000-0000-000005330000}"/>
    <cellStyle name="Isticanje1 3" xfId="13139" xr:uid="{00000000-0005-0000-0000-000006330000}"/>
    <cellStyle name="Isticanje1 4" xfId="13140" xr:uid="{00000000-0005-0000-0000-000007330000}"/>
    <cellStyle name="Isticanje1 5" xfId="13141" xr:uid="{00000000-0005-0000-0000-000008330000}"/>
    <cellStyle name="Isticanje1 6" xfId="13142" xr:uid="{00000000-0005-0000-0000-000009330000}"/>
    <cellStyle name="Isticanje1 7" xfId="13143" xr:uid="{00000000-0005-0000-0000-00000A330000}"/>
    <cellStyle name="Isticanje1 8" xfId="13144" xr:uid="{00000000-0005-0000-0000-00000B330000}"/>
    <cellStyle name="Isticanje1 9" xfId="13145" xr:uid="{00000000-0005-0000-0000-00000C330000}"/>
    <cellStyle name="Isticanje2" xfId="13146" xr:uid="{00000000-0005-0000-0000-00000D330000}"/>
    <cellStyle name="Isticanje2 10" xfId="13147" xr:uid="{00000000-0005-0000-0000-00000E330000}"/>
    <cellStyle name="Isticanje2 11" xfId="13148" xr:uid="{00000000-0005-0000-0000-00000F330000}"/>
    <cellStyle name="Isticanje2 12" xfId="13149" xr:uid="{00000000-0005-0000-0000-000010330000}"/>
    <cellStyle name="Isticanje2 13" xfId="13150" xr:uid="{00000000-0005-0000-0000-000011330000}"/>
    <cellStyle name="Isticanje2 14" xfId="13151" xr:uid="{00000000-0005-0000-0000-000012330000}"/>
    <cellStyle name="Isticanje2 15" xfId="13152" xr:uid="{00000000-0005-0000-0000-000013330000}"/>
    <cellStyle name="Isticanje2 2" xfId="13153" xr:uid="{00000000-0005-0000-0000-000014330000}"/>
    <cellStyle name="Isticanje2 3" xfId="13154" xr:uid="{00000000-0005-0000-0000-000015330000}"/>
    <cellStyle name="Isticanje2 4" xfId="13155" xr:uid="{00000000-0005-0000-0000-000016330000}"/>
    <cellStyle name="Isticanje2 5" xfId="13156" xr:uid="{00000000-0005-0000-0000-000017330000}"/>
    <cellStyle name="Isticanje2 6" xfId="13157" xr:uid="{00000000-0005-0000-0000-000018330000}"/>
    <cellStyle name="Isticanje2 7" xfId="13158" xr:uid="{00000000-0005-0000-0000-000019330000}"/>
    <cellStyle name="Isticanje2 8" xfId="13159" xr:uid="{00000000-0005-0000-0000-00001A330000}"/>
    <cellStyle name="Isticanje2 9" xfId="13160" xr:uid="{00000000-0005-0000-0000-00001B330000}"/>
    <cellStyle name="Isticanje3" xfId="13161" xr:uid="{00000000-0005-0000-0000-00001C330000}"/>
    <cellStyle name="Isticanje3 10" xfId="13162" xr:uid="{00000000-0005-0000-0000-00001D330000}"/>
    <cellStyle name="Isticanje3 11" xfId="13163" xr:uid="{00000000-0005-0000-0000-00001E330000}"/>
    <cellStyle name="Isticanje3 12" xfId="13164" xr:uid="{00000000-0005-0000-0000-00001F330000}"/>
    <cellStyle name="Isticanje3 13" xfId="13165" xr:uid="{00000000-0005-0000-0000-000020330000}"/>
    <cellStyle name="Isticanje3 14" xfId="13166" xr:uid="{00000000-0005-0000-0000-000021330000}"/>
    <cellStyle name="Isticanje3 15" xfId="13167" xr:uid="{00000000-0005-0000-0000-000022330000}"/>
    <cellStyle name="Isticanje3 2" xfId="13168" xr:uid="{00000000-0005-0000-0000-000023330000}"/>
    <cellStyle name="Isticanje3 3" xfId="13169" xr:uid="{00000000-0005-0000-0000-000024330000}"/>
    <cellStyle name="Isticanje3 4" xfId="13170" xr:uid="{00000000-0005-0000-0000-000025330000}"/>
    <cellStyle name="Isticanje3 5" xfId="13171" xr:uid="{00000000-0005-0000-0000-000026330000}"/>
    <cellStyle name="Isticanje3 6" xfId="13172" xr:uid="{00000000-0005-0000-0000-000027330000}"/>
    <cellStyle name="Isticanje3 7" xfId="13173" xr:uid="{00000000-0005-0000-0000-000028330000}"/>
    <cellStyle name="Isticanje3 8" xfId="13174" xr:uid="{00000000-0005-0000-0000-000029330000}"/>
    <cellStyle name="Isticanje3 9" xfId="13175" xr:uid="{00000000-0005-0000-0000-00002A330000}"/>
    <cellStyle name="Isticanje4" xfId="13176" xr:uid="{00000000-0005-0000-0000-00002B330000}"/>
    <cellStyle name="Isticanje4 10" xfId="13177" xr:uid="{00000000-0005-0000-0000-00002C330000}"/>
    <cellStyle name="Isticanje4 11" xfId="13178" xr:uid="{00000000-0005-0000-0000-00002D330000}"/>
    <cellStyle name="Isticanje4 12" xfId="13179" xr:uid="{00000000-0005-0000-0000-00002E330000}"/>
    <cellStyle name="Isticanje4 13" xfId="13180" xr:uid="{00000000-0005-0000-0000-00002F330000}"/>
    <cellStyle name="Isticanje4 14" xfId="13181" xr:uid="{00000000-0005-0000-0000-000030330000}"/>
    <cellStyle name="Isticanje4 15" xfId="13182" xr:uid="{00000000-0005-0000-0000-000031330000}"/>
    <cellStyle name="Isticanje4 2" xfId="13183" xr:uid="{00000000-0005-0000-0000-000032330000}"/>
    <cellStyle name="Isticanje4 3" xfId="13184" xr:uid="{00000000-0005-0000-0000-000033330000}"/>
    <cellStyle name="Isticanje4 4" xfId="13185" xr:uid="{00000000-0005-0000-0000-000034330000}"/>
    <cellStyle name="Isticanje4 5" xfId="13186" xr:uid="{00000000-0005-0000-0000-000035330000}"/>
    <cellStyle name="Isticanje4 6" xfId="13187" xr:uid="{00000000-0005-0000-0000-000036330000}"/>
    <cellStyle name="Isticanje4 7" xfId="13188" xr:uid="{00000000-0005-0000-0000-000037330000}"/>
    <cellStyle name="Isticanje4 8" xfId="13189" xr:uid="{00000000-0005-0000-0000-000038330000}"/>
    <cellStyle name="Isticanje4 9" xfId="13190" xr:uid="{00000000-0005-0000-0000-000039330000}"/>
    <cellStyle name="Isticanje5" xfId="13191" xr:uid="{00000000-0005-0000-0000-00003A330000}"/>
    <cellStyle name="Isticanje5 10" xfId="13192" xr:uid="{00000000-0005-0000-0000-00003B330000}"/>
    <cellStyle name="Isticanje5 11" xfId="13193" xr:uid="{00000000-0005-0000-0000-00003C330000}"/>
    <cellStyle name="Isticanje5 12" xfId="13194" xr:uid="{00000000-0005-0000-0000-00003D330000}"/>
    <cellStyle name="Isticanje5 13" xfId="13195" xr:uid="{00000000-0005-0000-0000-00003E330000}"/>
    <cellStyle name="Isticanje5 14" xfId="13196" xr:uid="{00000000-0005-0000-0000-00003F330000}"/>
    <cellStyle name="Isticanje5 15" xfId="13197" xr:uid="{00000000-0005-0000-0000-000040330000}"/>
    <cellStyle name="Isticanje5 2" xfId="13198" xr:uid="{00000000-0005-0000-0000-000041330000}"/>
    <cellStyle name="Isticanje5 3" xfId="13199" xr:uid="{00000000-0005-0000-0000-000042330000}"/>
    <cellStyle name="Isticanje5 4" xfId="13200" xr:uid="{00000000-0005-0000-0000-000043330000}"/>
    <cellStyle name="Isticanje5 5" xfId="13201" xr:uid="{00000000-0005-0000-0000-000044330000}"/>
    <cellStyle name="Isticanje5 6" xfId="13202" xr:uid="{00000000-0005-0000-0000-000045330000}"/>
    <cellStyle name="Isticanje5 7" xfId="13203" xr:uid="{00000000-0005-0000-0000-000046330000}"/>
    <cellStyle name="Isticanje5 8" xfId="13204" xr:uid="{00000000-0005-0000-0000-000047330000}"/>
    <cellStyle name="Isticanje5 9" xfId="13205" xr:uid="{00000000-0005-0000-0000-000048330000}"/>
    <cellStyle name="Isticanje6" xfId="13206" xr:uid="{00000000-0005-0000-0000-000049330000}"/>
    <cellStyle name="Isticanje6 10" xfId="13207" xr:uid="{00000000-0005-0000-0000-00004A330000}"/>
    <cellStyle name="Isticanje6 11" xfId="13208" xr:uid="{00000000-0005-0000-0000-00004B330000}"/>
    <cellStyle name="Isticanje6 12" xfId="13209" xr:uid="{00000000-0005-0000-0000-00004C330000}"/>
    <cellStyle name="Isticanje6 13" xfId="13210" xr:uid="{00000000-0005-0000-0000-00004D330000}"/>
    <cellStyle name="Isticanje6 14" xfId="13211" xr:uid="{00000000-0005-0000-0000-00004E330000}"/>
    <cellStyle name="Isticanje6 15" xfId="13212" xr:uid="{00000000-0005-0000-0000-00004F330000}"/>
    <cellStyle name="Isticanje6 2" xfId="13213" xr:uid="{00000000-0005-0000-0000-000050330000}"/>
    <cellStyle name="Isticanje6 3" xfId="13214" xr:uid="{00000000-0005-0000-0000-000051330000}"/>
    <cellStyle name="Isticanje6 4" xfId="13215" xr:uid="{00000000-0005-0000-0000-000052330000}"/>
    <cellStyle name="Isticanje6 5" xfId="13216" xr:uid="{00000000-0005-0000-0000-000053330000}"/>
    <cellStyle name="Isticanje6 6" xfId="13217" xr:uid="{00000000-0005-0000-0000-000054330000}"/>
    <cellStyle name="Isticanje6 7" xfId="13218" xr:uid="{00000000-0005-0000-0000-000055330000}"/>
    <cellStyle name="Isticanje6 8" xfId="13219" xr:uid="{00000000-0005-0000-0000-000056330000}"/>
    <cellStyle name="Isticanje6 9" xfId="13220" xr:uid="{00000000-0005-0000-0000-000057330000}"/>
    <cellStyle name="Izlaz" xfId="13221" xr:uid="{00000000-0005-0000-0000-000058330000}"/>
    <cellStyle name="Izlaz 10" xfId="13222" xr:uid="{00000000-0005-0000-0000-000059330000}"/>
    <cellStyle name="Izlaz 10 2" xfId="13223" xr:uid="{00000000-0005-0000-0000-00005A330000}"/>
    <cellStyle name="Izlaz 10 3" xfId="13224" xr:uid="{00000000-0005-0000-0000-00005B330000}"/>
    <cellStyle name="Izlaz 10 4" xfId="13225" xr:uid="{00000000-0005-0000-0000-00005C330000}"/>
    <cellStyle name="Izlaz 11" xfId="13226" xr:uid="{00000000-0005-0000-0000-00005D330000}"/>
    <cellStyle name="Izlaz 11 2" xfId="13227" xr:uid="{00000000-0005-0000-0000-00005E330000}"/>
    <cellStyle name="Izlaz 11 3" xfId="13228" xr:uid="{00000000-0005-0000-0000-00005F330000}"/>
    <cellStyle name="Izlaz 11 4" xfId="13229" xr:uid="{00000000-0005-0000-0000-000060330000}"/>
    <cellStyle name="Izlaz 12" xfId="13230" xr:uid="{00000000-0005-0000-0000-000061330000}"/>
    <cellStyle name="Izlaz 12 2" xfId="13231" xr:uid="{00000000-0005-0000-0000-000062330000}"/>
    <cellStyle name="Izlaz 12 3" xfId="13232" xr:uid="{00000000-0005-0000-0000-000063330000}"/>
    <cellStyle name="Izlaz 12 4" xfId="13233" xr:uid="{00000000-0005-0000-0000-000064330000}"/>
    <cellStyle name="Izlaz 13" xfId="13234" xr:uid="{00000000-0005-0000-0000-000065330000}"/>
    <cellStyle name="Izlaz 13 2" xfId="13235" xr:uid="{00000000-0005-0000-0000-000066330000}"/>
    <cellStyle name="Izlaz 13 3" xfId="13236" xr:uid="{00000000-0005-0000-0000-000067330000}"/>
    <cellStyle name="Izlaz 13 4" xfId="13237" xr:uid="{00000000-0005-0000-0000-000068330000}"/>
    <cellStyle name="Izlaz 14" xfId="13238" xr:uid="{00000000-0005-0000-0000-000069330000}"/>
    <cellStyle name="Izlaz 14 2" xfId="13239" xr:uid="{00000000-0005-0000-0000-00006A330000}"/>
    <cellStyle name="Izlaz 14 3" xfId="13240" xr:uid="{00000000-0005-0000-0000-00006B330000}"/>
    <cellStyle name="Izlaz 14 4" xfId="13241" xr:uid="{00000000-0005-0000-0000-00006C330000}"/>
    <cellStyle name="Izlaz 15" xfId="13242" xr:uid="{00000000-0005-0000-0000-00006D330000}"/>
    <cellStyle name="Izlaz 15 2" xfId="13243" xr:uid="{00000000-0005-0000-0000-00006E330000}"/>
    <cellStyle name="Izlaz 15 3" xfId="13244" xr:uid="{00000000-0005-0000-0000-00006F330000}"/>
    <cellStyle name="Izlaz 15 4" xfId="13245" xr:uid="{00000000-0005-0000-0000-000070330000}"/>
    <cellStyle name="Izlaz 16" xfId="13246" xr:uid="{00000000-0005-0000-0000-000071330000}"/>
    <cellStyle name="Izlaz 17" xfId="13247" xr:uid="{00000000-0005-0000-0000-000072330000}"/>
    <cellStyle name="Izlaz 18" xfId="13248" xr:uid="{00000000-0005-0000-0000-000073330000}"/>
    <cellStyle name="Izlaz 2" xfId="13249" xr:uid="{00000000-0005-0000-0000-000074330000}"/>
    <cellStyle name="Izlaz 2 2" xfId="13250" xr:uid="{00000000-0005-0000-0000-000075330000}"/>
    <cellStyle name="Izlaz 2 3" xfId="13251" xr:uid="{00000000-0005-0000-0000-000076330000}"/>
    <cellStyle name="Izlaz 2 4" xfId="13252" xr:uid="{00000000-0005-0000-0000-000077330000}"/>
    <cellStyle name="Izlaz 3" xfId="13253" xr:uid="{00000000-0005-0000-0000-000078330000}"/>
    <cellStyle name="Izlaz 3 2" xfId="13254" xr:uid="{00000000-0005-0000-0000-000079330000}"/>
    <cellStyle name="Izlaz 3 3" xfId="13255" xr:uid="{00000000-0005-0000-0000-00007A330000}"/>
    <cellStyle name="Izlaz 3 4" xfId="13256" xr:uid="{00000000-0005-0000-0000-00007B330000}"/>
    <cellStyle name="Izlaz 4" xfId="13257" xr:uid="{00000000-0005-0000-0000-00007C330000}"/>
    <cellStyle name="Izlaz 4 2" xfId="13258" xr:uid="{00000000-0005-0000-0000-00007D330000}"/>
    <cellStyle name="Izlaz 4 3" xfId="13259" xr:uid="{00000000-0005-0000-0000-00007E330000}"/>
    <cellStyle name="Izlaz 4 4" xfId="13260" xr:uid="{00000000-0005-0000-0000-00007F330000}"/>
    <cellStyle name="Izlaz 5" xfId="13261" xr:uid="{00000000-0005-0000-0000-000080330000}"/>
    <cellStyle name="Izlaz 5 2" xfId="13262" xr:uid="{00000000-0005-0000-0000-000081330000}"/>
    <cellStyle name="Izlaz 5 3" xfId="13263" xr:uid="{00000000-0005-0000-0000-000082330000}"/>
    <cellStyle name="Izlaz 5 4" xfId="13264" xr:uid="{00000000-0005-0000-0000-000083330000}"/>
    <cellStyle name="Izlaz 6" xfId="13265" xr:uid="{00000000-0005-0000-0000-000084330000}"/>
    <cellStyle name="Izlaz 6 2" xfId="13266" xr:uid="{00000000-0005-0000-0000-000085330000}"/>
    <cellStyle name="Izlaz 6 3" xfId="13267" xr:uid="{00000000-0005-0000-0000-000086330000}"/>
    <cellStyle name="Izlaz 6 4" xfId="13268" xr:uid="{00000000-0005-0000-0000-000087330000}"/>
    <cellStyle name="Izlaz 7" xfId="13269" xr:uid="{00000000-0005-0000-0000-000088330000}"/>
    <cellStyle name="Izlaz 7 2" xfId="13270" xr:uid="{00000000-0005-0000-0000-000089330000}"/>
    <cellStyle name="Izlaz 7 3" xfId="13271" xr:uid="{00000000-0005-0000-0000-00008A330000}"/>
    <cellStyle name="Izlaz 7 4" xfId="13272" xr:uid="{00000000-0005-0000-0000-00008B330000}"/>
    <cellStyle name="Izlaz 8" xfId="13273" xr:uid="{00000000-0005-0000-0000-00008C330000}"/>
    <cellStyle name="Izlaz 8 2" xfId="13274" xr:uid="{00000000-0005-0000-0000-00008D330000}"/>
    <cellStyle name="Izlaz 8 3" xfId="13275" xr:uid="{00000000-0005-0000-0000-00008E330000}"/>
    <cellStyle name="Izlaz 8 4" xfId="13276" xr:uid="{00000000-0005-0000-0000-00008F330000}"/>
    <cellStyle name="Izlaz 9" xfId="13277" xr:uid="{00000000-0005-0000-0000-000090330000}"/>
    <cellStyle name="Izlaz 9 2" xfId="13278" xr:uid="{00000000-0005-0000-0000-000091330000}"/>
    <cellStyle name="Izlaz 9 3" xfId="13279" xr:uid="{00000000-0005-0000-0000-000092330000}"/>
    <cellStyle name="Izlaz 9 4" xfId="13280" xr:uid="{00000000-0005-0000-0000-000093330000}"/>
    <cellStyle name="Izračun" xfId="13281" xr:uid="{00000000-0005-0000-0000-000094330000}"/>
    <cellStyle name="Izračun 10" xfId="13282" xr:uid="{00000000-0005-0000-0000-000095330000}"/>
    <cellStyle name="Izračun 10 2" xfId="13283" xr:uid="{00000000-0005-0000-0000-000096330000}"/>
    <cellStyle name="Izračun 10 3" xfId="13284" xr:uid="{00000000-0005-0000-0000-000097330000}"/>
    <cellStyle name="Izračun 10 4" xfId="13285" xr:uid="{00000000-0005-0000-0000-000098330000}"/>
    <cellStyle name="Izračun 11" xfId="13286" xr:uid="{00000000-0005-0000-0000-000099330000}"/>
    <cellStyle name="Izračun 11 2" xfId="13287" xr:uid="{00000000-0005-0000-0000-00009A330000}"/>
    <cellStyle name="Izračun 11 3" xfId="13288" xr:uid="{00000000-0005-0000-0000-00009B330000}"/>
    <cellStyle name="Izračun 11 4" xfId="13289" xr:uid="{00000000-0005-0000-0000-00009C330000}"/>
    <cellStyle name="Izračun 12" xfId="13290" xr:uid="{00000000-0005-0000-0000-00009D330000}"/>
    <cellStyle name="Izračun 12 2" xfId="13291" xr:uid="{00000000-0005-0000-0000-00009E330000}"/>
    <cellStyle name="Izračun 12 3" xfId="13292" xr:uid="{00000000-0005-0000-0000-00009F330000}"/>
    <cellStyle name="Izračun 12 4" xfId="13293" xr:uid="{00000000-0005-0000-0000-0000A0330000}"/>
    <cellStyle name="Izračun 13" xfId="13294" xr:uid="{00000000-0005-0000-0000-0000A1330000}"/>
    <cellStyle name="Izračun 13 2" xfId="13295" xr:uid="{00000000-0005-0000-0000-0000A2330000}"/>
    <cellStyle name="Izračun 13 3" xfId="13296" xr:uid="{00000000-0005-0000-0000-0000A3330000}"/>
    <cellStyle name="Izračun 13 4" xfId="13297" xr:uid="{00000000-0005-0000-0000-0000A4330000}"/>
    <cellStyle name="Izračun 14" xfId="13298" xr:uid="{00000000-0005-0000-0000-0000A5330000}"/>
    <cellStyle name="Izračun 14 2" xfId="13299" xr:uid="{00000000-0005-0000-0000-0000A6330000}"/>
    <cellStyle name="Izračun 14 3" xfId="13300" xr:uid="{00000000-0005-0000-0000-0000A7330000}"/>
    <cellStyle name="Izračun 14 4" xfId="13301" xr:uid="{00000000-0005-0000-0000-0000A8330000}"/>
    <cellStyle name="Izračun 15" xfId="13302" xr:uid="{00000000-0005-0000-0000-0000A9330000}"/>
    <cellStyle name="Izračun 15 2" xfId="13303" xr:uid="{00000000-0005-0000-0000-0000AA330000}"/>
    <cellStyle name="Izračun 15 3" xfId="13304" xr:uid="{00000000-0005-0000-0000-0000AB330000}"/>
    <cellStyle name="Izračun 15 4" xfId="13305" xr:uid="{00000000-0005-0000-0000-0000AC330000}"/>
    <cellStyle name="Izračun 16" xfId="13306" xr:uid="{00000000-0005-0000-0000-0000AD330000}"/>
    <cellStyle name="Izračun 17" xfId="13307" xr:uid="{00000000-0005-0000-0000-0000AE330000}"/>
    <cellStyle name="Izračun 18" xfId="13308" xr:uid="{00000000-0005-0000-0000-0000AF330000}"/>
    <cellStyle name="Izračun 2" xfId="13309" xr:uid="{00000000-0005-0000-0000-0000B0330000}"/>
    <cellStyle name="Izračun 2 2" xfId="13310" xr:uid="{00000000-0005-0000-0000-0000B1330000}"/>
    <cellStyle name="Izračun 2 3" xfId="13311" xr:uid="{00000000-0005-0000-0000-0000B2330000}"/>
    <cellStyle name="Izračun 2 4" xfId="13312" xr:uid="{00000000-0005-0000-0000-0000B3330000}"/>
    <cellStyle name="Izračun 3" xfId="13313" xr:uid="{00000000-0005-0000-0000-0000B4330000}"/>
    <cellStyle name="Izračun 3 2" xfId="13314" xr:uid="{00000000-0005-0000-0000-0000B5330000}"/>
    <cellStyle name="Izračun 3 3" xfId="13315" xr:uid="{00000000-0005-0000-0000-0000B6330000}"/>
    <cellStyle name="Izračun 3 4" xfId="13316" xr:uid="{00000000-0005-0000-0000-0000B7330000}"/>
    <cellStyle name="Izračun 4" xfId="13317" xr:uid="{00000000-0005-0000-0000-0000B8330000}"/>
    <cellStyle name="Izračun 4 2" xfId="13318" xr:uid="{00000000-0005-0000-0000-0000B9330000}"/>
    <cellStyle name="Izračun 4 3" xfId="13319" xr:uid="{00000000-0005-0000-0000-0000BA330000}"/>
    <cellStyle name="Izračun 4 4" xfId="13320" xr:uid="{00000000-0005-0000-0000-0000BB330000}"/>
    <cellStyle name="Izračun 5" xfId="13321" xr:uid="{00000000-0005-0000-0000-0000BC330000}"/>
    <cellStyle name="Izračun 5 2" xfId="13322" xr:uid="{00000000-0005-0000-0000-0000BD330000}"/>
    <cellStyle name="Izračun 5 3" xfId="13323" xr:uid="{00000000-0005-0000-0000-0000BE330000}"/>
    <cellStyle name="Izračun 5 4" xfId="13324" xr:uid="{00000000-0005-0000-0000-0000BF330000}"/>
    <cellStyle name="Izračun 6" xfId="13325" xr:uid="{00000000-0005-0000-0000-0000C0330000}"/>
    <cellStyle name="Izračun 6 2" xfId="13326" xr:uid="{00000000-0005-0000-0000-0000C1330000}"/>
    <cellStyle name="Izračun 6 3" xfId="13327" xr:uid="{00000000-0005-0000-0000-0000C2330000}"/>
    <cellStyle name="Izračun 6 4" xfId="13328" xr:uid="{00000000-0005-0000-0000-0000C3330000}"/>
    <cellStyle name="Izračun 7" xfId="13329" xr:uid="{00000000-0005-0000-0000-0000C4330000}"/>
    <cellStyle name="Izračun 7 2" xfId="13330" xr:uid="{00000000-0005-0000-0000-0000C5330000}"/>
    <cellStyle name="Izračun 7 3" xfId="13331" xr:uid="{00000000-0005-0000-0000-0000C6330000}"/>
    <cellStyle name="Izračun 7 4" xfId="13332" xr:uid="{00000000-0005-0000-0000-0000C7330000}"/>
    <cellStyle name="Izračun 8" xfId="13333" xr:uid="{00000000-0005-0000-0000-0000C8330000}"/>
    <cellStyle name="Izračun 8 2" xfId="13334" xr:uid="{00000000-0005-0000-0000-0000C9330000}"/>
    <cellStyle name="Izračun 8 3" xfId="13335" xr:uid="{00000000-0005-0000-0000-0000CA330000}"/>
    <cellStyle name="Izračun 8 4" xfId="13336" xr:uid="{00000000-0005-0000-0000-0000CB330000}"/>
    <cellStyle name="Izračun 9" xfId="13337" xr:uid="{00000000-0005-0000-0000-0000CC330000}"/>
    <cellStyle name="Izračun 9 2" xfId="13338" xr:uid="{00000000-0005-0000-0000-0000CD330000}"/>
    <cellStyle name="Izračun 9 3" xfId="13339" xr:uid="{00000000-0005-0000-0000-0000CE330000}"/>
    <cellStyle name="Izračun 9 4" xfId="13340" xr:uid="{00000000-0005-0000-0000-0000CF330000}"/>
    <cellStyle name="JMBG" xfId="86" xr:uid="{00000000-0005-0000-0000-0000D0330000}"/>
    <cellStyle name="JMBG 2" xfId="13341" xr:uid="{00000000-0005-0000-0000-0000D1330000}"/>
    <cellStyle name="JMBG 3" xfId="13342" xr:uid="{00000000-0005-0000-0000-0000D2330000}"/>
    <cellStyle name="JMBG 4" xfId="13343" xr:uid="{00000000-0005-0000-0000-0000D3330000}"/>
    <cellStyle name="Joe" xfId="13344" xr:uid="{00000000-0005-0000-0000-0000D4330000}"/>
    <cellStyle name="Knoten" xfId="13345" xr:uid="{00000000-0005-0000-0000-0000D5330000}"/>
    <cellStyle name="Komma [0]_OFFICE_" xfId="13346" xr:uid="{00000000-0005-0000-0000-0000D6330000}"/>
    <cellStyle name="Komma_OFFICE_" xfId="13347" xr:uid="{00000000-0005-0000-0000-0000D7330000}"/>
    <cellStyle name="Linked Cell 10" xfId="13348" xr:uid="{00000000-0005-0000-0000-0000D8330000}"/>
    <cellStyle name="Linked Cell 11" xfId="13349" xr:uid="{00000000-0005-0000-0000-0000D9330000}"/>
    <cellStyle name="Linked Cell 12" xfId="13350" xr:uid="{00000000-0005-0000-0000-0000DA330000}"/>
    <cellStyle name="Linked Cell 13" xfId="13351" xr:uid="{00000000-0005-0000-0000-0000DB330000}"/>
    <cellStyle name="Linked Cell 14" xfId="13352" xr:uid="{00000000-0005-0000-0000-0000DC330000}"/>
    <cellStyle name="Linked Cell 15" xfId="13353" xr:uid="{00000000-0005-0000-0000-0000DD330000}"/>
    <cellStyle name="Linked Cell 16" xfId="13354" xr:uid="{00000000-0005-0000-0000-0000DE330000}"/>
    <cellStyle name="Linked Cell 17" xfId="13355" xr:uid="{00000000-0005-0000-0000-0000DF330000}"/>
    <cellStyle name="Linked Cell 18" xfId="13356" xr:uid="{00000000-0005-0000-0000-0000E0330000}"/>
    <cellStyle name="Linked Cell 19" xfId="13357" xr:uid="{00000000-0005-0000-0000-0000E1330000}"/>
    <cellStyle name="Linked Cell 2" xfId="13358" xr:uid="{00000000-0005-0000-0000-0000E2330000}"/>
    <cellStyle name="Linked Cell 2 2" xfId="13359" xr:uid="{00000000-0005-0000-0000-0000E3330000}"/>
    <cellStyle name="Linked Cell 2 2 10" xfId="13360" xr:uid="{00000000-0005-0000-0000-0000E4330000}"/>
    <cellStyle name="Linked Cell 2 2 11" xfId="13361" xr:uid="{00000000-0005-0000-0000-0000E5330000}"/>
    <cellStyle name="Linked Cell 2 2 12" xfId="13362" xr:uid="{00000000-0005-0000-0000-0000E6330000}"/>
    <cellStyle name="Linked Cell 2 2 13" xfId="13363" xr:uid="{00000000-0005-0000-0000-0000E7330000}"/>
    <cellStyle name="Linked Cell 2 2 14" xfId="13364" xr:uid="{00000000-0005-0000-0000-0000E8330000}"/>
    <cellStyle name="Linked Cell 2 2 15" xfId="13365" xr:uid="{00000000-0005-0000-0000-0000E9330000}"/>
    <cellStyle name="Linked Cell 2 2 2" xfId="13366" xr:uid="{00000000-0005-0000-0000-0000EA330000}"/>
    <cellStyle name="Linked Cell 2 2 3" xfId="13367" xr:uid="{00000000-0005-0000-0000-0000EB330000}"/>
    <cellStyle name="Linked Cell 2 2 4" xfId="13368" xr:uid="{00000000-0005-0000-0000-0000EC330000}"/>
    <cellStyle name="Linked Cell 2 2 5" xfId="13369" xr:uid="{00000000-0005-0000-0000-0000ED330000}"/>
    <cellStyle name="Linked Cell 2 2 6" xfId="13370" xr:uid="{00000000-0005-0000-0000-0000EE330000}"/>
    <cellStyle name="Linked Cell 2 2 7" xfId="13371" xr:uid="{00000000-0005-0000-0000-0000EF330000}"/>
    <cellStyle name="Linked Cell 2 2 8" xfId="13372" xr:uid="{00000000-0005-0000-0000-0000F0330000}"/>
    <cellStyle name="Linked Cell 2 2 9" xfId="13373" xr:uid="{00000000-0005-0000-0000-0000F1330000}"/>
    <cellStyle name="Linked Cell 2 3" xfId="13374" xr:uid="{00000000-0005-0000-0000-0000F2330000}"/>
    <cellStyle name="Linked Cell 2 3 2" xfId="13375" xr:uid="{00000000-0005-0000-0000-0000F3330000}"/>
    <cellStyle name="Linked Cell 2 4" xfId="13376" xr:uid="{00000000-0005-0000-0000-0000F4330000}"/>
    <cellStyle name="Linked Cell 2 4 2" xfId="13377" xr:uid="{00000000-0005-0000-0000-0000F5330000}"/>
    <cellStyle name="Linked Cell 2 5" xfId="13378" xr:uid="{00000000-0005-0000-0000-0000F6330000}"/>
    <cellStyle name="Linked Cell 2 6" xfId="13379" xr:uid="{00000000-0005-0000-0000-0000F7330000}"/>
    <cellStyle name="Linked Cell 20" xfId="13380" xr:uid="{00000000-0005-0000-0000-0000F8330000}"/>
    <cellStyle name="Linked Cell 21" xfId="13381" xr:uid="{00000000-0005-0000-0000-0000F9330000}"/>
    <cellStyle name="Linked Cell 22" xfId="13382" xr:uid="{00000000-0005-0000-0000-0000FA330000}"/>
    <cellStyle name="Linked Cell 23" xfId="13383" xr:uid="{00000000-0005-0000-0000-0000FB330000}"/>
    <cellStyle name="Linked Cell 24" xfId="13384" xr:uid="{00000000-0005-0000-0000-0000FC330000}"/>
    <cellStyle name="Linked Cell 25" xfId="13385" xr:uid="{00000000-0005-0000-0000-0000FD330000}"/>
    <cellStyle name="Linked Cell 26" xfId="13386" xr:uid="{00000000-0005-0000-0000-0000FE330000}"/>
    <cellStyle name="Linked Cell 27" xfId="13387" xr:uid="{00000000-0005-0000-0000-0000FF330000}"/>
    <cellStyle name="Linked Cell 28" xfId="13388" xr:uid="{00000000-0005-0000-0000-000000340000}"/>
    <cellStyle name="Linked Cell 29" xfId="13389" xr:uid="{00000000-0005-0000-0000-000001340000}"/>
    <cellStyle name="Linked Cell 3" xfId="13390" xr:uid="{00000000-0005-0000-0000-000002340000}"/>
    <cellStyle name="Linked Cell 3 10" xfId="13391" xr:uid="{00000000-0005-0000-0000-000003340000}"/>
    <cellStyle name="Linked Cell 3 11" xfId="13392" xr:uid="{00000000-0005-0000-0000-000004340000}"/>
    <cellStyle name="Linked Cell 3 12" xfId="13393" xr:uid="{00000000-0005-0000-0000-000005340000}"/>
    <cellStyle name="Linked Cell 3 13" xfId="13394" xr:uid="{00000000-0005-0000-0000-000006340000}"/>
    <cellStyle name="Linked Cell 3 14" xfId="13395" xr:uid="{00000000-0005-0000-0000-000007340000}"/>
    <cellStyle name="Linked Cell 3 15" xfId="13396" xr:uid="{00000000-0005-0000-0000-000008340000}"/>
    <cellStyle name="Linked Cell 3 2" xfId="13397" xr:uid="{00000000-0005-0000-0000-000009340000}"/>
    <cellStyle name="Linked Cell 3 2 2" xfId="13398" xr:uid="{00000000-0005-0000-0000-00000A340000}"/>
    <cellStyle name="Linked Cell 3 3" xfId="13399" xr:uid="{00000000-0005-0000-0000-00000B340000}"/>
    <cellStyle name="Linked Cell 3 3 2" xfId="13400" xr:uid="{00000000-0005-0000-0000-00000C340000}"/>
    <cellStyle name="Linked Cell 3 4" xfId="13401" xr:uid="{00000000-0005-0000-0000-00000D340000}"/>
    <cellStyle name="Linked Cell 3 4 2" xfId="13402" xr:uid="{00000000-0005-0000-0000-00000E340000}"/>
    <cellStyle name="Linked Cell 3 5" xfId="13403" xr:uid="{00000000-0005-0000-0000-00000F340000}"/>
    <cellStyle name="Linked Cell 3 6" xfId="13404" xr:uid="{00000000-0005-0000-0000-000010340000}"/>
    <cellStyle name="Linked Cell 3 7" xfId="13405" xr:uid="{00000000-0005-0000-0000-000011340000}"/>
    <cellStyle name="Linked Cell 3 8" xfId="13406" xr:uid="{00000000-0005-0000-0000-000012340000}"/>
    <cellStyle name="Linked Cell 3 9" xfId="13407" xr:uid="{00000000-0005-0000-0000-000013340000}"/>
    <cellStyle name="Linked Cell 30" xfId="13408" xr:uid="{00000000-0005-0000-0000-000014340000}"/>
    <cellStyle name="Linked Cell 31" xfId="13409" xr:uid="{00000000-0005-0000-0000-000015340000}"/>
    <cellStyle name="Linked Cell 32" xfId="13410" xr:uid="{00000000-0005-0000-0000-000016340000}"/>
    <cellStyle name="Linked Cell 33" xfId="13411" xr:uid="{00000000-0005-0000-0000-000017340000}"/>
    <cellStyle name="Linked Cell 34" xfId="13412" xr:uid="{00000000-0005-0000-0000-000018340000}"/>
    <cellStyle name="Linked Cell 35" xfId="13413" xr:uid="{00000000-0005-0000-0000-000019340000}"/>
    <cellStyle name="Linked Cell 36" xfId="13414" xr:uid="{00000000-0005-0000-0000-00001A340000}"/>
    <cellStyle name="Linked Cell 37" xfId="13415" xr:uid="{00000000-0005-0000-0000-00001B340000}"/>
    <cellStyle name="Linked Cell 38" xfId="13416" xr:uid="{00000000-0005-0000-0000-00001C340000}"/>
    <cellStyle name="Linked Cell 4" xfId="13417" xr:uid="{00000000-0005-0000-0000-00001D340000}"/>
    <cellStyle name="Linked Cell 4 10" xfId="13418" xr:uid="{00000000-0005-0000-0000-00001E340000}"/>
    <cellStyle name="Linked Cell 4 11" xfId="13419" xr:uid="{00000000-0005-0000-0000-00001F340000}"/>
    <cellStyle name="Linked Cell 4 12" xfId="13420" xr:uid="{00000000-0005-0000-0000-000020340000}"/>
    <cellStyle name="Linked Cell 4 13" xfId="13421" xr:uid="{00000000-0005-0000-0000-000021340000}"/>
    <cellStyle name="Linked Cell 4 14" xfId="13422" xr:uid="{00000000-0005-0000-0000-000022340000}"/>
    <cellStyle name="Linked Cell 4 15" xfId="13423" xr:uid="{00000000-0005-0000-0000-000023340000}"/>
    <cellStyle name="Linked Cell 4 2" xfId="13424" xr:uid="{00000000-0005-0000-0000-000024340000}"/>
    <cellStyle name="Linked Cell 4 3" xfId="13425" xr:uid="{00000000-0005-0000-0000-000025340000}"/>
    <cellStyle name="Linked Cell 4 4" xfId="13426" xr:uid="{00000000-0005-0000-0000-000026340000}"/>
    <cellStyle name="Linked Cell 4 5" xfId="13427" xr:uid="{00000000-0005-0000-0000-000027340000}"/>
    <cellStyle name="Linked Cell 4 6" xfId="13428" xr:uid="{00000000-0005-0000-0000-000028340000}"/>
    <cellStyle name="Linked Cell 4 7" xfId="13429" xr:uid="{00000000-0005-0000-0000-000029340000}"/>
    <cellStyle name="Linked Cell 4 8" xfId="13430" xr:uid="{00000000-0005-0000-0000-00002A340000}"/>
    <cellStyle name="Linked Cell 4 9" xfId="13431" xr:uid="{00000000-0005-0000-0000-00002B340000}"/>
    <cellStyle name="Linked Cell 5" xfId="13432" xr:uid="{00000000-0005-0000-0000-00002C340000}"/>
    <cellStyle name="Linked Cell 5 2" xfId="13433" xr:uid="{00000000-0005-0000-0000-00002D340000}"/>
    <cellStyle name="Linked Cell 6" xfId="13434" xr:uid="{00000000-0005-0000-0000-00002E340000}"/>
    <cellStyle name="Linked Cell 7" xfId="13435" xr:uid="{00000000-0005-0000-0000-00002F340000}"/>
    <cellStyle name="Linked Cell 8" xfId="13436" xr:uid="{00000000-0005-0000-0000-000030340000}"/>
    <cellStyle name="Linked Cell 9" xfId="13437" xr:uid="{00000000-0005-0000-0000-000031340000}"/>
    <cellStyle name="Linked Cells" xfId="13438" xr:uid="{00000000-0005-0000-0000-000032340000}"/>
    <cellStyle name="Lock" xfId="13439" xr:uid="{00000000-0005-0000-0000-000033340000}"/>
    <cellStyle name="Lock partiel" xfId="13440" xr:uid="{00000000-0005-0000-0000-000034340000}"/>
    <cellStyle name="Lock_AfricaMiddleEastMobileDemand2Q2005" xfId="13441" xr:uid="{00000000-0005-0000-0000-000035340000}"/>
    <cellStyle name="Loše" xfId="13442" xr:uid="{00000000-0005-0000-0000-000036340000}"/>
    <cellStyle name="Loše 10" xfId="13443" xr:uid="{00000000-0005-0000-0000-000037340000}"/>
    <cellStyle name="Loše 11" xfId="13444" xr:uid="{00000000-0005-0000-0000-000038340000}"/>
    <cellStyle name="Loše 12" xfId="13445" xr:uid="{00000000-0005-0000-0000-000039340000}"/>
    <cellStyle name="Loše 13" xfId="13446" xr:uid="{00000000-0005-0000-0000-00003A340000}"/>
    <cellStyle name="Loše 14" xfId="13447" xr:uid="{00000000-0005-0000-0000-00003B340000}"/>
    <cellStyle name="Loše 15" xfId="13448" xr:uid="{00000000-0005-0000-0000-00003C340000}"/>
    <cellStyle name="Loše 2" xfId="13449" xr:uid="{00000000-0005-0000-0000-00003D340000}"/>
    <cellStyle name="Loše 3" xfId="13450" xr:uid="{00000000-0005-0000-0000-00003E340000}"/>
    <cellStyle name="Loše 4" xfId="13451" xr:uid="{00000000-0005-0000-0000-00003F340000}"/>
    <cellStyle name="Loše 5" xfId="13452" xr:uid="{00000000-0005-0000-0000-000040340000}"/>
    <cellStyle name="Loše 6" xfId="13453" xr:uid="{00000000-0005-0000-0000-000041340000}"/>
    <cellStyle name="Loše 7" xfId="13454" xr:uid="{00000000-0005-0000-0000-000042340000}"/>
    <cellStyle name="Loše 8" xfId="13455" xr:uid="{00000000-0005-0000-0000-000043340000}"/>
    <cellStyle name="Loše 9" xfId="13456" xr:uid="{00000000-0005-0000-0000-000044340000}"/>
    <cellStyle name="MAND_x000d_CHECK.COMMAND_x000e_RENAME.COMMAND_x0008_SHOW.BAR_x000b_DELETE.MENU_x000e_DELETE.COMMAND_x000e_GET.CHA" xfId="13457" xr:uid="{00000000-0005-0000-0000-000045340000}"/>
    <cellStyle name="MAND_x000d_CHECK.COMMAND_x000e_RENAME.COMMAND_x0008_SHOW.BAR_x000b_DELETE.MENU_x000e_DELETE.COMMAND_x000e_GET.CHA 10" xfId="13458" xr:uid="{00000000-0005-0000-0000-000046340000}"/>
    <cellStyle name="MAND_x000d_CHECK.COMMAND_x000e_RENAME.COMMAND_x0008_SHOW.BAR_x000b_DELETE.MENU_x000e_DELETE.COMMAND_x000e_GET.CHA 11" xfId="13459" xr:uid="{00000000-0005-0000-0000-000047340000}"/>
    <cellStyle name="MAND_x000d_CHECK.COMMAND_x000e_RENAME.COMMAND_x0008_SHOW.BAR_x000b_DELETE.MENU_x000e_DELETE.COMMAND_x000e_GET.CHA 12" xfId="13460" xr:uid="{00000000-0005-0000-0000-000048340000}"/>
    <cellStyle name="MAND_x000d_CHECK.COMMAND_x000e_RENAME.COMMAND_x0008_SHOW.BAR_x000b_DELETE.MENU_x000e_DELETE.COMMAND_x000e_GET.CHA 13" xfId="13461" xr:uid="{00000000-0005-0000-0000-000049340000}"/>
    <cellStyle name="MAND_x000d_CHECK.COMMAND_x000e_RENAME.COMMAND_x0008_SHOW.BAR_x000b_DELETE.MENU_x000e_DELETE.COMMAND_x000e_GET.CHA 14" xfId="13462" xr:uid="{00000000-0005-0000-0000-00004A340000}"/>
    <cellStyle name="MAND_x000d_CHECK.COMMAND_x000e_RENAME.COMMAND_x0008_SHOW.BAR_x000b_DELETE.MENU_x000e_DELETE.COMMAND_x000e_GET.CHA 15" xfId="13463" xr:uid="{00000000-0005-0000-0000-00004B340000}"/>
    <cellStyle name="MAND_x000d_CHECK.COMMAND_x000e_RENAME.COMMAND_x0008_SHOW.BAR_x000b_DELETE.MENU_x000e_DELETE.COMMAND_x000e_GET.CHA 2" xfId="13464" xr:uid="{00000000-0005-0000-0000-00004C340000}"/>
    <cellStyle name="MAND_x000d_CHECK.COMMAND_x000e_RENAME.COMMAND_x0008_SHOW.BAR_x000b_DELETE.MENU_x000e_DELETE.COMMAND_x000e_GET.CHA 2 10" xfId="13465" xr:uid="{00000000-0005-0000-0000-00004D340000}"/>
    <cellStyle name="MAND_x000d_CHECK.COMMAND_x000e_RENAME.COMMAND_x0008_SHOW.BAR_x000b_DELETE.MENU_x000e_DELETE.COMMAND_x000e_GET.CHA 2 11" xfId="13466" xr:uid="{00000000-0005-0000-0000-00004E340000}"/>
    <cellStyle name="MAND_x000d_CHECK.COMMAND_x000e_RENAME.COMMAND_x0008_SHOW.BAR_x000b_DELETE.MENU_x000e_DELETE.COMMAND_x000e_GET.CHA 2 12" xfId="13467" xr:uid="{00000000-0005-0000-0000-00004F340000}"/>
    <cellStyle name="MAND_x000d_CHECK.COMMAND_x000e_RENAME.COMMAND_x0008_SHOW.BAR_x000b_DELETE.MENU_x000e_DELETE.COMMAND_x000e_GET.CHA 2 13" xfId="13468" xr:uid="{00000000-0005-0000-0000-000050340000}"/>
    <cellStyle name="MAND_x000d_CHECK.COMMAND_x000e_RENAME.COMMAND_x0008_SHOW.BAR_x000b_DELETE.MENU_x000e_DELETE.COMMAND_x000e_GET.CHA 2 2" xfId="13469" xr:uid="{00000000-0005-0000-0000-000051340000}"/>
    <cellStyle name="MAND_x000d_CHECK.COMMAND_x000e_RENAME.COMMAND_x0008_SHOW.BAR_x000b_DELETE.MENU_x000e_DELETE.COMMAND_x000e_GET.CHA 2 2 2" xfId="13470" xr:uid="{00000000-0005-0000-0000-000052340000}"/>
    <cellStyle name="MAND_x000d_CHECK.COMMAND_x000e_RENAME.COMMAND_x0008_SHOW.BAR_x000b_DELETE.MENU_x000e_DELETE.COMMAND_x000e_GET.CHA 2 3" xfId="13471" xr:uid="{00000000-0005-0000-0000-000053340000}"/>
    <cellStyle name="MAND_x000d_CHECK.COMMAND_x000e_RENAME.COMMAND_x0008_SHOW.BAR_x000b_DELETE.MENU_x000e_DELETE.COMMAND_x000e_GET.CHA 2 3 2" xfId="13472" xr:uid="{00000000-0005-0000-0000-000054340000}"/>
    <cellStyle name="MAND_x000d_CHECK.COMMAND_x000e_RENAME.COMMAND_x0008_SHOW.BAR_x000b_DELETE.MENU_x000e_DELETE.COMMAND_x000e_GET.CHA 2 4" xfId="13473" xr:uid="{00000000-0005-0000-0000-000055340000}"/>
    <cellStyle name="MAND_x000d_CHECK.COMMAND_x000e_RENAME.COMMAND_x0008_SHOW.BAR_x000b_DELETE.MENU_x000e_DELETE.COMMAND_x000e_GET.CHA 2 4 2" xfId="13474" xr:uid="{00000000-0005-0000-0000-000056340000}"/>
    <cellStyle name="MAND_x000d_CHECK.COMMAND_x000e_RENAME.COMMAND_x0008_SHOW.BAR_x000b_DELETE.MENU_x000e_DELETE.COMMAND_x000e_GET.CHA 2 5" xfId="13475" xr:uid="{00000000-0005-0000-0000-000057340000}"/>
    <cellStyle name="MAND_x000d_CHECK.COMMAND_x000e_RENAME.COMMAND_x0008_SHOW.BAR_x000b_DELETE.MENU_x000e_DELETE.COMMAND_x000e_GET.CHA 2 6" xfId="13476" xr:uid="{00000000-0005-0000-0000-000058340000}"/>
    <cellStyle name="MAND_x000d_CHECK.COMMAND_x000e_RENAME.COMMAND_x0008_SHOW.BAR_x000b_DELETE.MENU_x000e_DELETE.COMMAND_x000e_GET.CHA 2 7" xfId="13477" xr:uid="{00000000-0005-0000-0000-000059340000}"/>
    <cellStyle name="MAND_x000d_CHECK.COMMAND_x000e_RENAME.COMMAND_x0008_SHOW.BAR_x000b_DELETE.MENU_x000e_DELETE.COMMAND_x000e_GET.CHA 2 8" xfId="13478" xr:uid="{00000000-0005-0000-0000-00005A340000}"/>
    <cellStyle name="MAND_x000d_CHECK.COMMAND_x000e_RENAME.COMMAND_x0008_SHOW.BAR_x000b_DELETE.MENU_x000e_DELETE.COMMAND_x000e_GET.CHA 2 9" xfId="13479" xr:uid="{00000000-0005-0000-0000-00005B340000}"/>
    <cellStyle name="MAND_x000d_CHECK.COMMAND_x000e_RENAME.COMMAND_x0008_SHOW.BAR_x000b_DELETE.MENU_x000e_DELETE.COMMAND_x000e_GET.CHA 3" xfId="13480" xr:uid="{00000000-0005-0000-0000-00005C340000}"/>
    <cellStyle name="MAND_x000d_CHECK.COMMAND_x000e_RENAME.COMMAND_x0008_SHOW.BAR_x000b_DELETE.MENU_x000e_DELETE.COMMAND_x000e_GET.CHA 3 10" xfId="13481" xr:uid="{00000000-0005-0000-0000-00005D340000}"/>
    <cellStyle name="MAND_x000d_CHECK.COMMAND_x000e_RENAME.COMMAND_x0008_SHOW.BAR_x000b_DELETE.MENU_x000e_DELETE.COMMAND_x000e_GET.CHA 3 2" xfId="13482" xr:uid="{00000000-0005-0000-0000-00005E340000}"/>
    <cellStyle name="MAND_x000d_CHECK.COMMAND_x000e_RENAME.COMMAND_x0008_SHOW.BAR_x000b_DELETE.MENU_x000e_DELETE.COMMAND_x000e_GET.CHA 3 2 2" xfId="13483" xr:uid="{00000000-0005-0000-0000-00005F340000}"/>
    <cellStyle name="MAND_x000d_CHECK.COMMAND_x000e_RENAME.COMMAND_x0008_SHOW.BAR_x000b_DELETE.MENU_x000e_DELETE.COMMAND_x000e_GET.CHA 3 2 2 2" xfId="13484" xr:uid="{00000000-0005-0000-0000-000060340000}"/>
    <cellStyle name="MAND_x000d_CHECK.COMMAND_x000e_RENAME.COMMAND_x0008_SHOW.BAR_x000b_DELETE.MENU_x000e_DELETE.COMMAND_x000e_GET.CHA 3 2 2 3" xfId="13485" xr:uid="{00000000-0005-0000-0000-000061340000}"/>
    <cellStyle name="MAND_x000d_CHECK.COMMAND_x000e_RENAME.COMMAND_x0008_SHOW.BAR_x000b_DELETE.MENU_x000e_DELETE.COMMAND_x000e_GET.CHA 3 2 2 4" xfId="13486" xr:uid="{00000000-0005-0000-0000-000062340000}"/>
    <cellStyle name="MAND_x000d_CHECK.COMMAND_x000e_RENAME.COMMAND_x0008_SHOW.BAR_x000b_DELETE.MENU_x000e_DELETE.COMMAND_x000e_GET.CHA 3 2 2 5" xfId="13487" xr:uid="{00000000-0005-0000-0000-000063340000}"/>
    <cellStyle name="MAND_x000d_CHECK.COMMAND_x000e_RENAME.COMMAND_x0008_SHOW.BAR_x000b_DELETE.MENU_x000e_DELETE.COMMAND_x000e_GET.CHA 3 2 2 6" xfId="13488" xr:uid="{00000000-0005-0000-0000-000064340000}"/>
    <cellStyle name="MAND_x000d_CHECK.COMMAND_x000e_RENAME.COMMAND_x0008_SHOW.BAR_x000b_DELETE.MENU_x000e_DELETE.COMMAND_x000e_GET.CHA 3 2 3" xfId="13489" xr:uid="{00000000-0005-0000-0000-000065340000}"/>
    <cellStyle name="MAND_x000d_CHECK.COMMAND_x000e_RENAME.COMMAND_x0008_SHOW.BAR_x000b_DELETE.MENU_x000e_DELETE.COMMAND_x000e_GET.CHA 3 2 4" xfId="13490" xr:uid="{00000000-0005-0000-0000-000066340000}"/>
    <cellStyle name="MAND_x000d_CHECK.COMMAND_x000e_RENAME.COMMAND_x0008_SHOW.BAR_x000b_DELETE.MENU_x000e_DELETE.COMMAND_x000e_GET.CHA 3 2 5" xfId="13491" xr:uid="{00000000-0005-0000-0000-000067340000}"/>
    <cellStyle name="MAND_x000d_CHECK.COMMAND_x000e_RENAME.COMMAND_x0008_SHOW.BAR_x000b_DELETE.MENU_x000e_DELETE.COMMAND_x000e_GET.CHA 3 2 6" xfId="13492" xr:uid="{00000000-0005-0000-0000-000068340000}"/>
    <cellStyle name="MAND_x000d_CHECK.COMMAND_x000e_RENAME.COMMAND_x0008_SHOW.BAR_x000b_DELETE.MENU_x000e_DELETE.COMMAND_x000e_GET.CHA 3 3" xfId="13493" xr:uid="{00000000-0005-0000-0000-000069340000}"/>
    <cellStyle name="MAND_x000d_CHECK.COMMAND_x000e_RENAME.COMMAND_x0008_SHOW.BAR_x000b_DELETE.MENU_x000e_DELETE.COMMAND_x000e_GET.CHA 3 3 2" xfId="13494" xr:uid="{00000000-0005-0000-0000-00006A340000}"/>
    <cellStyle name="MAND_x000d_CHECK.COMMAND_x000e_RENAME.COMMAND_x0008_SHOW.BAR_x000b_DELETE.MENU_x000e_DELETE.COMMAND_x000e_GET.CHA 3 4" xfId="13495" xr:uid="{00000000-0005-0000-0000-00006B340000}"/>
    <cellStyle name="MAND_x000d_CHECK.COMMAND_x000e_RENAME.COMMAND_x0008_SHOW.BAR_x000b_DELETE.MENU_x000e_DELETE.COMMAND_x000e_GET.CHA 3 4 2" xfId="13496" xr:uid="{00000000-0005-0000-0000-00006C340000}"/>
    <cellStyle name="MAND_x000d_CHECK.COMMAND_x000e_RENAME.COMMAND_x0008_SHOW.BAR_x000b_DELETE.MENU_x000e_DELETE.COMMAND_x000e_GET.CHA 3 5" xfId="13497" xr:uid="{00000000-0005-0000-0000-00006D340000}"/>
    <cellStyle name="MAND_x000d_CHECK.COMMAND_x000e_RENAME.COMMAND_x0008_SHOW.BAR_x000b_DELETE.MENU_x000e_DELETE.COMMAND_x000e_GET.CHA 3 6" xfId="13498" xr:uid="{00000000-0005-0000-0000-00006E340000}"/>
    <cellStyle name="MAND_x000d_CHECK.COMMAND_x000e_RENAME.COMMAND_x0008_SHOW.BAR_x000b_DELETE.MENU_x000e_DELETE.COMMAND_x000e_GET.CHA 3 7" xfId="13499" xr:uid="{00000000-0005-0000-0000-00006F340000}"/>
    <cellStyle name="MAND_x000d_CHECK.COMMAND_x000e_RENAME.COMMAND_x0008_SHOW.BAR_x000b_DELETE.MENU_x000e_DELETE.COMMAND_x000e_GET.CHA 3 8" xfId="13500" xr:uid="{00000000-0005-0000-0000-000070340000}"/>
    <cellStyle name="MAND_x000d_CHECK.COMMAND_x000e_RENAME.COMMAND_x0008_SHOW.BAR_x000b_DELETE.MENU_x000e_DELETE.COMMAND_x000e_GET.CHA 3 9" xfId="13501" xr:uid="{00000000-0005-0000-0000-000071340000}"/>
    <cellStyle name="MAND_x000d_CHECK.COMMAND_x000e_RENAME.COMMAND_x0008_SHOW.BAR_x000b_DELETE.MENU_x000e_DELETE.COMMAND_x000e_GET.CHA 4" xfId="13502" xr:uid="{00000000-0005-0000-0000-000072340000}"/>
    <cellStyle name="MAND_x000d_CHECK.COMMAND_x000e_RENAME.COMMAND_x0008_SHOW.BAR_x000b_DELETE.MENU_x000e_DELETE.COMMAND_x000e_GET.CHA 4 2" xfId="13503" xr:uid="{00000000-0005-0000-0000-000073340000}"/>
    <cellStyle name="MAND_x000d_CHECK.COMMAND_x000e_RENAME.COMMAND_x0008_SHOW.BAR_x000b_DELETE.MENU_x000e_DELETE.COMMAND_x000e_GET.CHA 5" xfId="13504" xr:uid="{00000000-0005-0000-0000-000074340000}"/>
    <cellStyle name="MAND_x000d_CHECK.COMMAND_x000e_RENAME.COMMAND_x0008_SHOW.BAR_x000b_DELETE.MENU_x000e_DELETE.COMMAND_x000e_GET.CHA 5 2" xfId="13505" xr:uid="{00000000-0005-0000-0000-000075340000}"/>
    <cellStyle name="MAND_x000d_CHECK.COMMAND_x000e_RENAME.COMMAND_x0008_SHOW.BAR_x000b_DELETE.MENU_x000e_DELETE.COMMAND_x000e_GET.CHA 6" xfId="13506" xr:uid="{00000000-0005-0000-0000-000076340000}"/>
    <cellStyle name="MAND_x000d_CHECK.COMMAND_x000e_RENAME.COMMAND_x0008_SHOW.BAR_x000b_DELETE.MENU_x000e_DELETE.COMMAND_x000e_GET.CHA 6 2" xfId="13507" xr:uid="{00000000-0005-0000-0000-000077340000}"/>
    <cellStyle name="MAND_x000d_CHECK.COMMAND_x000e_RENAME.COMMAND_x0008_SHOW.BAR_x000b_DELETE.MENU_x000e_DELETE.COMMAND_x000e_GET.CHA 7" xfId="13508" xr:uid="{00000000-0005-0000-0000-000078340000}"/>
    <cellStyle name="MAND_x000d_CHECK.COMMAND_x000e_RENAME.COMMAND_x0008_SHOW.BAR_x000b_DELETE.MENU_x000e_DELETE.COMMAND_x000e_GET.CHA 8" xfId="13509" xr:uid="{00000000-0005-0000-0000-000079340000}"/>
    <cellStyle name="MAND_x000d_CHECK.COMMAND_x000e_RENAME.COMMAND_x0008_SHOW.BAR_x000b_DELETE.MENU_x000e_DELETE.COMMAND_x000e_GET.CHA 9" xfId="13510" xr:uid="{00000000-0005-0000-0000-00007A340000}"/>
    <cellStyle name="Margins" xfId="13511" xr:uid="{00000000-0005-0000-0000-00007B340000}"/>
    <cellStyle name="Migliaia (0)_1320 NX" xfId="13512" xr:uid="{00000000-0005-0000-0000-00007C340000}"/>
    <cellStyle name="Migliaia_1320 NX" xfId="13513" xr:uid="{00000000-0005-0000-0000-00007D340000}"/>
    <cellStyle name="Millares [0]_96 Risk" xfId="13514" xr:uid="{00000000-0005-0000-0000-00007E340000}"/>
    <cellStyle name="Millares_96 Risk" xfId="13515" xr:uid="{00000000-0005-0000-0000-00007F340000}"/>
    <cellStyle name="Milliers [0]_Feuil1" xfId="13516" xr:uid="{00000000-0005-0000-0000-000080340000}"/>
    <cellStyle name="Milliers_Feuil1" xfId="13517" xr:uid="{00000000-0005-0000-0000-000081340000}"/>
    <cellStyle name="million" xfId="13518" xr:uid="{00000000-0005-0000-0000-000082340000}"/>
    <cellStyle name="Millions" xfId="87" xr:uid="{00000000-0005-0000-0000-000083340000}"/>
    <cellStyle name="Millions 2" xfId="13519" xr:uid="{00000000-0005-0000-0000-000084340000}"/>
    <cellStyle name="Millions 3" xfId="13520" xr:uid="{00000000-0005-0000-0000-000085340000}"/>
    <cellStyle name="Millions 4" xfId="13521" xr:uid="{00000000-0005-0000-0000-000086340000}"/>
    <cellStyle name="Model" xfId="13522" xr:uid="{00000000-0005-0000-0000-000087340000}"/>
    <cellStyle name="ModuleTitle" xfId="88" xr:uid="{00000000-0005-0000-0000-000088340000}"/>
    <cellStyle name="ModuleTitle 2" xfId="13523" xr:uid="{00000000-0005-0000-0000-000089340000}"/>
    <cellStyle name="ModuleTitle 3" xfId="13524" xr:uid="{00000000-0005-0000-0000-00008A340000}"/>
    <cellStyle name="ModuleTitle 4" xfId="13525" xr:uid="{00000000-0005-0000-0000-00008B340000}"/>
    <cellStyle name="Moneda [0]_96 Risk" xfId="13526" xr:uid="{00000000-0005-0000-0000-00008C340000}"/>
    <cellStyle name="Moneda_96 Risk" xfId="13527" xr:uid="{00000000-0005-0000-0000-00008D340000}"/>
    <cellStyle name="Monétaire [0]_eMail-KST" xfId="13528" xr:uid="{00000000-0005-0000-0000-00008E340000}"/>
    <cellStyle name="Monétaire_eMail-KST" xfId="13529" xr:uid="{00000000-0005-0000-0000-00008F340000}"/>
    <cellStyle name="Name" xfId="13530" xr:uid="{00000000-0005-0000-0000-000090340000}"/>
    <cellStyle name="Naslov" xfId="13531" xr:uid="{00000000-0005-0000-0000-000091340000}"/>
    <cellStyle name="Naslov 1" xfId="13532" xr:uid="{00000000-0005-0000-0000-000092340000}"/>
    <cellStyle name="Naslov 1 10" xfId="13533" xr:uid="{00000000-0005-0000-0000-000093340000}"/>
    <cellStyle name="Naslov 1 11" xfId="13534" xr:uid="{00000000-0005-0000-0000-000094340000}"/>
    <cellStyle name="Naslov 1 12" xfId="13535" xr:uid="{00000000-0005-0000-0000-000095340000}"/>
    <cellStyle name="Naslov 1 13" xfId="13536" xr:uid="{00000000-0005-0000-0000-000096340000}"/>
    <cellStyle name="Naslov 1 14" xfId="13537" xr:uid="{00000000-0005-0000-0000-000097340000}"/>
    <cellStyle name="Naslov 1 15" xfId="13538" xr:uid="{00000000-0005-0000-0000-000098340000}"/>
    <cellStyle name="Naslov 1 2" xfId="13539" xr:uid="{00000000-0005-0000-0000-000099340000}"/>
    <cellStyle name="Naslov 1 3" xfId="13540" xr:uid="{00000000-0005-0000-0000-00009A340000}"/>
    <cellStyle name="Naslov 1 4" xfId="13541" xr:uid="{00000000-0005-0000-0000-00009B340000}"/>
    <cellStyle name="Naslov 1 5" xfId="13542" xr:uid="{00000000-0005-0000-0000-00009C340000}"/>
    <cellStyle name="Naslov 1 6" xfId="13543" xr:uid="{00000000-0005-0000-0000-00009D340000}"/>
    <cellStyle name="Naslov 1 7" xfId="13544" xr:uid="{00000000-0005-0000-0000-00009E340000}"/>
    <cellStyle name="Naslov 1 8" xfId="13545" xr:uid="{00000000-0005-0000-0000-00009F340000}"/>
    <cellStyle name="Naslov 1 9" xfId="13546" xr:uid="{00000000-0005-0000-0000-0000A0340000}"/>
    <cellStyle name="Naslov 10" xfId="13547" xr:uid="{00000000-0005-0000-0000-0000A1340000}"/>
    <cellStyle name="Naslov 11" xfId="13548" xr:uid="{00000000-0005-0000-0000-0000A2340000}"/>
    <cellStyle name="Naslov 12" xfId="13549" xr:uid="{00000000-0005-0000-0000-0000A3340000}"/>
    <cellStyle name="Naslov 13" xfId="13550" xr:uid="{00000000-0005-0000-0000-0000A4340000}"/>
    <cellStyle name="Naslov 14" xfId="13551" xr:uid="{00000000-0005-0000-0000-0000A5340000}"/>
    <cellStyle name="Naslov 15" xfId="13552" xr:uid="{00000000-0005-0000-0000-0000A6340000}"/>
    <cellStyle name="Naslov 16" xfId="13553" xr:uid="{00000000-0005-0000-0000-0000A7340000}"/>
    <cellStyle name="Naslov 17" xfId="13554" xr:uid="{00000000-0005-0000-0000-0000A8340000}"/>
    <cellStyle name="Naslov 2" xfId="13555" xr:uid="{00000000-0005-0000-0000-0000A9340000}"/>
    <cellStyle name="Naslov 2 10" xfId="13556" xr:uid="{00000000-0005-0000-0000-0000AA340000}"/>
    <cellStyle name="Naslov 2 11" xfId="13557" xr:uid="{00000000-0005-0000-0000-0000AB340000}"/>
    <cellStyle name="Naslov 2 12" xfId="13558" xr:uid="{00000000-0005-0000-0000-0000AC340000}"/>
    <cellStyle name="Naslov 2 13" xfId="13559" xr:uid="{00000000-0005-0000-0000-0000AD340000}"/>
    <cellStyle name="Naslov 2 14" xfId="13560" xr:uid="{00000000-0005-0000-0000-0000AE340000}"/>
    <cellStyle name="Naslov 2 15" xfId="13561" xr:uid="{00000000-0005-0000-0000-0000AF340000}"/>
    <cellStyle name="Naslov 2 2" xfId="13562" xr:uid="{00000000-0005-0000-0000-0000B0340000}"/>
    <cellStyle name="Naslov 2 3" xfId="13563" xr:uid="{00000000-0005-0000-0000-0000B1340000}"/>
    <cellStyle name="Naslov 2 4" xfId="13564" xr:uid="{00000000-0005-0000-0000-0000B2340000}"/>
    <cellStyle name="Naslov 2 5" xfId="13565" xr:uid="{00000000-0005-0000-0000-0000B3340000}"/>
    <cellStyle name="Naslov 2 6" xfId="13566" xr:uid="{00000000-0005-0000-0000-0000B4340000}"/>
    <cellStyle name="Naslov 2 7" xfId="13567" xr:uid="{00000000-0005-0000-0000-0000B5340000}"/>
    <cellStyle name="Naslov 2 8" xfId="13568" xr:uid="{00000000-0005-0000-0000-0000B6340000}"/>
    <cellStyle name="Naslov 2 9" xfId="13569" xr:uid="{00000000-0005-0000-0000-0000B7340000}"/>
    <cellStyle name="Naslov 3" xfId="13570" xr:uid="{00000000-0005-0000-0000-0000B8340000}"/>
    <cellStyle name="Naslov 3 10" xfId="13571" xr:uid="{00000000-0005-0000-0000-0000B9340000}"/>
    <cellStyle name="Naslov 3 11" xfId="13572" xr:uid="{00000000-0005-0000-0000-0000BA340000}"/>
    <cellStyle name="Naslov 3 12" xfId="13573" xr:uid="{00000000-0005-0000-0000-0000BB340000}"/>
    <cellStyle name="Naslov 3 13" xfId="13574" xr:uid="{00000000-0005-0000-0000-0000BC340000}"/>
    <cellStyle name="Naslov 3 14" xfId="13575" xr:uid="{00000000-0005-0000-0000-0000BD340000}"/>
    <cellStyle name="Naslov 3 15" xfId="13576" xr:uid="{00000000-0005-0000-0000-0000BE340000}"/>
    <cellStyle name="Naslov 3 2" xfId="13577" xr:uid="{00000000-0005-0000-0000-0000BF340000}"/>
    <cellStyle name="Naslov 3 3" xfId="13578" xr:uid="{00000000-0005-0000-0000-0000C0340000}"/>
    <cellStyle name="Naslov 3 4" xfId="13579" xr:uid="{00000000-0005-0000-0000-0000C1340000}"/>
    <cellStyle name="Naslov 3 5" xfId="13580" xr:uid="{00000000-0005-0000-0000-0000C2340000}"/>
    <cellStyle name="Naslov 3 6" xfId="13581" xr:uid="{00000000-0005-0000-0000-0000C3340000}"/>
    <cellStyle name="Naslov 3 7" xfId="13582" xr:uid="{00000000-0005-0000-0000-0000C4340000}"/>
    <cellStyle name="Naslov 3 8" xfId="13583" xr:uid="{00000000-0005-0000-0000-0000C5340000}"/>
    <cellStyle name="Naslov 3 9" xfId="13584" xr:uid="{00000000-0005-0000-0000-0000C6340000}"/>
    <cellStyle name="Naslov 4" xfId="13585" xr:uid="{00000000-0005-0000-0000-0000C7340000}"/>
    <cellStyle name="Naslov 4 10" xfId="13586" xr:uid="{00000000-0005-0000-0000-0000C8340000}"/>
    <cellStyle name="Naslov 4 11" xfId="13587" xr:uid="{00000000-0005-0000-0000-0000C9340000}"/>
    <cellStyle name="Naslov 4 12" xfId="13588" xr:uid="{00000000-0005-0000-0000-0000CA340000}"/>
    <cellStyle name="Naslov 4 13" xfId="13589" xr:uid="{00000000-0005-0000-0000-0000CB340000}"/>
    <cellStyle name="Naslov 4 14" xfId="13590" xr:uid="{00000000-0005-0000-0000-0000CC340000}"/>
    <cellStyle name="Naslov 4 15" xfId="13591" xr:uid="{00000000-0005-0000-0000-0000CD340000}"/>
    <cellStyle name="Naslov 4 2" xfId="13592" xr:uid="{00000000-0005-0000-0000-0000CE340000}"/>
    <cellStyle name="Naslov 4 3" xfId="13593" xr:uid="{00000000-0005-0000-0000-0000CF340000}"/>
    <cellStyle name="Naslov 4 4" xfId="13594" xr:uid="{00000000-0005-0000-0000-0000D0340000}"/>
    <cellStyle name="Naslov 4 5" xfId="13595" xr:uid="{00000000-0005-0000-0000-0000D1340000}"/>
    <cellStyle name="Naslov 4 6" xfId="13596" xr:uid="{00000000-0005-0000-0000-0000D2340000}"/>
    <cellStyle name="Naslov 4 7" xfId="13597" xr:uid="{00000000-0005-0000-0000-0000D3340000}"/>
    <cellStyle name="Naslov 4 8" xfId="13598" xr:uid="{00000000-0005-0000-0000-0000D4340000}"/>
    <cellStyle name="Naslov 4 9" xfId="13599" xr:uid="{00000000-0005-0000-0000-0000D5340000}"/>
    <cellStyle name="Naslov 5" xfId="13600" xr:uid="{00000000-0005-0000-0000-0000D6340000}"/>
    <cellStyle name="Naslov 6" xfId="13601" xr:uid="{00000000-0005-0000-0000-0000D7340000}"/>
    <cellStyle name="Naslov 7" xfId="13602" xr:uid="{00000000-0005-0000-0000-0000D8340000}"/>
    <cellStyle name="Naslov 8" xfId="13603" xr:uid="{00000000-0005-0000-0000-0000D9340000}"/>
    <cellStyle name="Naslov 9" xfId="13604" xr:uid="{00000000-0005-0000-0000-0000DA340000}"/>
    <cellStyle name="neg0.0" xfId="13605" xr:uid="{00000000-0005-0000-0000-0000DB340000}"/>
    <cellStyle name="Neutral 10" xfId="13606" xr:uid="{00000000-0005-0000-0000-0000DC340000}"/>
    <cellStyle name="Neutral 11" xfId="13607" xr:uid="{00000000-0005-0000-0000-0000DD340000}"/>
    <cellStyle name="Neutral 12" xfId="13608" xr:uid="{00000000-0005-0000-0000-0000DE340000}"/>
    <cellStyle name="Neutral 13" xfId="13609" xr:uid="{00000000-0005-0000-0000-0000DF340000}"/>
    <cellStyle name="Neutral 14" xfId="13610" xr:uid="{00000000-0005-0000-0000-0000E0340000}"/>
    <cellStyle name="Neutral 15" xfId="13611" xr:uid="{00000000-0005-0000-0000-0000E1340000}"/>
    <cellStyle name="Neutral 16" xfId="13612" xr:uid="{00000000-0005-0000-0000-0000E2340000}"/>
    <cellStyle name="Neutral 17" xfId="13613" xr:uid="{00000000-0005-0000-0000-0000E3340000}"/>
    <cellStyle name="Neutral 18" xfId="13614" xr:uid="{00000000-0005-0000-0000-0000E4340000}"/>
    <cellStyle name="Neutral 19" xfId="13615" xr:uid="{00000000-0005-0000-0000-0000E5340000}"/>
    <cellStyle name="Neutral 2" xfId="13616" xr:uid="{00000000-0005-0000-0000-0000E6340000}"/>
    <cellStyle name="Neutral 2 2" xfId="13617" xr:uid="{00000000-0005-0000-0000-0000E7340000}"/>
    <cellStyle name="Neutral 2 2 10" xfId="13618" xr:uid="{00000000-0005-0000-0000-0000E8340000}"/>
    <cellStyle name="Neutral 2 2 11" xfId="13619" xr:uid="{00000000-0005-0000-0000-0000E9340000}"/>
    <cellStyle name="Neutral 2 2 12" xfId="13620" xr:uid="{00000000-0005-0000-0000-0000EA340000}"/>
    <cellStyle name="Neutral 2 2 13" xfId="13621" xr:uid="{00000000-0005-0000-0000-0000EB340000}"/>
    <cellStyle name="Neutral 2 2 14" xfId="13622" xr:uid="{00000000-0005-0000-0000-0000EC340000}"/>
    <cellStyle name="Neutral 2 2 2" xfId="13623" xr:uid="{00000000-0005-0000-0000-0000ED340000}"/>
    <cellStyle name="Neutral 2 2 3" xfId="13624" xr:uid="{00000000-0005-0000-0000-0000EE340000}"/>
    <cellStyle name="Neutral 2 2 4" xfId="13625" xr:uid="{00000000-0005-0000-0000-0000EF340000}"/>
    <cellStyle name="Neutral 2 2 5" xfId="13626" xr:uid="{00000000-0005-0000-0000-0000F0340000}"/>
    <cellStyle name="Neutral 2 2 6" xfId="13627" xr:uid="{00000000-0005-0000-0000-0000F1340000}"/>
    <cellStyle name="Neutral 2 2 7" xfId="13628" xr:uid="{00000000-0005-0000-0000-0000F2340000}"/>
    <cellStyle name="Neutral 2 2 8" xfId="13629" xr:uid="{00000000-0005-0000-0000-0000F3340000}"/>
    <cellStyle name="Neutral 2 2 9" xfId="13630" xr:uid="{00000000-0005-0000-0000-0000F4340000}"/>
    <cellStyle name="Neutral 2 3" xfId="13631" xr:uid="{00000000-0005-0000-0000-0000F5340000}"/>
    <cellStyle name="Neutral 2 3 2" xfId="13632" xr:uid="{00000000-0005-0000-0000-0000F6340000}"/>
    <cellStyle name="Neutral 2 4" xfId="13633" xr:uid="{00000000-0005-0000-0000-0000F7340000}"/>
    <cellStyle name="Neutral 2 4 2" xfId="13634" xr:uid="{00000000-0005-0000-0000-0000F8340000}"/>
    <cellStyle name="Neutral 2 5" xfId="13635" xr:uid="{00000000-0005-0000-0000-0000F9340000}"/>
    <cellStyle name="Neutral 20" xfId="13636" xr:uid="{00000000-0005-0000-0000-0000FA340000}"/>
    <cellStyle name="Neutral 21" xfId="13637" xr:uid="{00000000-0005-0000-0000-0000FB340000}"/>
    <cellStyle name="Neutral 22" xfId="13638" xr:uid="{00000000-0005-0000-0000-0000FC340000}"/>
    <cellStyle name="Neutral 23" xfId="13639" xr:uid="{00000000-0005-0000-0000-0000FD340000}"/>
    <cellStyle name="Neutral 24" xfId="13640" xr:uid="{00000000-0005-0000-0000-0000FE340000}"/>
    <cellStyle name="Neutral 25" xfId="13641" xr:uid="{00000000-0005-0000-0000-0000FF340000}"/>
    <cellStyle name="Neutral 26" xfId="13642" xr:uid="{00000000-0005-0000-0000-000000350000}"/>
    <cellStyle name="Neutral 27" xfId="13643" xr:uid="{00000000-0005-0000-0000-000001350000}"/>
    <cellStyle name="Neutral 28" xfId="13644" xr:uid="{00000000-0005-0000-0000-000002350000}"/>
    <cellStyle name="Neutral 29" xfId="13645" xr:uid="{00000000-0005-0000-0000-000003350000}"/>
    <cellStyle name="Neutral 3" xfId="13646" xr:uid="{00000000-0005-0000-0000-000004350000}"/>
    <cellStyle name="Neutral 3 10" xfId="13647" xr:uid="{00000000-0005-0000-0000-000005350000}"/>
    <cellStyle name="Neutral 3 11" xfId="13648" xr:uid="{00000000-0005-0000-0000-000006350000}"/>
    <cellStyle name="Neutral 3 12" xfId="13649" xr:uid="{00000000-0005-0000-0000-000007350000}"/>
    <cellStyle name="Neutral 3 13" xfId="13650" xr:uid="{00000000-0005-0000-0000-000008350000}"/>
    <cellStyle name="Neutral 3 14" xfId="13651" xr:uid="{00000000-0005-0000-0000-000009350000}"/>
    <cellStyle name="Neutral 3 2" xfId="13652" xr:uid="{00000000-0005-0000-0000-00000A350000}"/>
    <cellStyle name="Neutral 3 2 2" xfId="13653" xr:uid="{00000000-0005-0000-0000-00000B350000}"/>
    <cellStyle name="Neutral 3 3" xfId="13654" xr:uid="{00000000-0005-0000-0000-00000C350000}"/>
    <cellStyle name="Neutral 3 4" xfId="13655" xr:uid="{00000000-0005-0000-0000-00000D350000}"/>
    <cellStyle name="Neutral 3 4 2" xfId="13656" xr:uid="{00000000-0005-0000-0000-00000E350000}"/>
    <cellStyle name="Neutral 3 5" xfId="13657" xr:uid="{00000000-0005-0000-0000-00000F350000}"/>
    <cellStyle name="Neutral 3 6" xfId="13658" xr:uid="{00000000-0005-0000-0000-000010350000}"/>
    <cellStyle name="Neutral 3 7" xfId="13659" xr:uid="{00000000-0005-0000-0000-000011350000}"/>
    <cellStyle name="Neutral 3 8" xfId="13660" xr:uid="{00000000-0005-0000-0000-000012350000}"/>
    <cellStyle name="Neutral 3 9" xfId="13661" xr:uid="{00000000-0005-0000-0000-000013350000}"/>
    <cellStyle name="Neutral 30" xfId="13662" xr:uid="{00000000-0005-0000-0000-000014350000}"/>
    <cellStyle name="Neutral 31" xfId="13663" xr:uid="{00000000-0005-0000-0000-000015350000}"/>
    <cellStyle name="Neutral 32" xfId="13664" xr:uid="{00000000-0005-0000-0000-000016350000}"/>
    <cellStyle name="Neutral 33" xfId="13665" xr:uid="{00000000-0005-0000-0000-000017350000}"/>
    <cellStyle name="Neutral 34" xfId="13666" xr:uid="{00000000-0005-0000-0000-000018350000}"/>
    <cellStyle name="Neutral 35" xfId="13667" xr:uid="{00000000-0005-0000-0000-000019350000}"/>
    <cellStyle name="Neutral 36" xfId="13668" xr:uid="{00000000-0005-0000-0000-00001A350000}"/>
    <cellStyle name="Neutral 37" xfId="13669" xr:uid="{00000000-0005-0000-0000-00001B350000}"/>
    <cellStyle name="Neutral 38" xfId="13670" xr:uid="{00000000-0005-0000-0000-00001C350000}"/>
    <cellStyle name="Neutral 4" xfId="13671" xr:uid="{00000000-0005-0000-0000-00001D350000}"/>
    <cellStyle name="Neutral 4 10" xfId="13672" xr:uid="{00000000-0005-0000-0000-00001E350000}"/>
    <cellStyle name="Neutral 4 11" xfId="13673" xr:uid="{00000000-0005-0000-0000-00001F350000}"/>
    <cellStyle name="Neutral 4 12" xfId="13674" xr:uid="{00000000-0005-0000-0000-000020350000}"/>
    <cellStyle name="Neutral 4 13" xfId="13675" xr:uid="{00000000-0005-0000-0000-000021350000}"/>
    <cellStyle name="Neutral 4 14" xfId="13676" xr:uid="{00000000-0005-0000-0000-000022350000}"/>
    <cellStyle name="Neutral 4 2" xfId="13677" xr:uid="{00000000-0005-0000-0000-000023350000}"/>
    <cellStyle name="Neutral 4 3" xfId="13678" xr:uid="{00000000-0005-0000-0000-000024350000}"/>
    <cellStyle name="Neutral 4 4" xfId="13679" xr:uid="{00000000-0005-0000-0000-000025350000}"/>
    <cellStyle name="Neutral 4 5" xfId="13680" xr:uid="{00000000-0005-0000-0000-000026350000}"/>
    <cellStyle name="Neutral 4 6" xfId="13681" xr:uid="{00000000-0005-0000-0000-000027350000}"/>
    <cellStyle name="Neutral 4 7" xfId="13682" xr:uid="{00000000-0005-0000-0000-000028350000}"/>
    <cellStyle name="Neutral 4 8" xfId="13683" xr:uid="{00000000-0005-0000-0000-000029350000}"/>
    <cellStyle name="Neutral 4 9" xfId="13684" xr:uid="{00000000-0005-0000-0000-00002A350000}"/>
    <cellStyle name="Neutral 5" xfId="13685" xr:uid="{00000000-0005-0000-0000-00002B350000}"/>
    <cellStyle name="Neutral 6" xfId="13686" xr:uid="{00000000-0005-0000-0000-00002C350000}"/>
    <cellStyle name="Neutral 7" xfId="13687" xr:uid="{00000000-0005-0000-0000-00002D350000}"/>
    <cellStyle name="Neutral 8" xfId="13688" xr:uid="{00000000-0005-0000-0000-00002E350000}"/>
    <cellStyle name="Neutral 9" xfId="13689" xr:uid="{00000000-0005-0000-0000-00002F350000}"/>
    <cellStyle name="Neutralno" xfId="13690" xr:uid="{00000000-0005-0000-0000-000030350000}"/>
    <cellStyle name="Neutralno 10" xfId="13691" xr:uid="{00000000-0005-0000-0000-000031350000}"/>
    <cellStyle name="Neutralno 11" xfId="13692" xr:uid="{00000000-0005-0000-0000-000032350000}"/>
    <cellStyle name="Neutralno 12" xfId="13693" xr:uid="{00000000-0005-0000-0000-000033350000}"/>
    <cellStyle name="Neutralno 13" xfId="13694" xr:uid="{00000000-0005-0000-0000-000034350000}"/>
    <cellStyle name="Neutralno 14" xfId="13695" xr:uid="{00000000-0005-0000-0000-000035350000}"/>
    <cellStyle name="Neutralno 15" xfId="13696" xr:uid="{00000000-0005-0000-0000-000036350000}"/>
    <cellStyle name="Neutralno 2" xfId="13697" xr:uid="{00000000-0005-0000-0000-000037350000}"/>
    <cellStyle name="Neutralno 3" xfId="13698" xr:uid="{00000000-0005-0000-0000-000038350000}"/>
    <cellStyle name="Neutralno 4" xfId="13699" xr:uid="{00000000-0005-0000-0000-000039350000}"/>
    <cellStyle name="Neutralno 5" xfId="13700" xr:uid="{00000000-0005-0000-0000-00003A350000}"/>
    <cellStyle name="Neutralno 6" xfId="13701" xr:uid="{00000000-0005-0000-0000-00003B350000}"/>
    <cellStyle name="Neutralno 7" xfId="13702" xr:uid="{00000000-0005-0000-0000-00003C350000}"/>
    <cellStyle name="Neutralno 8" xfId="13703" xr:uid="{00000000-0005-0000-0000-00003D350000}"/>
    <cellStyle name="Neutralno 9" xfId="13704" xr:uid="{00000000-0005-0000-0000-00003E350000}"/>
    <cellStyle name="no dec" xfId="13705" xr:uid="{00000000-0005-0000-0000-00003F350000}"/>
    <cellStyle name="Normal" xfId="0" builtinId="0"/>
    <cellStyle name="Normal - Style1" xfId="89" xr:uid="{00000000-0005-0000-0000-000041350000}"/>
    <cellStyle name="Normal - Style1 10" xfId="13706" xr:uid="{00000000-0005-0000-0000-000042350000}"/>
    <cellStyle name="Normal - Style1 10 2" xfId="13707" xr:uid="{00000000-0005-0000-0000-000043350000}"/>
    <cellStyle name="Normal - Style1 11" xfId="13708" xr:uid="{00000000-0005-0000-0000-000044350000}"/>
    <cellStyle name="Normal - Style1 12" xfId="13709" xr:uid="{00000000-0005-0000-0000-000045350000}"/>
    <cellStyle name="Normal - Style1 13" xfId="13710" xr:uid="{00000000-0005-0000-0000-000046350000}"/>
    <cellStyle name="Normal - Style1 14" xfId="13711" xr:uid="{00000000-0005-0000-0000-000047350000}"/>
    <cellStyle name="Normal - Style1 15" xfId="13712" xr:uid="{00000000-0005-0000-0000-000048350000}"/>
    <cellStyle name="Normal - Style1 16" xfId="13713" xr:uid="{00000000-0005-0000-0000-000049350000}"/>
    <cellStyle name="Normal - Style1 17" xfId="13714" xr:uid="{00000000-0005-0000-0000-00004A350000}"/>
    <cellStyle name="Normal - Style1 2" xfId="13715" xr:uid="{00000000-0005-0000-0000-00004B350000}"/>
    <cellStyle name="Normal - Style1 2 10" xfId="13716" xr:uid="{00000000-0005-0000-0000-00004C350000}"/>
    <cellStyle name="Normal - Style1 2 11" xfId="13717" xr:uid="{00000000-0005-0000-0000-00004D350000}"/>
    <cellStyle name="Normal - Style1 2 12" xfId="13718" xr:uid="{00000000-0005-0000-0000-00004E350000}"/>
    <cellStyle name="Normal - Style1 2 2" xfId="13719" xr:uid="{00000000-0005-0000-0000-00004F350000}"/>
    <cellStyle name="Normal - Style1 2 2 2" xfId="13720" xr:uid="{00000000-0005-0000-0000-000050350000}"/>
    <cellStyle name="Normal - Style1 2 2 3" xfId="13721" xr:uid="{00000000-0005-0000-0000-000051350000}"/>
    <cellStyle name="Normal - Style1 2 2 4" xfId="13722" xr:uid="{00000000-0005-0000-0000-000052350000}"/>
    <cellStyle name="Normal - Style1 2 3" xfId="13723" xr:uid="{00000000-0005-0000-0000-000053350000}"/>
    <cellStyle name="Normal - Style1 2 3 2" xfId="13724" xr:uid="{00000000-0005-0000-0000-000054350000}"/>
    <cellStyle name="Normal - Style1 2 3 2 2" xfId="13725" xr:uid="{00000000-0005-0000-0000-000055350000}"/>
    <cellStyle name="Normal - Style1 2 3 2 3" xfId="13726" xr:uid="{00000000-0005-0000-0000-000056350000}"/>
    <cellStyle name="Normal - Style1 2 3 2 4" xfId="13727" xr:uid="{00000000-0005-0000-0000-000057350000}"/>
    <cellStyle name="Normal - Style1 2 3 2 5" xfId="13728" xr:uid="{00000000-0005-0000-0000-000058350000}"/>
    <cellStyle name="Normal - Style1 2 3 2 6" xfId="13729" xr:uid="{00000000-0005-0000-0000-000059350000}"/>
    <cellStyle name="Normal - Style1 2 3 3" xfId="13730" xr:uid="{00000000-0005-0000-0000-00005A350000}"/>
    <cellStyle name="Normal - Style1 2 3 4" xfId="13731" xr:uid="{00000000-0005-0000-0000-00005B350000}"/>
    <cellStyle name="Normal - Style1 2 3 5" xfId="13732" xr:uid="{00000000-0005-0000-0000-00005C350000}"/>
    <cellStyle name="Normal - Style1 2 3 6" xfId="13733" xr:uid="{00000000-0005-0000-0000-00005D350000}"/>
    <cellStyle name="Normal - Style1 2 4" xfId="13734" xr:uid="{00000000-0005-0000-0000-00005E350000}"/>
    <cellStyle name="Normal - Style1 2 4 2" xfId="13735" xr:uid="{00000000-0005-0000-0000-00005F350000}"/>
    <cellStyle name="Normal - Style1 2 4 3" xfId="13736" xr:uid="{00000000-0005-0000-0000-000060350000}"/>
    <cellStyle name="Normal - Style1 2 4 3 2" xfId="13737" xr:uid="{00000000-0005-0000-0000-000061350000}"/>
    <cellStyle name="Normal - Style1 2 4 4" xfId="13738" xr:uid="{00000000-0005-0000-0000-000062350000}"/>
    <cellStyle name="Normal - Style1 2 5" xfId="13739" xr:uid="{00000000-0005-0000-0000-000063350000}"/>
    <cellStyle name="Normal - Style1 2 5 2" xfId="13740" xr:uid="{00000000-0005-0000-0000-000064350000}"/>
    <cellStyle name="Normal - Style1 2 6" xfId="13741" xr:uid="{00000000-0005-0000-0000-000065350000}"/>
    <cellStyle name="Normal - Style1 2 7" xfId="13742" xr:uid="{00000000-0005-0000-0000-000066350000}"/>
    <cellStyle name="Normal - Style1 2 8" xfId="13743" xr:uid="{00000000-0005-0000-0000-000067350000}"/>
    <cellStyle name="Normal - Style1 2 9" xfId="13744" xr:uid="{00000000-0005-0000-0000-000068350000}"/>
    <cellStyle name="Normal - Style1 3" xfId="13745" xr:uid="{00000000-0005-0000-0000-000069350000}"/>
    <cellStyle name="Normal - Style1 3 10" xfId="13746" xr:uid="{00000000-0005-0000-0000-00006A350000}"/>
    <cellStyle name="Normal - Style1 3 11" xfId="13747" xr:uid="{00000000-0005-0000-0000-00006B350000}"/>
    <cellStyle name="Normal - Style1 3 12" xfId="13748" xr:uid="{00000000-0005-0000-0000-00006C350000}"/>
    <cellStyle name="Normal - Style1 3 2" xfId="13749" xr:uid="{00000000-0005-0000-0000-00006D350000}"/>
    <cellStyle name="Normal - Style1 3 2 2" xfId="13750" xr:uid="{00000000-0005-0000-0000-00006E350000}"/>
    <cellStyle name="Normal - Style1 3 2 3" xfId="13751" xr:uid="{00000000-0005-0000-0000-00006F350000}"/>
    <cellStyle name="Normal - Style1 3 2 4" xfId="13752" xr:uid="{00000000-0005-0000-0000-000070350000}"/>
    <cellStyle name="Normal - Style1 3 3" xfId="13753" xr:uid="{00000000-0005-0000-0000-000071350000}"/>
    <cellStyle name="Normal - Style1 3 3 2" xfId="13754" xr:uid="{00000000-0005-0000-0000-000072350000}"/>
    <cellStyle name="Normal - Style1 3 4" xfId="13755" xr:uid="{00000000-0005-0000-0000-000073350000}"/>
    <cellStyle name="Normal - Style1 3 4 2" xfId="13756" xr:uid="{00000000-0005-0000-0000-000074350000}"/>
    <cellStyle name="Normal - Style1 3 5" xfId="13757" xr:uid="{00000000-0005-0000-0000-000075350000}"/>
    <cellStyle name="Normal - Style1 3 5 2" xfId="13758" xr:uid="{00000000-0005-0000-0000-000076350000}"/>
    <cellStyle name="Normal - Style1 3 6" xfId="13759" xr:uid="{00000000-0005-0000-0000-000077350000}"/>
    <cellStyle name="Normal - Style1 3 7" xfId="13760" xr:uid="{00000000-0005-0000-0000-000078350000}"/>
    <cellStyle name="Normal - Style1 3 8" xfId="13761" xr:uid="{00000000-0005-0000-0000-000079350000}"/>
    <cellStyle name="Normal - Style1 3 9" xfId="13762" xr:uid="{00000000-0005-0000-0000-00007A350000}"/>
    <cellStyle name="Normal - Style1 4" xfId="13763" xr:uid="{00000000-0005-0000-0000-00007B350000}"/>
    <cellStyle name="Normal - Style1 4 10" xfId="13764" xr:uid="{00000000-0005-0000-0000-00007C350000}"/>
    <cellStyle name="Normal - Style1 4 11" xfId="13765" xr:uid="{00000000-0005-0000-0000-00007D350000}"/>
    <cellStyle name="Normal - Style1 4 12" xfId="13766" xr:uid="{00000000-0005-0000-0000-00007E350000}"/>
    <cellStyle name="Normal - Style1 4 2" xfId="13767" xr:uid="{00000000-0005-0000-0000-00007F350000}"/>
    <cellStyle name="Normal - Style1 4 2 2" xfId="13768" xr:uid="{00000000-0005-0000-0000-000080350000}"/>
    <cellStyle name="Normal - Style1 4 2 3" xfId="13769" xr:uid="{00000000-0005-0000-0000-000081350000}"/>
    <cellStyle name="Normal - Style1 4 2 4" xfId="13770" xr:uid="{00000000-0005-0000-0000-000082350000}"/>
    <cellStyle name="Normal - Style1 4 3" xfId="13771" xr:uid="{00000000-0005-0000-0000-000083350000}"/>
    <cellStyle name="Normal - Style1 4 3 2" xfId="13772" xr:uid="{00000000-0005-0000-0000-000084350000}"/>
    <cellStyle name="Normal - Style1 4 4" xfId="13773" xr:uid="{00000000-0005-0000-0000-000085350000}"/>
    <cellStyle name="Normal - Style1 4 4 2" xfId="13774" xr:uid="{00000000-0005-0000-0000-000086350000}"/>
    <cellStyle name="Normal - Style1 4 5" xfId="13775" xr:uid="{00000000-0005-0000-0000-000087350000}"/>
    <cellStyle name="Normal - Style1 4 5 2" xfId="13776" xr:uid="{00000000-0005-0000-0000-000088350000}"/>
    <cellStyle name="Normal - Style1 4 6" xfId="13777" xr:uid="{00000000-0005-0000-0000-000089350000}"/>
    <cellStyle name="Normal - Style1 4 7" xfId="13778" xr:uid="{00000000-0005-0000-0000-00008A350000}"/>
    <cellStyle name="Normal - Style1 4 8" xfId="13779" xr:uid="{00000000-0005-0000-0000-00008B350000}"/>
    <cellStyle name="Normal - Style1 4 9" xfId="13780" xr:uid="{00000000-0005-0000-0000-00008C350000}"/>
    <cellStyle name="Normal - Style1 5" xfId="13781" xr:uid="{00000000-0005-0000-0000-00008D350000}"/>
    <cellStyle name="Normal - Style1 5 2" xfId="13782" xr:uid="{00000000-0005-0000-0000-00008E350000}"/>
    <cellStyle name="Normal - Style1 5 2 2" xfId="13783" xr:uid="{00000000-0005-0000-0000-00008F350000}"/>
    <cellStyle name="Normal - Style1 5 3" xfId="13784" xr:uid="{00000000-0005-0000-0000-000090350000}"/>
    <cellStyle name="Normal - Style1 5 3 2" xfId="13785" xr:uid="{00000000-0005-0000-0000-000091350000}"/>
    <cellStyle name="Normal - Style1 5 4" xfId="13786" xr:uid="{00000000-0005-0000-0000-000092350000}"/>
    <cellStyle name="Normal - Style1 5 5" xfId="13787" xr:uid="{00000000-0005-0000-0000-000093350000}"/>
    <cellStyle name="Normal - Style1 6" xfId="13788" xr:uid="{00000000-0005-0000-0000-000094350000}"/>
    <cellStyle name="Normal - Style1 6 2" xfId="13789" xr:uid="{00000000-0005-0000-0000-000095350000}"/>
    <cellStyle name="Normal - Style1 6 2 2" xfId="13790" xr:uid="{00000000-0005-0000-0000-000096350000}"/>
    <cellStyle name="Normal - Style1 6 3" xfId="13791" xr:uid="{00000000-0005-0000-0000-000097350000}"/>
    <cellStyle name="Normal - Style1 6 3 2" xfId="13792" xr:uid="{00000000-0005-0000-0000-000098350000}"/>
    <cellStyle name="Normal - Style1 6 4" xfId="13793" xr:uid="{00000000-0005-0000-0000-000099350000}"/>
    <cellStyle name="Normal - Style1 6 5" xfId="13794" xr:uid="{00000000-0005-0000-0000-00009A350000}"/>
    <cellStyle name="Normal - Style1 7" xfId="13795" xr:uid="{00000000-0005-0000-0000-00009B350000}"/>
    <cellStyle name="Normal - Style1 7 2" xfId="13796" xr:uid="{00000000-0005-0000-0000-00009C350000}"/>
    <cellStyle name="Normal - Style1 7 2 2" xfId="13797" xr:uid="{00000000-0005-0000-0000-00009D350000}"/>
    <cellStyle name="Normal - Style1 7 3" xfId="13798" xr:uid="{00000000-0005-0000-0000-00009E350000}"/>
    <cellStyle name="Normal - Style1 7 3 2" xfId="13799" xr:uid="{00000000-0005-0000-0000-00009F350000}"/>
    <cellStyle name="Normal - Style1 7 4" xfId="13800" xr:uid="{00000000-0005-0000-0000-0000A0350000}"/>
    <cellStyle name="Normal - Style1 7 5" xfId="13801" xr:uid="{00000000-0005-0000-0000-0000A1350000}"/>
    <cellStyle name="Normal - Style1 8" xfId="13802" xr:uid="{00000000-0005-0000-0000-0000A2350000}"/>
    <cellStyle name="Normal - Style1 8 2" xfId="13803" xr:uid="{00000000-0005-0000-0000-0000A3350000}"/>
    <cellStyle name="Normal - Style1 8 2 2" xfId="13804" xr:uid="{00000000-0005-0000-0000-0000A4350000}"/>
    <cellStyle name="Normal - Style1 8 3" xfId="13805" xr:uid="{00000000-0005-0000-0000-0000A5350000}"/>
    <cellStyle name="Normal - Style1 9" xfId="13806" xr:uid="{00000000-0005-0000-0000-0000A6350000}"/>
    <cellStyle name="Normal - Style1 9 2" xfId="13807" xr:uid="{00000000-0005-0000-0000-0000A7350000}"/>
    <cellStyle name="Normal - Style1 9 2 2" xfId="13808" xr:uid="{00000000-0005-0000-0000-0000A8350000}"/>
    <cellStyle name="Normal - Style1 9 3" xfId="13809" xr:uid="{00000000-0005-0000-0000-0000A9350000}"/>
    <cellStyle name="Normal - Style1_2010-02-01 MTR Overview - Final - SEE" xfId="13810" xr:uid="{00000000-0005-0000-0000-0000AA350000}"/>
    <cellStyle name="Normal 10" xfId="13811" xr:uid="{00000000-0005-0000-0000-0000AB350000}"/>
    <cellStyle name="Normal 10 10" xfId="13812" xr:uid="{00000000-0005-0000-0000-0000AC350000}"/>
    <cellStyle name="Normal 10 10 2" xfId="13813" xr:uid="{00000000-0005-0000-0000-0000AD350000}"/>
    <cellStyle name="Normal 10 10 2 2" xfId="13814" xr:uid="{00000000-0005-0000-0000-0000AE350000}"/>
    <cellStyle name="Normal 10 10 3" xfId="13815" xr:uid="{00000000-0005-0000-0000-0000AF350000}"/>
    <cellStyle name="Normal 10 11" xfId="13816" xr:uid="{00000000-0005-0000-0000-0000B0350000}"/>
    <cellStyle name="Normal 10 11 2" xfId="13817" xr:uid="{00000000-0005-0000-0000-0000B1350000}"/>
    <cellStyle name="Normal 10 12" xfId="13818" xr:uid="{00000000-0005-0000-0000-0000B2350000}"/>
    <cellStyle name="Normal 10 12 2" xfId="13819" xr:uid="{00000000-0005-0000-0000-0000B3350000}"/>
    <cellStyle name="Normal 10 12 2 2" xfId="13820" xr:uid="{00000000-0005-0000-0000-0000B4350000}"/>
    <cellStyle name="Normal 10 12 2 2 2" xfId="13821" xr:uid="{00000000-0005-0000-0000-0000B5350000}"/>
    <cellStyle name="Normal 10 12 2 3" xfId="13822" xr:uid="{00000000-0005-0000-0000-0000B6350000}"/>
    <cellStyle name="Normal 10 12 3" xfId="13823" xr:uid="{00000000-0005-0000-0000-0000B7350000}"/>
    <cellStyle name="Normal 10 12 3 2" xfId="13824" xr:uid="{00000000-0005-0000-0000-0000B8350000}"/>
    <cellStyle name="Normal 10 12 3 2 2" xfId="13825" xr:uid="{00000000-0005-0000-0000-0000B9350000}"/>
    <cellStyle name="Normal 10 12 3 3" xfId="13826" xr:uid="{00000000-0005-0000-0000-0000BA350000}"/>
    <cellStyle name="Normal 10 12 4" xfId="13827" xr:uid="{00000000-0005-0000-0000-0000BB350000}"/>
    <cellStyle name="Normal 10 12 4 2" xfId="13828" xr:uid="{00000000-0005-0000-0000-0000BC350000}"/>
    <cellStyle name="Normal 10 12 5" xfId="13829" xr:uid="{00000000-0005-0000-0000-0000BD350000}"/>
    <cellStyle name="Normal 10 12 6" xfId="13830" xr:uid="{00000000-0005-0000-0000-0000BE350000}"/>
    <cellStyle name="Normal 10 13" xfId="13831" xr:uid="{00000000-0005-0000-0000-0000BF350000}"/>
    <cellStyle name="Normal 10 13 2" xfId="13832" xr:uid="{00000000-0005-0000-0000-0000C0350000}"/>
    <cellStyle name="Normal 10 13 2 2" xfId="13833" xr:uid="{00000000-0005-0000-0000-0000C1350000}"/>
    <cellStyle name="Normal 10 13 2 2 2" xfId="13834" xr:uid="{00000000-0005-0000-0000-0000C2350000}"/>
    <cellStyle name="Normal 10 13 2 3" xfId="13835" xr:uid="{00000000-0005-0000-0000-0000C3350000}"/>
    <cellStyle name="Normal 10 13 3" xfId="13836" xr:uid="{00000000-0005-0000-0000-0000C4350000}"/>
    <cellStyle name="Normal 10 13 3 2" xfId="13837" xr:uid="{00000000-0005-0000-0000-0000C5350000}"/>
    <cellStyle name="Normal 10 13 4" xfId="13838" xr:uid="{00000000-0005-0000-0000-0000C6350000}"/>
    <cellStyle name="Normal 10 13 5" xfId="13839" xr:uid="{00000000-0005-0000-0000-0000C7350000}"/>
    <cellStyle name="Normal 10 14" xfId="13840" xr:uid="{00000000-0005-0000-0000-0000C8350000}"/>
    <cellStyle name="Normal 10 15" xfId="13841" xr:uid="{00000000-0005-0000-0000-0000C9350000}"/>
    <cellStyle name="Normal 10 15 2" xfId="13842" xr:uid="{00000000-0005-0000-0000-0000CA350000}"/>
    <cellStyle name="Normal 10 16" xfId="13843" xr:uid="{00000000-0005-0000-0000-0000CB350000}"/>
    <cellStyle name="Normal 10 16 2" xfId="13844" xr:uid="{00000000-0005-0000-0000-0000CC350000}"/>
    <cellStyle name="Normal 10 16 3" xfId="13845" xr:uid="{00000000-0005-0000-0000-0000CD350000}"/>
    <cellStyle name="Normal 10 2" xfId="13846" xr:uid="{00000000-0005-0000-0000-0000CE350000}"/>
    <cellStyle name="Normal 10 2 2" xfId="13847" xr:uid="{00000000-0005-0000-0000-0000CF350000}"/>
    <cellStyle name="Normal 10 2 3" xfId="13848" xr:uid="{00000000-0005-0000-0000-0000D0350000}"/>
    <cellStyle name="Normal 10 2 3 2" xfId="13849" xr:uid="{00000000-0005-0000-0000-0000D1350000}"/>
    <cellStyle name="Normal 10 2 4" xfId="13850" xr:uid="{00000000-0005-0000-0000-0000D2350000}"/>
    <cellStyle name="Normal 10 2 5" xfId="13851" xr:uid="{00000000-0005-0000-0000-0000D3350000}"/>
    <cellStyle name="Normal 10 2 6" xfId="13852" xr:uid="{00000000-0005-0000-0000-0000D4350000}"/>
    <cellStyle name="Normal 10 2 7" xfId="13853" xr:uid="{00000000-0005-0000-0000-0000D5350000}"/>
    <cellStyle name="Normal 10 3" xfId="13854" xr:uid="{00000000-0005-0000-0000-0000D6350000}"/>
    <cellStyle name="Normal 10 3 2" xfId="13855" xr:uid="{00000000-0005-0000-0000-0000D7350000}"/>
    <cellStyle name="Normal 10 4" xfId="13856" xr:uid="{00000000-0005-0000-0000-0000D8350000}"/>
    <cellStyle name="Normal 10 4 2" xfId="13857" xr:uid="{00000000-0005-0000-0000-0000D9350000}"/>
    <cellStyle name="Normal 10 5" xfId="13858" xr:uid="{00000000-0005-0000-0000-0000DA350000}"/>
    <cellStyle name="Normal 10 5 2" xfId="13859" xr:uid="{00000000-0005-0000-0000-0000DB350000}"/>
    <cellStyle name="Normal 10 6" xfId="13860" xr:uid="{00000000-0005-0000-0000-0000DC350000}"/>
    <cellStyle name="Normal 10 6 2" xfId="13861" xr:uid="{00000000-0005-0000-0000-0000DD350000}"/>
    <cellStyle name="Normal 10 7" xfId="13862" xr:uid="{00000000-0005-0000-0000-0000DE350000}"/>
    <cellStyle name="Normal 10 7 2" xfId="13863" xr:uid="{00000000-0005-0000-0000-0000DF350000}"/>
    <cellStyle name="Normal 10 8" xfId="13864" xr:uid="{00000000-0005-0000-0000-0000E0350000}"/>
    <cellStyle name="Normal 10 8 2" xfId="13865" xr:uid="{00000000-0005-0000-0000-0000E1350000}"/>
    <cellStyle name="Normal 10 9" xfId="13866" xr:uid="{00000000-0005-0000-0000-0000E2350000}"/>
    <cellStyle name="Normal 10 9 2" xfId="13867" xr:uid="{00000000-0005-0000-0000-0000E3350000}"/>
    <cellStyle name="Normal 10_FC 3+9 Bus delivery 10052010" xfId="13868" xr:uid="{00000000-0005-0000-0000-0000E4350000}"/>
    <cellStyle name="Normal 100" xfId="13869" xr:uid="{00000000-0005-0000-0000-0000E5350000}"/>
    <cellStyle name="Normal 100 2" xfId="13870" xr:uid="{00000000-0005-0000-0000-0000E6350000}"/>
    <cellStyle name="Normal 101" xfId="13871" xr:uid="{00000000-0005-0000-0000-0000E7350000}"/>
    <cellStyle name="Normal 101 2" xfId="13872" xr:uid="{00000000-0005-0000-0000-0000E8350000}"/>
    <cellStyle name="Normal 102" xfId="13873" xr:uid="{00000000-0005-0000-0000-0000E9350000}"/>
    <cellStyle name="Normal 102 2" xfId="13874" xr:uid="{00000000-0005-0000-0000-0000EA350000}"/>
    <cellStyle name="Normal 103" xfId="13875" xr:uid="{00000000-0005-0000-0000-0000EB350000}"/>
    <cellStyle name="Normal 103 2" xfId="13876" xr:uid="{00000000-0005-0000-0000-0000EC350000}"/>
    <cellStyle name="Normal 104" xfId="13877" xr:uid="{00000000-0005-0000-0000-0000ED350000}"/>
    <cellStyle name="Normal 104 2" xfId="13878" xr:uid="{00000000-0005-0000-0000-0000EE350000}"/>
    <cellStyle name="Normal 104 3" xfId="13879" xr:uid="{00000000-0005-0000-0000-0000EF350000}"/>
    <cellStyle name="Normal 105" xfId="13880" xr:uid="{00000000-0005-0000-0000-0000F0350000}"/>
    <cellStyle name="Normal 105 2" xfId="13881" xr:uid="{00000000-0005-0000-0000-0000F1350000}"/>
    <cellStyle name="Normal 106" xfId="13882" xr:uid="{00000000-0005-0000-0000-0000F2350000}"/>
    <cellStyle name="Normal 106 2" xfId="13883" xr:uid="{00000000-0005-0000-0000-0000F3350000}"/>
    <cellStyle name="Normal 107" xfId="13884" xr:uid="{00000000-0005-0000-0000-0000F4350000}"/>
    <cellStyle name="Normal 107 2" xfId="13885" xr:uid="{00000000-0005-0000-0000-0000F5350000}"/>
    <cellStyle name="Normal 108" xfId="13886" xr:uid="{00000000-0005-0000-0000-0000F6350000}"/>
    <cellStyle name="Normal 108 2" xfId="13887" xr:uid="{00000000-0005-0000-0000-0000F7350000}"/>
    <cellStyle name="Normal 109" xfId="13888" xr:uid="{00000000-0005-0000-0000-0000F8350000}"/>
    <cellStyle name="Normal 109 2" xfId="13889" xr:uid="{00000000-0005-0000-0000-0000F9350000}"/>
    <cellStyle name="Normal 11" xfId="13890" xr:uid="{00000000-0005-0000-0000-0000FA350000}"/>
    <cellStyle name="Normal 11 10" xfId="13891" xr:uid="{00000000-0005-0000-0000-0000FB350000}"/>
    <cellStyle name="Normal 11 10 2" xfId="13892" xr:uid="{00000000-0005-0000-0000-0000FC350000}"/>
    <cellStyle name="Normal 11 10 2 2" xfId="13893" xr:uid="{00000000-0005-0000-0000-0000FD350000}"/>
    <cellStyle name="Normal 11 10 3" xfId="13894" xr:uid="{00000000-0005-0000-0000-0000FE350000}"/>
    <cellStyle name="Normal 11 10 4" xfId="13895" xr:uid="{00000000-0005-0000-0000-0000FF350000}"/>
    <cellStyle name="Normal 11 11" xfId="13896" xr:uid="{00000000-0005-0000-0000-000000360000}"/>
    <cellStyle name="Normal 11 11 2" xfId="13897" xr:uid="{00000000-0005-0000-0000-000001360000}"/>
    <cellStyle name="Normal 11 11 2 2" xfId="13898" xr:uid="{00000000-0005-0000-0000-000002360000}"/>
    <cellStyle name="Normal 11 11 2 2 2" xfId="13899" xr:uid="{00000000-0005-0000-0000-000003360000}"/>
    <cellStyle name="Normal 11 11 2 2 2 2" xfId="13900" xr:uid="{00000000-0005-0000-0000-000004360000}"/>
    <cellStyle name="Normal 11 11 2 2 3" xfId="13901" xr:uid="{00000000-0005-0000-0000-000005360000}"/>
    <cellStyle name="Normal 11 11 2 3" xfId="13902" xr:uid="{00000000-0005-0000-0000-000006360000}"/>
    <cellStyle name="Normal 11 11 2 3 2" xfId="13903" xr:uid="{00000000-0005-0000-0000-000007360000}"/>
    <cellStyle name="Normal 11 11 2 4" xfId="13904" xr:uid="{00000000-0005-0000-0000-000008360000}"/>
    <cellStyle name="Normal 11 11 3" xfId="13905" xr:uid="{00000000-0005-0000-0000-000009360000}"/>
    <cellStyle name="Normal 11 11 3 2" xfId="13906" xr:uid="{00000000-0005-0000-0000-00000A360000}"/>
    <cellStyle name="Normal 11 11 3 2 2" xfId="13907" xr:uid="{00000000-0005-0000-0000-00000B360000}"/>
    <cellStyle name="Normal 11 11 3 3" xfId="13908" xr:uid="{00000000-0005-0000-0000-00000C360000}"/>
    <cellStyle name="Normal 11 11 4" xfId="13909" xr:uid="{00000000-0005-0000-0000-00000D360000}"/>
    <cellStyle name="Normal 11 12" xfId="13910" xr:uid="{00000000-0005-0000-0000-00000E360000}"/>
    <cellStyle name="Normal 11 12 2" xfId="13911" xr:uid="{00000000-0005-0000-0000-00000F360000}"/>
    <cellStyle name="Normal 11 12 2 2" xfId="13912" xr:uid="{00000000-0005-0000-0000-000010360000}"/>
    <cellStyle name="Normal 11 12 2 2 2" xfId="13913" xr:uid="{00000000-0005-0000-0000-000011360000}"/>
    <cellStyle name="Normal 11 12 2 3" xfId="13914" xr:uid="{00000000-0005-0000-0000-000012360000}"/>
    <cellStyle name="Normal 11 12 3" xfId="13915" xr:uid="{00000000-0005-0000-0000-000013360000}"/>
    <cellStyle name="Normal 11 12 3 2" xfId="13916" xr:uid="{00000000-0005-0000-0000-000014360000}"/>
    <cellStyle name="Normal 11 12 3 2 2" xfId="13917" xr:uid="{00000000-0005-0000-0000-000015360000}"/>
    <cellStyle name="Normal 11 12 3 3" xfId="13918" xr:uid="{00000000-0005-0000-0000-000016360000}"/>
    <cellStyle name="Normal 11 12 4" xfId="13919" xr:uid="{00000000-0005-0000-0000-000017360000}"/>
    <cellStyle name="Normal 11 12 4 2" xfId="13920" xr:uid="{00000000-0005-0000-0000-000018360000}"/>
    <cellStyle name="Normal 11 12 5" xfId="13921" xr:uid="{00000000-0005-0000-0000-000019360000}"/>
    <cellStyle name="Normal 11 12 6" xfId="13922" xr:uid="{00000000-0005-0000-0000-00001A360000}"/>
    <cellStyle name="Normal 11 13" xfId="13923" xr:uid="{00000000-0005-0000-0000-00001B360000}"/>
    <cellStyle name="Normal 11 13 2" xfId="13924" xr:uid="{00000000-0005-0000-0000-00001C360000}"/>
    <cellStyle name="Normal 11 13 2 2" xfId="13925" xr:uid="{00000000-0005-0000-0000-00001D360000}"/>
    <cellStyle name="Normal 11 13 2 2 2" xfId="13926" xr:uid="{00000000-0005-0000-0000-00001E360000}"/>
    <cellStyle name="Normal 11 13 2 3" xfId="13927" xr:uid="{00000000-0005-0000-0000-00001F360000}"/>
    <cellStyle name="Normal 11 13 3" xfId="13928" xr:uid="{00000000-0005-0000-0000-000020360000}"/>
    <cellStyle name="Normal 11 13 3 2" xfId="13929" xr:uid="{00000000-0005-0000-0000-000021360000}"/>
    <cellStyle name="Normal 11 13 4" xfId="13930" xr:uid="{00000000-0005-0000-0000-000022360000}"/>
    <cellStyle name="Normal 11 13 5" xfId="13931" xr:uid="{00000000-0005-0000-0000-000023360000}"/>
    <cellStyle name="Normal 11 14" xfId="13932" xr:uid="{00000000-0005-0000-0000-000024360000}"/>
    <cellStyle name="Normal 11 15" xfId="13933" xr:uid="{00000000-0005-0000-0000-000025360000}"/>
    <cellStyle name="Normal 11 15 2" xfId="13934" xr:uid="{00000000-0005-0000-0000-000026360000}"/>
    <cellStyle name="Normal 11 16" xfId="13935" xr:uid="{00000000-0005-0000-0000-000027360000}"/>
    <cellStyle name="Normal 11 17" xfId="13936" xr:uid="{00000000-0005-0000-0000-000028360000}"/>
    <cellStyle name="Normal 11 2" xfId="13937" xr:uid="{00000000-0005-0000-0000-000029360000}"/>
    <cellStyle name="Normal 11 2 2" xfId="13938" xr:uid="{00000000-0005-0000-0000-00002A360000}"/>
    <cellStyle name="Normal 11 2 3" xfId="13939" xr:uid="{00000000-0005-0000-0000-00002B360000}"/>
    <cellStyle name="Normal 11 3" xfId="13940" xr:uid="{00000000-0005-0000-0000-00002C360000}"/>
    <cellStyle name="Normal 11 3 2" xfId="13941" xr:uid="{00000000-0005-0000-0000-00002D360000}"/>
    <cellStyle name="Normal 11 4" xfId="13942" xr:uid="{00000000-0005-0000-0000-00002E360000}"/>
    <cellStyle name="Normal 11 4 2" xfId="13943" xr:uid="{00000000-0005-0000-0000-00002F360000}"/>
    <cellStyle name="Normal 11 5" xfId="13944" xr:uid="{00000000-0005-0000-0000-000030360000}"/>
    <cellStyle name="Normal 11 5 2" xfId="13945" xr:uid="{00000000-0005-0000-0000-000031360000}"/>
    <cellStyle name="Normal 11 6" xfId="13946" xr:uid="{00000000-0005-0000-0000-000032360000}"/>
    <cellStyle name="Normal 11 6 2" xfId="13947" xr:uid="{00000000-0005-0000-0000-000033360000}"/>
    <cellStyle name="Normal 11 7" xfId="13948" xr:uid="{00000000-0005-0000-0000-000034360000}"/>
    <cellStyle name="Normal 11 7 2" xfId="13949" xr:uid="{00000000-0005-0000-0000-000035360000}"/>
    <cellStyle name="Normal 11 8" xfId="13950" xr:uid="{00000000-0005-0000-0000-000036360000}"/>
    <cellStyle name="Normal 11 8 2" xfId="13951" xr:uid="{00000000-0005-0000-0000-000037360000}"/>
    <cellStyle name="Normal 11 9" xfId="13952" xr:uid="{00000000-0005-0000-0000-000038360000}"/>
    <cellStyle name="Normal 11 9 2" xfId="13953" xr:uid="{00000000-0005-0000-0000-000039360000}"/>
    <cellStyle name="Normal 11_FC 3+9 Bus delivery 10052010" xfId="13954" xr:uid="{00000000-0005-0000-0000-00003A360000}"/>
    <cellStyle name="Normal 110" xfId="13955" xr:uid="{00000000-0005-0000-0000-00003B360000}"/>
    <cellStyle name="Normal 110 2" xfId="13956" xr:uid="{00000000-0005-0000-0000-00003C360000}"/>
    <cellStyle name="Normal 111" xfId="13957" xr:uid="{00000000-0005-0000-0000-00003D360000}"/>
    <cellStyle name="Normal 111 2" xfId="13958" xr:uid="{00000000-0005-0000-0000-00003E360000}"/>
    <cellStyle name="Normal 112" xfId="13959" xr:uid="{00000000-0005-0000-0000-00003F360000}"/>
    <cellStyle name="Normal 112 2" xfId="13960" xr:uid="{00000000-0005-0000-0000-000040360000}"/>
    <cellStyle name="Normal 113" xfId="13961" xr:uid="{00000000-0005-0000-0000-000041360000}"/>
    <cellStyle name="Normal 113 2" xfId="13962" xr:uid="{00000000-0005-0000-0000-000042360000}"/>
    <cellStyle name="Normal 114" xfId="13963" xr:uid="{00000000-0005-0000-0000-000043360000}"/>
    <cellStyle name="Normal 115" xfId="13964" xr:uid="{00000000-0005-0000-0000-000044360000}"/>
    <cellStyle name="Normal 115 2" xfId="13965" xr:uid="{00000000-0005-0000-0000-000045360000}"/>
    <cellStyle name="Normal 116" xfId="13966" xr:uid="{00000000-0005-0000-0000-000046360000}"/>
    <cellStyle name="Normal 117" xfId="13967" xr:uid="{00000000-0005-0000-0000-000047360000}"/>
    <cellStyle name="Normal 118" xfId="13968" xr:uid="{00000000-0005-0000-0000-000048360000}"/>
    <cellStyle name="Normal 119" xfId="13969" xr:uid="{00000000-0005-0000-0000-000049360000}"/>
    <cellStyle name="Normal 12" xfId="13970" xr:uid="{00000000-0005-0000-0000-00004A360000}"/>
    <cellStyle name="Normal 12 10" xfId="13971" xr:uid="{00000000-0005-0000-0000-00004B360000}"/>
    <cellStyle name="Normal 12 11" xfId="13972" xr:uid="{00000000-0005-0000-0000-00004C360000}"/>
    <cellStyle name="Normal 12 12" xfId="13973" xr:uid="{00000000-0005-0000-0000-00004D360000}"/>
    <cellStyle name="Normal 12 2" xfId="13974" xr:uid="{00000000-0005-0000-0000-00004E360000}"/>
    <cellStyle name="Normal 12 2 2" xfId="13975" xr:uid="{00000000-0005-0000-0000-00004F360000}"/>
    <cellStyle name="Normal 12 2 2 2" xfId="13976" xr:uid="{00000000-0005-0000-0000-000050360000}"/>
    <cellStyle name="Normal 12 2 2 2 2" xfId="13977" xr:uid="{00000000-0005-0000-0000-000051360000}"/>
    <cellStyle name="Normal 12 2 2 2 2 2" xfId="13978" xr:uid="{00000000-0005-0000-0000-000052360000}"/>
    <cellStyle name="Normal 12 2 2 2 2 2 2" xfId="13979" xr:uid="{00000000-0005-0000-0000-000053360000}"/>
    <cellStyle name="Normal 12 2 2 2 2 3" xfId="13980" xr:uid="{00000000-0005-0000-0000-000054360000}"/>
    <cellStyle name="Normal 12 2 2 2 3" xfId="13981" xr:uid="{00000000-0005-0000-0000-000055360000}"/>
    <cellStyle name="Normal 12 2 2 2 3 2" xfId="13982" xr:uid="{00000000-0005-0000-0000-000056360000}"/>
    <cellStyle name="Normal 12 2 2 2 4" xfId="13983" xr:uid="{00000000-0005-0000-0000-000057360000}"/>
    <cellStyle name="Normal 12 2 2 3" xfId="13984" xr:uid="{00000000-0005-0000-0000-000058360000}"/>
    <cellStyle name="Normal 12 2 2 3 2" xfId="13985" xr:uid="{00000000-0005-0000-0000-000059360000}"/>
    <cellStyle name="Normal 12 2 2 3 2 2" xfId="13986" xr:uid="{00000000-0005-0000-0000-00005A360000}"/>
    <cellStyle name="Normal 12 2 2 3 3" xfId="13987" xr:uid="{00000000-0005-0000-0000-00005B360000}"/>
    <cellStyle name="Normal 12 2 2 4" xfId="13988" xr:uid="{00000000-0005-0000-0000-00005C360000}"/>
    <cellStyle name="Normal 12 2 2 4 2" xfId="13989" xr:uid="{00000000-0005-0000-0000-00005D360000}"/>
    <cellStyle name="Normal 12 2 2 5" xfId="13990" xr:uid="{00000000-0005-0000-0000-00005E360000}"/>
    <cellStyle name="Normal 12 2 3" xfId="13991" xr:uid="{00000000-0005-0000-0000-00005F360000}"/>
    <cellStyle name="Normal 12 2 3 2" xfId="13992" xr:uid="{00000000-0005-0000-0000-000060360000}"/>
    <cellStyle name="Normal 12 2 3 2 2" xfId="13993" xr:uid="{00000000-0005-0000-0000-000061360000}"/>
    <cellStyle name="Normal 12 2 3 2 2 2" xfId="13994" xr:uid="{00000000-0005-0000-0000-000062360000}"/>
    <cellStyle name="Normal 12 2 3 2 3" xfId="13995" xr:uid="{00000000-0005-0000-0000-000063360000}"/>
    <cellStyle name="Normal 12 2 3 3" xfId="13996" xr:uid="{00000000-0005-0000-0000-000064360000}"/>
    <cellStyle name="Normal 12 2 3 3 2" xfId="13997" xr:uid="{00000000-0005-0000-0000-000065360000}"/>
    <cellStyle name="Normal 12 2 3 4" xfId="13998" xr:uid="{00000000-0005-0000-0000-000066360000}"/>
    <cellStyle name="Normal 12 2 4" xfId="13999" xr:uid="{00000000-0005-0000-0000-000067360000}"/>
    <cellStyle name="Normal 12 2 4 2" xfId="14000" xr:uid="{00000000-0005-0000-0000-000068360000}"/>
    <cellStyle name="Normal 12 2 4 2 2" xfId="14001" xr:uid="{00000000-0005-0000-0000-000069360000}"/>
    <cellStyle name="Normal 12 2 4 3" xfId="14002" xr:uid="{00000000-0005-0000-0000-00006A360000}"/>
    <cellStyle name="Normal 12 2 5" xfId="14003" xr:uid="{00000000-0005-0000-0000-00006B360000}"/>
    <cellStyle name="Normal 12 2 5 2" xfId="14004" xr:uid="{00000000-0005-0000-0000-00006C360000}"/>
    <cellStyle name="Normal 12 2 6" xfId="14005" xr:uid="{00000000-0005-0000-0000-00006D360000}"/>
    <cellStyle name="Normal 12 3" xfId="14006" xr:uid="{00000000-0005-0000-0000-00006E360000}"/>
    <cellStyle name="Normal 12 3 2" xfId="14007" xr:uid="{00000000-0005-0000-0000-00006F360000}"/>
    <cellStyle name="Normal 12 3 2 2" xfId="14008" xr:uid="{00000000-0005-0000-0000-000070360000}"/>
    <cellStyle name="Normal 12 3 2 2 2" xfId="14009" xr:uid="{00000000-0005-0000-0000-000071360000}"/>
    <cellStyle name="Normal 12 3 2 2 2 2" xfId="14010" xr:uid="{00000000-0005-0000-0000-000072360000}"/>
    <cellStyle name="Normal 12 3 2 2 2 2 2" xfId="14011" xr:uid="{00000000-0005-0000-0000-000073360000}"/>
    <cellStyle name="Normal 12 3 2 2 2 3" xfId="14012" xr:uid="{00000000-0005-0000-0000-000074360000}"/>
    <cellStyle name="Normal 12 3 2 2 3" xfId="14013" xr:uid="{00000000-0005-0000-0000-000075360000}"/>
    <cellStyle name="Normal 12 3 2 2 3 2" xfId="14014" xr:uid="{00000000-0005-0000-0000-000076360000}"/>
    <cellStyle name="Normal 12 3 2 2 4" xfId="14015" xr:uid="{00000000-0005-0000-0000-000077360000}"/>
    <cellStyle name="Normal 12 3 2 3" xfId="14016" xr:uid="{00000000-0005-0000-0000-000078360000}"/>
    <cellStyle name="Normal 12 3 2 3 2" xfId="14017" xr:uid="{00000000-0005-0000-0000-000079360000}"/>
    <cellStyle name="Normal 12 3 2 3 2 2" xfId="14018" xr:uid="{00000000-0005-0000-0000-00007A360000}"/>
    <cellStyle name="Normal 12 3 2 3 3" xfId="14019" xr:uid="{00000000-0005-0000-0000-00007B360000}"/>
    <cellStyle name="Normal 12 3 2 4" xfId="14020" xr:uid="{00000000-0005-0000-0000-00007C360000}"/>
    <cellStyle name="Normal 12 3 2 4 2" xfId="14021" xr:uid="{00000000-0005-0000-0000-00007D360000}"/>
    <cellStyle name="Normal 12 3 2 5" xfId="14022" xr:uid="{00000000-0005-0000-0000-00007E360000}"/>
    <cellStyle name="Normal 12 3 3" xfId="14023" xr:uid="{00000000-0005-0000-0000-00007F360000}"/>
    <cellStyle name="Normal 12 3 3 2" xfId="14024" xr:uid="{00000000-0005-0000-0000-000080360000}"/>
    <cellStyle name="Normal 12 3 3 2 2" xfId="14025" xr:uid="{00000000-0005-0000-0000-000081360000}"/>
    <cellStyle name="Normal 12 3 3 2 2 2" xfId="14026" xr:uid="{00000000-0005-0000-0000-000082360000}"/>
    <cellStyle name="Normal 12 3 3 2 3" xfId="14027" xr:uid="{00000000-0005-0000-0000-000083360000}"/>
    <cellStyle name="Normal 12 3 3 3" xfId="14028" xr:uid="{00000000-0005-0000-0000-000084360000}"/>
    <cellStyle name="Normal 12 3 3 3 2" xfId="14029" xr:uid="{00000000-0005-0000-0000-000085360000}"/>
    <cellStyle name="Normal 12 3 3 4" xfId="14030" xr:uid="{00000000-0005-0000-0000-000086360000}"/>
    <cellStyle name="Normal 12 3 4" xfId="14031" xr:uid="{00000000-0005-0000-0000-000087360000}"/>
    <cellStyle name="Normal 12 3 4 2" xfId="14032" xr:uid="{00000000-0005-0000-0000-000088360000}"/>
    <cellStyle name="Normal 12 3 4 2 2" xfId="14033" xr:uid="{00000000-0005-0000-0000-000089360000}"/>
    <cellStyle name="Normal 12 3 4 3" xfId="14034" xr:uid="{00000000-0005-0000-0000-00008A360000}"/>
    <cellStyle name="Normal 12 3 5" xfId="14035" xr:uid="{00000000-0005-0000-0000-00008B360000}"/>
    <cellStyle name="Normal 12 3 5 2" xfId="14036" xr:uid="{00000000-0005-0000-0000-00008C360000}"/>
    <cellStyle name="Normal 12 3 6" xfId="14037" xr:uid="{00000000-0005-0000-0000-00008D360000}"/>
    <cellStyle name="Normal 12 4" xfId="14038" xr:uid="{00000000-0005-0000-0000-00008E360000}"/>
    <cellStyle name="Normal 12 4 2" xfId="14039" xr:uid="{00000000-0005-0000-0000-00008F360000}"/>
    <cellStyle name="Normal 12 4 2 2" xfId="14040" xr:uid="{00000000-0005-0000-0000-000090360000}"/>
    <cellStyle name="Normal 12 4 2 2 2" xfId="14041" xr:uid="{00000000-0005-0000-0000-000091360000}"/>
    <cellStyle name="Normal 12 4 2 2 2 2" xfId="14042" xr:uid="{00000000-0005-0000-0000-000092360000}"/>
    <cellStyle name="Normal 12 4 2 2 3" xfId="14043" xr:uid="{00000000-0005-0000-0000-000093360000}"/>
    <cellStyle name="Normal 12 4 2 3" xfId="14044" xr:uid="{00000000-0005-0000-0000-000094360000}"/>
    <cellStyle name="Normal 12 4 2 3 2" xfId="14045" xr:uid="{00000000-0005-0000-0000-000095360000}"/>
    <cellStyle name="Normal 12 4 2 4" xfId="14046" xr:uid="{00000000-0005-0000-0000-000096360000}"/>
    <cellStyle name="Normal 12 4 3" xfId="14047" xr:uid="{00000000-0005-0000-0000-000097360000}"/>
    <cellStyle name="Normal 12 4 3 2" xfId="14048" xr:uid="{00000000-0005-0000-0000-000098360000}"/>
    <cellStyle name="Normal 12 4 3 2 2" xfId="14049" xr:uid="{00000000-0005-0000-0000-000099360000}"/>
    <cellStyle name="Normal 12 4 3 2 2 2" xfId="14050" xr:uid="{00000000-0005-0000-0000-00009A360000}"/>
    <cellStyle name="Normal 12 4 3 2 3" xfId="14051" xr:uid="{00000000-0005-0000-0000-00009B360000}"/>
    <cellStyle name="Normal 12 4 3 3" xfId="14052" xr:uid="{00000000-0005-0000-0000-00009C360000}"/>
    <cellStyle name="Normal 12 4 3 3 2" xfId="14053" xr:uid="{00000000-0005-0000-0000-00009D360000}"/>
    <cellStyle name="Normal 12 4 3 4" xfId="14054" xr:uid="{00000000-0005-0000-0000-00009E360000}"/>
    <cellStyle name="Normal 12 4 4" xfId="14055" xr:uid="{00000000-0005-0000-0000-00009F360000}"/>
    <cellStyle name="Normal 12 4 4 2" xfId="14056" xr:uid="{00000000-0005-0000-0000-0000A0360000}"/>
    <cellStyle name="Normal 12 4 4 2 2" xfId="14057" xr:uid="{00000000-0005-0000-0000-0000A1360000}"/>
    <cellStyle name="Normal 12 4 4 3" xfId="14058" xr:uid="{00000000-0005-0000-0000-0000A2360000}"/>
    <cellStyle name="Normal 12 4 5" xfId="14059" xr:uid="{00000000-0005-0000-0000-0000A3360000}"/>
    <cellStyle name="Normal 12 4 5 2" xfId="14060" xr:uid="{00000000-0005-0000-0000-0000A4360000}"/>
    <cellStyle name="Normal 12 4 6" xfId="14061" xr:uid="{00000000-0005-0000-0000-0000A5360000}"/>
    <cellStyle name="Normal 12 5" xfId="14062" xr:uid="{00000000-0005-0000-0000-0000A6360000}"/>
    <cellStyle name="Normal 12 5 2" xfId="14063" xr:uid="{00000000-0005-0000-0000-0000A7360000}"/>
    <cellStyle name="Normal 12 5 2 2" xfId="14064" xr:uid="{00000000-0005-0000-0000-0000A8360000}"/>
    <cellStyle name="Normal 12 5 2 2 2" xfId="14065" xr:uid="{00000000-0005-0000-0000-0000A9360000}"/>
    <cellStyle name="Normal 12 5 2 3" xfId="14066" xr:uid="{00000000-0005-0000-0000-0000AA360000}"/>
    <cellStyle name="Normal 12 5 3" xfId="14067" xr:uid="{00000000-0005-0000-0000-0000AB360000}"/>
    <cellStyle name="Normal 12 5 3 2" xfId="14068" xr:uid="{00000000-0005-0000-0000-0000AC360000}"/>
    <cellStyle name="Normal 12 5 4" xfId="14069" xr:uid="{00000000-0005-0000-0000-0000AD360000}"/>
    <cellStyle name="Normal 12 6" xfId="14070" xr:uid="{00000000-0005-0000-0000-0000AE360000}"/>
    <cellStyle name="Normal 12 6 2" xfId="14071" xr:uid="{00000000-0005-0000-0000-0000AF360000}"/>
    <cellStyle name="Normal 12 6 2 2" xfId="14072" xr:uid="{00000000-0005-0000-0000-0000B0360000}"/>
    <cellStyle name="Normal 12 6 2 2 2" xfId="14073" xr:uid="{00000000-0005-0000-0000-0000B1360000}"/>
    <cellStyle name="Normal 12 6 2 3" xfId="14074" xr:uid="{00000000-0005-0000-0000-0000B2360000}"/>
    <cellStyle name="Normal 12 6 3" xfId="14075" xr:uid="{00000000-0005-0000-0000-0000B3360000}"/>
    <cellStyle name="Normal 12 6 3 2" xfId="14076" xr:uid="{00000000-0005-0000-0000-0000B4360000}"/>
    <cellStyle name="Normal 12 6 4" xfId="14077" xr:uid="{00000000-0005-0000-0000-0000B5360000}"/>
    <cellStyle name="Normal 12 7" xfId="14078" xr:uid="{00000000-0005-0000-0000-0000B6360000}"/>
    <cellStyle name="Normal 12 7 2" xfId="14079" xr:uid="{00000000-0005-0000-0000-0000B7360000}"/>
    <cellStyle name="Normal 12 8" xfId="14080" xr:uid="{00000000-0005-0000-0000-0000B8360000}"/>
    <cellStyle name="Normal 12 8 2" xfId="14081" xr:uid="{00000000-0005-0000-0000-0000B9360000}"/>
    <cellStyle name="Normal 12 8 2 2" xfId="14082" xr:uid="{00000000-0005-0000-0000-0000BA360000}"/>
    <cellStyle name="Normal 12 8 3" xfId="14083" xr:uid="{00000000-0005-0000-0000-0000BB360000}"/>
    <cellStyle name="Normal 12 9" xfId="14084" xr:uid="{00000000-0005-0000-0000-0000BC360000}"/>
    <cellStyle name="Normal 12 9 2" xfId="14085" xr:uid="{00000000-0005-0000-0000-0000BD360000}"/>
    <cellStyle name="Normal 12 9 2 2" xfId="14086" xr:uid="{00000000-0005-0000-0000-0000BE360000}"/>
    <cellStyle name="Normal 12 9 3" xfId="14087" xr:uid="{00000000-0005-0000-0000-0000BF360000}"/>
    <cellStyle name="Normal 120" xfId="14088" xr:uid="{00000000-0005-0000-0000-0000C0360000}"/>
    <cellStyle name="Normal 121" xfId="14089" xr:uid="{00000000-0005-0000-0000-0000C1360000}"/>
    <cellStyle name="Normal 122" xfId="14090" xr:uid="{00000000-0005-0000-0000-0000C2360000}"/>
    <cellStyle name="Normal 123" xfId="14091" xr:uid="{00000000-0005-0000-0000-0000C3360000}"/>
    <cellStyle name="Normal 124" xfId="14092" xr:uid="{00000000-0005-0000-0000-0000C4360000}"/>
    <cellStyle name="Normal 125" xfId="14093" xr:uid="{00000000-0005-0000-0000-0000C5360000}"/>
    <cellStyle name="Normal 126" xfId="14094" xr:uid="{00000000-0005-0000-0000-0000C6360000}"/>
    <cellStyle name="Normal 127" xfId="14095" xr:uid="{00000000-0005-0000-0000-0000C7360000}"/>
    <cellStyle name="Normal 128" xfId="14096" xr:uid="{00000000-0005-0000-0000-0000C8360000}"/>
    <cellStyle name="Normal 129" xfId="14097" xr:uid="{00000000-0005-0000-0000-0000C9360000}"/>
    <cellStyle name="Normal 13" xfId="14098" xr:uid="{00000000-0005-0000-0000-0000CA360000}"/>
    <cellStyle name="Normal 13 10" xfId="14099" xr:uid="{00000000-0005-0000-0000-0000CB360000}"/>
    <cellStyle name="Normal 13 10 2" xfId="14100" xr:uid="{00000000-0005-0000-0000-0000CC360000}"/>
    <cellStyle name="Normal 13 11" xfId="14101" xr:uid="{00000000-0005-0000-0000-0000CD360000}"/>
    <cellStyle name="Normal 13 11 2" xfId="14102" xr:uid="{00000000-0005-0000-0000-0000CE360000}"/>
    <cellStyle name="Normal 13 12" xfId="14103" xr:uid="{00000000-0005-0000-0000-0000CF360000}"/>
    <cellStyle name="Normal 13 13" xfId="14104" xr:uid="{00000000-0005-0000-0000-0000D0360000}"/>
    <cellStyle name="Normal 13 14" xfId="14105" xr:uid="{00000000-0005-0000-0000-0000D1360000}"/>
    <cellStyle name="Normal 13 15" xfId="14106" xr:uid="{00000000-0005-0000-0000-0000D2360000}"/>
    <cellStyle name="Normal 13 16" xfId="14107" xr:uid="{00000000-0005-0000-0000-0000D3360000}"/>
    <cellStyle name="Normal 13 17" xfId="14108" xr:uid="{00000000-0005-0000-0000-0000D4360000}"/>
    <cellStyle name="Normal 13 18" xfId="14109" xr:uid="{00000000-0005-0000-0000-0000D5360000}"/>
    <cellStyle name="Normal 13 19" xfId="14110" xr:uid="{00000000-0005-0000-0000-0000D6360000}"/>
    <cellStyle name="Normal 13 2" xfId="14111" xr:uid="{00000000-0005-0000-0000-0000D7360000}"/>
    <cellStyle name="Normal 13 2 2" xfId="14112" xr:uid="{00000000-0005-0000-0000-0000D8360000}"/>
    <cellStyle name="Normal 13 2 2 2" xfId="14113" xr:uid="{00000000-0005-0000-0000-0000D9360000}"/>
    <cellStyle name="Normal 13 2 2 3" xfId="14114" xr:uid="{00000000-0005-0000-0000-0000DA360000}"/>
    <cellStyle name="Normal 13 2 2 4" xfId="14115" xr:uid="{00000000-0005-0000-0000-0000DB360000}"/>
    <cellStyle name="Normal 13 2 3" xfId="14116" xr:uid="{00000000-0005-0000-0000-0000DC360000}"/>
    <cellStyle name="Normal 13 2 4" xfId="14117" xr:uid="{00000000-0005-0000-0000-0000DD360000}"/>
    <cellStyle name="Normal 13 20" xfId="14118" xr:uid="{00000000-0005-0000-0000-0000DE360000}"/>
    <cellStyle name="Normal 13 21" xfId="14119" xr:uid="{00000000-0005-0000-0000-0000DF360000}"/>
    <cellStyle name="Normal 13 22" xfId="14120" xr:uid="{00000000-0005-0000-0000-0000E0360000}"/>
    <cellStyle name="Normal 13 23" xfId="14121" xr:uid="{00000000-0005-0000-0000-0000E1360000}"/>
    <cellStyle name="Normal 13 24" xfId="14122" xr:uid="{00000000-0005-0000-0000-0000E2360000}"/>
    <cellStyle name="Normal 13 24 2" xfId="14123" xr:uid="{00000000-0005-0000-0000-0000E3360000}"/>
    <cellStyle name="Normal 13 3" xfId="14124" xr:uid="{00000000-0005-0000-0000-0000E4360000}"/>
    <cellStyle name="Normal 13 3 2" xfId="14125" xr:uid="{00000000-0005-0000-0000-0000E5360000}"/>
    <cellStyle name="Normal 13 3 2 2" xfId="14126" xr:uid="{00000000-0005-0000-0000-0000E6360000}"/>
    <cellStyle name="Normal 13 3 2 2 2" xfId="14127" xr:uid="{00000000-0005-0000-0000-0000E7360000}"/>
    <cellStyle name="Normal 13 3 2 2 2 2" xfId="14128" xr:uid="{00000000-0005-0000-0000-0000E8360000}"/>
    <cellStyle name="Normal 13 3 2 2 2 2 2" xfId="14129" xr:uid="{00000000-0005-0000-0000-0000E9360000}"/>
    <cellStyle name="Normal 13 3 2 2 2 3" xfId="14130" xr:uid="{00000000-0005-0000-0000-0000EA360000}"/>
    <cellStyle name="Normal 13 3 2 2 3" xfId="14131" xr:uid="{00000000-0005-0000-0000-0000EB360000}"/>
    <cellStyle name="Normal 13 3 2 2 3 2" xfId="14132" xr:uid="{00000000-0005-0000-0000-0000EC360000}"/>
    <cellStyle name="Normal 13 3 2 2 4" xfId="14133" xr:uid="{00000000-0005-0000-0000-0000ED360000}"/>
    <cellStyle name="Normal 13 3 2 3" xfId="14134" xr:uid="{00000000-0005-0000-0000-0000EE360000}"/>
    <cellStyle name="Normal 13 3 2 3 2" xfId="14135" xr:uid="{00000000-0005-0000-0000-0000EF360000}"/>
    <cellStyle name="Normal 13 3 2 3 2 2" xfId="14136" xr:uid="{00000000-0005-0000-0000-0000F0360000}"/>
    <cellStyle name="Normal 13 3 2 3 3" xfId="14137" xr:uid="{00000000-0005-0000-0000-0000F1360000}"/>
    <cellStyle name="Normal 13 3 2 4" xfId="14138" xr:uid="{00000000-0005-0000-0000-0000F2360000}"/>
    <cellStyle name="Normal 13 3 2 4 2" xfId="14139" xr:uid="{00000000-0005-0000-0000-0000F3360000}"/>
    <cellStyle name="Normal 13 3 2 5" xfId="14140" xr:uid="{00000000-0005-0000-0000-0000F4360000}"/>
    <cellStyle name="Normal 13 3 3" xfId="14141" xr:uid="{00000000-0005-0000-0000-0000F5360000}"/>
    <cellStyle name="Normal 13 3 3 2" xfId="14142" xr:uid="{00000000-0005-0000-0000-0000F6360000}"/>
    <cellStyle name="Normal 13 3 3 2 2" xfId="14143" xr:uid="{00000000-0005-0000-0000-0000F7360000}"/>
    <cellStyle name="Normal 13 3 3 2 2 2" xfId="14144" xr:uid="{00000000-0005-0000-0000-0000F8360000}"/>
    <cellStyle name="Normal 13 3 3 2 3" xfId="14145" xr:uid="{00000000-0005-0000-0000-0000F9360000}"/>
    <cellStyle name="Normal 13 3 3 3" xfId="14146" xr:uid="{00000000-0005-0000-0000-0000FA360000}"/>
    <cellStyle name="Normal 13 3 3 3 2" xfId="14147" xr:uid="{00000000-0005-0000-0000-0000FB360000}"/>
    <cellStyle name="Normal 13 3 3 4" xfId="14148" xr:uid="{00000000-0005-0000-0000-0000FC360000}"/>
    <cellStyle name="Normal 13 3 4" xfId="14149" xr:uid="{00000000-0005-0000-0000-0000FD360000}"/>
    <cellStyle name="Normal 13 3 4 2" xfId="14150" xr:uid="{00000000-0005-0000-0000-0000FE360000}"/>
    <cellStyle name="Normal 13 3 4 2 2" xfId="14151" xr:uid="{00000000-0005-0000-0000-0000FF360000}"/>
    <cellStyle name="Normal 13 3 4 3" xfId="14152" xr:uid="{00000000-0005-0000-0000-000000370000}"/>
    <cellStyle name="Normal 13 3 5" xfId="14153" xr:uid="{00000000-0005-0000-0000-000001370000}"/>
    <cellStyle name="Normal 13 3 5 2" xfId="14154" xr:uid="{00000000-0005-0000-0000-000002370000}"/>
    <cellStyle name="Normal 13 3 6" xfId="14155" xr:uid="{00000000-0005-0000-0000-000003370000}"/>
    <cellStyle name="Normal 13 3 7" xfId="14156" xr:uid="{00000000-0005-0000-0000-000004370000}"/>
    <cellStyle name="Normal 13 4" xfId="14157" xr:uid="{00000000-0005-0000-0000-000005370000}"/>
    <cellStyle name="Normal 13 4 2" xfId="14158" xr:uid="{00000000-0005-0000-0000-000006370000}"/>
    <cellStyle name="Normal 13 4 2 2" xfId="14159" xr:uid="{00000000-0005-0000-0000-000007370000}"/>
    <cellStyle name="Normal 13 4 3" xfId="14160" xr:uid="{00000000-0005-0000-0000-000008370000}"/>
    <cellStyle name="Normal 13 4 4" xfId="14161" xr:uid="{00000000-0005-0000-0000-000009370000}"/>
    <cellStyle name="Normal 13 5" xfId="14162" xr:uid="{00000000-0005-0000-0000-00000A370000}"/>
    <cellStyle name="Normal 13 5 2" xfId="14163" xr:uid="{00000000-0005-0000-0000-00000B370000}"/>
    <cellStyle name="Normal 13 5 3" xfId="14164" xr:uid="{00000000-0005-0000-0000-00000C370000}"/>
    <cellStyle name="Normal 13 6" xfId="14165" xr:uid="{00000000-0005-0000-0000-00000D370000}"/>
    <cellStyle name="Normal 13 6 2" xfId="14166" xr:uid="{00000000-0005-0000-0000-00000E370000}"/>
    <cellStyle name="Normal 13 6 2 2" xfId="14167" xr:uid="{00000000-0005-0000-0000-00000F370000}"/>
    <cellStyle name="Normal 13 6 2 2 2" xfId="14168" xr:uid="{00000000-0005-0000-0000-000010370000}"/>
    <cellStyle name="Normal 13 6 2 2 2 2" xfId="14169" xr:uid="{00000000-0005-0000-0000-000011370000}"/>
    <cellStyle name="Normal 13 6 2 2 3" xfId="14170" xr:uid="{00000000-0005-0000-0000-000012370000}"/>
    <cellStyle name="Normal 13 6 2 3" xfId="14171" xr:uid="{00000000-0005-0000-0000-000013370000}"/>
    <cellStyle name="Normal 13 6 2 3 2" xfId="14172" xr:uid="{00000000-0005-0000-0000-000014370000}"/>
    <cellStyle name="Normal 13 6 2 4" xfId="14173" xr:uid="{00000000-0005-0000-0000-000015370000}"/>
    <cellStyle name="Normal 13 6 3" xfId="14174" xr:uid="{00000000-0005-0000-0000-000016370000}"/>
    <cellStyle name="Normal 13 6 3 2" xfId="14175" xr:uid="{00000000-0005-0000-0000-000017370000}"/>
    <cellStyle name="Normal 13 6 3 2 2" xfId="14176" xr:uid="{00000000-0005-0000-0000-000018370000}"/>
    <cellStyle name="Normal 13 6 3 3" xfId="14177" xr:uid="{00000000-0005-0000-0000-000019370000}"/>
    <cellStyle name="Normal 13 6 4" xfId="14178" xr:uid="{00000000-0005-0000-0000-00001A370000}"/>
    <cellStyle name="Normal 13 6 4 2" xfId="14179" xr:uid="{00000000-0005-0000-0000-00001B370000}"/>
    <cellStyle name="Normal 13 6 5" xfId="14180" xr:uid="{00000000-0005-0000-0000-00001C370000}"/>
    <cellStyle name="Normal 13 6 6" xfId="14181" xr:uid="{00000000-0005-0000-0000-00001D370000}"/>
    <cellStyle name="Normal 13 7" xfId="14182" xr:uid="{00000000-0005-0000-0000-00001E370000}"/>
    <cellStyle name="Normal 13 7 2" xfId="14183" xr:uid="{00000000-0005-0000-0000-00001F370000}"/>
    <cellStyle name="Normal 13 7 2 2" xfId="14184" xr:uid="{00000000-0005-0000-0000-000020370000}"/>
    <cellStyle name="Normal 13 7 2 2 2" xfId="14185" xr:uid="{00000000-0005-0000-0000-000021370000}"/>
    <cellStyle name="Normal 13 7 2 3" xfId="14186" xr:uid="{00000000-0005-0000-0000-000022370000}"/>
    <cellStyle name="Normal 13 7 3" xfId="14187" xr:uid="{00000000-0005-0000-0000-000023370000}"/>
    <cellStyle name="Normal 13 7 3 2" xfId="14188" xr:uid="{00000000-0005-0000-0000-000024370000}"/>
    <cellStyle name="Normal 13 7 4" xfId="14189" xr:uid="{00000000-0005-0000-0000-000025370000}"/>
    <cellStyle name="Normal 13 7 5" xfId="14190" xr:uid="{00000000-0005-0000-0000-000026370000}"/>
    <cellStyle name="Normal 13 8" xfId="14191" xr:uid="{00000000-0005-0000-0000-000027370000}"/>
    <cellStyle name="Normal 13 8 2" xfId="14192" xr:uid="{00000000-0005-0000-0000-000028370000}"/>
    <cellStyle name="Normal 13 8 2 2" xfId="14193" xr:uid="{00000000-0005-0000-0000-000029370000}"/>
    <cellStyle name="Normal 13 8 3" xfId="14194" xr:uid="{00000000-0005-0000-0000-00002A370000}"/>
    <cellStyle name="Normal 13 8 4" xfId="14195" xr:uid="{00000000-0005-0000-0000-00002B370000}"/>
    <cellStyle name="Normal 13 9" xfId="14196" xr:uid="{00000000-0005-0000-0000-00002C370000}"/>
    <cellStyle name="Normal 13 9 2" xfId="14197" xr:uid="{00000000-0005-0000-0000-00002D370000}"/>
    <cellStyle name="Normal 13 9 2 2" xfId="14198" xr:uid="{00000000-0005-0000-0000-00002E370000}"/>
    <cellStyle name="Normal 13 9 3" xfId="14199" xr:uid="{00000000-0005-0000-0000-00002F370000}"/>
    <cellStyle name="Normal 13 9 4" xfId="14200" xr:uid="{00000000-0005-0000-0000-000030370000}"/>
    <cellStyle name="Normal 13_Cost centre master data TMHR 200911 draft v01" xfId="14201" xr:uid="{00000000-0005-0000-0000-000031370000}"/>
    <cellStyle name="Normal 130" xfId="14202" xr:uid="{00000000-0005-0000-0000-000032370000}"/>
    <cellStyle name="Normal 131" xfId="14203" xr:uid="{00000000-0005-0000-0000-000033370000}"/>
    <cellStyle name="Normal 132" xfId="14204" xr:uid="{00000000-0005-0000-0000-000034370000}"/>
    <cellStyle name="Normal 133" xfId="14205" xr:uid="{00000000-0005-0000-0000-000035370000}"/>
    <cellStyle name="Normal 134" xfId="14206" xr:uid="{00000000-0005-0000-0000-000036370000}"/>
    <cellStyle name="Normal 135" xfId="14207" xr:uid="{00000000-0005-0000-0000-000037370000}"/>
    <cellStyle name="Normal 136" xfId="14208" xr:uid="{00000000-0005-0000-0000-000038370000}"/>
    <cellStyle name="Normal 137" xfId="14209" xr:uid="{00000000-0005-0000-0000-000039370000}"/>
    <cellStyle name="Normal 138" xfId="14210" xr:uid="{00000000-0005-0000-0000-00003A370000}"/>
    <cellStyle name="Normal 139" xfId="14211" xr:uid="{00000000-0005-0000-0000-00003B370000}"/>
    <cellStyle name="Normal 14" xfId="14212" xr:uid="{00000000-0005-0000-0000-00003C370000}"/>
    <cellStyle name="Normal 14 10" xfId="14213" xr:uid="{00000000-0005-0000-0000-00003D370000}"/>
    <cellStyle name="Normal 14 11" xfId="14214" xr:uid="{00000000-0005-0000-0000-00003E370000}"/>
    <cellStyle name="Normal 14 12" xfId="14215" xr:uid="{00000000-0005-0000-0000-00003F370000}"/>
    <cellStyle name="Normal 14 13" xfId="14216" xr:uid="{00000000-0005-0000-0000-000040370000}"/>
    <cellStyle name="Normal 14 14" xfId="14217" xr:uid="{00000000-0005-0000-0000-000041370000}"/>
    <cellStyle name="Normal 14 15" xfId="14218" xr:uid="{00000000-0005-0000-0000-000042370000}"/>
    <cellStyle name="Normal 14 16" xfId="14219" xr:uid="{00000000-0005-0000-0000-000043370000}"/>
    <cellStyle name="Normal 14 17" xfId="14220" xr:uid="{00000000-0005-0000-0000-000044370000}"/>
    <cellStyle name="Normal 14 18" xfId="14221" xr:uid="{00000000-0005-0000-0000-000045370000}"/>
    <cellStyle name="Normal 14 19" xfId="14222" xr:uid="{00000000-0005-0000-0000-000046370000}"/>
    <cellStyle name="Normal 14 2" xfId="14223" xr:uid="{00000000-0005-0000-0000-000047370000}"/>
    <cellStyle name="Normal 14 2 2" xfId="14224" xr:uid="{00000000-0005-0000-0000-000048370000}"/>
    <cellStyle name="Normal 14 2 2 2" xfId="14225" xr:uid="{00000000-0005-0000-0000-000049370000}"/>
    <cellStyle name="Normal 14 2 2 3" xfId="14226" xr:uid="{00000000-0005-0000-0000-00004A370000}"/>
    <cellStyle name="Normal 14 2 3" xfId="14227" xr:uid="{00000000-0005-0000-0000-00004B370000}"/>
    <cellStyle name="Normal 14 2 4" xfId="14228" xr:uid="{00000000-0005-0000-0000-00004C370000}"/>
    <cellStyle name="Normal 14 20" xfId="14229" xr:uid="{00000000-0005-0000-0000-00004D370000}"/>
    <cellStyle name="Normal 14 21" xfId="14230" xr:uid="{00000000-0005-0000-0000-00004E370000}"/>
    <cellStyle name="Normal 14 22" xfId="14231" xr:uid="{00000000-0005-0000-0000-00004F370000}"/>
    <cellStyle name="Normal 14 23" xfId="14232" xr:uid="{00000000-0005-0000-0000-000050370000}"/>
    <cellStyle name="Normal 14 24" xfId="14233" xr:uid="{00000000-0005-0000-0000-000051370000}"/>
    <cellStyle name="Normal 14 24 2" xfId="14234" xr:uid="{00000000-0005-0000-0000-000052370000}"/>
    <cellStyle name="Normal 14 25" xfId="14235" xr:uid="{00000000-0005-0000-0000-000053370000}"/>
    <cellStyle name="Normal 14 3" xfId="14236" xr:uid="{00000000-0005-0000-0000-000054370000}"/>
    <cellStyle name="Normal 14 3 2" xfId="14237" xr:uid="{00000000-0005-0000-0000-000055370000}"/>
    <cellStyle name="Normal 14 3 2 2" xfId="14238" xr:uid="{00000000-0005-0000-0000-000056370000}"/>
    <cellStyle name="Normal 14 3 3" xfId="14239" xr:uid="{00000000-0005-0000-0000-000057370000}"/>
    <cellStyle name="Normal 14 4" xfId="14240" xr:uid="{00000000-0005-0000-0000-000058370000}"/>
    <cellStyle name="Normal 14 4 2" xfId="14241" xr:uid="{00000000-0005-0000-0000-000059370000}"/>
    <cellStyle name="Normal 14 5" xfId="14242" xr:uid="{00000000-0005-0000-0000-00005A370000}"/>
    <cellStyle name="Normal 14 5 2" xfId="14243" xr:uid="{00000000-0005-0000-0000-00005B370000}"/>
    <cellStyle name="Normal 14 6" xfId="14244" xr:uid="{00000000-0005-0000-0000-00005C370000}"/>
    <cellStyle name="Normal 14 6 2" xfId="14245" xr:uid="{00000000-0005-0000-0000-00005D370000}"/>
    <cellStyle name="Normal 14 7" xfId="14246" xr:uid="{00000000-0005-0000-0000-00005E370000}"/>
    <cellStyle name="Normal 14 7 2" xfId="14247" xr:uid="{00000000-0005-0000-0000-00005F370000}"/>
    <cellStyle name="Normal 14 8" xfId="14248" xr:uid="{00000000-0005-0000-0000-000060370000}"/>
    <cellStyle name="Normal 14 9" xfId="14249" xr:uid="{00000000-0005-0000-0000-000061370000}"/>
    <cellStyle name="Normal 14_Cost centre master data TMHR 200911 draft v01" xfId="14250" xr:uid="{00000000-0005-0000-0000-000062370000}"/>
    <cellStyle name="Normal 140" xfId="14251" xr:uid="{00000000-0005-0000-0000-000063370000}"/>
    <cellStyle name="Normal 141" xfId="14252" xr:uid="{00000000-0005-0000-0000-000064370000}"/>
    <cellStyle name="Normal 142" xfId="14253" xr:uid="{00000000-0005-0000-0000-000065370000}"/>
    <cellStyle name="Normal 143" xfId="14254" xr:uid="{00000000-0005-0000-0000-000066370000}"/>
    <cellStyle name="Normal 144" xfId="14255" xr:uid="{00000000-0005-0000-0000-000067370000}"/>
    <cellStyle name="Normal 145" xfId="14256" xr:uid="{00000000-0005-0000-0000-000068370000}"/>
    <cellStyle name="Normal 146" xfId="14257" xr:uid="{00000000-0005-0000-0000-000069370000}"/>
    <cellStyle name="Normal 147" xfId="14258" xr:uid="{00000000-0005-0000-0000-00006A370000}"/>
    <cellStyle name="Normal 148" xfId="14259" xr:uid="{00000000-0005-0000-0000-00006B370000}"/>
    <cellStyle name="Normal 149" xfId="14260" xr:uid="{00000000-0005-0000-0000-00006C370000}"/>
    <cellStyle name="Normal 15" xfId="14261" xr:uid="{00000000-0005-0000-0000-00006D370000}"/>
    <cellStyle name="Normal 15 10" xfId="14262" xr:uid="{00000000-0005-0000-0000-00006E370000}"/>
    <cellStyle name="Normal 15 11" xfId="14263" xr:uid="{00000000-0005-0000-0000-00006F370000}"/>
    <cellStyle name="Normal 15 12" xfId="14264" xr:uid="{00000000-0005-0000-0000-000070370000}"/>
    <cellStyle name="Normal 15 13" xfId="14265" xr:uid="{00000000-0005-0000-0000-000071370000}"/>
    <cellStyle name="Normal 15 14" xfId="14266" xr:uid="{00000000-0005-0000-0000-000072370000}"/>
    <cellStyle name="Normal 15 15" xfId="14267" xr:uid="{00000000-0005-0000-0000-000073370000}"/>
    <cellStyle name="Normal 15 16" xfId="14268" xr:uid="{00000000-0005-0000-0000-000074370000}"/>
    <cellStyle name="Normal 15 17" xfId="14269" xr:uid="{00000000-0005-0000-0000-000075370000}"/>
    <cellStyle name="Normal 15 18" xfId="14270" xr:uid="{00000000-0005-0000-0000-000076370000}"/>
    <cellStyle name="Normal 15 19" xfId="14271" xr:uid="{00000000-0005-0000-0000-000077370000}"/>
    <cellStyle name="Normal 15 2" xfId="14272" xr:uid="{00000000-0005-0000-0000-000078370000}"/>
    <cellStyle name="Normal 15 2 2" xfId="14273" xr:uid="{00000000-0005-0000-0000-000079370000}"/>
    <cellStyle name="Normal 15 2 2 2" xfId="14274" xr:uid="{00000000-0005-0000-0000-00007A370000}"/>
    <cellStyle name="Normal 15 2 2 3" xfId="14275" xr:uid="{00000000-0005-0000-0000-00007B370000}"/>
    <cellStyle name="Normal 15 2 3" xfId="14276" xr:uid="{00000000-0005-0000-0000-00007C370000}"/>
    <cellStyle name="Normal 15 2 4" xfId="14277" xr:uid="{00000000-0005-0000-0000-00007D370000}"/>
    <cellStyle name="Normal 15 20" xfId="14278" xr:uid="{00000000-0005-0000-0000-00007E370000}"/>
    <cellStyle name="Normal 15 21" xfId="14279" xr:uid="{00000000-0005-0000-0000-00007F370000}"/>
    <cellStyle name="Normal 15 22" xfId="14280" xr:uid="{00000000-0005-0000-0000-000080370000}"/>
    <cellStyle name="Normal 15 23" xfId="14281" xr:uid="{00000000-0005-0000-0000-000081370000}"/>
    <cellStyle name="Normal 15 24" xfId="14282" xr:uid="{00000000-0005-0000-0000-000082370000}"/>
    <cellStyle name="Normal 15 25" xfId="14283" xr:uid="{00000000-0005-0000-0000-000083370000}"/>
    <cellStyle name="Normal 15 3" xfId="14284" xr:uid="{00000000-0005-0000-0000-000084370000}"/>
    <cellStyle name="Normal 15 3 2" xfId="14285" xr:uid="{00000000-0005-0000-0000-000085370000}"/>
    <cellStyle name="Normal 15 3 3" xfId="14286" xr:uid="{00000000-0005-0000-0000-000086370000}"/>
    <cellStyle name="Normal 15 4" xfId="14287" xr:uid="{00000000-0005-0000-0000-000087370000}"/>
    <cellStyle name="Normal 15 4 2" xfId="14288" xr:uid="{00000000-0005-0000-0000-000088370000}"/>
    <cellStyle name="Normal 15 5" xfId="14289" xr:uid="{00000000-0005-0000-0000-000089370000}"/>
    <cellStyle name="Normal 15 5 2" xfId="14290" xr:uid="{00000000-0005-0000-0000-00008A370000}"/>
    <cellStyle name="Normal 15 6" xfId="14291" xr:uid="{00000000-0005-0000-0000-00008B370000}"/>
    <cellStyle name="Normal 15 7" xfId="14292" xr:uid="{00000000-0005-0000-0000-00008C370000}"/>
    <cellStyle name="Normal 15 8" xfId="14293" xr:uid="{00000000-0005-0000-0000-00008D370000}"/>
    <cellStyle name="Normal 15 9" xfId="14294" xr:uid="{00000000-0005-0000-0000-00008E370000}"/>
    <cellStyle name="Normal 15_Cost centre master data TMHR 200911 draft v01" xfId="14295" xr:uid="{00000000-0005-0000-0000-00008F370000}"/>
    <cellStyle name="Normal 150" xfId="14296" xr:uid="{00000000-0005-0000-0000-000090370000}"/>
    <cellStyle name="Normal 151" xfId="14297" xr:uid="{00000000-0005-0000-0000-000091370000}"/>
    <cellStyle name="Normal 152" xfId="14298" xr:uid="{00000000-0005-0000-0000-000092370000}"/>
    <cellStyle name="Normal 153" xfId="14299" xr:uid="{00000000-0005-0000-0000-000093370000}"/>
    <cellStyle name="Normal 154" xfId="14300" xr:uid="{00000000-0005-0000-0000-000094370000}"/>
    <cellStyle name="Normal 155" xfId="14301" xr:uid="{00000000-0005-0000-0000-000095370000}"/>
    <cellStyle name="Normal 156" xfId="14302" xr:uid="{00000000-0005-0000-0000-000096370000}"/>
    <cellStyle name="Normal 157" xfId="14303" xr:uid="{00000000-0005-0000-0000-000097370000}"/>
    <cellStyle name="Normal 158" xfId="14304" xr:uid="{00000000-0005-0000-0000-000098370000}"/>
    <cellStyle name="Normal 159" xfId="14305" xr:uid="{00000000-0005-0000-0000-000099370000}"/>
    <cellStyle name="Normal 16" xfId="14306" xr:uid="{00000000-0005-0000-0000-00009A370000}"/>
    <cellStyle name="Normal 16 2" xfId="14307" xr:uid="{00000000-0005-0000-0000-00009B370000}"/>
    <cellStyle name="Normal 16 2 2" xfId="14308" xr:uid="{00000000-0005-0000-0000-00009C370000}"/>
    <cellStyle name="Normal 16 2 2 2" xfId="14309" xr:uid="{00000000-0005-0000-0000-00009D370000}"/>
    <cellStyle name="Normal 16 2 3" xfId="14310" xr:uid="{00000000-0005-0000-0000-00009E370000}"/>
    <cellStyle name="Normal 16 3" xfId="14311" xr:uid="{00000000-0005-0000-0000-00009F370000}"/>
    <cellStyle name="Normal 16 3 2" xfId="14312" xr:uid="{00000000-0005-0000-0000-0000A0370000}"/>
    <cellStyle name="Normal 16 4" xfId="14313" xr:uid="{00000000-0005-0000-0000-0000A1370000}"/>
    <cellStyle name="Normal 16 5" xfId="14314" xr:uid="{00000000-0005-0000-0000-0000A2370000}"/>
    <cellStyle name="Normal 160" xfId="14315" xr:uid="{00000000-0005-0000-0000-0000A3370000}"/>
    <cellStyle name="Normal 161" xfId="14316" xr:uid="{00000000-0005-0000-0000-0000A4370000}"/>
    <cellStyle name="Normal 162" xfId="14317" xr:uid="{00000000-0005-0000-0000-0000A5370000}"/>
    <cellStyle name="Normal 163" xfId="14318" xr:uid="{00000000-0005-0000-0000-0000A6370000}"/>
    <cellStyle name="Normal 164" xfId="14319" xr:uid="{00000000-0005-0000-0000-0000A7370000}"/>
    <cellStyle name="Normal 165" xfId="14320" xr:uid="{00000000-0005-0000-0000-0000A8370000}"/>
    <cellStyle name="Normal 166" xfId="14321" xr:uid="{00000000-0005-0000-0000-0000A9370000}"/>
    <cellStyle name="Normal 167" xfId="14322" xr:uid="{00000000-0005-0000-0000-0000AA370000}"/>
    <cellStyle name="Normal 168" xfId="14323" xr:uid="{00000000-0005-0000-0000-0000AB370000}"/>
    <cellStyle name="Normal 169" xfId="14324" xr:uid="{00000000-0005-0000-0000-0000AC370000}"/>
    <cellStyle name="Normal 17" xfId="14325" xr:uid="{00000000-0005-0000-0000-0000AD370000}"/>
    <cellStyle name="Normal 17 10" xfId="14326" xr:uid="{00000000-0005-0000-0000-0000AE370000}"/>
    <cellStyle name="Normal 17 11" xfId="14327" xr:uid="{00000000-0005-0000-0000-0000AF370000}"/>
    <cellStyle name="Normal 17 12" xfId="14328" xr:uid="{00000000-0005-0000-0000-0000B0370000}"/>
    <cellStyle name="Normal 17 13" xfId="14329" xr:uid="{00000000-0005-0000-0000-0000B1370000}"/>
    <cellStyle name="Normal 17 14" xfId="14330" xr:uid="{00000000-0005-0000-0000-0000B2370000}"/>
    <cellStyle name="Normal 17 15" xfId="14331" xr:uid="{00000000-0005-0000-0000-0000B3370000}"/>
    <cellStyle name="Normal 17 16" xfId="14332" xr:uid="{00000000-0005-0000-0000-0000B4370000}"/>
    <cellStyle name="Normal 17 17" xfId="14333" xr:uid="{00000000-0005-0000-0000-0000B5370000}"/>
    <cellStyle name="Normal 17 18" xfId="14334" xr:uid="{00000000-0005-0000-0000-0000B6370000}"/>
    <cellStyle name="Normal 17 19" xfId="14335" xr:uid="{00000000-0005-0000-0000-0000B7370000}"/>
    <cellStyle name="Normal 17 2" xfId="14336" xr:uid="{00000000-0005-0000-0000-0000B8370000}"/>
    <cellStyle name="Normal 17 2 2" xfId="14337" xr:uid="{00000000-0005-0000-0000-0000B9370000}"/>
    <cellStyle name="Normal 17 2 2 2" xfId="14338" xr:uid="{00000000-0005-0000-0000-0000BA370000}"/>
    <cellStyle name="Normal 17 2 3" xfId="14339" xr:uid="{00000000-0005-0000-0000-0000BB370000}"/>
    <cellStyle name="Normal 17 2 4" xfId="14340" xr:uid="{00000000-0005-0000-0000-0000BC370000}"/>
    <cellStyle name="Normal 17 20" xfId="14341" xr:uid="{00000000-0005-0000-0000-0000BD370000}"/>
    <cellStyle name="Normal 17 21" xfId="14342" xr:uid="{00000000-0005-0000-0000-0000BE370000}"/>
    <cellStyle name="Normal 17 22" xfId="14343" xr:uid="{00000000-0005-0000-0000-0000BF370000}"/>
    <cellStyle name="Normal 17 23" xfId="14344" xr:uid="{00000000-0005-0000-0000-0000C0370000}"/>
    <cellStyle name="Normal 17 24" xfId="14345" xr:uid="{00000000-0005-0000-0000-0000C1370000}"/>
    <cellStyle name="Normal 17 25" xfId="14346" xr:uid="{00000000-0005-0000-0000-0000C2370000}"/>
    <cellStyle name="Normal 17 3" xfId="14347" xr:uid="{00000000-0005-0000-0000-0000C3370000}"/>
    <cellStyle name="Normal 17 3 2" xfId="14348" xr:uid="{00000000-0005-0000-0000-0000C4370000}"/>
    <cellStyle name="Normal 17 4" xfId="14349" xr:uid="{00000000-0005-0000-0000-0000C5370000}"/>
    <cellStyle name="Normal 17 4 2" xfId="14350" xr:uid="{00000000-0005-0000-0000-0000C6370000}"/>
    <cellStyle name="Normal 17 5" xfId="14351" xr:uid="{00000000-0005-0000-0000-0000C7370000}"/>
    <cellStyle name="Normal 17 6" xfId="14352" xr:uid="{00000000-0005-0000-0000-0000C8370000}"/>
    <cellStyle name="Normal 17 7" xfId="14353" xr:uid="{00000000-0005-0000-0000-0000C9370000}"/>
    <cellStyle name="Normal 17 8" xfId="14354" xr:uid="{00000000-0005-0000-0000-0000CA370000}"/>
    <cellStyle name="Normal 17 9" xfId="14355" xr:uid="{00000000-0005-0000-0000-0000CB370000}"/>
    <cellStyle name="Normal 17_Cost centre master data TMHR 200911 draft v01" xfId="14356" xr:uid="{00000000-0005-0000-0000-0000CC370000}"/>
    <cellStyle name="Normal 170" xfId="14357" xr:uid="{00000000-0005-0000-0000-0000CD370000}"/>
    <cellStyle name="Normal 171" xfId="14358" xr:uid="{00000000-0005-0000-0000-0000CE370000}"/>
    <cellStyle name="Normal 172" xfId="14359" xr:uid="{00000000-0005-0000-0000-0000CF370000}"/>
    <cellStyle name="Normal 173" xfId="14360" xr:uid="{00000000-0005-0000-0000-0000D0370000}"/>
    <cellStyle name="Normal 174" xfId="14361" xr:uid="{00000000-0005-0000-0000-0000D1370000}"/>
    <cellStyle name="Normal 175" xfId="14362" xr:uid="{00000000-0005-0000-0000-0000D2370000}"/>
    <cellStyle name="Normal 176" xfId="14363" xr:uid="{00000000-0005-0000-0000-0000D3370000}"/>
    <cellStyle name="Normal 177" xfId="14364" xr:uid="{00000000-0005-0000-0000-0000D4370000}"/>
    <cellStyle name="Normal 178" xfId="14365" xr:uid="{00000000-0005-0000-0000-0000D5370000}"/>
    <cellStyle name="Normal 179" xfId="14366" xr:uid="{00000000-0005-0000-0000-0000D6370000}"/>
    <cellStyle name="Normal 18" xfId="14367" xr:uid="{00000000-0005-0000-0000-0000D7370000}"/>
    <cellStyle name="Normal 18 10" xfId="14368" xr:uid="{00000000-0005-0000-0000-0000D8370000}"/>
    <cellStyle name="Normal 18 11" xfId="14369" xr:uid="{00000000-0005-0000-0000-0000D9370000}"/>
    <cellStyle name="Normal 18 12" xfId="14370" xr:uid="{00000000-0005-0000-0000-0000DA370000}"/>
    <cellStyle name="Normal 18 13" xfId="14371" xr:uid="{00000000-0005-0000-0000-0000DB370000}"/>
    <cellStyle name="Normal 18 14" xfId="14372" xr:uid="{00000000-0005-0000-0000-0000DC370000}"/>
    <cellStyle name="Normal 18 15" xfId="14373" xr:uid="{00000000-0005-0000-0000-0000DD370000}"/>
    <cellStyle name="Normal 18 16" xfId="14374" xr:uid="{00000000-0005-0000-0000-0000DE370000}"/>
    <cellStyle name="Normal 18 17" xfId="14375" xr:uid="{00000000-0005-0000-0000-0000DF370000}"/>
    <cellStyle name="Normal 18 18" xfId="14376" xr:uid="{00000000-0005-0000-0000-0000E0370000}"/>
    <cellStyle name="Normal 18 19" xfId="14377" xr:uid="{00000000-0005-0000-0000-0000E1370000}"/>
    <cellStyle name="Normal 18 2" xfId="14378" xr:uid="{00000000-0005-0000-0000-0000E2370000}"/>
    <cellStyle name="Normal 18 2 2" xfId="14379" xr:uid="{00000000-0005-0000-0000-0000E3370000}"/>
    <cellStyle name="Normal 18 20" xfId="14380" xr:uid="{00000000-0005-0000-0000-0000E4370000}"/>
    <cellStyle name="Normal 18 21" xfId="14381" xr:uid="{00000000-0005-0000-0000-0000E5370000}"/>
    <cellStyle name="Normal 18 22" xfId="14382" xr:uid="{00000000-0005-0000-0000-0000E6370000}"/>
    <cellStyle name="Normal 18 23" xfId="14383" xr:uid="{00000000-0005-0000-0000-0000E7370000}"/>
    <cellStyle name="Normal 18 24" xfId="14384" xr:uid="{00000000-0005-0000-0000-0000E8370000}"/>
    <cellStyle name="Normal 18 25" xfId="14385" xr:uid="{00000000-0005-0000-0000-0000E9370000}"/>
    <cellStyle name="Normal 18 3" xfId="14386" xr:uid="{00000000-0005-0000-0000-0000EA370000}"/>
    <cellStyle name="Normal 18 3 2" xfId="14387" xr:uid="{00000000-0005-0000-0000-0000EB370000}"/>
    <cellStyle name="Normal 18 4" xfId="14388" xr:uid="{00000000-0005-0000-0000-0000EC370000}"/>
    <cellStyle name="Normal 18 4 2" xfId="14389" xr:uid="{00000000-0005-0000-0000-0000ED370000}"/>
    <cellStyle name="Normal 18 5" xfId="14390" xr:uid="{00000000-0005-0000-0000-0000EE370000}"/>
    <cellStyle name="Normal 18 6" xfId="14391" xr:uid="{00000000-0005-0000-0000-0000EF370000}"/>
    <cellStyle name="Normal 18 7" xfId="14392" xr:uid="{00000000-0005-0000-0000-0000F0370000}"/>
    <cellStyle name="Normal 18 8" xfId="14393" xr:uid="{00000000-0005-0000-0000-0000F1370000}"/>
    <cellStyle name="Normal 18 9" xfId="14394" xr:uid="{00000000-0005-0000-0000-0000F2370000}"/>
    <cellStyle name="Normal 18_Cost centre master data TMHR 200911 draft v01" xfId="14395" xr:uid="{00000000-0005-0000-0000-0000F3370000}"/>
    <cellStyle name="Normal 180" xfId="14396" xr:uid="{00000000-0005-0000-0000-0000F4370000}"/>
    <cellStyle name="Normal 181" xfId="14397" xr:uid="{00000000-0005-0000-0000-0000F5370000}"/>
    <cellStyle name="Normal 182" xfId="14398" xr:uid="{00000000-0005-0000-0000-0000F6370000}"/>
    <cellStyle name="Normal 183" xfId="14399" xr:uid="{00000000-0005-0000-0000-0000F7370000}"/>
    <cellStyle name="Normal 184" xfId="14400" xr:uid="{00000000-0005-0000-0000-0000F8370000}"/>
    <cellStyle name="Normal 185" xfId="14401" xr:uid="{00000000-0005-0000-0000-0000F9370000}"/>
    <cellStyle name="Normal 186" xfId="14402" xr:uid="{00000000-0005-0000-0000-0000FA370000}"/>
    <cellStyle name="Normal 187" xfId="14403" xr:uid="{00000000-0005-0000-0000-0000FB370000}"/>
    <cellStyle name="Normal 188" xfId="14404" xr:uid="{00000000-0005-0000-0000-0000FC370000}"/>
    <cellStyle name="Normal 189" xfId="14405" xr:uid="{00000000-0005-0000-0000-0000FD370000}"/>
    <cellStyle name="Normal 19" xfId="14406" xr:uid="{00000000-0005-0000-0000-0000FE370000}"/>
    <cellStyle name="Normal 19 10" xfId="14407" xr:uid="{00000000-0005-0000-0000-0000FF370000}"/>
    <cellStyle name="Normal 19 11" xfId="14408" xr:uid="{00000000-0005-0000-0000-000000380000}"/>
    <cellStyle name="Normal 19 12" xfId="14409" xr:uid="{00000000-0005-0000-0000-000001380000}"/>
    <cellStyle name="Normal 19 13" xfId="14410" xr:uid="{00000000-0005-0000-0000-000002380000}"/>
    <cellStyle name="Normal 19 14" xfId="14411" xr:uid="{00000000-0005-0000-0000-000003380000}"/>
    <cellStyle name="Normal 19 15" xfId="14412" xr:uid="{00000000-0005-0000-0000-000004380000}"/>
    <cellStyle name="Normal 19 16" xfId="14413" xr:uid="{00000000-0005-0000-0000-000005380000}"/>
    <cellStyle name="Normal 19 17" xfId="14414" xr:uid="{00000000-0005-0000-0000-000006380000}"/>
    <cellStyle name="Normal 19 18" xfId="14415" xr:uid="{00000000-0005-0000-0000-000007380000}"/>
    <cellStyle name="Normal 19 19" xfId="14416" xr:uid="{00000000-0005-0000-0000-000008380000}"/>
    <cellStyle name="Normal 19 2" xfId="14417" xr:uid="{00000000-0005-0000-0000-000009380000}"/>
    <cellStyle name="Normal 19 2 2" xfId="14418" xr:uid="{00000000-0005-0000-0000-00000A380000}"/>
    <cellStyle name="Normal 19 2 2 2" xfId="14419" xr:uid="{00000000-0005-0000-0000-00000B380000}"/>
    <cellStyle name="Normal 19 2 2 3" xfId="14420" xr:uid="{00000000-0005-0000-0000-00000C380000}"/>
    <cellStyle name="Normal 19 2 3" xfId="14421" xr:uid="{00000000-0005-0000-0000-00000D380000}"/>
    <cellStyle name="Normal 19 2 4" xfId="14422" xr:uid="{00000000-0005-0000-0000-00000E380000}"/>
    <cellStyle name="Normal 19 20" xfId="14423" xr:uid="{00000000-0005-0000-0000-00000F380000}"/>
    <cellStyle name="Normal 19 21" xfId="14424" xr:uid="{00000000-0005-0000-0000-000010380000}"/>
    <cellStyle name="Normal 19 22" xfId="14425" xr:uid="{00000000-0005-0000-0000-000011380000}"/>
    <cellStyle name="Normal 19 23" xfId="14426" xr:uid="{00000000-0005-0000-0000-000012380000}"/>
    <cellStyle name="Normal 19 24" xfId="14427" xr:uid="{00000000-0005-0000-0000-000013380000}"/>
    <cellStyle name="Normal 19 25" xfId="14428" xr:uid="{00000000-0005-0000-0000-000014380000}"/>
    <cellStyle name="Normal 19 3" xfId="14429" xr:uid="{00000000-0005-0000-0000-000015380000}"/>
    <cellStyle name="Normal 19 3 2" xfId="14430" xr:uid="{00000000-0005-0000-0000-000016380000}"/>
    <cellStyle name="Normal 19 3 3" xfId="14431" xr:uid="{00000000-0005-0000-0000-000017380000}"/>
    <cellStyle name="Normal 19 4" xfId="14432" xr:uid="{00000000-0005-0000-0000-000018380000}"/>
    <cellStyle name="Normal 19 4 2" xfId="14433" xr:uid="{00000000-0005-0000-0000-000019380000}"/>
    <cellStyle name="Normal 19 4 2 2" xfId="14434" xr:uid="{00000000-0005-0000-0000-00001A380000}"/>
    <cellStyle name="Normal 19 4 2 2 2" xfId="14435" xr:uid="{00000000-0005-0000-0000-00001B380000}"/>
    <cellStyle name="Normal 19 4 2 2 2 2" xfId="14436" xr:uid="{00000000-0005-0000-0000-00001C380000}"/>
    <cellStyle name="Normal 19 4 2 2 3" xfId="14437" xr:uid="{00000000-0005-0000-0000-00001D380000}"/>
    <cellStyle name="Normal 19 4 2 3" xfId="14438" xr:uid="{00000000-0005-0000-0000-00001E380000}"/>
    <cellStyle name="Normal 19 4 2 3 2" xfId="14439" xr:uid="{00000000-0005-0000-0000-00001F380000}"/>
    <cellStyle name="Normal 19 4 2 4" xfId="14440" xr:uid="{00000000-0005-0000-0000-000020380000}"/>
    <cellStyle name="Normal 19 4 3" xfId="14441" xr:uid="{00000000-0005-0000-0000-000021380000}"/>
    <cellStyle name="Normal 19 4 3 2" xfId="14442" xr:uid="{00000000-0005-0000-0000-000022380000}"/>
    <cellStyle name="Normal 19 4 3 2 2" xfId="14443" xr:uid="{00000000-0005-0000-0000-000023380000}"/>
    <cellStyle name="Normal 19 4 3 3" xfId="14444" xr:uid="{00000000-0005-0000-0000-000024380000}"/>
    <cellStyle name="Normal 19 4 4" xfId="14445" xr:uid="{00000000-0005-0000-0000-000025380000}"/>
    <cellStyle name="Normal 19 4 4 2" xfId="14446" xr:uid="{00000000-0005-0000-0000-000026380000}"/>
    <cellStyle name="Normal 19 4 5" xfId="14447" xr:uid="{00000000-0005-0000-0000-000027380000}"/>
    <cellStyle name="Normal 19 4 6" xfId="14448" xr:uid="{00000000-0005-0000-0000-000028380000}"/>
    <cellStyle name="Normal 19 5" xfId="14449" xr:uid="{00000000-0005-0000-0000-000029380000}"/>
    <cellStyle name="Normal 19 5 2" xfId="14450" xr:uid="{00000000-0005-0000-0000-00002A380000}"/>
    <cellStyle name="Normal 19 5 2 2" xfId="14451" xr:uid="{00000000-0005-0000-0000-00002B380000}"/>
    <cellStyle name="Normal 19 5 2 2 2" xfId="14452" xr:uid="{00000000-0005-0000-0000-00002C380000}"/>
    <cellStyle name="Normal 19 5 2 3" xfId="14453" xr:uid="{00000000-0005-0000-0000-00002D380000}"/>
    <cellStyle name="Normal 19 5 3" xfId="14454" xr:uid="{00000000-0005-0000-0000-00002E380000}"/>
    <cellStyle name="Normal 19 5 3 2" xfId="14455" xr:uid="{00000000-0005-0000-0000-00002F380000}"/>
    <cellStyle name="Normal 19 5 4" xfId="14456" xr:uid="{00000000-0005-0000-0000-000030380000}"/>
    <cellStyle name="Normal 19 5 5" xfId="14457" xr:uid="{00000000-0005-0000-0000-000031380000}"/>
    <cellStyle name="Normal 19 6" xfId="14458" xr:uid="{00000000-0005-0000-0000-000032380000}"/>
    <cellStyle name="Normal 19 6 2" xfId="14459" xr:uid="{00000000-0005-0000-0000-000033380000}"/>
    <cellStyle name="Normal 19 6 2 2" xfId="14460" xr:uid="{00000000-0005-0000-0000-000034380000}"/>
    <cellStyle name="Normal 19 6 3" xfId="14461" xr:uid="{00000000-0005-0000-0000-000035380000}"/>
    <cellStyle name="Normal 19 6 4" xfId="14462" xr:uid="{00000000-0005-0000-0000-000036380000}"/>
    <cellStyle name="Normal 19 7" xfId="14463" xr:uid="{00000000-0005-0000-0000-000037380000}"/>
    <cellStyle name="Normal 19 7 2" xfId="14464" xr:uid="{00000000-0005-0000-0000-000038380000}"/>
    <cellStyle name="Normal 19 7 2 2" xfId="14465" xr:uid="{00000000-0005-0000-0000-000039380000}"/>
    <cellStyle name="Normal 19 7 3" xfId="14466" xr:uid="{00000000-0005-0000-0000-00003A380000}"/>
    <cellStyle name="Normal 19 7 4" xfId="14467" xr:uid="{00000000-0005-0000-0000-00003B380000}"/>
    <cellStyle name="Normal 19 8" xfId="14468" xr:uid="{00000000-0005-0000-0000-00003C380000}"/>
    <cellStyle name="Normal 19 8 2" xfId="14469" xr:uid="{00000000-0005-0000-0000-00003D380000}"/>
    <cellStyle name="Normal 19 9" xfId="14470" xr:uid="{00000000-0005-0000-0000-00003E380000}"/>
    <cellStyle name="Normal 19 9 2" xfId="14471" xr:uid="{00000000-0005-0000-0000-00003F380000}"/>
    <cellStyle name="Normal 190" xfId="14472" xr:uid="{00000000-0005-0000-0000-000040380000}"/>
    <cellStyle name="Normal 191" xfId="14473" xr:uid="{00000000-0005-0000-0000-000041380000}"/>
    <cellStyle name="Normal 192" xfId="14474" xr:uid="{00000000-0005-0000-0000-000042380000}"/>
    <cellStyle name="Normal 193" xfId="14475" xr:uid="{00000000-0005-0000-0000-000043380000}"/>
    <cellStyle name="Normal 194" xfId="14476" xr:uid="{00000000-0005-0000-0000-000044380000}"/>
    <cellStyle name="Normal 195" xfId="14477" xr:uid="{00000000-0005-0000-0000-000045380000}"/>
    <cellStyle name="Normal 196" xfId="14478" xr:uid="{00000000-0005-0000-0000-000046380000}"/>
    <cellStyle name="Normal 197" xfId="14479" xr:uid="{00000000-0005-0000-0000-000047380000}"/>
    <cellStyle name="Normal 198" xfId="14480" xr:uid="{00000000-0005-0000-0000-000048380000}"/>
    <cellStyle name="Normal 199" xfId="14481" xr:uid="{00000000-0005-0000-0000-000049380000}"/>
    <cellStyle name="Normal 2" xfId="90" xr:uid="{00000000-0005-0000-0000-00004A380000}"/>
    <cellStyle name="Normal 2 10" xfId="14482" xr:uid="{00000000-0005-0000-0000-00004B380000}"/>
    <cellStyle name="Normal 2 10 2" xfId="14483" xr:uid="{00000000-0005-0000-0000-00004C380000}"/>
    <cellStyle name="Normal 2 10 2 2" xfId="14484" xr:uid="{00000000-0005-0000-0000-00004D380000}"/>
    <cellStyle name="Normal 2 10 3" xfId="14485" xr:uid="{00000000-0005-0000-0000-00004E380000}"/>
    <cellStyle name="Normal 2 10 3 2" xfId="14486" xr:uid="{00000000-0005-0000-0000-00004F380000}"/>
    <cellStyle name="Normal 2 10 3 3" xfId="14487" xr:uid="{00000000-0005-0000-0000-000050380000}"/>
    <cellStyle name="Normal 2 10 3 3 2" xfId="14488" xr:uid="{00000000-0005-0000-0000-000051380000}"/>
    <cellStyle name="Normal 2 10 4" xfId="14489" xr:uid="{00000000-0005-0000-0000-000052380000}"/>
    <cellStyle name="Normal 2 11" xfId="14490" xr:uid="{00000000-0005-0000-0000-000053380000}"/>
    <cellStyle name="Normal 2 11 2" xfId="14491" xr:uid="{00000000-0005-0000-0000-000054380000}"/>
    <cellStyle name="Normal 2 11 2 2" xfId="14492" xr:uid="{00000000-0005-0000-0000-000055380000}"/>
    <cellStyle name="Normal 2 11 3" xfId="14493" xr:uid="{00000000-0005-0000-0000-000056380000}"/>
    <cellStyle name="Normal 2 11 3 2" xfId="14494" xr:uid="{00000000-0005-0000-0000-000057380000}"/>
    <cellStyle name="Normal 2 11 3 3" xfId="14495" xr:uid="{00000000-0005-0000-0000-000058380000}"/>
    <cellStyle name="Normal 2 11 3 3 2" xfId="14496" xr:uid="{00000000-0005-0000-0000-000059380000}"/>
    <cellStyle name="Normal 2 11 4" xfId="14497" xr:uid="{00000000-0005-0000-0000-00005A380000}"/>
    <cellStyle name="Normal 2 12" xfId="14498" xr:uid="{00000000-0005-0000-0000-00005B380000}"/>
    <cellStyle name="Normal 2 12 2" xfId="14499" xr:uid="{00000000-0005-0000-0000-00005C380000}"/>
    <cellStyle name="Normal 2 12 2 2" xfId="14500" xr:uid="{00000000-0005-0000-0000-00005D380000}"/>
    <cellStyle name="Normal 2 12 3" xfId="14501" xr:uid="{00000000-0005-0000-0000-00005E380000}"/>
    <cellStyle name="Normal 2 12 3 2" xfId="14502" xr:uid="{00000000-0005-0000-0000-00005F380000}"/>
    <cellStyle name="Normal 2 12 3 3" xfId="14503" xr:uid="{00000000-0005-0000-0000-000060380000}"/>
    <cellStyle name="Normal 2 12 3 3 2" xfId="14504" xr:uid="{00000000-0005-0000-0000-000061380000}"/>
    <cellStyle name="Normal 2 12 4" xfId="14505" xr:uid="{00000000-0005-0000-0000-000062380000}"/>
    <cellStyle name="Normal 2 13" xfId="14506" xr:uid="{00000000-0005-0000-0000-000063380000}"/>
    <cellStyle name="Normal 2 13 2" xfId="14507" xr:uid="{00000000-0005-0000-0000-000064380000}"/>
    <cellStyle name="Normal 2 13 2 2" xfId="14508" xr:uid="{00000000-0005-0000-0000-000065380000}"/>
    <cellStyle name="Normal 2 13 3" xfId="14509" xr:uid="{00000000-0005-0000-0000-000066380000}"/>
    <cellStyle name="Normal 2 13 3 2" xfId="14510" xr:uid="{00000000-0005-0000-0000-000067380000}"/>
    <cellStyle name="Normal 2 13 3 3" xfId="14511" xr:uid="{00000000-0005-0000-0000-000068380000}"/>
    <cellStyle name="Normal 2 13 3 3 2" xfId="14512" xr:uid="{00000000-0005-0000-0000-000069380000}"/>
    <cellStyle name="Normal 2 13 4" xfId="14513" xr:uid="{00000000-0005-0000-0000-00006A380000}"/>
    <cellStyle name="Normal 2 14" xfId="14514" xr:uid="{00000000-0005-0000-0000-00006B380000}"/>
    <cellStyle name="Normal 2 14 2" xfId="14515" xr:uid="{00000000-0005-0000-0000-00006C380000}"/>
    <cellStyle name="Normal 2 14 2 2" xfId="14516" xr:uid="{00000000-0005-0000-0000-00006D380000}"/>
    <cellStyle name="Normal 2 14 3" xfId="14517" xr:uid="{00000000-0005-0000-0000-00006E380000}"/>
    <cellStyle name="Normal 2 14 3 2" xfId="14518" xr:uid="{00000000-0005-0000-0000-00006F380000}"/>
    <cellStyle name="Normal 2 14 3 3" xfId="14519" xr:uid="{00000000-0005-0000-0000-000070380000}"/>
    <cellStyle name="Normal 2 14 3 3 2" xfId="14520" xr:uid="{00000000-0005-0000-0000-000071380000}"/>
    <cellStyle name="Normal 2 14 4" xfId="14521" xr:uid="{00000000-0005-0000-0000-000072380000}"/>
    <cellStyle name="Normal 2 15" xfId="14522" xr:uid="{00000000-0005-0000-0000-000073380000}"/>
    <cellStyle name="Normal 2 15 2" xfId="14523" xr:uid="{00000000-0005-0000-0000-000074380000}"/>
    <cellStyle name="Normal 2 15 2 2" xfId="14524" xr:uid="{00000000-0005-0000-0000-000075380000}"/>
    <cellStyle name="Normal 2 15 3" xfId="14525" xr:uid="{00000000-0005-0000-0000-000076380000}"/>
    <cellStyle name="Normal 2 15 3 2" xfId="14526" xr:uid="{00000000-0005-0000-0000-000077380000}"/>
    <cellStyle name="Normal 2 15 3 3" xfId="14527" xr:uid="{00000000-0005-0000-0000-000078380000}"/>
    <cellStyle name="Normal 2 15 3 3 2" xfId="14528" xr:uid="{00000000-0005-0000-0000-000079380000}"/>
    <cellStyle name="Normal 2 15 4" xfId="14529" xr:uid="{00000000-0005-0000-0000-00007A380000}"/>
    <cellStyle name="Normal 2 16" xfId="14530" xr:uid="{00000000-0005-0000-0000-00007B380000}"/>
    <cellStyle name="Normal 2 16 2" xfId="14531" xr:uid="{00000000-0005-0000-0000-00007C380000}"/>
    <cellStyle name="Normal 2 16 2 2" xfId="14532" xr:uid="{00000000-0005-0000-0000-00007D380000}"/>
    <cellStyle name="Normal 2 16 2 2 2" xfId="14533" xr:uid="{00000000-0005-0000-0000-00007E380000}"/>
    <cellStyle name="Normal 2 16 2 2 2 2" xfId="14534" xr:uid="{00000000-0005-0000-0000-00007F380000}"/>
    <cellStyle name="Normal 2 16 2 2 3" xfId="14535" xr:uid="{00000000-0005-0000-0000-000080380000}"/>
    <cellStyle name="Normal 2 16 2 2 3 2" xfId="14536" xr:uid="{00000000-0005-0000-0000-000081380000}"/>
    <cellStyle name="Normal 2 16 2 2 4" xfId="14537" xr:uid="{00000000-0005-0000-0000-000082380000}"/>
    <cellStyle name="Normal 2 16 2 3" xfId="14538" xr:uid="{00000000-0005-0000-0000-000083380000}"/>
    <cellStyle name="Normal 2 16 2 3 2" xfId="14539" xr:uid="{00000000-0005-0000-0000-000084380000}"/>
    <cellStyle name="Normal 2 16 2 3 2 2" xfId="14540" xr:uid="{00000000-0005-0000-0000-000085380000}"/>
    <cellStyle name="Normal 2 16 2 3 3" xfId="14541" xr:uid="{00000000-0005-0000-0000-000086380000}"/>
    <cellStyle name="Normal 2 16 2 3 3 2" xfId="14542" xr:uid="{00000000-0005-0000-0000-000087380000}"/>
    <cellStyle name="Normal 2 16 2 3 4" xfId="14543" xr:uid="{00000000-0005-0000-0000-000088380000}"/>
    <cellStyle name="Normal 2 16 2 4" xfId="14544" xr:uid="{00000000-0005-0000-0000-000089380000}"/>
    <cellStyle name="Normal 2 16 2 4 2" xfId="14545" xr:uid="{00000000-0005-0000-0000-00008A380000}"/>
    <cellStyle name="Normal 2 16 2 4 2 2" xfId="14546" xr:uid="{00000000-0005-0000-0000-00008B380000}"/>
    <cellStyle name="Normal 2 16 2 4 3" xfId="14547" xr:uid="{00000000-0005-0000-0000-00008C380000}"/>
    <cellStyle name="Normal 2 16 2 4 3 2" xfId="14548" xr:uid="{00000000-0005-0000-0000-00008D380000}"/>
    <cellStyle name="Normal 2 16 2 4 4" xfId="14549" xr:uid="{00000000-0005-0000-0000-00008E380000}"/>
    <cellStyle name="Normal 2 16 2 5" xfId="14550" xr:uid="{00000000-0005-0000-0000-00008F380000}"/>
    <cellStyle name="Normal 2 16 2 5 2" xfId="14551" xr:uid="{00000000-0005-0000-0000-000090380000}"/>
    <cellStyle name="Normal 2 16 2 5 2 2" xfId="14552" xr:uid="{00000000-0005-0000-0000-000091380000}"/>
    <cellStyle name="Normal 2 16 2 5 3" xfId="14553" xr:uid="{00000000-0005-0000-0000-000092380000}"/>
    <cellStyle name="Normal 2 16 2 5 3 2" xfId="14554" xr:uid="{00000000-0005-0000-0000-000093380000}"/>
    <cellStyle name="Normal 2 16 2 5 4" xfId="14555" xr:uid="{00000000-0005-0000-0000-000094380000}"/>
    <cellStyle name="Normal 2 16 2 6" xfId="14556" xr:uid="{00000000-0005-0000-0000-000095380000}"/>
    <cellStyle name="Normal 2 16 2 6 2" xfId="14557" xr:uid="{00000000-0005-0000-0000-000096380000}"/>
    <cellStyle name="Normal 2 16 2 6 2 2" xfId="14558" xr:uid="{00000000-0005-0000-0000-000097380000}"/>
    <cellStyle name="Normal 2 16 2 6 3" xfId="14559" xr:uid="{00000000-0005-0000-0000-000098380000}"/>
    <cellStyle name="Normal 2 16 2 6 3 2" xfId="14560" xr:uid="{00000000-0005-0000-0000-000099380000}"/>
    <cellStyle name="Normal 2 16 2 6 4" xfId="14561" xr:uid="{00000000-0005-0000-0000-00009A380000}"/>
    <cellStyle name="Normal 2 16 3" xfId="14562" xr:uid="{00000000-0005-0000-0000-00009B380000}"/>
    <cellStyle name="Normal 2 16 3 2" xfId="14563" xr:uid="{00000000-0005-0000-0000-00009C380000}"/>
    <cellStyle name="Normal 2 16 3 2 2" xfId="14564" xr:uid="{00000000-0005-0000-0000-00009D380000}"/>
    <cellStyle name="Normal 2 16 3 3" xfId="14565" xr:uid="{00000000-0005-0000-0000-00009E380000}"/>
    <cellStyle name="Normal 2 16 3 3 2" xfId="14566" xr:uid="{00000000-0005-0000-0000-00009F380000}"/>
    <cellStyle name="Normal 2 16 3 4" xfId="14567" xr:uid="{00000000-0005-0000-0000-0000A0380000}"/>
    <cellStyle name="Normal 2 16 4" xfId="14568" xr:uid="{00000000-0005-0000-0000-0000A1380000}"/>
    <cellStyle name="Normal 2 16 4 2" xfId="14569" xr:uid="{00000000-0005-0000-0000-0000A2380000}"/>
    <cellStyle name="Normal 2 16 4 2 2" xfId="14570" xr:uid="{00000000-0005-0000-0000-0000A3380000}"/>
    <cellStyle name="Normal 2 16 4 3" xfId="14571" xr:uid="{00000000-0005-0000-0000-0000A4380000}"/>
    <cellStyle name="Normal 2 16 4 4" xfId="14572" xr:uid="{00000000-0005-0000-0000-0000A5380000}"/>
    <cellStyle name="Normal 2 16 5" xfId="14573" xr:uid="{00000000-0005-0000-0000-0000A6380000}"/>
    <cellStyle name="Normal 2 16 6" xfId="14574" xr:uid="{00000000-0005-0000-0000-0000A7380000}"/>
    <cellStyle name="Normal 2 16 7" xfId="14575" xr:uid="{00000000-0005-0000-0000-0000A8380000}"/>
    <cellStyle name="Normal 2 16 7 2" xfId="14576" xr:uid="{00000000-0005-0000-0000-0000A9380000}"/>
    <cellStyle name="Normal 2 16 8" xfId="14577" xr:uid="{00000000-0005-0000-0000-0000AA380000}"/>
    <cellStyle name="Normal 2 16 8 2" xfId="14578" xr:uid="{00000000-0005-0000-0000-0000AB380000}"/>
    <cellStyle name="Normal 2 16 9" xfId="14579" xr:uid="{00000000-0005-0000-0000-0000AC380000}"/>
    <cellStyle name="Normal 2 17" xfId="14580" xr:uid="{00000000-0005-0000-0000-0000AD380000}"/>
    <cellStyle name="Normal 2 17 2" xfId="14581" xr:uid="{00000000-0005-0000-0000-0000AE380000}"/>
    <cellStyle name="Normal 2 17 2 2" xfId="14582" xr:uid="{00000000-0005-0000-0000-0000AF380000}"/>
    <cellStyle name="Normal 2 17 2 2 2" xfId="14583" xr:uid="{00000000-0005-0000-0000-0000B0380000}"/>
    <cellStyle name="Normal 2 17 2 2 2 2" xfId="14584" xr:uid="{00000000-0005-0000-0000-0000B1380000}"/>
    <cellStyle name="Normal 2 17 2 2 3" xfId="14585" xr:uid="{00000000-0005-0000-0000-0000B2380000}"/>
    <cellStyle name="Normal 2 17 2 2 3 2" xfId="14586" xr:uid="{00000000-0005-0000-0000-0000B3380000}"/>
    <cellStyle name="Normal 2 17 2 2 4" xfId="14587" xr:uid="{00000000-0005-0000-0000-0000B4380000}"/>
    <cellStyle name="Normal 2 17 2 3" xfId="14588" xr:uid="{00000000-0005-0000-0000-0000B5380000}"/>
    <cellStyle name="Normal 2 17 2 3 2" xfId="14589" xr:uid="{00000000-0005-0000-0000-0000B6380000}"/>
    <cellStyle name="Normal 2 17 2 3 2 2" xfId="14590" xr:uid="{00000000-0005-0000-0000-0000B7380000}"/>
    <cellStyle name="Normal 2 17 2 3 3" xfId="14591" xr:uid="{00000000-0005-0000-0000-0000B8380000}"/>
    <cellStyle name="Normal 2 17 2 3 3 2" xfId="14592" xr:uid="{00000000-0005-0000-0000-0000B9380000}"/>
    <cellStyle name="Normal 2 17 2 3 4" xfId="14593" xr:uid="{00000000-0005-0000-0000-0000BA380000}"/>
    <cellStyle name="Normal 2 17 2 4" xfId="14594" xr:uid="{00000000-0005-0000-0000-0000BB380000}"/>
    <cellStyle name="Normal 2 17 2 4 2" xfId="14595" xr:uid="{00000000-0005-0000-0000-0000BC380000}"/>
    <cellStyle name="Normal 2 17 2 4 2 2" xfId="14596" xr:uid="{00000000-0005-0000-0000-0000BD380000}"/>
    <cellStyle name="Normal 2 17 2 4 3" xfId="14597" xr:uid="{00000000-0005-0000-0000-0000BE380000}"/>
    <cellStyle name="Normal 2 17 2 4 3 2" xfId="14598" xr:uid="{00000000-0005-0000-0000-0000BF380000}"/>
    <cellStyle name="Normal 2 17 2 4 4" xfId="14599" xr:uid="{00000000-0005-0000-0000-0000C0380000}"/>
    <cellStyle name="Normal 2 17 2 5" xfId="14600" xr:uid="{00000000-0005-0000-0000-0000C1380000}"/>
    <cellStyle name="Normal 2 17 2 5 2" xfId="14601" xr:uid="{00000000-0005-0000-0000-0000C2380000}"/>
    <cellStyle name="Normal 2 17 2 5 2 2" xfId="14602" xr:uid="{00000000-0005-0000-0000-0000C3380000}"/>
    <cellStyle name="Normal 2 17 2 5 3" xfId="14603" xr:uid="{00000000-0005-0000-0000-0000C4380000}"/>
    <cellStyle name="Normal 2 17 2 5 3 2" xfId="14604" xr:uid="{00000000-0005-0000-0000-0000C5380000}"/>
    <cellStyle name="Normal 2 17 2 5 4" xfId="14605" xr:uid="{00000000-0005-0000-0000-0000C6380000}"/>
    <cellStyle name="Normal 2 17 2 6" xfId="14606" xr:uid="{00000000-0005-0000-0000-0000C7380000}"/>
    <cellStyle name="Normal 2 17 2 6 2" xfId="14607" xr:uid="{00000000-0005-0000-0000-0000C8380000}"/>
    <cellStyle name="Normal 2 17 2 6 2 2" xfId="14608" xr:uid="{00000000-0005-0000-0000-0000C9380000}"/>
    <cellStyle name="Normal 2 17 2 6 3" xfId="14609" xr:uid="{00000000-0005-0000-0000-0000CA380000}"/>
    <cellStyle name="Normal 2 17 2 6 3 2" xfId="14610" xr:uid="{00000000-0005-0000-0000-0000CB380000}"/>
    <cellStyle name="Normal 2 17 2 6 4" xfId="14611" xr:uid="{00000000-0005-0000-0000-0000CC380000}"/>
    <cellStyle name="Normal 2 17 2 7" xfId="14612" xr:uid="{00000000-0005-0000-0000-0000CD380000}"/>
    <cellStyle name="Normal 2 17 3" xfId="14613" xr:uid="{00000000-0005-0000-0000-0000CE380000}"/>
    <cellStyle name="Normal 2 17 3 2" xfId="14614" xr:uid="{00000000-0005-0000-0000-0000CF380000}"/>
    <cellStyle name="Normal 2 17 3 2 2" xfId="14615" xr:uid="{00000000-0005-0000-0000-0000D0380000}"/>
    <cellStyle name="Normal 2 17 3 3" xfId="14616" xr:uid="{00000000-0005-0000-0000-0000D1380000}"/>
    <cellStyle name="Normal 2 17 3 3 2" xfId="14617" xr:uid="{00000000-0005-0000-0000-0000D2380000}"/>
    <cellStyle name="Normal 2 17 3 4" xfId="14618" xr:uid="{00000000-0005-0000-0000-0000D3380000}"/>
    <cellStyle name="Normal 2 17 4" xfId="14619" xr:uid="{00000000-0005-0000-0000-0000D4380000}"/>
    <cellStyle name="Normal 2 17 4 2" xfId="14620" xr:uid="{00000000-0005-0000-0000-0000D5380000}"/>
    <cellStyle name="Normal 2 17 4 2 2" xfId="14621" xr:uid="{00000000-0005-0000-0000-0000D6380000}"/>
    <cellStyle name="Normal 2 17 4 3" xfId="14622" xr:uid="{00000000-0005-0000-0000-0000D7380000}"/>
    <cellStyle name="Normal 2 17 4 4" xfId="14623" xr:uid="{00000000-0005-0000-0000-0000D8380000}"/>
    <cellStyle name="Normal 2 17 5" xfId="14624" xr:uid="{00000000-0005-0000-0000-0000D9380000}"/>
    <cellStyle name="Normal 2 17 6" xfId="14625" xr:uid="{00000000-0005-0000-0000-0000DA380000}"/>
    <cellStyle name="Normal 2 17 7" xfId="14626" xr:uid="{00000000-0005-0000-0000-0000DB380000}"/>
    <cellStyle name="Normal 2 17 7 2" xfId="14627" xr:uid="{00000000-0005-0000-0000-0000DC380000}"/>
    <cellStyle name="Normal 2 17 8" xfId="14628" xr:uid="{00000000-0005-0000-0000-0000DD380000}"/>
    <cellStyle name="Normal 2 17 8 2" xfId="14629" xr:uid="{00000000-0005-0000-0000-0000DE380000}"/>
    <cellStyle name="Normal 2 17 9" xfId="14630" xr:uid="{00000000-0005-0000-0000-0000DF380000}"/>
    <cellStyle name="Normal 2 18" xfId="14631" xr:uid="{00000000-0005-0000-0000-0000E0380000}"/>
    <cellStyle name="Normal 2 18 2" xfId="14632" xr:uid="{00000000-0005-0000-0000-0000E1380000}"/>
    <cellStyle name="Normal 2 18 2 2" xfId="14633" xr:uid="{00000000-0005-0000-0000-0000E2380000}"/>
    <cellStyle name="Normal 2 18 2 2 2" xfId="14634" xr:uid="{00000000-0005-0000-0000-0000E3380000}"/>
    <cellStyle name="Normal 2 18 2 2 2 2" xfId="14635" xr:uid="{00000000-0005-0000-0000-0000E4380000}"/>
    <cellStyle name="Normal 2 18 2 2 3" xfId="14636" xr:uid="{00000000-0005-0000-0000-0000E5380000}"/>
    <cellStyle name="Normal 2 18 2 2 3 2" xfId="14637" xr:uid="{00000000-0005-0000-0000-0000E6380000}"/>
    <cellStyle name="Normal 2 18 2 2 4" xfId="14638" xr:uid="{00000000-0005-0000-0000-0000E7380000}"/>
    <cellStyle name="Normal 2 18 2 3" xfId="14639" xr:uid="{00000000-0005-0000-0000-0000E8380000}"/>
    <cellStyle name="Normal 2 18 2 3 2" xfId="14640" xr:uid="{00000000-0005-0000-0000-0000E9380000}"/>
    <cellStyle name="Normal 2 18 2 3 2 2" xfId="14641" xr:uid="{00000000-0005-0000-0000-0000EA380000}"/>
    <cellStyle name="Normal 2 18 2 3 3" xfId="14642" xr:uid="{00000000-0005-0000-0000-0000EB380000}"/>
    <cellStyle name="Normal 2 18 2 3 3 2" xfId="14643" xr:uid="{00000000-0005-0000-0000-0000EC380000}"/>
    <cellStyle name="Normal 2 18 2 3 4" xfId="14644" xr:uid="{00000000-0005-0000-0000-0000ED380000}"/>
    <cellStyle name="Normal 2 18 2 4" xfId="14645" xr:uid="{00000000-0005-0000-0000-0000EE380000}"/>
    <cellStyle name="Normal 2 18 2 4 2" xfId="14646" xr:uid="{00000000-0005-0000-0000-0000EF380000}"/>
    <cellStyle name="Normal 2 18 2 4 2 2" xfId="14647" xr:uid="{00000000-0005-0000-0000-0000F0380000}"/>
    <cellStyle name="Normal 2 18 2 4 3" xfId="14648" xr:uid="{00000000-0005-0000-0000-0000F1380000}"/>
    <cellStyle name="Normal 2 18 2 4 3 2" xfId="14649" xr:uid="{00000000-0005-0000-0000-0000F2380000}"/>
    <cellStyle name="Normal 2 18 2 4 4" xfId="14650" xr:uid="{00000000-0005-0000-0000-0000F3380000}"/>
    <cellStyle name="Normal 2 18 2 5" xfId="14651" xr:uid="{00000000-0005-0000-0000-0000F4380000}"/>
    <cellStyle name="Normal 2 18 2 5 2" xfId="14652" xr:uid="{00000000-0005-0000-0000-0000F5380000}"/>
    <cellStyle name="Normal 2 18 2 5 2 2" xfId="14653" xr:uid="{00000000-0005-0000-0000-0000F6380000}"/>
    <cellStyle name="Normal 2 18 2 5 3" xfId="14654" xr:uid="{00000000-0005-0000-0000-0000F7380000}"/>
    <cellStyle name="Normal 2 18 2 5 3 2" xfId="14655" xr:uid="{00000000-0005-0000-0000-0000F8380000}"/>
    <cellStyle name="Normal 2 18 2 5 4" xfId="14656" xr:uid="{00000000-0005-0000-0000-0000F9380000}"/>
    <cellStyle name="Normal 2 18 2 6" xfId="14657" xr:uid="{00000000-0005-0000-0000-0000FA380000}"/>
    <cellStyle name="Normal 2 18 2 6 2" xfId="14658" xr:uid="{00000000-0005-0000-0000-0000FB380000}"/>
    <cellStyle name="Normal 2 18 2 6 2 2" xfId="14659" xr:uid="{00000000-0005-0000-0000-0000FC380000}"/>
    <cellStyle name="Normal 2 18 2 6 3" xfId="14660" xr:uid="{00000000-0005-0000-0000-0000FD380000}"/>
    <cellStyle name="Normal 2 18 2 6 3 2" xfId="14661" xr:uid="{00000000-0005-0000-0000-0000FE380000}"/>
    <cellStyle name="Normal 2 18 2 6 4" xfId="14662" xr:uid="{00000000-0005-0000-0000-0000FF380000}"/>
    <cellStyle name="Normal 2 18 3" xfId="14663" xr:uid="{00000000-0005-0000-0000-000000390000}"/>
    <cellStyle name="Normal 2 18 3 2" xfId="14664" xr:uid="{00000000-0005-0000-0000-000001390000}"/>
    <cellStyle name="Normal 2 18 3 3" xfId="14665" xr:uid="{00000000-0005-0000-0000-000002390000}"/>
    <cellStyle name="Normal 2 18 3 3 2" xfId="14666" xr:uid="{00000000-0005-0000-0000-000003390000}"/>
    <cellStyle name="Normal 2 18 4" xfId="14667" xr:uid="{00000000-0005-0000-0000-000004390000}"/>
    <cellStyle name="Normal 2 18 5" xfId="14668" xr:uid="{00000000-0005-0000-0000-000005390000}"/>
    <cellStyle name="Normal 2 18 6" xfId="14669" xr:uid="{00000000-0005-0000-0000-000006390000}"/>
    <cellStyle name="Normal 2 18 7" xfId="14670" xr:uid="{00000000-0005-0000-0000-000007390000}"/>
    <cellStyle name="Normal 2 18 7 2" xfId="14671" xr:uid="{00000000-0005-0000-0000-000008390000}"/>
    <cellStyle name="Normal 2 18 8" xfId="14672" xr:uid="{00000000-0005-0000-0000-000009390000}"/>
    <cellStyle name="Normal 2 18 8 2" xfId="14673" xr:uid="{00000000-0005-0000-0000-00000A390000}"/>
    <cellStyle name="Normal 2 19" xfId="14674" xr:uid="{00000000-0005-0000-0000-00000B390000}"/>
    <cellStyle name="Normal 2 19 2" xfId="14675" xr:uid="{00000000-0005-0000-0000-00000C390000}"/>
    <cellStyle name="Normal 2 19 2 2" xfId="14676" xr:uid="{00000000-0005-0000-0000-00000D390000}"/>
    <cellStyle name="Normal 2 19 2 2 2" xfId="14677" xr:uid="{00000000-0005-0000-0000-00000E390000}"/>
    <cellStyle name="Normal 2 19 2 2 2 2" xfId="14678" xr:uid="{00000000-0005-0000-0000-00000F390000}"/>
    <cellStyle name="Normal 2 19 2 2 3" xfId="14679" xr:uid="{00000000-0005-0000-0000-000010390000}"/>
    <cellStyle name="Normal 2 19 2 2 3 2" xfId="14680" xr:uid="{00000000-0005-0000-0000-000011390000}"/>
    <cellStyle name="Normal 2 19 2 2 4" xfId="14681" xr:uid="{00000000-0005-0000-0000-000012390000}"/>
    <cellStyle name="Normal 2 19 2 3" xfId="14682" xr:uid="{00000000-0005-0000-0000-000013390000}"/>
    <cellStyle name="Normal 2 19 2 3 2" xfId="14683" xr:uid="{00000000-0005-0000-0000-000014390000}"/>
    <cellStyle name="Normal 2 19 2 3 2 2" xfId="14684" xr:uid="{00000000-0005-0000-0000-000015390000}"/>
    <cellStyle name="Normal 2 19 2 3 3" xfId="14685" xr:uid="{00000000-0005-0000-0000-000016390000}"/>
    <cellStyle name="Normal 2 19 2 3 3 2" xfId="14686" xr:uid="{00000000-0005-0000-0000-000017390000}"/>
    <cellStyle name="Normal 2 19 2 3 4" xfId="14687" xr:uid="{00000000-0005-0000-0000-000018390000}"/>
    <cellStyle name="Normal 2 19 2 4" xfId="14688" xr:uid="{00000000-0005-0000-0000-000019390000}"/>
    <cellStyle name="Normal 2 19 2 4 2" xfId="14689" xr:uid="{00000000-0005-0000-0000-00001A390000}"/>
    <cellStyle name="Normal 2 19 2 4 2 2" xfId="14690" xr:uid="{00000000-0005-0000-0000-00001B390000}"/>
    <cellStyle name="Normal 2 19 2 4 3" xfId="14691" xr:uid="{00000000-0005-0000-0000-00001C390000}"/>
    <cellStyle name="Normal 2 19 2 4 3 2" xfId="14692" xr:uid="{00000000-0005-0000-0000-00001D390000}"/>
    <cellStyle name="Normal 2 19 2 4 4" xfId="14693" xr:uid="{00000000-0005-0000-0000-00001E390000}"/>
    <cellStyle name="Normal 2 19 2 5" xfId="14694" xr:uid="{00000000-0005-0000-0000-00001F390000}"/>
    <cellStyle name="Normal 2 19 2 5 2" xfId="14695" xr:uid="{00000000-0005-0000-0000-000020390000}"/>
    <cellStyle name="Normal 2 19 2 5 2 2" xfId="14696" xr:uid="{00000000-0005-0000-0000-000021390000}"/>
    <cellStyle name="Normal 2 19 2 5 3" xfId="14697" xr:uid="{00000000-0005-0000-0000-000022390000}"/>
    <cellStyle name="Normal 2 19 2 5 3 2" xfId="14698" xr:uid="{00000000-0005-0000-0000-000023390000}"/>
    <cellStyle name="Normal 2 19 2 5 4" xfId="14699" xr:uid="{00000000-0005-0000-0000-000024390000}"/>
    <cellStyle name="Normal 2 19 2 6" xfId="14700" xr:uid="{00000000-0005-0000-0000-000025390000}"/>
    <cellStyle name="Normal 2 19 2 6 2" xfId="14701" xr:uid="{00000000-0005-0000-0000-000026390000}"/>
    <cellStyle name="Normal 2 19 2 6 2 2" xfId="14702" xr:uid="{00000000-0005-0000-0000-000027390000}"/>
    <cellStyle name="Normal 2 19 2 6 3" xfId="14703" xr:uid="{00000000-0005-0000-0000-000028390000}"/>
    <cellStyle name="Normal 2 19 2 6 3 2" xfId="14704" xr:uid="{00000000-0005-0000-0000-000029390000}"/>
    <cellStyle name="Normal 2 19 2 6 4" xfId="14705" xr:uid="{00000000-0005-0000-0000-00002A390000}"/>
    <cellStyle name="Normal 2 19 3" xfId="14706" xr:uid="{00000000-0005-0000-0000-00002B390000}"/>
    <cellStyle name="Normal 2 19 4" xfId="14707" xr:uid="{00000000-0005-0000-0000-00002C390000}"/>
    <cellStyle name="Normal 2 19 5" xfId="14708" xr:uid="{00000000-0005-0000-0000-00002D390000}"/>
    <cellStyle name="Normal 2 19 6" xfId="14709" xr:uid="{00000000-0005-0000-0000-00002E390000}"/>
    <cellStyle name="Normal 2 19 7" xfId="14710" xr:uid="{00000000-0005-0000-0000-00002F390000}"/>
    <cellStyle name="Normal 2 19 7 2" xfId="14711" xr:uid="{00000000-0005-0000-0000-000030390000}"/>
    <cellStyle name="Normal 2 19 8" xfId="14712" xr:uid="{00000000-0005-0000-0000-000031390000}"/>
    <cellStyle name="Normal 2 19 8 2" xfId="14713" xr:uid="{00000000-0005-0000-0000-000032390000}"/>
    <cellStyle name="Normal 2 2" xfId="162" xr:uid="{00000000-0005-0000-0000-000033390000}"/>
    <cellStyle name="Normal 2 2 10" xfId="14714" xr:uid="{00000000-0005-0000-0000-000034390000}"/>
    <cellStyle name="Normal 2 2 10 2" xfId="14715" xr:uid="{00000000-0005-0000-0000-000035390000}"/>
    <cellStyle name="Normal 2 2 10 2 2" xfId="14716" xr:uid="{00000000-0005-0000-0000-000036390000}"/>
    <cellStyle name="Normal 2 2 10 3" xfId="14717" xr:uid="{00000000-0005-0000-0000-000037390000}"/>
    <cellStyle name="Normal 2 2 10 4" xfId="14718" xr:uid="{00000000-0005-0000-0000-000038390000}"/>
    <cellStyle name="Normal 2 2 11" xfId="14719" xr:uid="{00000000-0005-0000-0000-000039390000}"/>
    <cellStyle name="Normal 2 2 11 2" xfId="14720" xr:uid="{00000000-0005-0000-0000-00003A390000}"/>
    <cellStyle name="Normal 2 2 11 2 2" xfId="14721" xr:uid="{00000000-0005-0000-0000-00003B390000}"/>
    <cellStyle name="Normal 2 2 11 3" xfId="14722" xr:uid="{00000000-0005-0000-0000-00003C390000}"/>
    <cellStyle name="Normal 2 2 11 4" xfId="14723" xr:uid="{00000000-0005-0000-0000-00003D390000}"/>
    <cellStyle name="Normal 2 2 12" xfId="14724" xr:uid="{00000000-0005-0000-0000-00003E390000}"/>
    <cellStyle name="Normal 2 2 12 2" xfId="14725" xr:uid="{00000000-0005-0000-0000-00003F390000}"/>
    <cellStyle name="Normal 2 2 12 3" xfId="14726" xr:uid="{00000000-0005-0000-0000-000040390000}"/>
    <cellStyle name="Normal 2 2 13" xfId="14727" xr:uid="{00000000-0005-0000-0000-000041390000}"/>
    <cellStyle name="Normal 2 2 13 2" xfId="14728" xr:uid="{00000000-0005-0000-0000-000042390000}"/>
    <cellStyle name="Normal 2 2 13 3" xfId="14729" xr:uid="{00000000-0005-0000-0000-000043390000}"/>
    <cellStyle name="Normal 2 2 14" xfId="14730" xr:uid="{00000000-0005-0000-0000-000044390000}"/>
    <cellStyle name="Normal 2 2 14 2" xfId="14731" xr:uid="{00000000-0005-0000-0000-000045390000}"/>
    <cellStyle name="Normal 2 2 15" xfId="14732" xr:uid="{00000000-0005-0000-0000-000046390000}"/>
    <cellStyle name="Normal 2 2 15 2" xfId="14733" xr:uid="{00000000-0005-0000-0000-000047390000}"/>
    <cellStyle name="Normal 2 2 16" xfId="14734" xr:uid="{00000000-0005-0000-0000-000048390000}"/>
    <cellStyle name="Normal 2 2 16 2" xfId="14735" xr:uid="{00000000-0005-0000-0000-000049390000}"/>
    <cellStyle name="Normal 2 2 17" xfId="14736" xr:uid="{00000000-0005-0000-0000-00004A390000}"/>
    <cellStyle name="Normal 2 2 17 2" xfId="14737" xr:uid="{00000000-0005-0000-0000-00004B390000}"/>
    <cellStyle name="Normal 2 2 18" xfId="14738" xr:uid="{00000000-0005-0000-0000-00004C390000}"/>
    <cellStyle name="Normal 2 2 18 2" xfId="14739" xr:uid="{00000000-0005-0000-0000-00004D390000}"/>
    <cellStyle name="Normal 2 2 19" xfId="14740" xr:uid="{00000000-0005-0000-0000-00004E390000}"/>
    <cellStyle name="Normal 2 2 19 2" xfId="14741" xr:uid="{00000000-0005-0000-0000-00004F390000}"/>
    <cellStyle name="Normal 2 2 19 3" xfId="14742" xr:uid="{00000000-0005-0000-0000-000050390000}"/>
    <cellStyle name="Normal 2 2 19 3 2" xfId="14743" xr:uid="{00000000-0005-0000-0000-000051390000}"/>
    <cellStyle name="Normal 2 2 2" xfId="14744" xr:uid="{00000000-0005-0000-0000-000052390000}"/>
    <cellStyle name="Normal 2 2 2 10" xfId="14745" xr:uid="{00000000-0005-0000-0000-000053390000}"/>
    <cellStyle name="Normal 2 2 2 10 2" xfId="14746" xr:uid="{00000000-0005-0000-0000-000054390000}"/>
    <cellStyle name="Normal 2 2 2 11" xfId="14747" xr:uid="{00000000-0005-0000-0000-000055390000}"/>
    <cellStyle name="Normal 2 2 2 11 2" xfId="14748" xr:uid="{00000000-0005-0000-0000-000056390000}"/>
    <cellStyle name="Normal 2 2 2 12" xfId="14749" xr:uid="{00000000-0005-0000-0000-000057390000}"/>
    <cellStyle name="Normal 2 2 2 13" xfId="14750" xr:uid="{00000000-0005-0000-0000-000058390000}"/>
    <cellStyle name="Normal 2 2 2 14" xfId="14751" xr:uid="{00000000-0005-0000-0000-000059390000}"/>
    <cellStyle name="Normal 2 2 2 2" xfId="14752" xr:uid="{00000000-0005-0000-0000-00005A390000}"/>
    <cellStyle name="Normal 2 2 2 2 2" xfId="14753" xr:uid="{00000000-0005-0000-0000-00005B390000}"/>
    <cellStyle name="Normal 2 2 2 2 2 2" xfId="14754" xr:uid="{00000000-0005-0000-0000-00005C390000}"/>
    <cellStyle name="Normal 2 2 2 2 2 2 2" xfId="14755" xr:uid="{00000000-0005-0000-0000-00005D390000}"/>
    <cellStyle name="Normal 2 2 2 2 2 2 3" xfId="14756" xr:uid="{00000000-0005-0000-0000-00005E390000}"/>
    <cellStyle name="Normal 2 2 2 2 2 2 4" xfId="14757" xr:uid="{00000000-0005-0000-0000-00005F390000}"/>
    <cellStyle name="Normal 2 2 2 2 2 2 5" xfId="14758" xr:uid="{00000000-0005-0000-0000-000060390000}"/>
    <cellStyle name="Normal 2 2 2 2 2 2 6" xfId="14759" xr:uid="{00000000-0005-0000-0000-000061390000}"/>
    <cellStyle name="Normal 2 2 2 2 2 3" xfId="14760" xr:uid="{00000000-0005-0000-0000-000062390000}"/>
    <cellStyle name="Normal 2 2 2 2 2 4" xfId="14761" xr:uid="{00000000-0005-0000-0000-000063390000}"/>
    <cellStyle name="Normal 2 2 2 2 2 5" xfId="14762" xr:uid="{00000000-0005-0000-0000-000064390000}"/>
    <cellStyle name="Normal 2 2 2 2 2 6" xfId="14763" xr:uid="{00000000-0005-0000-0000-000065390000}"/>
    <cellStyle name="Normal 2 2 2 2 2 7" xfId="14764" xr:uid="{00000000-0005-0000-0000-000066390000}"/>
    <cellStyle name="Normal 2 2 2 2 3" xfId="14765" xr:uid="{00000000-0005-0000-0000-000067390000}"/>
    <cellStyle name="Normal 2 2 2 2 4" xfId="14766" xr:uid="{00000000-0005-0000-0000-000068390000}"/>
    <cellStyle name="Normal 2 2 2 2 5" xfId="14767" xr:uid="{00000000-0005-0000-0000-000069390000}"/>
    <cellStyle name="Normal 2 2 2 2 6" xfId="14768" xr:uid="{00000000-0005-0000-0000-00006A390000}"/>
    <cellStyle name="Normal 2 2 2 2 7" xfId="14769" xr:uid="{00000000-0005-0000-0000-00006B390000}"/>
    <cellStyle name="Normal 2 2 2 2 8" xfId="14770" xr:uid="{00000000-0005-0000-0000-00006C390000}"/>
    <cellStyle name="Normal 2 2 2 3" xfId="14771" xr:uid="{00000000-0005-0000-0000-00006D390000}"/>
    <cellStyle name="Normal 2 2 2 3 2" xfId="14772" xr:uid="{00000000-0005-0000-0000-00006E390000}"/>
    <cellStyle name="Normal 2 2 2 3 2 2" xfId="14773" xr:uid="{00000000-0005-0000-0000-00006F390000}"/>
    <cellStyle name="Normal 2 2 2 3 2 3" xfId="14774" xr:uid="{00000000-0005-0000-0000-000070390000}"/>
    <cellStyle name="Normal 2 2 2 3 2 4" xfId="14775" xr:uid="{00000000-0005-0000-0000-000071390000}"/>
    <cellStyle name="Normal 2 2 2 3 2 5" xfId="14776" xr:uid="{00000000-0005-0000-0000-000072390000}"/>
    <cellStyle name="Normal 2 2 2 3 2 6" xfId="14777" xr:uid="{00000000-0005-0000-0000-000073390000}"/>
    <cellStyle name="Normal 2 2 2 3 2 7" xfId="14778" xr:uid="{00000000-0005-0000-0000-000074390000}"/>
    <cellStyle name="Normal 2 2 2 3 3" xfId="14779" xr:uid="{00000000-0005-0000-0000-000075390000}"/>
    <cellStyle name="Normal 2 2 2 3 3 2" xfId="14780" xr:uid="{00000000-0005-0000-0000-000076390000}"/>
    <cellStyle name="Normal 2 2 2 3 4" xfId="14781" xr:uid="{00000000-0005-0000-0000-000077390000}"/>
    <cellStyle name="Normal 2 2 2 3 5" xfId="14782" xr:uid="{00000000-0005-0000-0000-000078390000}"/>
    <cellStyle name="Normal 2 2 2 3 6" xfId="14783" xr:uid="{00000000-0005-0000-0000-000079390000}"/>
    <cellStyle name="Normal 2 2 2 3 7" xfId="14784" xr:uid="{00000000-0005-0000-0000-00007A390000}"/>
    <cellStyle name="Normal 2 2 2 4" xfId="14785" xr:uid="{00000000-0005-0000-0000-00007B390000}"/>
    <cellStyle name="Normal 2 2 2 4 2" xfId="14786" xr:uid="{00000000-0005-0000-0000-00007C390000}"/>
    <cellStyle name="Normal 2 2 2 4 2 2" xfId="14787" xr:uid="{00000000-0005-0000-0000-00007D390000}"/>
    <cellStyle name="Normal 2 2 2 4 2 3" xfId="14788" xr:uid="{00000000-0005-0000-0000-00007E390000}"/>
    <cellStyle name="Normal 2 2 2 4 2 4" xfId="14789" xr:uid="{00000000-0005-0000-0000-00007F390000}"/>
    <cellStyle name="Normal 2 2 2 4 2 5" xfId="14790" xr:uid="{00000000-0005-0000-0000-000080390000}"/>
    <cellStyle name="Normal 2 2 2 4 2 6" xfId="14791" xr:uid="{00000000-0005-0000-0000-000081390000}"/>
    <cellStyle name="Normal 2 2 2 4 2 7" xfId="14792" xr:uid="{00000000-0005-0000-0000-000082390000}"/>
    <cellStyle name="Normal 2 2 2 4 3" xfId="14793" xr:uid="{00000000-0005-0000-0000-000083390000}"/>
    <cellStyle name="Normal 2 2 2 4 3 2" xfId="14794" xr:uid="{00000000-0005-0000-0000-000084390000}"/>
    <cellStyle name="Normal 2 2 2 4 4" xfId="14795" xr:uid="{00000000-0005-0000-0000-000085390000}"/>
    <cellStyle name="Normal 2 2 2 4 5" xfId="14796" xr:uid="{00000000-0005-0000-0000-000086390000}"/>
    <cellStyle name="Normal 2 2 2 4 6" xfId="14797" xr:uid="{00000000-0005-0000-0000-000087390000}"/>
    <cellStyle name="Normal 2 2 2 4 7" xfId="14798" xr:uid="{00000000-0005-0000-0000-000088390000}"/>
    <cellStyle name="Normal 2 2 2 5" xfId="14799" xr:uid="{00000000-0005-0000-0000-000089390000}"/>
    <cellStyle name="Normal 2 2 2 5 2" xfId="14800" xr:uid="{00000000-0005-0000-0000-00008A390000}"/>
    <cellStyle name="Normal 2 2 2 5 2 2" xfId="14801" xr:uid="{00000000-0005-0000-0000-00008B390000}"/>
    <cellStyle name="Normal 2 2 2 5 2 3" xfId="14802" xr:uid="{00000000-0005-0000-0000-00008C390000}"/>
    <cellStyle name="Normal 2 2 2 5 2 4" xfId="14803" xr:uid="{00000000-0005-0000-0000-00008D390000}"/>
    <cellStyle name="Normal 2 2 2 5 2 5" xfId="14804" xr:uid="{00000000-0005-0000-0000-00008E390000}"/>
    <cellStyle name="Normal 2 2 2 5 2 6" xfId="14805" xr:uid="{00000000-0005-0000-0000-00008F390000}"/>
    <cellStyle name="Normal 2 2 2 5 2 7" xfId="14806" xr:uid="{00000000-0005-0000-0000-000090390000}"/>
    <cellStyle name="Normal 2 2 2 5 3" xfId="14807" xr:uid="{00000000-0005-0000-0000-000091390000}"/>
    <cellStyle name="Normal 2 2 2 5 3 2" xfId="14808" xr:uid="{00000000-0005-0000-0000-000092390000}"/>
    <cellStyle name="Normal 2 2 2 5 4" xfId="14809" xr:uid="{00000000-0005-0000-0000-000093390000}"/>
    <cellStyle name="Normal 2 2 2 5 5" xfId="14810" xr:uid="{00000000-0005-0000-0000-000094390000}"/>
    <cellStyle name="Normal 2 2 2 5 6" xfId="14811" xr:uid="{00000000-0005-0000-0000-000095390000}"/>
    <cellStyle name="Normal 2 2 2 5 7" xfId="14812" xr:uid="{00000000-0005-0000-0000-000096390000}"/>
    <cellStyle name="Normal 2 2 2 6" xfId="14813" xr:uid="{00000000-0005-0000-0000-000097390000}"/>
    <cellStyle name="Normal 2 2 2 6 2" xfId="14814" xr:uid="{00000000-0005-0000-0000-000098390000}"/>
    <cellStyle name="Normal 2 2 2 6 2 2" xfId="14815" xr:uid="{00000000-0005-0000-0000-000099390000}"/>
    <cellStyle name="Normal 2 2 2 6 2 3" xfId="14816" xr:uid="{00000000-0005-0000-0000-00009A390000}"/>
    <cellStyle name="Normal 2 2 2 6 2 4" xfId="14817" xr:uid="{00000000-0005-0000-0000-00009B390000}"/>
    <cellStyle name="Normal 2 2 2 6 2 5" xfId="14818" xr:uid="{00000000-0005-0000-0000-00009C390000}"/>
    <cellStyle name="Normal 2 2 2 6 2 6" xfId="14819" xr:uid="{00000000-0005-0000-0000-00009D390000}"/>
    <cellStyle name="Normal 2 2 2 6 3" xfId="14820" xr:uid="{00000000-0005-0000-0000-00009E390000}"/>
    <cellStyle name="Normal 2 2 2 6 3 2" xfId="14821" xr:uid="{00000000-0005-0000-0000-00009F390000}"/>
    <cellStyle name="Normal 2 2 2 6 4" xfId="14822" xr:uid="{00000000-0005-0000-0000-0000A0390000}"/>
    <cellStyle name="Normal 2 2 2 6 5" xfId="14823" xr:uid="{00000000-0005-0000-0000-0000A1390000}"/>
    <cellStyle name="Normal 2 2 2 6 6" xfId="14824" xr:uid="{00000000-0005-0000-0000-0000A2390000}"/>
    <cellStyle name="Normal 2 2 2 7" xfId="14825" xr:uid="{00000000-0005-0000-0000-0000A3390000}"/>
    <cellStyle name="Normal 2 2 2 7 2" xfId="14826" xr:uid="{00000000-0005-0000-0000-0000A4390000}"/>
    <cellStyle name="Normal 2 2 2 7 3" xfId="14827" xr:uid="{00000000-0005-0000-0000-0000A5390000}"/>
    <cellStyle name="Normal 2 2 2 7 4" xfId="14828" xr:uid="{00000000-0005-0000-0000-0000A6390000}"/>
    <cellStyle name="Normal 2 2 2 8" xfId="14829" xr:uid="{00000000-0005-0000-0000-0000A7390000}"/>
    <cellStyle name="Normal 2 2 2 8 2" xfId="14830" xr:uid="{00000000-0005-0000-0000-0000A8390000}"/>
    <cellStyle name="Normal 2 2 2 8 3" xfId="14831" xr:uid="{00000000-0005-0000-0000-0000A9390000}"/>
    <cellStyle name="Normal 2 2 2 8 4" xfId="14832" xr:uid="{00000000-0005-0000-0000-0000AA390000}"/>
    <cellStyle name="Normal 2 2 2 9" xfId="14833" xr:uid="{00000000-0005-0000-0000-0000AB390000}"/>
    <cellStyle name="Normal 2 2 2 9 2" xfId="14834" xr:uid="{00000000-0005-0000-0000-0000AC390000}"/>
    <cellStyle name="Normal 2 2 2 9 3" xfId="14835" xr:uid="{00000000-0005-0000-0000-0000AD390000}"/>
    <cellStyle name="Normal 2 2 20" xfId="14836" xr:uid="{00000000-0005-0000-0000-0000AE390000}"/>
    <cellStyle name="Normal 2 2 21" xfId="14837" xr:uid="{00000000-0005-0000-0000-0000AF390000}"/>
    <cellStyle name="Normal 2 2 22" xfId="14838" xr:uid="{00000000-0005-0000-0000-0000B0390000}"/>
    <cellStyle name="Normal 2 2 3" xfId="14839" xr:uid="{00000000-0005-0000-0000-0000B1390000}"/>
    <cellStyle name="Normal 2 2 3 2" xfId="14840" xr:uid="{00000000-0005-0000-0000-0000B2390000}"/>
    <cellStyle name="Normal 2 2 3 2 2" xfId="14841" xr:uid="{00000000-0005-0000-0000-0000B3390000}"/>
    <cellStyle name="Normal 2 2 3 2 2 2" xfId="14842" xr:uid="{00000000-0005-0000-0000-0000B4390000}"/>
    <cellStyle name="Normal 2 2 3 2 3" xfId="14843" xr:uid="{00000000-0005-0000-0000-0000B5390000}"/>
    <cellStyle name="Normal 2 2 3 2 4" xfId="14844" xr:uid="{00000000-0005-0000-0000-0000B6390000}"/>
    <cellStyle name="Normal 2 2 3 2 5" xfId="14845" xr:uid="{00000000-0005-0000-0000-0000B7390000}"/>
    <cellStyle name="Normal 2 2 3 2 6" xfId="14846" xr:uid="{00000000-0005-0000-0000-0000B8390000}"/>
    <cellStyle name="Normal 2 2 3 2 7" xfId="14847" xr:uid="{00000000-0005-0000-0000-0000B9390000}"/>
    <cellStyle name="Normal 2 2 3 3" xfId="14848" xr:uid="{00000000-0005-0000-0000-0000BA390000}"/>
    <cellStyle name="Normal 2 2 3 3 2" xfId="14849" xr:uid="{00000000-0005-0000-0000-0000BB390000}"/>
    <cellStyle name="Normal 2 2 3 4" xfId="14850" xr:uid="{00000000-0005-0000-0000-0000BC390000}"/>
    <cellStyle name="Normal 2 2 3 4 2" xfId="14851" xr:uid="{00000000-0005-0000-0000-0000BD390000}"/>
    <cellStyle name="Normal 2 2 3 5" xfId="14852" xr:uid="{00000000-0005-0000-0000-0000BE390000}"/>
    <cellStyle name="Normal 2 2 3 6" xfId="14853" xr:uid="{00000000-0005-0000-0000-0000BF390000}"/>
    <cellStyle name="Normal 2 2 3 7" xfId="14854" xr:uid="{00000000-0005-0000-0000-0000C0390000}"/>
    <cellStyle name="Normal 2 2 4" xfId="14855" xr:uid="{00000000-0005-0000-0000-0000C1390000}"/>
    <cellStyle name="Normal 2 2 4 2" xfId="14856" xr:uid="{00000000-0005-0000-0000-0000C2390000}"/>
    <cellStyle name="Normal 2 2 4 2 2" xfId="14857" xr:uid="{00000000-0005-0000-0000-0000C3390000}"/>
    <cellStyle name="Normal 2 2 4 2 3" xfId="14858" xr:uid="{00000000-0005-0000-0000-0000C4390000}"/>
    <cellStyle name="Normal 2 2 4 2 4" xfId="14859" xr:uid="{00000000-0005-0000-0000-0000C5390000}"/>
    <cellStyle name="Normal 2 2 4 2 5" xfId="14860" xr:uid="{00000000-0005-0000-0000-0000C6390000}"/>
    <cellStyle name="Normal 2 2 4 2 6" xfId="14861" xr:uid="{00000000-0005-0000-0000-0000C7390000}"/>
    <cellStyle name="Normal 2 2 4 2 7" xfId="14862" xr:uid="{00000000-0005-0000-0000-0000C8390000}"/>
    <cellStyle name="Normal 2 2 4 3" xfId="14863" xr:uid="{00000000-0005-0000-0000-0000C9390000}"/>
    <cellStyle name="Normal 2 2 4 3 2" xfId="14864" xr:uid="{00000000-0005-0000-0000-0000CA390000}"/>
    <cellStyle name="Normal 2 2 4 3 3" xfId="14865" xr:uid="{00000000-0005-0000-0000-0000CB390000}"/>
    <cellStyle name="Normal 2 2 4 4" xfId="14866" xr:uid="{00000000-0005-0000-0000-0000CC390000}"/>
    <cellStyle name="Normal 2 2 4 5" xfId="14867" xr:uid="{00000000-0005-0000-0000-0000CD390000}"/>
    <cellStyle name="Normal 2 2 4 6" xfId="14868" xr:uid="{00000000-0005-0000-0000-0000CE390000}"/>
    <cellStyle name="Normal 2 2 4 7" xfId="14869" xr:uid="{00000000-0005-0000-0000-0000CF390000}"/>
    <cellStyle name="Normal 2 2 5" xfId="14870" xr:uid="{00000000-0005-0000-0000-0000D0390000}"/>
    <cellStyle name="Normal 2 2 5 2" xfId="14871" xr:uid="{00000000-0005-0000-0000-0000D1390000}"/>
    <cellStyle name="Normal 2 2 5 2 2" xfId="14872" xr:uid="{00000000-0005-0000-0000-0000D2390000}"/>
    <cellStyle name="Normal 2 2 5 2 3" xfId="14873" xr:uid="{00000000-0005-0000-0000-0000D3390000}"/>
    <cellStyle name="Normal 2 2 5 2 4" xfId="14874" xr:uid="{00000000-0005-0000-0000-0000D4390000}"/>
    <cellStyle name="Normal 2 2 5 2 5" xfId="14875" xr:uid="{00000000-0005-0000-0000-0000D5390000}"/>
    <cellStyle name="Normal 2 2 5 2 6" xfId="14876" xr:uid="{00000000-0005-0000-0000-0000D6390000}"/>
    <cellStyle name="Normal 2 2 5 2 7" xfId="14877" xr:uid="{00000000-0005-0000-0000-0000D7390000}"/>
    <cellStyle name="Normal 2 2 5 3" xfId="14878" xr:uid="{00000000-0005-0000-0000-0000D8390000}"/>
    <cellStyle name="Normal 2 2 5 3 2" xfId="14879" xr:uid="{00000000-0005-0000-0000-0000D9390000}"/>
    <cellStyle name="Normal 2 2 5 3 3" xfId="14880" xr:uid="{00000000-0005-0000-0000-0000DA390000}"/>
    <cellStyle name="Normal 2 2 5 4" xfId="14881" xr:uid="{00000000-0005-0000-0000-0000DB390000}"/>
    <cellStyle name="Normal 2 2 5 5" xfId="14882" xr:uid="{00000000-0005-0000-0000-0000DC390000}"/>
    <cellStyle name="Normal 2 2 5 6" xfId="14883" xr:uid="{00000000-0005-0000-0000-0000DD390000}"/>
    <cellStyle name="Normal 2 2 5 7" xfId="14884" xr:uid="{00000000-0005-0000-0000-0000DE390000}"/>
    <cellStyle name="Normal 2 2 6" xfId="14885" xr:uid="{00000000-0005-0000-0000-0000DF390000}"/>
    <cellStyle name="Normal 2 2 6 2" xfId="14886" xr:uid="{00000000-0005-0000-0000-0000E0390000}"/>
    <cellStyle name="Normal 2 2 6 2 2" xfId="14887" xr:uid="{00000000-0005-0000-0000-0000E1390000}"/>
    <cellStyle name="Normal 2 2 6 2 3" xfId="14888" xr:uid="{00000000-0005-0000-0000-0000E2390000}"/>
    <cellStyle name="Normal 2 2 6 2 4" xfId="14889" xr:uid="{00000000-0005-0000-0000-0000E3390000}"/>
    <cellStyle name="Normal 2 2 6 2 5" xfId="14890" xr:uid="{00000000-0005-0000-0000-0000E4390000}"/>
    <cellStyle name="Normal 2 2 6 2 6" xfId="14891" xr:uid="{00000000-0005-0000-0000-0000E5390000}"/>
    <cellStyle name="Normal 2 2 6 2 7" xfId="14892" xr:uid="{00000000-0005-0000-0000-0000E6390000}"/>
    <cellStyle name="Normal 2 2 6 3" xfId="14893" xr:uid="{00000000-0005-0000-0000-0000E7390000}"/>
    <cellStyle name="Normal 2 2 6 3 2" xfId="14894" xr:uid="{00000000-0005-0000-0000-0000E8390000}"/>
    <cellStyle name="Normal 2 2 6 3 3" xfId="14895" xr:uid="{00000000-0005-0000-0000-0000E9390000}"/>
    <cellStyle name="Normal 2 2 6 4" xfId="14896" xr:uid="{00000000-0005-0000-0000-0000EA390000}"/>
    <cellStyle name="Normal 2 2 6 5" xfId="14897" xr:uid="{00000000-0005-0000-0000-0000EB390000}"/>
    <cellStyle name="Normal 2 2 6 6" xfId="14898" xr:uid="{00000000-0005-0000-0000-0000EC390000}"/>
    <cellStyle name="Normal 2 2 6 7" xfId="14899" xr:uid="{00000000-0005-0000-0000-0000ED390000}"/>
    <cellStyle name="Normal 2 2 7" xfId="14900" xr:uid="{00000000-0005-0000-0000-0000EE390000}"/>
    <cellStyle name="Normal 2 2 7 2" xfId="14901" xr:uid="{00000000-0005-0000-0000-0000EF390000}"/>
    <cellStyle name="Normal 2 2 7 2 2" xfId="14902" xr:uid="{00000000-0005-0000-0000-0000F0390000}"/>
    <cellStyle name="Normal 2 2 7 2 3" xfId="14903" xr:uid="{00000000-0005-0000-0000-0000F1390000}"/>
    <cellStyle name="Normal 2 2 7 2 4" xfId="14904" xr:uid="{00000000-0005-0000-0000-0000F2390000}"/>
    <cellStyle name="Normal 2 2 7 2 5" xfId="14905" xr:uid="{00000000-0005-0000-0000-0000F3390000}"/>
    <cellStyle name="Normal 2 2 7 2 6" xfId="14906" xr:uid="{00000000-0005-0000-0000-0000F4390000}"/>
    <cellStyle name="Normal 2 2 7 2 7" xfId="14907" xr:uid="{00000000-0005-0000-0000-0000F5390000}"/>
    <cellStyle name="Normal 2 2 7 3" xfId="14908" xr:uid="{00000000-0005-0000-0000-0000F6390000}"/>
    <cellStyle name="Normal 2 2 7 3 2" xfId="14909" xr:uid="{00000000-0005-0000-0000-0000F7390000}"/>
    <cellStyle name="Normal 2 2 7 3 3" xfId="14910" xr:uid="{00000000-0005-0000-0000-0000F8390000}"/>
    <cellStyle name="Normal 2 2 7 4" xfId="14911" xr:uid="{00000000-0005-0000-0000-0000F9390000}"/>
    <cellStyle name="Normal 2 2 7 5" xfId="14912" xr:uid="{00000000-0005-0000-0000-0000FA390000}"/>
    <cellStyle name="Normal 2 2 7 6" xfId="14913" xr:uid="{00000000-0005-0000-0000-0000FB390000}"/>
    <cellStyle name="Normal 2 2 7 7" xfId="14914" xr:uid="{00000000-0005-0000-0000-0000FC390000}"/>
    <cellStyle name="Normal 2 2 8" xfId="14915" xr:uid="{00000000-0005-0000-0000-0000FD390000}"/>
    <cellStyle name="Normal 2 2 8 2" xfId="14916" xr:uid="{00000000-0005-0000-0000-0000FE390000}"/>
    <cellStyle name="Normal 2 2 8 2 2" xfId="14917" xr:uid="{00000000-0005-0000-0000-0000FF390000}"/>
    <cellStyle name="Normal 2 2 8 2 3" xfId="14918" xr:uid="{00000000-0005-0000-0000-0000003A0000}"/>
    <cellStyle name="Normal 2 2 8 2 4" xfId="14919" xr:uid="{00000000-0005-0000-0000-0000013A0000}"/>
    <cellStyle name="Normal 2 2 8 2 5" xfId="14920" xr:uid="{00000000-0005-0000-0000-0000023A0000}"/>
    <cellStyle name="Normal 2 2 8 2 6" xfId="14921" xr:uid="{00000000-0005-0000-0000-0000033A0000}"/>
    <cellStyle name="Normal 2 2 8 2 7" xfId="14922" xr:uid="{00000000-0005-0000-0000-0000043A0000}"/>
    <cellStyle name="Normal 2 2 8 3" xfId="14923" xr:uid="{00000000-0005-0000-0000-0000053A0000}"/>
    <cellStyle name="Normal 2 2 8 3 2" xfId="14924" xr:uid="{00000000-0005-0000-0000-0000063A0000}"/>
    <cellStyle name="Normal 2 2 8 3 3" xfId="14925" xr:uid="{00000000-0005-0000-0000-0000073A0000}"/>
    <cellStyle name="Normal 2 2 8 4" xfId="14926" xr:uid="{00000000-0005-0000-0000-0000083A0000}"/>
    <cellStyle name="Normal 2 2 8 5" xfId="14927" xr:uid="{00000000-0005-0000-0000-0000093A0000}"/>
    <cellStyle name="Normal 2 2 8 6" xfId="14928" xr:uid="{00000000-0005-0000-0000-00000A3A0000}"/>
    <cellStyle name="Normal 2 2 8 7" xfId="14929" xr:uid="{00000000-0005-0000-0000-00000B3A0000}"/>
    <cellStyle name="Normal 2 2 9" xfId="14930" xr:uid="{00000000-0005-0000-0000-00000C3A0000}"/>
    <cellStyle name="Normal 2 2 9 2" xfId="14931" xr:uid="{00000000-0005-0000-0000-00000D3A0000}"/>
    <cellStyle name="Normal 2 2 9 3" xfId="14932" xr:uid="{00000000-0005-0000-0000-00000E3A0000}"/>
    <cellStyle name="Normal 2 2 9 3 2" xfId="14933" xr:uid="{00000000-0005-0000-0000-00000F3A0000}"/>
    <cellStyle name="Normal 2 2 9 4" xfId="14934" xr:uid="{00000000-0005-0000-0000-0000103A0000}"/>
    <cellStyle name="Normal 2 20" xfId="14935" xr:uid="{00000000-0005-0000-0000-0000113A0000}"/>
    <cellStyle name="Normal 2 20 2" xfId="14936" xr:uid="{00000000-0005-0000-0000-0000123A0000}"/>
    <cellStyle name="Normal 2 20 2 2" xfId="14937" xr:uid="{00000000-0005-0000-0000-0000133A0000}"/>
    <cellStyle name="Normal 2 20 2 2 2" xfId="14938" xr:uid="{00000000-0005-0000-0000-0000143A0000}"/>
    <cellStyle name="Normal 2 20 2 2 2 2" xfId="14939" xr:uid="{00000000-0005-0000-0000-0000153A0000}"/>
    <cellStyle name="Normal 2 20 2 2 3" xfId="14940" xr:uid="{00000000-0005-0000-0000-0000163A0000}"/>
    <cellStyle name="Normal 2 20 2 2 3 2" xfId="14941" xr:uid="{00000000-0005-0000-0000-0000173A0000}"/>
    <cellStyle name="Normal 2 20 2 2 4" xfId="14942" xr:uid="{00000000-0005-0000-0000-0000183A0000}"/>
    <cellStyle name="Normal 2 20 2 3" xfId="14943" xr:uid="{00000000-0005-0000-0000-0000193A0000}"/>
    <cellStyle name="Normal 2 20 2 3 2" xfId="14944" xr:uid="{00000000-0005-0000-0000-00001A3A0000}"/>
    <cellStyle name="Normal 2 20 2 3 2 2" xfId="14945" xr:uid="{00000000-0005-0000-0000-00001B3A0000}"/>
    <cellStyle name="Normal 2 20 2 3 3" xfId="14946" xr:uid="{00000000-0005-0000-0000-00001C3A0000}"/>
    <cellStyle name="Normal 2 20 2 3 3 2" xfId="14947" xr:uid="{00000000-0005-0000-0000-00001D3A0000}"/>
    <cellStyle name="Normal 2 20 2 3 4" xfId="14948" xr:uid="{00000000-0005-0000-0000-00001E3A0000}"/>
    <cellStyle name="Normal 2 20 2 4" xfId="14949" xr:uid="{00000000-0005-0000-0000-00001F3A0000}"/>
    <cellStyle name="Normal 2 20 2 4 2" xfId="14950" xr:uid="{00000000-0005-0000-0000-0000203A0000}"/>
    <cellStyle name="Normal 2 20 2 4 2 2" xfId="14951" xr:uid="{00000000-0005-0000-0000-0000213A0000}"/>
    <cellStyle name="Normal 2 20 2 4 3" xfId="14952" xr:uid="{00000000-0005-0000-0000-0000223A0000}"/>
    <cellStyle name="Normal 2 20 2 4 3 2" xfId="14953" xr:uid="{00000000-0005-0000-0000-0000233A0000}"/>
    <cellStyle name="Normal 2 20 2 4 4" xfId="14954" xr:uid="{00000000-0005-0000-0000-0000243A0000}"/>
    <cellStyle name="Normal 2 20 2 5" xfId="14955" xr:uid="{00000000-0005-0000-0000-0000253A0000}"/>
    <cellStyle name="Normal 2 20 2 5 2" xfId="14956" xr:uid="{00000000-0005-0000-0000-0000263A0000}"/>
    <cellStyle name="Normal 2 20 2 5 2 2" xfId="14957" xr:uid="{00000000-0005-0000-0000-0000273A0000}"/>
    <cellStyle name="Normal 2 20 2 5 3" xfId="14958" xr:uid="{00000000-0005-0000-0000-0000283A0000}"/>
    <cellStyle name="Normal 2 20 2 5 3 2" xfId="14959" xr:uid="{00000000-0005-0000-0000-0000293A0000}"/>
    <cellStyle name="Normal 2 20 2 5 4" xfId="14960" xr:uid="{00000000-0005-0000-0000-00002A3A0000}"/>
    <cellStyle name="Normal 2 20 2 6" xfId="14961" xr:uid="{00000000-0005-0000-0000-00002B3A0000}"/>
    <cellStyle name="Normal 2 20 2 6 2" xfId="14962" xr:uid="{00000000-0005-0000-0000-00002C3A0000}"/>
    <cellStyle name="Normal 2 20 2 6 2 2" xfId="14963" xr:uid="{00000000-0005-0000-0000-00002D3A0000}"/>
    <cellStyle name="Normal 2 20 2 6 3" xfId="14964" xr:uid="{00000000-0005-0000-0000-00002E3A0000}"/>
    <cellStyle name="Normal 2 20 2 6 3 2" xfId="14965" xr:uid="{00000000-0005-0000-0000-00002F3A0000}"/>
    <cellStyle name="Normal 2 20 2 6 4" xfId="14966" xr:uid="{00000000-0005-0000-0000-0000303A0000}"/>
    <cellStyle name="Normal 2 20 3" xfId="14967" xr:uid="{00000000-0005-0000-0000-0000313A0000}"/>
    <cellStyle name="Normal 2 20 3 2" xfId="14968" xr:uid="{00000000-0005-0000-0000-0000323A0000}"/>
    <cellStyle name="Normal 2 20 4" xfId="14969" xr:uid="{00000000-0005-0000-0000-0000333A0000}"/>
    <cellStyle name="Normal 2 20 5" xfId="14970" xr:uid="{00000000-0005-0000-0000-0000343A0000}"/>
    <cellStyle name="Normal 2 20 6" xfId="14971" xr:uid="{00000000-0005-0000-0000-0000353A0000}"/>
    <cellStyle name="Normal 2 20 7" xfId="14972" xr:uid="{00000000-0005-0000-0000-0000363A0000}"/>
    <cellStyle name="Normal 2 20 7 2" xfId="14973" xr:uid="{00000000-0005-0000-0000-0000373A0000}"/>
    <cellStyle name="Normal 2 20 8" xfId="14974" xr:uid="{00000000-0005-0000-0000-0000383A0000}"/>
    <cellStyle name="Normal 2 20 8 2" xfId="14975" xr:uid="{00000000-0005-0000-0000-0000393A0000}"/>
    <cellStyle name="Normal 2 21" xfId="14976" xr:uid="{00000000-0005-0000-0000-00003A3A0000}"/>
    <cellStyle name="Normal 2 21 2" xfId="14977" xr:uid="{00000000-0005-0000-0000-00003B3A0000}"/>
    <cellStyle name="Normal 2 22" xfId="14978" xr:uid="{00000000-0005-0000-0000-00003C3A0000}"/>
    <cellStyle name="Normal 2 22 2" xfId="14979" xr:uid="{00000000-0005-0000-0000-00003D3A0000}"/>
    <cellStyle name="Normal 2 23" xfId="14980" xr:uid="{00000000-0005-0000-0000-00003E3A0000}"/>
    <cellStyle name="Normal 2 23 2" xfId="14981" xr:uid="{00000000-0005-0000-0000-00003F3A0000}"/>
    <cellStyle name="Normal 2 24" xfId="14982" xr:uid="{00000000-0005-0000-0000-0000403A0000}"/>
    <cellStyle name="Normal 2 25" xfId="14983" xr:uid="{00000000-0005-0000-0000-0000413A0000}"/>
    <cellStyle name="Normal 2 26" xfId="14984" xr:uid="{00000000-0005-0000-0000-0000423A0000}"/>
    <cellStyle name="Normal 2 27" xfId="14985" xr:uid="{00000000-0005-0000-0000-0000433A0000}"/>
    <cellStyle name="Normal 2 28" xfId="14986" xr:uid="{00000000-0005-0000-0000-0000443A0000}"/>
    <cellStyle name="Normal 2 3" xfId="14987" xr:uid="{00000000-0005-0000-0000-0000453A0000}"/>
    <cellStyle name="Normal 2 3 2" xfId="14988" xr:uid="{00000000-0005-0000-0000-0000463A0000}"/>
    <cellStyle name="Normal 2 3 2 2" xfId="14989" xr:uid="{00000000-0005-0000-0000-0000473A0000}"/>
    <cellStyle name="Normal 2 3 2 3" xfId="14990" xr:uid="{00000000-0005-0000-0000-0000483A0000}"/>
    <cellStyle name="Normal 2 3 2 4" xfId="14991" xr:uid="{00000000-0005-0000-0000-0000493A0000}"/>
    <cellStyle name="Normal 2 3 2 5" xfId="14992" xr:uid="{00000000-0005-0000-0000-00004A3A0000}"/>
    <cellStyle name="Normal 2 3 3" xfId="14993" xr:uid="{00000000-0005-0000-0000-00004B3A0000}"/>
    <cellStyle name="Normal 2 3 3 2" xfId="14994" xr:uid="{00000000-0005-0000-0000-00004C3A0000}"/>
    <cellStyle name="Normal 2 3 4" xfId="14995" xr:uid="{00000000-0005-0000-0000-00004D3A0000}"/>
    <cellStyle name="Normal 2 3 4 2" xfId="14996" xr:uid="{00000000-0005-0000-0000-00004E3A0000}"/>
    <cellStyle name="Normal 2 3 4 3" xfId="14997" xr:uid="{00000000-0005-0000-0000-00004F3A0000}"/>
    <cellStyle name="Normal 2 3 4 3 2" xfId="14998" xr:uid="{00000000-0005-0000-0000-0000503A0000}"/>
    <cellStyle name="Normal 2 3 4 4" xfId="14999" xr:uid="{00000000-0005-0000-0000-0000513A0000}"/>
    <cellStyle name="Normal 2 3 5" xfId="15000" xr:uid="{00000000-0005-0000-0000-0000523A0000}"/>
    <cellStyle name="Normal 2 3 6" xfId="15001" xr:uid="{00000000-0005-0000-0000-0000533A0000}"/>
    <cellStyle name="Normal 2 4" xfId="15002" xr:uid="{00000000-0005-0000-0000-0000543A0000}"/>
    <cellStyle name="Normal 2 4 2" xfId="15003" xr:uid="{00000000-0005-0000-0000-0000553A0000}"/>
    <cellStyle name="Normal 2 4 2 2" xfId="15004" xr:uid="{00000000-0005-0000-0000-0000563A0000}"/>
    <cellStyle name="Normal 2 4 2 3" xfId="15005" xr:uid="{00000000-0005-0000-0000-0000573A0000}"/>
    <cellStyle name="Normal 2 4 2 4" xfId="15006" xr:uid="{00000000-0005-0000-0000-0000583A0000}"/>
    <cellStyle name="Normal 2 4 2 5" xfId="15007" xr:uid="{00000000-0005-0000-0000-0000593A0000}"/>
    <cellStyle name="Normal 2 4 3" xfId="15008" xr:uid="{00000000-0005-0000-0000-00005A3A0000}"/>
    <cellStyle name="Normal 2 4 3 2" xfId="15009" xr:uid="{00000000-0005-0000-0000-00005B3A0000}"/>
    <cellStyle name="Normal 2 4 4" xfId="15010" xr:uid="{00000000-0005-0000-0000-00005C3A0000}"/>
    <cellStyle name="Normal 2 4 4 2" xfId="15011" xr:uid="{00000000-0005-0000-0000-00005D3A0000}"/>
    <cellStyle name="Normal 2 4 4 3" xfId="15012" xr:uid="{00000000-0005-0000-0000-00005E3A0000}"/>
    <cellStyle name="Normal 2 4 4 3 2" xfId="15013" xr:uid="{00000000-0005-0000-0000-00005F3A0000}"/>
    <cellStyle name="Normal 2 4 5" xfId="15014" xr:uid="{00000000-0005-0000-0000-0000603A0000}"/>
    <cellStyle name="Normal 2 4 6" xfId="15015" xr:uid="{00000000-0005-0000-0000-0000613A0000}"/>
    <cellStyle name="Normal 2 5" xfId="15016" xr:uid="{00000000-0005-0000-0000-0000623A0000}"/>
    <cellStyle name="Normal 2 5 2" xfId="15017" xr:uid="{00000000-0005-0000-0000-0000633A0000}"/>
    <cellStyle name="Normal 2 5 2 2" xfId="15018" xr:uid="{00000000-0005-0000-0000-0000643A0000}"/>
    <cellStyle name="Normal 2 5 3" xfId="15019" xr:uid="{00000000-0005-0000-0000-0000653A0000}"/>
    <cellStyle name="Normal 2 5 3 2" xfId="15020" xr:uid="{00000000-0005-0000-0000-0000663A0000}"/>
    <cellStyle name="Normal 2 5 3 3" xfId="15021" xr:uid="{00000000-0005-0000-0000-0000673A0000}"/>
    <cellStyle name="Normal 2 5 3 3 2" xfId="15022" xr:uid="{00000000-0005-0000-0000-0000683A0000}"/>
    <cellStyle name="Normal 2 5 4" xfId="15023" xr:uid="{00000000-0005-0000-0000-0000693A0000}"/>
    <cellStyle name="Normal 2 5 5" xfId="15024" xr:uid="{00000000-0005-0000-0000-00006A3A0000}"/>
    <cellStyle name="Normal 2 6" xfId="15025" xr:uid="{00000000-0005-0000-0000-00006B3A0000}"/>
    <cellStyle name="Normal 2 6 2" xfId="15026" xr:uid="{00000000-0005-0000-0000-00006C3A0000}"/>
    <cellStyle name="Normal 2 6 2 2" xfId="15027" xr:uid="{00000000-0005-0000-0000-00006D3A0000}"/>
    <cellStyle name="Normal 2 6 3" xfId="15028" xr:uid="{00000000-0005-0000-0000-00006E3A0000}"/>
    <cellStyle name="Normal 2 6 3 2" xfId="15029" xr:uid="{00000000-0005-0000-0000-00006F3A0000}"/>
    <cellStyle name="Normal 2 6 3 3" xfId="15030" xr:uid="{00000000-0005-0000-0000-0000703A0000}"/>
    <cellStyle name="Normal 2 6 3 3 2" xfId="15031" xr:uid="{00000000-0005-0000-0000-0000713A0000}"/>
    <cellStyle name="Normal 2 6 4" xfId="15032" xr:uid="{00000000-0005-0000-0000-0000723A0000}"/>
    <cellStyle name="Normal 2 6 5" xfId="15033" xr:uid="{00000000-0005-0000-0000-0000733A0000}"/>
    <cellStyle name="Normal 2 7" xfId="15034" xr:uid="{00000000-0005-0000-0000-0000743A0000}"/>
    <cellStyle name="Normal 2 7 10" xfId="15035" xr:uid="{00000000-0005-0000-0000-0000753A0000}"/>
    <cellStyle name="Normal 2 7 2" xfId="15036" xr:uid="{00000000-0005-0000-0000-0000763A0000}"/>
    <cellStyle name="Normal 2 7 2 2" xfId="15037" xr:uid="{00000000-0005-0000-0000-0000773A0000}"/>
    <cellStyle name="Normal 2 7 2 2 2" xfId="15038" xr:uid="{00000000-0005-0000-0000-0000783A0000}"/>
    <cellStyle name="Normal 2 7 2 3" xfId="15039" xr:uid="{00000000-0005-0000-0000-0000793A0000}"/>
    <cellStyle name="Normal 2 7 2 3 2" xfId="15040" xr:uid="{00000000-0005-0000-0000-00007A3A0000}"/>
    <cellStyle name="Normal 2 7 2 4" xfId="15041" xr:uid="{00000000-0005-0000-0000-00007B3A0000}"/>
    <cellStyle name="Normal 2 7 3" xfId="15042" xr:uid="{00000000-0005-0000-0000-00007C3A0000}"/>
    <cellStyle name="Normal 2 7 3 2" xfId="15043" xr:uid="{00000000-0005-0000-0000-00007D3A0000}"/>
    <cellStyle name="Normal 2 7 3 3" xfId="15044" xr:uid="{00000000-0005-0000-0000-00007E3A0000}"/>
    <cellStyle name="Normal 2 7 3 3 2" xfId="15045" xr:uid="{00000000-0005-0000-0000-00007F3A0000}"/>
    <cellStyle name="Normal 2 7 3 4" xfId="15046" xr:uid="{00000000-0005-0000-0000-0000803A0000}"/>
    <cellStyle name="Normal 2 7 4" xfId="15047" xr:uid="{00000000-0005-0000-0000-0000813A0000}"/>
    <cellStyle name="Normal 2 7 4 2" xfId="15048" xr:uid="{00000000-0005-0000-0000-0000823A0000}"/>
    <cellStyle name="Normal 2 7 4 3" xfId="15049" xr:uid="{00000000-0005-0000-0000-0000833A0000}"/>
    <cellStyle name="Normal 2 7 4 3 2" xfId="15050" xr:uid="{00000000-0005-0000-0000-0000843A0000}"/>
    <cellStyle name="Normal 2 7 4 4" xfId="15051" xr:uid="{00000000-0005-0000-0000-0000853A0000}"/>
    <cellStyle name="Normal 2 7 5" xfId="15052" xr:uid="{00000000-0005-0000-0000-0000863A0000}"/>
    <cellStyle name="Normal 2 7 5 2" xfId="15053" xr:uid="{00000000-0005-0000-0000-0000873A0000}"/>
    <cellStyle name="Normal 2 7 6" xfId="15054" xr:uid="{00000000-0005-0000-0000-0000883A0000}"/>
    <cellStyle name="Normal 2 7 6 2" xfId="15055" xr:uid="{00000000-0005-0000-0000-0000893A0000}"/>
    <cellStyle name="Normal 2 7 6 3" xfId="15056" xr:uid="{00000000-0005-0000-0000-00008A3A0000}"/>
    <cellStyle name="Normal 2 7 7" xfId="15057" xr:uid="{00000000-0005-0000-0000-00008B3A0000}"/>
    <cellStyle name="Normal 2 7 7 2" xfId="15058" xr:uid="{00000000-0005-0000-0000-00008C3A0000}"/>
    <cellStyle name="Normal 2 7 8" xfId="15059" xr:uid="{00000000-0005-0000-0000-00008D3A0000}"/>
    <cellStyle name="Normal 2 7 8 2" xfId="15060" xr:uid="{00000000-0005-0000-0000-00008E3A0000}"/>
    <cellStyle name="Normal 2 7 9" xfId="15061" xr:uid="{00000000-0005-0000-0000-00008F3A0000}"/>
    <cellStyle name="Normal 2 7 9 2" xfId="15062" xr:uid="{00000000-0005-0000-0000-0000903A0000}"/>
    <cellStyle name="Normal 2 8" xfId="15063" xr:uid="{00000000-0005-0000-0000-0000913A0000}"/>
    <cellStyle name="Normal 2 8 2" xfId="15064" xr:uid="{00000000-0005-0000-0000-0000923A0000}"/>
    <cellStyle name="Normal 2 8 2 2" xfId="15065" xr:uid="{00000000-0005-0000-0000-0000933A0000}"/>
    <cellStyle name="Normal 2 8 3" xfId="15066" xr:uid="{00000000-0005-0000-0000-0000943A0000}"/>
    <cellStyle name="Normal 2 8 3 2" xfId="15067" xr:uid="{00000000-0005-0000-0000-0000953A0000}"/>
    <cellStyle name="Normal 2 8 3 3" xfId="15068" xr:uid="{00000000-0005-0000-0000-0000963A0000}"/>
    <cellStyle name="Normal 2 8 3 3 2" xfId="15069" xr:uid="{00000000-0005-0000-0000-0000973A0000}"/>
    <cellStyle name="Normal 2 8 4" xfId="15070" xr:uid="{00000000-0005-0000-0000-0000983A0000}"/>
    <cellStyle name="Normal 2 9" xfId="15071" xr:uid="{00000000-0005-0000-0000-0000993A0000}"/>
    <cellStyle name="Normal 2 9 2" xfId="15072" xr:uid="{00000000-0005-0000-0000-00009A3A0000}"/>
    <cellStyle name="Normal 2 9 2 2" xfId="15073" xr:uid="{00000000-0005-0000-0000-00009B3A0000}"/>
    <cellStyle name="Normal 2 9 3" xfId="15074" xr:uid="{00000000-0005-0000-0000-00009C3A0000}"/>
    <cellStyle name="Normal 2 9 3 2" xfId="15075" xr:uid="{00000000-0005-0000-0000-00009D3A0000}"/>
    <cellStyle name="Normal 2 9 3 3" xfId="15076" xr:uid="{00000000-0005-0000-0000-00009E3A0000}"/>
    <cellStyle name="Normal 2 9 3 3 2" xfId="15077" xr:uid="{00000000-0005-0000-0000-00009F3A0000}"/>
    <cellStyle name="Normal 2 9 4" xfId="15078" xr:uid="{00000000-0005-0000-0000-0000A03A0000}"/>
    <cellStyle name="Normal 2_2010_11_Nalog Loyalty_v001" xfId="15079" xr:uid="{00000000-0005-0000-0000-0000A13A0000}"/>
    <cellStyle name="Normal 20" xfId="15080" xr:uid="{00000000-0005-0000-0000-0000A23A0000}"/>
    <cellStyle name="Normal 20 2" xfId="15081" xr:uid="{00000000-0005-0000-0000-0000A33A0000}"/>
    <cellStyle name="Normal 20 2 2" xfId="15082" xr:uid="{00000000-0005-0000-0000-0000A43A0000}"/>
    <cellStyle name="Normal 20 2 2 2" xfId="15083" xr:uid="{00000000-0005-0000-0000-0000A53A0000}"/>
    <cellStyle name="Normal 20 2 3" xfId="15084" xr:uid="{00000000-0005-0000-0000-0000A63A0000}"/>
    <cellStyle name="Normal 20 2 4" xfId="15085" xr:uid="{00000000-0005-0000-0000-0000A73A0000}"/>
    <cellStyle name="Normal 20 3" xfId="15086" xr:uid="{00000000-0005-0000-0000-0000A83A0000}"/>
    <cellStyle name="Normal 20 3 2" xfId="15087" xr:uid="{00000000-0005-0000-0000-0000A93A0000}"/>
    <cellStyle name="Normal 20 4" xfId="15088" xr:uid="{00000000-0005-0000-0000-0000AA3A0000}"/>
    <cellStyle name="Normal 20 4 2" xfId="15089" xr:uid="{00000000-0005-0000-0000-0000AB3A0000}"/>
    <cellStyle name="Normal 20 4 2 2" xfId="15090" xr:uid="{00000000-0005-0000-0000-0000AC3A0000}"/>
    <cellStyle name="Normal 20 4 2 2 2" xfId="15091" xr:uid="{00000000-0005-0000-0000-0000AD3A0000}"/>
    <cellStyle name="Normal 20 4 2 2 2 2" xfId="15092" xr:uid="{00000000-0005-0000-0000-0000AE3A0000}"/>
    <cellStyle name="Normal 20 4 2 2 3" xfId="15093" xr:uid="{00000000-0005-0000-0000-0000AF3A0000}"/>
    <cellStyle name="Normal 20 4 2 3" xfId="15094" xr:uid="{00000000-0005-0000-0000-0000B03A0000}"/>
    <cellStyle name="Normal 20 4 2 3 2" xfId="15095" xr:uid="{00000000-0005-0000-0000-0000B13A0000}"/>
    <cellStyle name="Normal 20 4 2 4" xfId="15096" xr:uid="{00000000-0005-0000-0000-0000B23A0000}"/>
    <cellStyle name="Normal 20 4 3" xfId="15097" xr:uid="{00000000-0005-0000-0000-0000B33A0000}"/>
    <cellStyle name="Normal 20 4 3 2" xfId="15098" xr:uid="{00000000-0005-0000-0000-0000B43A0000}"/>
    <cellStyle name="Normal 20 4 3 2 2" xfId="15099" xr:uid="{00000000-0005-0000-0000-0000B53A0000}"/>
    <cellStyle name="Normal 20 4 3 3" xfId="15100" xr:uid="{00000000-0005-0000-0000-0000B63A0000}"/>
    <cellStyle name="Normal 20 4 4" xfId="15101" xr:uid="{00000000-0005-0000-0000-0000B73A0000}"/>
    <cellStyle name="Normal 20 4 4 2" xfId="15102" xr:uid="{00000000-0005-0000-0000-0000B83A0000}"/>
    <cellStyle name="Normal 20 4 5" xfId="15103" xr:uid="{00000000-0005-0000-0000-0000B93A0000}"/>
    <cellStyle name="Normal 20 5" xfId="15104" xr:uid="{00000000-0005-0000-0000-0000BA3A0000}"/>
    <cellStyle name="Normal 20 5 2" xfId="15105" xr:uid="{00000000-0005-0000-0000-0000BB3A0000}"/>
    <cellStyle name="Normal 20 5 2 2" xfId="15106" xr:uid="{00000000-0005-0000-0000-0000BC3A0000}"/>
    <cellStyle name="Normal 20 5 2 2 2" xfId="15107" xr:uid="{00000000-0005-0000-0000-0000BD3A0000}"/>
    <cellStyle name="Normal 20 5 2 3" xfId="15108" xr:uid="{00000000-0005-0000-0000-0000BE3A0000}"/>
    <cellStyle name="Normal 20 5 3" xfId="15109" xr:uid="{00000000-0005-0000-0000-0000BF3A0000}"/>
    <cellStyle name="Normal 20 5 3 2" xfId="15110" xr:uid="{00000000-0005-0000-0000-0000C03A0000}"/>
    <cellStyle name="Normal 20 5 4" xfId="15111" xr:uid="{00000000-0005-0000-0000-0000C13A0000}"/>
    <cellStyle name="Normal 20 6" xfId="15112" xr:uid="{00000000-0005-0000-0000-0000C23A0000}"/>
    <cellStyle name="Normal 20 6 2" xfId="15113" xr:uid="{00000000-0005-0000-0000-0000C33A0000}"/>
    <cellStyle name="Normal 20 6 2 2" xfId="15114" xr:uid="{00000000-0005-0000-0000-0000C43A0000}"/>
    <cellStyle name="Normal 20 6 3" xfId="15115" xr:uid="{00000000-0005-0000-0000-0000C53A0000}"/>
    <cellStyle name="Normal 20 7" xfId="15116" xr:uid="{00000000-0005-0000-0000-0000C63A0000}"/>
    <cellStyle name="Normal 20 7 2" xfId="15117" xr:uid="{00000000-0005-0000-0000-0000C73A0000}"/>
    <cellStyle name="Normal 20 7 2 2" xfId="15118" xr:uid="{00000000-0005-0000-0000-0000C83A0000}"/>
    <cellStyle name="Normal 20 7 3" xfId="15119" xr:uid="{00000000-0005-0000-0000-0000C93A0000}"/>
    <cellStyle name="Normal 20 8" xfId="15120" xr:uid="{00000000-0005-0000-0000-0000CA3A0000}"/>
    <cellStyle name="Normal 20 9" xfId="15121" xr:uid="{00000000-0005-0000-0000-0000CB3A0000}"/>
    <cellStyle name="Normal 200" xfId="15122" xr:uid="{00000000-0005-0000-0000-0000CC3A0000}"/>
    <cellStyle name="Normal 201" xfId="15123" xr:uid="{00000000-0005-0000-0000-0000CD3A0000}"/>
    <cellStyle name="Normal 202" xfId="15124" xr:uid="{00000000-0005-0000-0000-0000CE3A0000}"/>
    <cellStyle name="Normal 203" xfId="15125" xr:uid="{00000000-0005-0000-0000-0000CF3A0000}"/>
    <cellStyle name="Normal 204" xfId="15126" xr:uid="{00000000-0005-0000-0000-0000D03A0000}"/>
    <cellStyle name="Normal 205" xfId="15127" xr:uid="{00000000-0005-0000-0000-0000D13A0000}"/>
    <cellStyle name="Normal 206" xfId="15128" xr:uid="{00000000-0005-0000-0000-0000D23A0000}"/>
    <cellStyle name="Normal 207" xfId="15129" xr:uid="{00000000-0005-0000-0000-0000D33A0000}"/>
    <cellStyle name="Normal 208" xfId="15130" xr:uid="{00000000-0005-0000-0000-0000D43A0000}"/>
    <cellStyle name="Normal 209" xfId="15131" xr:uid="{00000000-0005-0000-0000-0000D53A0000}"/>
    <cellStyle name="Normal 21" xfId="15132" xr:uid="{00000000-0005-0000-0000-0000D63A0000}"/>
    <cellStyle name="Normal 21 2" xfId="15133" xr:uid="{00000000-0005-0000-0000-0000D73A0000}"/>
    <cellStyle name="Normal 21 2 2" xfId="15134" xr:uid="{00000000-0005-0000-0000-0000D83A0000}"/>
    <cellStyle name="Normal 21 2 2 2" xfId="15135" xr:uid="{00000000-0005-0000-0000-0000D93A0000}"/>
    <cellStyle name="Normal 21 2 3" xfId="15136" xr:uid="{00000000-0005-0000-0000-0000DA3A0000}"/>
    <cellStyle name="Normal 21 3" xfId="15137" xr:uid="{00000000-0005-0000-0000-0000DB3A0000}"/>
    <cellStyle name="Normal 21 4" xfId="15138" xr:uid="{00000000-0005-0000-0000-0000DC3A0000}"/>
    <cellStyle name="Normal 210" xfId="15139" xr:uid="{00000000-0005-0000-0000-0000DD3A0000}"/>
    <cellStyle name="Normal 211" xfId="15140" xr:uid="{00000000-0005-0000-0000-0000DE3A0000}"/>
    <cellStyle name="Normal 212" xfId="15141" xr:uid="{00000000-0005-0000-0000-0000DF3A0000}"/>
    <cellStyle name="Normal 213" xfId="15142" xr:uid="{00000000-0005-0000-0000-0000E03A0000}"/>
    <cellStyle name="Normal 214" xfId="15143" xr:uid="{00000000-0005-0000-0000-0000E13A0000}"/>
    <cellStyle name="Normal 22" xfId="15144" xr:uid="{00000000-0005-0000-0000-0000E23A0000}"/>
    <cellStyle name="Normal 22 2" xfId="15145" xr:uid="{00000000-0005-0000-0000-0000E33A0000}"/>
    <cellStyle name="Normal 22 2 2" xfId="15146" xr:uid="{00000000-0005-0000-0000-0000E43A0000}"/>
    <cellStyle name="Normal 22 2 2 2" xfId="15147" xr:uid="{00000000-0005-0000-0000-0000E53A0000}"/>
    <cellStyle name="Normal 22 2 2 2 2" xfId="15148" xr:uid="{00000000-0005-0000-0000-0000E63A0000}"/>
    <cellStyle name="Normal 22 2 2 2 2 2" xfId="15149" xr:uid="{00000000-0005-0000-0000-0000E73A0000}"/>
    <cellStyle name="Normal 22 2 2 2 3" xfId="15150" xr:uid="{00000000-0005-0000-0000-0000E83A0000}"/>
    <cellStyle name="Normal 22 2 2 3" xfId="15151" xr:uid="{00000000-0005-0000-0000-0000E93A0000}"/>
    <cellStyle name="Normal 22 2 2 3 2" xfId="15152" xr:uid="{00000000-0005-0000-0000-0000EA3A0000}"/>
    <cellStyle name="Normal 22 2 2 4" xfId="15153" xr:uid="{00000000-0005-0000-0000-0000EB3A0000}"/>
    <cellStyle name="Normal 22 2 3" xfId="15154" xr:uid="{00000000-0005-0000-0000-0000EC3A0000}"/>
    <cellStyle name="Normal 22 2 3 2" xfId="15155" xr:uid="{00000000-0005-0000-0000-0000ED3A0000}"/>
    <cellStyle name="Normal 22 2 3 2 2" xfId="15156" xr:uid="{00000000-0005-0000-0000-0000EE3A0000}"/>
    <cellStyle name="Normal 22 2 3 3" xfId="15157" xr:uid="{00000000-0005-0000-0000-0000EF3A0000}"/>
    <cellStyle name="Normal 22 2 4" xfId="15158" xr:uid="{00000000-0005-0000-0000-0000F03A0000}"/>
    <cellStyle name="Normal 22 2 4 2" xfId="15159" xr:uid="{00000000-0005-0000-0000-0000F13A0000}"/>
    <cellStyle name="Normal 22 2 5" xfId="15160" xr:uid="{00000000-0005-0000-0000-0000F23A0000}"/>
    <cellStyle name="Normal 22 3" xfId="15161" xr:uid="{00000000-0005-0000-0000-0000F33A0000}"/>
    <cellStyle name="Normal 22 3 2" xfId="15162" xr:uid="{00000000-0005-0000-0000-0000F43A0000}"/>
    <cellStyle name="Normal 22 3 2 2" xfId="15163" xr:uid="{00000000-0005-0000-0000-0000F53A0000}"/>
    <cellStyle name="Normal 22 3 2 2 2" xfId="15164" xr:uid="{00000000-0005-0000-0000-0000F63A0000}"/>
    <cellStyle name="Normal 22 3 2 3" xfId="15165" xr:uid="{00000000-0005-0000-0000-0000F73A0000}"/>
    <cellStyle name="Normal 22 3 3" xfId="15166" xr:uid="{00000000-0005-0000-0000-0000F83A0000}"/>
    <cellStyle name="Normal 22 3 3 2" xfId="15167" xr:uid="{00000000-0005-0000-0000-0000F93A0000}"/>
    <cellStyle name="Normal 22 3 4" xfId="15168" xr:uid="{00000000-0005-0000-0000-0000FA3A0000}"/>
    <cellStyle name="Normal 22 4" xfId="15169" xr:uid="{00000000-0005-0000-0000-0000FB3A0000}"/>
    <cellStyle name="Normal 22 4 2" xfId="15170" xr:uid="{00000000-0005-0000-0000-0000FC3A0000}"/>
    <cellStyle name="Normal 22 5" xfId="15171" xr:uid="{00000000-0005-0000-0000-0000FD3A0000}"/>
    <cellStyle name="Normal 22 5 2" xfId="15172" xr:uid="{00000000-0005-0000-0000-0000FE3A0000}"/>
    <cellStyle name="Normal 22 5 2 2" xfId="15173" xr:uid="{00000000-0005-0000-0000-0000FF3A0000}"/>
    <cellStyle name="Normal 22 5 3" xfId="15174" xr:uid="{00000000-0005-0000-0000-0000003B0000}"/>
    <cellStyle name="Normal 22 6" xfId="15175" xr:uid="{00000000-0005-0000-0000-0000013B0000}"/>
    <cellStyle name="Normal 22 6 2" xfId="15176" xr:uid="{00000000-0005-0000-0000-0000023B0000}"/>
    <cellStyle name="Normal 22 6 2 2" xfId="15177" xr:uid="{00000000-0005-0000-0000-0000033B0000}"/>
    <cellStyle name="Normal 22 6 3" xfId="15178" xr:uid="{00000000-0005-0000-0000-0000043B0000}"/>
    <cellStyle name="Normal 22 7" xfId="15179" xr:uid="{00000000-0005-0000-0000-0000053B0000}"/>
    <cellStyle name="Normal 22 8" xfId="15180" xr:uid="{00000000-0005-0000-0000-0000063B0000}"/>
    <cellStyle name="Normal 22 9" xfId="15181" xr:uid="{00000000-0005-0000-0000-0000073B0000}"/>
    <cellStyle name="Normal 23" xfId="15182" xr:uid="{00000000-0005-0000-0000-0000083B0000}"/>
    <cellStyle name="Normal 23 2" xfId="15183" xr:uid="{00000000-0005-0000-0000-0000093B0000}"/>
    <cellStyle name="Normal 23 2 2" xfId="15184" xr:uid="{00000000-0005-0000-0000-00000A3B0000}"/>
    <cellStyle name="Normal 23 3" xfId="15185" xr:uid="{00000000-0005-0000-0000-00000B3B0000}"/>
    <cellStyle name="Normal 23 4" xfId="15186" xr:uid="{00000000-0005-0000-0000-00000C3B0000}"/>
    <cellStyle name="Normal 24" xfId="15187" xr:uid="{00000000-0005-0000-0000-00000D3B0000}"/>
    <cellStyle name="Normal 24 2" xfId="15188" xr:uid="{00000000-0005-0000-0000-00000E3B0000}"/>
    <cellStyle name="Normal 24 2 2" xfId="15189" xr:uid="{00000000-0005-0000-0000-00000F3B0000}"/>
    <cellStyle name="Normal 24 2 2 2" xfId="15190" xr:uid="{00000000-0005-0000-0000-0000103B0000}"/>
    <cellStyle name="Normal 24 2 2 2 2" xfId="15191" xr:uid="{00000000-0005-0000-0000-0000113B0000}"/>
    <cellStyle name="Normal 24 2 2 2 2 2" xfId="15192" xr:uid="{00000000-0005-0000-0000-0000123B0000}"/>
    <cellStyle name="Normal 24 2 2 2 3" xfId="15193" xr:uid="{00000000-0005-0000-0000-0000133B0000}"/>
    <cellStyle name="Normal 24 2 2 3" xfId="15194" xr:uid="{00000000-0005-0000-0000-0000143B0000}"/>
    <cellStyle name="Normal 24 2 2 3 2" xfId="15195" xr:uid="{00000000-0005-0000-0000-0000153B0000}"/>
    <cellStyle name="Normal 24 2 2 4" xfId="15196" xr:uid="{00000000-0005-0000-0000-0000163B0000}"/>
    <cellStyle name="Normal 24 2 3" xfId="15197" xr:uid="{00000000-0005-0000-0000-0000173B0000}"/>
    <cellStyle name="Normal 24 2 3 2" xfId="15198" xr:uid="{00000000-0005-0000-0000-0000183B0000}"/>
    <cellStyle name="Normal 24 2 3 2 2" xfId="15199" xr:uid="{00000000-0005-0000-0000-0000193B0000}"/>
    <cellStyle name="Normal 24 2 3 3" xfId="15200" xr:uid="{00000000-0005-0000-0000-00001A3B0000}"/>
    <cellStyle name="Normal 24 2 4" xfId="15201" xr:uid="{00000000-0005-0000-0000-00001B3B0000}"/>
    <cellStyle name="Normal 24 2 4 2" xfId="15202" xr:uid="{00000000-0005-0000-0000-00001C3B0000}"/>
    <cellStyle name="Normal 24 2 5" xfId="15203" xr:uid="{00000000-0005-0000-0000-00001D3B0000}"/>
    <cellStyle name="Normal 24 3" xfId="15204" xr:uid="{00000000-0005-0000-0000-00001E3B0000}"/>
    <cellStyle name="Normal 24 3 2" xfId="15205" xr:uid="{00000000-0005-0000-0000-00001F3B0000}"/>
    <cellStyle name="Normal 24 3 2 2" xfId="15206" xr:uid="{00000000-0005-0000-0000-0000203B0000}"/>
    <cellStyle name="Normal 24 3 2 2 2" xfId="15207" xr:uid="{00000000-0005-0000-0000-0000213B0000}"/>
    <cellStyle name="Normal 24 3 2 3" xfId="15208" xr:uid="{00000000-0005-0000-0000-0000223B0000}"/>
    <cellStyle name="Normal 24 3 3" xfId="15209" xr:uid="{00000000-0005-0000-0000-0000233B0000}"/>
    <cellStyle name="Normal 24 3 3 2" xfId="15210" xr:uid="{00000000-0005-0000-0000-0000243B0000}"/>
    <cellStyle name="Normal 24 3 4" xfId="15211" xr:uid="{00000000-0005-0000-0000-0000253B0000}"/>
    <cellStyle name="Normal 24 4" xfId="15212" xr:uid="{00000000-0005-0000-0000-0000263B0000}"/>
    <cellStyle name="Normal 24 4 2" xfId="15213" xr:uid="{00000000-0005-0000-0000-0000273B0000}"/>
    <cellStyle name="Normal 24 5" xfId="15214" xr:uid="{00000000-0005-0000-0000-0000283B0000}"/>
    <cellStyle name="Normal 24 5 2" xfId="15215" xr:uid="{00000000-0005-0000-0000-0000293B0000}"/>
    <cellStyle name="Normal 24 5 2 2" xfId="15216" xr:uid="{00000000-0005-0000-0000-00002A3B0000}"/>
    <cellStyle name="Normal 24 5 3" xfId="15217" xr:uid="{00000000-0005-0000-0000-00002B3B0000}"/>
    <cellStyle name="Normal 24 6" xfId="15218" xr:uid="{00000000-0005-0000-0000-00002C3B0000}"/>
    <cellStyle name="Normal 24 6 2" xfId="15219" xr:uid="{00000000-0005-0000-0000-00002D3B0000}"/>
    <cellStyle name="Normal 24 6 2 2" xfId="15220" xr:uid="{00000000-0005-0000-0000-00002E3B0000}"/>
    <cellStyle name="Normal 24 6 3" xfId="15221" xr:uid="{00000000-0005-0000-0000-00002F3B0000}"/>
    <cellStyle name="Normal 24 7" xfId="15222" xr:uid="{00000000-0005-0000-0000-0000303B0000}"/>
    <cellStyle name="Normal 24 8" xfId="15223" xr:uid="{00000000-0005-0000-0000-0000313B0000}"/>
    <cellStyle name="Normal 24 9" xfId="15224" xr:uid="{00000000-0005-0000-0000-0000323B0000}"/>
    <cellStyle name="Normal 25" xfId="15225" xr:uid="{00000000-0005-0000-0000-0000333B0000}"/>
    <cellStyle name="Normal 25 2" xfId="15226" xr:uid="{00000000-0005-0000-0000-0000343B0000}"/>
    <cellStyle name="Normal 25 2 2" xfId="15227" xr:uid="{00000000-0005-0000-0000-0000353B0000}"/>
    <cellStyle name="Normal 25 2 2 2" xfId="15228" xr:uid="{00000000-0005-0000-0000-0000363B0000}"/>
    <cellStyle name="Normal 25 2 2 2 2" xfId="15229" xr:uid="{00000000-0005-0000-0000-0000373B0000}"/>
    <cellStyle name="Normal 25 2 2 2 2 2" xfId="15230" xr:uid="{00000000-0005-0000-0000-0000383B0000}"/>
    <cellStyle name="Normal 25 2 2 2 3" xfId="15231" xr:uid="{00000000-0005-0000-0000-0000393B0000}"/>
    <cellStyle name="Normal 25 2 2 3" xfId="15232" xr:uid="{00000000-0005-0000-0000-00003A3B0000}"/>
    <cellStyle name="Normal 25 2 2 3 2" xfId="15233" xr:uid="{00000000-0005-0000-0000-00003B3B0000}"/>
    <cellStyle name="Normal 25 2 2 4" xfId="15234" xr:uid="{00000000-0005-0000-0000-00003C3B0000}"/>
    <cellStyle name="Normal 25 2 3" xfId="15235" xr:uid="{00000000-0005-0000-0000-00003D3B0000}"/>
    <cellStyle name="Normal 25 2 3 2" xfId="15236" xr:uid="{00000000-0005-0000-0000-00003E3B0000}"/>
    <cellStyle name="Normal 25 2 3 2 2" xfId="15237" xr:uid="{00000000-0005-0000-0000-00003F3B0000}"/>
    <cellStyle name="Normal 25 2 3 3" xfId="15238" xr:uid="{00000000-0005-0000-0000-0000403B0000}"/>
    <cellStyle name="Normal 25 2 4" xfId="15239" xr:uid="{00000000-0005-0000-0000-0000413B0000}"/>
    <cellStyle name="Normal 25 2 4 2" xfId="15240" xr:uid="{00000000-0005-0000-0000-0000423B0000}"/>
    <cellStyle name="Normal 25 2 5" xfId="15241" xr:uid="{00000000-0005-0000-0000-0000433B0000}"/>
    <cellStyle name="Normal 25 3" xfId="15242" xr:uid="{00000000-0005-0000-0000-0000443B0000}"/>
    <cellStyle name="Normal 25 3 2" xfId="15243" xr:uid="{00000000-0005-0000-0000-0000453B0000}"/>
    <cellStyle name="Normal 25 3 2 2" xfId="15244" xr:uid="{00000000-0005-0000-0000-0000463B0000}"/>
    <cellStyle name="Normal 25 3 2 2 2" xfId="15245" xr:uid="{00000000-0005-0000-0000-0000473B0000}"/>
    <cellStyle name="Normal 25 3 2 3" xfId="15246" xr:uid="{00000000-0005-0000-0000-0000483B0000}"/>
    <cellStyle name="Normal 25 3 3" xfId="15247" xr:uid="{00000000-0005-0000-0000-0000493B0000}"/>
    <cellStyle name="Normal 25 3 3 2" xfId="15248" xr:uid="{00000000-0005-0000-0000-00004A3B0000}"/>
    <cellStyle name="Normal 25 3 4" xfId="15249" xr:uid="{00000000-0005-0000-0000-00004B3B0000}"/>
    <cellStyle name="Normal 25 4" xfId="15250" xr:uid="{00000000-0005-0000-0000-00004C3B0000}"/>
    <cellStyle name="Normal 25 4 2" xfId="15251" xr:uid="{00000000-0005-0000-0000-00004D3B0000}"/>
    <cellStyle name="Normal 25 5" xfId="15252" xr:uid="{00000000-0005-0000-0000-00004E3B0000}"/>
    <cellStyle name="Normal 25 5 2" xfId="15253" xr:uid="{00000000-0005-0000-0000-00004F3B0000}"/>
    <cellStyle name="Normal 25 5 2 2" xfId="15254" xr:uid="{00000000-0005-0000-0000-0000503B0000}"/>
    <cellStyle name="Normal 25 5 3" xfId="15255" xr:uid="{00000000-0005-0000-0000-0000513B0000}"/>
    <cellStyle name="Normal 25 6" xfId="15256" xr:uid="{00000000-0005-0000-0000-0000523B0000}"/>
    <cellStyle name="Normal 25 6 2" xfId="15257" xr:uid="{00000000-0005-0000-0000-0000533B0000}"/>
    <cellStyle name="Normal 25 6 2 2" xfId="15258" xr:uid="{00000000-0005-0000-0000-0000543B0000}"/>
    <cellStyle name="Normal 25 6 3" xfId="15259" xr:uid="{00000000-0005-0000-0000-0000553B0000}"/>
    <cellStyle name="Normal 25 7" xfId="15260" xr:uid="{00000000-0005-0000-0000-0000563B0000}"/>
    <cellStyle name="Normal 25 8" xfId="15261" xr:uid="{00000000-0005-0000-0000-0000573B0000}"/>
    <cellStyle name="Normal 25 9" xfId="15262" xr:uid="{00000000-0005-0000-0000-0000583B0000}"/>
    <cellStyle name="Normal 26" xfId="15263" xr:uid="{00000000-0005-0000-0000-0000593B0000}"/>
    <cellStyle name="Normal 26 2" xfId="15264" xr:uid="{00000000-0005-0000-0000-00005A3B0000}"/>
    <cellStyle name="Normal 26 3" xfId="15265" xr:uid="{00000000-0005-0000-0000-00005B3B0000}"/>
    <cellStyle name="Normal 26 4" xfId="15266" xr:uid="{00000000-0005-0000-0000-00005C3B0000}"/>
    <cellStyle name="Normal 27" xfId="15267" xr:uid="{00000000-0005-0000-0000-00005D3B0000}"/>
    <cellStyle name="Normal 27 2" xfId="15268" xr:uid="{00000000-0005-0000-0000-00005E3B0000}"/>
    <cellStyle name="Normal 27 2 2" xfId="15269" xr:uid="{00000000-0005-0000-0000-00005F3B0000}"/>
    <cellStyle name="Normal 27 2 2 2" xfId="15270" xr:uid="{00000000-0005-0000-0000-0000603B0000}"/>
    <cellStyle name="Normal 27 2 2 2 2" xfId="15271" xr:uid="{00000000-0005-0000-0000-0000613B0000}"/>
    <cellStyle name="Normal 27 2 2 2 2 2" xfId="15272" xr:uid="{00000000-0005-0000-0000-0000623B0000}"/>
    <cellStyle name="Normal 27 2 2 2 3" xfId="15273" xr:uid="{00000000-0005-0000-0000-0000633B0000}"/>
    <cellStyle name="Normal 27 2 2 3" xfId="15274" xr:uid="{00000000-0005-0000-0000-0000643B0000}"/>
    <cellStyle name="Normal 27 2 2 3 2" xfId="15275" xr:uid="{00000000-0005-0000-0000-0000653B0000}"/>
    <cellStyle name="Normal 27 2 2 4" xfId="15276" xr:uid="{00000000-0005-0000-0000-0000663B0000}"/>
    <cellStyle name="Normal 27 2 3" xfId="15277" xr:uid="{00000000-0005-0000-0000-0000673B0000}"/>
    <cellStyle name="Normal 27 2 3 2" xfId="15278" xr:uid="{00000000-0005-0000-0000-0000683B0000}"/>
    <cellStyle name="Normal 27 2 3 2 2" xfId="15279" xr:uid="{00000000-0005-0000-0000-0000693B0000}"/>
    <cellStyle name="Normal 27 2 3 3" xfId="15280" xr:uid="{00000000-0005-0000-0000-00006A3B0000}"/>
    <cellStyle name="Normal 27 2 4" xfId="15281" xr:uid="{00000000-0005-0000-0000-00006B3B0000}"/>
    <cellStyle name="Normal 27 2 4 2" xfId="15282" xr:uid="{00000000-0005-0000-0000-00006C3B0000}"/>
    <cellStyle name="Normal 27 2 5" xfId="15283" xr:uid="{00000000-0005-0000-0000-00006D3B0000}"/>
    <cellStyle name="Normal 27 3" xfId="15284" xr:uid="{00000000-0005-0000-0000-00006E3B0000}"/>
    <cellStyle name="Normal 27 3 2" xfId="15285" xr:uid="{00000000-0005-0000-0000-00006F3B0000}"/>
    <cellStyle name="Normal 27 3 2 2" xfId="15286" xr:uid="{00000000-0005-0000-0000-0000703B0000}"/>
    <cellStyle name="Normal 27 3 2 2 2" xfId="15287" xr:uid="{00000000-0005-0000-0000-0000713B0000}"/>
    <cellStyle name="Normal 27 3 2 3" xfId="15288" xr:uid="{00000000-0005-0000-0000-0000723B0000}"/>
    <cellStyle name="Normal 27 3 3" xfId="15289" xr:uid="{00000000-0005-0000-0000-0000733B0000}"/>
    <cellStyle name="Normal 27 3 3 2" xfId="15290" xr:uid="{00000000-0005-0000-0000-0000743B0000}"/>
    <cellStyle name="Normal 27 3 4" xfId="15291" xr:uid="{00000000-0005-0000-0000-0000753B0000}"/>
    <cellStyle name="Normal 27 4" xfId="15292" xr:uid="{00000000-0005-0000-0000-0000763B0000}"/>
    <cellStyle name="Normal 27 4 2" xfId="15293" xr:uid="{00000000-0005-0000-0000-0000773B0000}"/>
    <cellStyle name="Normal 27 4 2 2" xfId="15294" xr:uid="{00000000-0005-0000-0000-0000783B0000}"/>
    <cellStyle name="Normal 27 4 3" xfId="15295" xr:uid="{00000000-0005-0000-0000-0000793B0000}"/>
    <cellStyle name="Normal 27 5" xfId="15296" xr:uid="{00000000-0005-0000-0000-00007A3B0000}"/>
    <cellStyle name="Normal 27 5 2" xfId="15297" xr:uid="{00000000-0005-0000-0000-00007B3B0000}"/>
    <cellStyle name="Normal 27 5 2 2" xfId="15298" xr:uid="{00000000-0005-0000-0000-00007C3B0000}"/>
    <cellStyle name="Normal 27 5 3" xfId="15299" xr:uid="{00000000-0005-0000-0000-00007D3B0000}"/>
    <cellStyle name="Normal 27 6" xfId="15300" xr:uid="{00000000-0005-0000-0000-00007E3B0000}"/>
    <cellStyle name="Normal 27 7" xfId="15301" xr:uid="{00000000-0005-0000-0000-00007F3B0000}"/>
    <cellStyle name="Normal 27 7 2" xfId="15302" xr:uid="{00000000-0005-0000-0000-0000803B0000}"/>
    <cellStyle name="Normal 27 8" xfId="15303" xr:uid="{00000000-0005-0000-0000-0000813B0000}"/>
    <cellStyle name="Normal 28" xfId="15304" xr:uid="{00000000-0005-0000-0000-0000823B0000}"/>
    <cellStyle name="Normal 28 2" xfId="15305" xr:uid="{00000000-0005-0000-0000-0000833B0000}"/>
    <cellStyle name="Normal 28 2 2" xfId="15306" xr:uid="{00000000-0005-0000-0000-0000843B0000}"/>
    <cellStyle name="Normal 28 2 2 2" xfId="15307" xr:uid="{00000000-0005-0000-0000-0000853B0000}"/>
    <cellStyle name="Normal 28 2 2 2 2" xfId="15308" xr:uid="{00000000-0005-0000-0000-0000863B0000}"/>
    <cellStyle name="Normal 28 2 2 2 2 2" xfId="15309" xr:uid="{00000000-0005-0000-0000-0000873B0000}"/>
    <cellStyle name="Normal 28 2 2 2 3" xfId="15310" xr:uid="{00000000-0005-0000-0000-0000883B0000}"/>
    <cellStyle name="Normal 28 2 2 3" xfId="15311" xr:uid="{00000000-0005-0000-0000-0000893B0000}"/>
    <cellStyle name="Normal 28 2 2 3 2" xfId="15312" xr:uid="{00000000-0005-0000-0000-00008A3B0000}"/>
    <cellStyle name="Normal 28 2 2 4" xfId="15313" xr:uid="{00000000-0005-0000-0000-00008B3B0000}"/>
    <cellStyle name="Normal 28 2 3" xfId="15314" xr:uid="{00000000-0005-0000-0000-00008C3B0000}"/>
    <cellStyle name="Normal 28 2 3 2" xfId="15315" xr:uid="{00000000-0005-0000-0000-00008D3B0000}"/>
    <cellStyle name="Normal 28 2 3 2 2" xfId="15316" xr:uid="{00000000-0005-0000-0000-00008E3B0000}"/>
    <cellStyle name="Normal 28 2 3 3" xfId="15317" xr:uid="{00000000-0005-0000-0000-00008F3B0000}"/>
    <cellStyle name="Normal 28 2 4" xfId="15318" xr:uid="{00000000-0005-0000-0000-0000903B0000}"/>
    <cellStyle name="Normal 28 2 4 2" xfId="15319" xr:uid="{00000000-0005-0000-0000-0000913B0000}"/>
    <cellStyle name="Normal 28 2 5" xfId="15320" xr:uid="{00000000-0005-0000-0000-0000923B0000}"/>
    <cellStyle name="Normal 28 3" xfId="15321" xr:uid="{00000000-0005-0000-0000-0000933B0000}"/>
    <cellStyle name="Normal 28 3 2" xfId="15322" xr:uid="{00000000-0005-0000-0000-0000943B0000}"/>
    <cellStyle name="Normal 28 3 2 2" xfId="15323" xr:uid="{00000000-0005-0000-0000-0000953B0000}"/>
    <cellStyle name="Normal 28 3 2 2 2" xfId="15324" xr:uid="{00000000-0005-0000-0000-0000963B0000}"/>
    <cellStyle name="Normal 28 3 2 3" xfId="15325" xr:uid="{00000000-0005-0000-0000-0000973B0000}"/>
    <cellStyle name="Normal 28 3 3" xfId="15326" xr:uid="{00000000-0005-0000-0000-0000983B0000}"/>
    <cellStyle name="Normal 28 3 3 2" xfId="15327" xr:uid="{00000000-0005-0000-0000-0000993B0000}"/>
    <cellStyle name="Normal 28 3 4" xfId="15328" xr:uid="{00000000-0005-0000-0000-00009A3B0000}"/>
    <cellStyle name="Normal 28 4" xfId="15329" xr:uid="{00000000-0005-0000-0000-00009B3B0000}"/>
    <cellStyle name="Normal 28 4 2" xfId="15330" xr:uid="{00000000-0005-0000-0000-00009C3B0000}"/>
    <cellStyle name="Normal 28 4 2 2" xfId="15331" xr:uid="{00000000-0005-0000-0000-00009D3B0000}"/>
    <cellStyle name="Normal 28 4 3" xfId="15332" xr:uid="{00000000-0005-0000-0000-00009E3B0000}"/>
    <cellStyle name="Normal 28 5" xfId="15333" xr:uid="{00000000-0005-0000-0000-00009F3B0000}"/>
    <cellStyle name="Normal 28 5 2" xfId="15334" xr:uid="{00000000-0005-0000-0000-0000A03B0000}"/>
    <cellStyle name="Normal 28 5 2 2" xfId="15335" xr:uid="{00000000-0005-0000-0000-0000A13B0000}"/>
    <cellStyle name="Normal 28 5 3" xfId="15336" xr:uid="{00000000-0005-0000-0000-0000A23B0000}"/>
    <cellStyle name="Normal 28 6" xfId="15337" xr:uid="{00000000-0005-0000-0000-0000A33B0000}"/>
    <cellStyle name="Normal 28 7" xfId="15338" xr:uid="{00000000-0005-0000-0000-0000A43B0000}"/>
    <cellStyle name="Normal 28 8" xfId="15339" xr:uid="{00000000-0005-0000-0000-0000A53B0000}"/>
    <cellStyle name="Normal 29" xfId="15340" xr:uid="{00000000-0005-0000-0000-0000A63B0000}"/>
    <cellStyle name="Normal 29 2" xfId="15341" xr:uid="{00000000-0005-0000-0000-0000A73B0000}"/>
    <cellStyle name="Normal 29 2 2" xfId="15342" xr:uid="{00000000-0005-0000-0000-0000A83B0000}"/>
    <cellStyle name="Normal 29 2 2 2" xfId="15343" xr:uid="{00000000-0005-0000-0000-0000A93B0000}"/>
    <cellStyle name="Normal 29 2 2 2 2" xfId="15344" xr:uid="{00000000-0005-0000-0000-0000AA3B0000}"/>
    <cellStyle name="Normal 29 2 2 2 2 2" xfId="15345" xr:uid="{00000000-0005-0000-0000-0000AB3B0000}"/>
    <cellStyle name="Normal 29 2 2 2 3" xfId="15346" xr:uid="{00000000-0005-0000-0000-0000AC3B0000}"/>
    <cellStyle name="Normal 29 2 2 3" xfId="15347" xr:uid="{00000000-0005-0000-0000-0000AD3B0000}"/>
    <cellStyle name="Normal 29 2 2 3 2" xfId="15348" xr:uid="{00000000-0005-0000-0000-0000AE3B0000}"/>
    <cellStyle name="Normal 29 2 2 4" xfId="15349" xr:uid="{00000000-0005-0000-0000-0000AF3B0000}"/>
    <cellStyle name="Normal 29 2 3" xfId="15350" xr:uid="{00000000-0005-0000-0000-0000B03B0000}"/>
    <cellStyle name="Normal 29 2 3 2" xfId="15351" xr:uid="{00000000-0005-0000-0000-0000B13B0000}"/>
    <cellStyle name="Normal 29 2 3 2 2" xfId="15352" xr:uid="{00000000-0005-0000-0000-0000B23B0000}"/>
    <cellStyle name="Normal 29 2 3 3" xfId="15353" xr:uid="{00000000-0005-0000-0000-0000B33B0000}"/>
    <cellStyle name="Normal 29 2 4" xfId="15354" xr:uid="{00000000-0005-0000-0000-0000B43B0000}"/>
    <cellStyle name="Normal 29 2 4 2" xfId="15355" xr:uid="{00000000-0005-0000-0000-0000B53B0000}"/>
    <cellStyle name="Normal 29 2 5" xfId="15356" xr:uid="{00000000-0005-0000-0000-0000B63B0000}"/>
    <cellStyle name="Normal 29 3" xfId="15357" xr:uid="{00000000-0005-0000-0000-0000B73B0000}"/>
    <cellStyle name="Normal 29 3 2" xfId="15358" xr:uid="{00000000-0005-0000-0000-0000B83B0000}"/>
    <cellStyle name="Normal 29 3 2 2" xfId="15359" xr:uid="{00000000-0005-0000-0000-0000B93B0000}"/>
    <cellStyle name="Normal 29 3 2 2 2" xfId="15360" xr:uid="{00000000-0005-0000-0000-0000BA3B0000}"/>
    <cellStyle name="Normal 29 3 2 3" xfId="15361" xr:uid="{00000000-0005-0000-0000-0000BB3B0000}"/>
    <cellStyle name="Normal 29 3 3" xfId="15362" xr:uid="{00000000-0005-0000-0000-0000BC3B0000}"/>
    <cellStyle name="Normal 29 3 3 2" xfId="15363" xr:uid="{00000000-0005-0000-0000-0000BD3B0000}"/>
    <cellStyle name="Normal 29 3 4" xfId="15364" xr:uid="{00000000-0005-0000-0000-0000BE3B0000}"/>
    <cellStyle name="Normal 29 4" xfId="15365" xr:uid="{00000000-0005-0000-0000-0000BF3B0000}"/>
    <cellStyle name="Normal 29 4 2" xfId="15366" xr:uid="{00000000-0005-0000-0000-0000C03B0000}"/>
    <cellStyle name="Normal 29 4 2 2" xfId="15367" xr:uid="{00000000-0005-0000-0000-0000C13B0000}"/>
    <cellStyle name="Normal 29 4 3" xfId="15368" xr:uid="{00000000-0005-0000-0000-0000C23B0000}"/>
    <cellStyle name="Normal 29 5" xfId="15369" xr:uid="{00000000-0005-0000-0000-0000C33B0000}"/>
    <cellStyle name="Normal 29 6" xfId="15370" xr:uid="{00000000-0005-0000-0000-0000C43B0000}"/>
    <cellStyle name="Normal 29 6 2" xfId="15371" xr:uid="{00000000-0005-0000-0000-0000C53B0000}"/>
    <cellStyle name="Normal 29 7" xfId="15372" xr:uid="{00000000-0005-0000-0000-0000C63B0000}"/>
    <cellStyle name="Normal 3" xfId="91" xr:uid="{00000000-0005-0000-0000-0000C73B0000}"/>
    <cellStyle name="Normal 3 10" xfId="15373" xr:uid="{00000000-0005-0000-0000-0000C83B0000}"/>
    <cellStyle name="Normal 3 10 2" xfId="15374" xr:uid="{00000000-0005-0000-0000-0000C93B0000}"/>
    <cellStyle name="Normal 3 10 3" xfId="15375" xr:uid="{00000000-0005-0000-0000-0000CA3B0000}"/>
    <cellStyle name="Normal 3 10 3 2" xfId="15376" xr:uid="{00000000-0005-0000-0000-0000CB3B0000}"/>
    <cellStyle name="Normal 3 10 3 3" xfId="15377" xr:uid="{00000000-0005-0000-0000-0000CC3B0000}"/>
    <cellStyle name="Normal 3 10 3 3 2" xfId="15378" xr:uid="{00000000-0005-0000-0000-0000CD3B0000}"/>
    <cellStyle name="Normal 3 11" xfId="15379" xr:uid="{00000000-0005-0000-0000-0000CE3B0000}"/>
    <cellStyle name="Normal 3 11 2" xfId="15380" xr:uid="{00000000-0005-0000-0000-0000CF3B0000}"/>
    <cellStyle name="Normal 3 11 3" xfId="15381" xr:uid="{00000000-0005-0000-0000-0000D03B0000}"/>
    <cellStyle name="Normal 3 11 3 2" xfId="15382" xr:uid="{00000000-0005-0000-0000-0000D13B0000}"/>
    <cellStyle name="Normal 3 11 3 3" xfId="15383" xr:uid="{00000000-0005-0000-0000-0000D23B0000}"/>
    <cellStyle name="Normal 3 11 3 3 2" xfId="15384" xr:uid="{00000000-0005-0000-0000-0000D33B0000}"/>
    <cellStyle name="Normal 3 12" xfId="15385" xr:uid="{00000000-0005-0000-0000-0000D43B0000}"/>
    <cellStyle name="Normal 3 12 2" xfId="15386" xr:uid="{00000000-0005-0000-0000-0000D53B0000}"/>
    <cellStyle name="Normal 3 12 3" xfId="15387" xr:uid="{00000000-0005-0000-0000-0000D63B0000}"/>
    <cellStyle name="Normal 3 12 3 2" xfId="15388" xr:uid="{00000000-0005-0000-0000-0000D73B0000}"/>
    <cellStyle name="Normal 3 12 3 3" xfId="15389" xr:uid="{00000000-0005-0000-0000-0000D83B0000}"/>
    <cellStyle name="Normal 3 12 3 3 2" xfId="15390" xr:uid="{00000000-0005-0000-0000-0000D93B0000}"/>
    <cellStyle name="Normal 3 13" xfId="15391" xr:uid="{00000000-0005-0000-0000-0000DA3B0000}"/>
    <cellStyle name="Normal 3 13 2" xfId="15392" xr:uid="{00000000-0005-0000-0000-0000DB3B0000}"/>
    <cellStyle name="Normal 3 13 3" xfId="15393" xr:uid="{00000000-0005-0000-0000-0000DC3B0000}"/>
    <cellStyle name="Normal 3 13 3 2" xfId="15394" xr:uid="{00000000-0005-0000-0000-0000DD3B0000}"/>
    <cellStyle name="Normal 3 13 3 3" xfId="15395" xr:uid="{00000000-0005-0000-0000-0000DE3B0000}"/>
    <cellStyle name="Normal 3 13 3 3 2" xfId="15396" xr:uid="{00000000-0005-0000-0000-0000DF3B0000}"/>
    <cellStyle name="Normal 3 14" xfId="15397" xr:uid="{00000000-0005-0000-0000-0000E03B0000}"/>
    <cellStyle name="Normal 3 14 2" xfId="15398" xr:uid="{00000000-0005-0000-0000-0000E13B0000}"/>
    <cellStyle name="Normal 3 14 2 2" xfId="15399" xr:uid="{00000000-0005-0000-0000-0000E23B0000}"/>
    <cellStyle name="Normal 3 14 3" xfId="15400" xr:uid="{00000000-0005-0000-0000-0000E33B0000}"/>
    <cellStyle name="Normal 3 14 3 2" xfId="15401" xr:uid="{00000000-0005-0000-0000-0000E43B0000}"/>
    <cellStyle name="Normal 3 14 3 3" xfId="15402" xr:uid="{00000000-0005-0000-0000-0000E53B0000}"/>
    <cellStyle name="Normal 3 14 3 3 2" xfId="15403" xr:uid="{00000000-0005-0000-0000-0000E63B0000}"/>
    <cellStyle name="Normal 3 15" xfId="15404" xr:uid="{00000000-0005-0000-0000-0000E73B0000}"/>
    <cellStyle name="Normal 3 15 2" xfId="15405" xr:uid="{00000000-0005-0000-0000-0000E83B0000}"/>
    <cellStyle name="Normal 3 15 3" xfId="15406" xr:uid="{00000000-0005-0000-0000-0000E93B0000}"/>
    <cellStyle name="Normal 3 15 3 2" xfId="15407" xr:uid="{00000000-0005-0000-0000-0000EA3B0000}"/>
    <cellStyle name="Normal 3 15 3 3" xfId="15408" xr:uid="{00000000-0005-0000-0000-0000EB3B0000}"/>
    <cellStyle name="Normal 3 15 3 3 2" xfId="15409" xr:uid="{00000000-0005-0000-0000-0000EC3B0000}"/>
    <cellStyle name="Normal 3 16" xfId="15410" xr:uid="{00000000-0005-0000-0000-0000ED3B0000}"/>
    <cellStyle name="Normal 3 16 2" xfId="15411" xr:uid="{00000000-0005-0000-0000-0000EE3B0000}"/>
    <cellStyle name="Normal 3 16 3" xfId="15412" xr:uid="{00000000-0005-0000-0000-0000EF3B0000}"/>
    <cellStyle name="Normal 3 16 3 2" xfId="15413" xr:uid="{00000000-0005-0000-0000-0000F03B0000}"/>
    <cellStyle name="Normal 3 16 3 3" xfId="15414" xr:uid="{00000000-0005-0000-0000-0000F13B0000}"/>
    <cellStyle name="Normal 3 16 3 3 2" xfId="15415" xr:uid="{00000000-0005-0000-0000-0000F23B0000}"/>
    <cellStyle name="Normal 3 17" xfId="15416" xr:uid="{00000000-0005-0000-0000-0000F33B0000}"/>
    <cellStyle name="Normal 3 18" xfId="15417" xr:uid="{00000000-0005-0000-0000-0000F43B0000}"/>
    <cellStyle name="Normal 3 19" xfId="15418" xr:uid="{00000000-0005-0000-0000-0000F53B0000}"/>
    <cellStyle name="Normal 3 2" xfId="15419" xr:uid="{00000000-0005-0000-0000-0000F63B0000}"/>
    <cellStyle name="Normal 3 2 2" xfId="15420" xr:uid="{00000000-0005-0000-0000-0000F73B0000}"/>
    <cellStyle name="Normal 3 2 2 2" xfId="15421" xr:uid="{00000000-0005-0000-0000-0000F83B0000}"/>
    <cellStyle name="Normal 3 2 2 3" xfId="15422" xr:uid="{00000000-0005-0000-0000-0000F93B0000}"/>
    <cellStyle name="Normal 3 2 2 4" xfId="15423" xr:uid="{00000000-0005-0000-0000-0000FA3B0000}"/>
    <cellStyle name="Normal 3 2 2 5" xfId="15424" xr:uid="{00000000-0005-0000-0000-0000FB3B0000}"/>
    <cellStyle name="Normal 3 2 2 6" xfId="15425" xr:uid="{00000000-0005-0000-0000-0000FC3B0000}"/>
    <cellStyle name="Normal 3 2 2 7" xfId="15426" xr:uid="{00000000-0005-0000-0000-0000FD3B0000}"/>
    <cellStyle name="Normal 3 2 2 7 2" xfId="15427" xr:uid="{00000000-0005-0000-0000-0000FE3B0000}"/>
    <cellStyle name="Normal 3 2 2 8" xfId="15428" xr:uid="{00000000-0005-0000-0000-0000FF3B0000}"/>
    <cellStyle name="Normal 3 2 2 8 2" xfId="15429" xr:uid="{00000000-0005-0000-0000-0000003C0000}"/>
    <cellStyle name="Normal 3 2 3" xfId="15430" xr:uid="{00000000-0005-0000-0000-0000013C0000}"/>
    <cellStyle name="Normal 3 2 3 2" xfId="15431" xr:uid="{00000000-0005-0000-0000-0000023C0000}"/>
    <cellStyle name="Normal 3 2 3 2 2" xfId="15432" xr:uid="{00000000-0005-0000-0000-0000033C0000}"/>
    <cellStyle name="Normal 3 2 3 3" xfId="15433" xr:uid="{00000000-0005-0000-0000-0000043C0000}"/>
    <cellStyle name="Normal 3 2 3 3 2" xfId="15434" xr:uid="{00000000-0005-0000-0000-0000053C0000}"/>
    <cellStyle name="Normal 3 2 3 4" xfId="15435" xr:uid="{00000000-0005-0000-0000-0000063C0000}"/>
    <cellStyle name="Normal 3 2 4" xfId="15436" xr:uid="{00000000-0005-0000-0000-0000073C0000}"/>
    <cellStyle name="Normal 3 2 4 2" xfId="15437" xr:uid="{00000000-0005-0000-0000-0000083C0000}"/>
    <cellStyle name="Normal 3 2 4 2 2" xfId="15438" xr:uid="{00000000-0005-0000-0000-0000093C0000}"/>
    <cellStyle name="Normal 3 2 4 3" xfId="15439" xr:uid="{00000000-0005-0000-0000-00000A3C0000}"/>
    <cellStyle name="Normal 3 2 4 3 2" xfId="15440" xr:uid="{00000000-0005-0000-0000-00000B3C0000}"/>
    <cellStyle name="Normal 3 2 4 4" xfId="15441" xr:uid="{00000000-0005-0000-0000-00000C3C0000}"/>
    <cellStyle name="Normal 3 2 5" xfId="15442" xr:uid="{00000000-0005-0000-0000-00000D3C0000}"/>
    <cellStyle name="Normal 3 2 5 2" xfId="15443" xr:uid="{00000000-0005-0000-0000-00000E3C0000}"/>
    <cellStyle name="Normal 3 2 5 2 2" xfId="15444" xr:uid="{00000000-0005-0000-0000-00000F3C0000}"/>
    <cellStyle name="Normal 3 2 5 3" xfId="15445" xr:uid="{00000000-0005-0000-0000-0000103C0000}"/>
    <cellStyle name="Normal 3 2 5 3 2" xfId="15446" xr:uid="{00000000-0005-0000-0000-0000113C0000}"/>
    <cellStyle name="Normal 3 2 5 4" xfId="15447" xr:uid="{00000000-0005-0000-0000-0000123C0000}"/>
    <cellStyle name="Normal 3 2 6" xfId="15448" xr:uid="{00000000-0005-0000-0000-0000133C0000}"/>
    <cellStyle name="Normal 3 2 6 2" xfId="15449" xr:uid="{00000000-0005-0000-0000-0000143C0000}"/>
    <cellStyle name="Normal 3 2 6 2 2" xfId="15450" xr:uid="{00000000-0005-0000-0000-0000153C0000}"/>
    <cellStyle name="Normal 3 2 6 3" xfId="15451" xr:uid="{00000000-0005-0000-0000-0000163C0000}"/>
    <cellStyle name="Normal 3 2 6 3 2" xfId="15452" xr:uid="{00000000-0005-0000-0000-0000173C0000}"/>
    <cellStyle name="Normal 3 2 6 4" xfId="15453" xr:uid="{00000000-0005-0000-0000-0000183C0000}"/>
    <cellStyle name="Normal 3 20" xfId="15454" xr:uid="{00000000-0005-0000-0000-0000193C0000}"/>
    <cellStyle name="Normal 3 21" xfId="15455" xr:uid="{00000000-0005-0000-0000-00001A3C0000}"/>
    <cellStyle name="Normal 3 22" xfId="15456" xr:uid="{00000000-0005-0000-0000-00001B3C0000}"/>
    <cellStyle name="Normal 3 23" xfId="15457" xr:uid="{00000000-0005-0000-0000-00001C3C0000}"/>
    <cellStyle name="Normal 3 24" xfId="15458" xr:uid="{00000000-0005-0000-0000-00001D3C0000}"/>
    <cellStyle name="Normal 3 25" xfId="15459" xr:uid="{00000000-0005-0000-0000-00001E3C0000}"/>
    <cellStyle name="Normal 3 26" xfId="15460" xr:uid="{00000000-0005-0000-0000-00001F3C0000}"/>
    <cellStyle name="Normal 3 27" xfId="15461" xr:uid="{00000000-0005-0000-0000-0000203C0000}"/>
    <cellStyle name="Normal 3 28" xfId="15462" xr:uid="{00000000-0005-0000-0000-0000213C0000}"/>
    <cellStyle name="Normal 3 29" xfId="15463" xr:uid="{00000000-0005-0000-0000-0000223C0000}"/>
    <cellStyle name="Normal 3 3" xfId="15464" xr:uid="{00000000-0005-0000-0000-0000233C0000}"/>
    <cellStyle name="Normal 3 3 2" xfId="15465" xr:uid="{00000000-0005-0000-0000-0000243C0000}"/>
    <cellStyle name="Normal 3 3 2 2" xfId="15466" xr:uid="{00000000-0005-0000-0000-0000253C0000}"/>
    <cellStyle name="Normal 3 3 3" xfId="15467" xr:uid="{00000000-0005-0000-0000-0000263C0000}"/>
    <cellStyle name="Normal 3 3 3 2" xfId="15468" xr:uid="{00000000-0005-0000-0000-0000273C0000}"/>
    <cellStyle name="Normal 3 3 3 3" xfId="15469" xr:uid="{00000000-0005-0000-0000-0000283C0000}"/>
    <cellStyle name="Normal 3 3 3 3 2" xfId="15470" xr:uid="{00000000-0005-0000-0000-0000293C0000}"/>
    <cellStyle name="Normal 3 3 4" xfId="15471" xr:uid="{00000000-0005-0000-0000-00002A3C0000}"/>
    <cellStyle name="Normal 3 30" xfId="15472" xr:uid="{00000000-0005-0000-0000-00002B3C0000}"/>
    <cellStyle name="Normal 3 31" xfId="15473" xr:uid="{00000000-0005-0000-0000-00002C3C0000}"/>
    <cellStyle name="Normal 3 32" xfId="15474" xr:uid="{00000000-0005-0000-0000-00002D3C0000}"/>
    <cellStyle name="Normal 3 33" xfId="15475" xr:uid="{00000000-0005-0000-0000-00002E3C0000}"/>
    <cellStyle name="Normal 3 34" xfId="15476" xr:uid="{00000000-0005-0000-0000-00002F3C0000}"/>
    <cellStyle name="Normal 3 35" xfId="15477" xr:uid="{00000000-0005-0000-0000-0000303C0000}"/>
    <cellStyle name="Normal 3 36" xfId="15478" xr:uid="{00000000-0005-0000-0000-0000313C0000}"/>
    <cellStyle name="Normal 3 37" xfId="15479" xr:uid="{00000000-0005-0000-0000-0000323C0000}"/>
    <cellStyle name="Normal 3 38" xfId="15480" xr:uid="{00000000-0005-0000-0000-0000333C0000}"/>
    <cellStyle name="Normal 3 39" xfId="15481" xr:uid="{00000000-0005-0000-0000-0000343C0000}"/>
    <cellStyle name="Normal 3 4" xfId="15482" xr:uid="{00000000-0005-0000-0000-0000353C0000}"/>
    <cellStyle name="Normal 3 4 10" xfId="15483" xr:uid="{00000000-0005-0000-0000-0000363C0000}"/>
    <cellStyle name="Normal 3 4 2" xfId="15484" xr:uid="{00000000-0005-0000-0000-0000373C0000}"/>
    <cellStyle name="Normal 3 4 2 2" xfId="15485" xr:uid="{00000000-0005-0000-0000-0000383C0000}"/>
    <cellStyle name="Normal 3 4 2 2 2" xfId="15486" xr:uid="{00000000-0005-0000-0000-0000393C0000}"/>
    <cellStyle name="Normal 3 4 2 3" xfId="15487" xr:uid="{00000000-0005-0000-0000-00003A3C0000}"/>
    <cellStyle name="Normal 3 4 2 3 2" xfId="15488" xr:uid="{00000000-0005-0000-0000-00003B3C0000}"/>
    <cellStyle name="Normal 3 4 2 4" xfId="15489" xr:uid="{00000000-0005-0000-0000-00003C3C0000}"/>
    <cellStyle name="Normal 3 4 3" xfId="15490" xr:uid="{00000000-0005-0000-0000-00003D3C0000}"/>
    <cellStyle name="Normal 3 4 3 2" xfId="15491" xr:uid="{00000000-0005-0000-0000-00003E3C0000}"/>
    <cellStyle name="Normal 3 4 3 2 2" xfId="15492" xr:uid="{00000000-0005-0000-0000-00003F3C0000}"/>
    <cellStyle name="Normal 3 4 3 3" xfId="15493" xr:uid="{00000000-0005-0000-0000-0000403C0000}"/>
    <cellStyle name="Normal 3 4 3 3 2" xfId="15494" xr:uid="{00000000-0005-0000-0000-0000413C0000}"/>
    <cellStyle name="Normal 3 4 3 4" xfId="15495" xr:uid="{00000000-0005-0000-0000-0000423C0000}"/>
    <cellStyle name="Normal 3 4 4" xfId="15496" xr:uid="{00000000-0005-0000-0000-0000433C0000}"/>
    <cellStyle name="Normal 3 4 4 2" xfId="15497" xr:uid="{00000000-0005-0000-0000-0000443C0000}"/>
    <cellStyle name="Normal 3 4 4 2 2" xfId="15498" xr:uid="{00000000-0005-0000-0000-0000453C0000}"/>
    <cellStyle name="Normal 3 4 4 3" xfId="15499" xr:uid="{00000000-0005-0000-0000-0000463C0000}"/>
    <cellStyle name="Normal 3 4 4 3 2" xfId="15500" xr:uid="{00000000-0005-0000-0000-0000473C0000}"/>
    <cellStyle name="Normal 3 4 4 4" xfId="15501" xr:uid="{00000000-0005-0000-0000-0000483C0000}"/>
    <cellStyle name="Normal 3 4 5" xfId="15502" xr:uid="{00000000-0005-0000-0000-0000493C0000}"/>
    <cellStyle name="Normal 3 4 5 2" xfId="15503" xr:uid="{00000000-0005-0000-0000-00004A3C0000}"/>
    <cellStyle name="Normal 3 4 5 2 2" xfId="15504" xr:uid="{00000000-0005-0000-0000-00004B3C0000}"/>
    <cellStyle name="Normal 3 4 5 3" xfId="15505" xr:uid="{00000000-0005-0000-0000-00004C3C0000}"/>
    <cellStyle name="Normal 3 4 5 3 2" xfId="15506" xr:uid="{00000000-0005-0000-0000-00004D3C0000}"/>
    <cellStyle name="Normal 3 4 5 4" xfId="15507" xr:uid="{00000000-0005-0000-0000-00004E3C0000}"/>
    <cellStyle name="Normal 3 4 6" xfId="15508" xr:uid="{00000000-0005-0000-0000-00004F3C0000}"/>
    <cellStyle name="Normal 3 4 6 2" xfId="15509" xr:uid="{00000000-0005-0000-0000-0000503C0000}"/>
    <cellStyle name="Normal 3 4 6 2 2" xfId="15510" xr:uid="{00000000-0005-0000-0000-0000513C0000}"/>
    <cellStyle name="Normal 3 4 6 3" xfId="15511" xr:uid="{00000000-0005-0000-0000-0000523C0000}"/>
    <cellStyle name="Normal 3 4 6 3 2" xfId="15512" xr:uid="{00000000-0005-0000-0000-0000533C0000}"/>
    <cellStyle name="Normal 3 4 6 4" xfId="15513" xr:uid="{00000000-0005-0000-0000-0000543C0000}"/>
    <cellStyle name="Normal 3 4 7" xfId="15514" xr:uid="{00000000-0005-0000-0000-0000553C0000}"/>
    <cellStyle name="Normal 3 4 7 2" xfId="15515" xr:uid="{00000000-0005-0000-0000-0000563C0000}"/>
    <cellStyle name="Normal 3 4 8" xfId="15516" xr:uid="{00000000-0005-0000-0000-0000573C0000}"/>
    <cellStyle name="Normal 3 4 8 2" xfId="15517" xr:uid="{00000000-0005-0000-0000-0000583C0000}"/>
    <cellStyle name="Normal 3 4 9" xfId="15518" xr:uid="{00000000-0005-0000-0000-0000593C0000}"/>
    <cellStyle name="Normal 3 40" xfId="15519" xr:uid="{00000000-0005-0000-0000-00005A3C0000}"/>
    <cellStyle name="Normal 3 5" xfId="15520" xr:uid="{00000000-0005-0000-0000-00005B3C0000}"/>
    <cellStyle name="Normal 3 5 2" xfId="15521" xr:uid="{00000000-0005-0000-0000-00005C3C0000}"/>
    <cellStyle name="Normal 3 5 3" xfId="15522" xr:uid="{00000000-0005-0000-0000-00005D3C0000}"/>
    <cellStyle name="Normal 3 5 3 2" xfId="15523" xr:uid="{00000000-0005-0000-0000-00005E3C0000}"/>
    <cellStyle name="Normal 3 5 3 3" xfId="15524" xr:uid="{00000000-0005-0000-0000-00005F3C0000}"/>
    <cellStyle name="Normal 3 5 3 3 2" xfId="15525" xr:uid="{00000000-0005-0000-0000-0000603C0000}"/>
    <cellStyle name="Normal 3 6" xfId="15526" xr:uid="{00000000-0005-0000-0000-0000613C0000}"/>
    <cellStyle name="Normal 3 6 2" xfId="15527" xr:uid="{00000000-0005-0000-0000-0000623C0000}"/>
    <cellStyle name="Normal 3 6 3" xfId="15528" xr:uid="{00000000-0005-0000-0000-0000633C0000}"/>
    <cellStyle name="Normal 3 6 3 2" xfId="15529" xr:uid="{00000000-0005-0000-0000-0000643C0000}"/>
    <cellStyle name="Normal 3 6 3 3" xfId="15530" xr:uid="{00000000-0005-0000-0000-0000653C0000}"/>
    <cellStyle name="Normal 3 6 3 3 2" xfId="15531" xr:uid="{00000000-0005-0000-0000-0000663C0000}"/>
    <cellStyle name="Normal 3 7" xfId="15532" xr:uid="{00000000-0005-0000-0000-0000673C0000}"/>
    <cellStyle name="Normal 3 7 2" xfId="15533" xr:uid="{00000000-0005-0000-0000-0000683C0000}"/>
    <cellStyle name="Normal 3 7 3" xfId="15534" xr:uid="{00000000-0005-0000-0000-0000693C0000}"/>
    <cellStyle name="Normal 3 7 3 2" xfId="15535" xr:uid="{00000000-0005-0000-0000-00006A3C0000}"/>
    <cellStyle name="Normal 3 7 3 3" xfId="15536" xr:uid="{00000000-0005-0000-0000-00006B3C0000}"/>
    <cellStyle name="Normal 3 7 3 3 2" xfId="15537" xr:uid="{00000000-0005-0000-0000-00006C3C0000}"/>
    <cellStyle name="Normal 3 8" xfId="15538" xr:uid="{00000000-0005-0000-0000-00006D3C0000}"/>
    <cellStyle name="Normal 3 8 2" xfId="15539" xr:uid="{00000000-0005-0000-0000-00006E3C0000}"/>
    <cellStyle name="Normal 3 8 3" xfId="15540" xr:uid="{00000000-0005-0000-0000-00006F3C0000}"/>
    <cellStyle name="Normal 3 8 3 2" xfId="15541" xr:uid="{00000000-0005-0000-0000-0000703C0000}"/>
    <cellStyle name="Normal 3 8 3 3" xfId="15542" xr:uid="{00000000-0005-0000-0000-0000713C0000}"/>
    <cellStyle name="Normal 3 8 3 3 2" xfId="15543" xr:uid="{00000000-0005-0000-0000-0000723C0000}"/>
    <cellStyle name="Normal 3 9" xfId="15544" xr:uid="{00000000-0005-0000-0000-0000733C0000}"/>
    <cellStyle name="Normal 3 9 2" xfId="15545" xr:uid="{00000000-0005-0000-0000-0000743C0000}"/>
    <cellStyle name="Normal 3 9 3" xfId="15546" xr:uid="{00000000-0005-0000-0000-0000753C0000}"/>
    <cellStyle name="Normal 3 9 3 2" xfId="15547" xr:uid="{00000000-0005-0000-0000-0000763C0000}"/>
    <cellStyle name="Normal 3 9 3 3" xfId="15548" xr:uid="{00000000-0005-0000-0000-0000773C0000}"/>
    <cellStyle name="Normal 3 9 3 3 2" xfId="15549" xr:uid="{00000000-0005-0000-0000-0000783C0000}"/>
    <cellStyle name="Normal 3_Cost centre master data TMHR 200911 draft v01" xfId="15550" xr:uid="{00000000-0005-0000-0000-0000793C0000}"/>
    <cellStyle name="Normal 30" xfId="15551" xr:uid="{00000000-0005-0000-0000-00007A3C0000}"/>
    <cellStyle name="Normal 30 2" xfId="15552" xr:uid="{00000000-0005-0000-0000-00007B3C0000}"/>
    <cellStyle name="Normal 30 2 2" xfId="15553" xr:uid="{00000000-0005-0000-0000-00007C3C0000}"/>
    <cellStyle name="Normal 30 2 2 2" xfId="15554" xr:uid="{00000000-0005-0000-0000-00007D3C0000}"/>
    <cellStyle name="Normal 30 2 2 2 2" xfId="15555" xr:uid="{00000000-0005-0000-0000-00007E3C0000}"/>
    <cellStyle name="Normal 30 2 2 2 2 2" xfId="15556" xr:uid="{00000000-0005-0000-0000-00007F3C0000}"/>
    <cellStyle name="Normal 30 2 2 2 3" xfId="15557" xr:uid="{00000000-0005-0000-0000-0000803C0000}"/>
    <cellStyle name="Normal 30 2 2 3" xfId="15558" xr:uid="{00000000-0005-0000-0000-0000813C0000}"/>
    <cellStyle name="Normal 30 2 2 3 2" xfId="15559" xr:uid="{00000000-0005-0000-0000-0000823C0000}"/>
    <cellStyle name="Normal 30 2 2 4" xfId="15560" xr:uid="{00000000-0005-0000-0000-0000833C0000}"/>
    <cellStyle name="Normal 30 2 3" xfId="15561" xr:uid="{00000000-0005-0000-0000-0000843C0000}"/>
    <cellStyle name="Normal 30 2 3 2" xfId="15562" xr:uid="{00000000-0005-0000-0000-0000853C0000}"/>
    <cellStyle name="Normal 30 2 3 2 2" xfId="15563" xr:uid="{00000000-0005-0000-0000-0000863C0000}"/>
    <cellStyle name="Normal 30 2 3 3" xfId="15564" xr:uid="{00000000-0005-0000-0000-0000873C0000}"/>
    <cellStyle name="Normal 30 2 4" xfId="15565" xr:uid="{00000000-0005-0000-0000-0000883C0000}"/>
    <cellStyle name="Normal 30 2 4 2" xfId="15566" xr:uid="{00000000-0005-0000-0000-0000893C0000}"/>
    <cellStyle name="Normal 30 2 5" xfId="15567" xr:uid="{00000000-0005-0000-0000-00008A3C0000}"/>
    <cellStyle name="Normal 30 3" xfId="15568" xr:uid="{00000000-0005-0000-0000-00008B3C0000}"/>
    <cellStyle name="Normal 30 3 2" xfId="15569" xr:uid="{00000000-0005-0000-0000-00008C3C0000}"/>
    <cellStyle name="Normal 30 3 2 2" xfId="15570" xr:uid="{00000000-0005-0000-0000-00008D3C0000}"/>
    <cellStyle name="Normal 30 3 2 2 2" xfId="15571" xr:uid="{00000000-0005-0000-0000-00008E3C0000}"/>
    <cellStyle name="Normal 30 3 2 3" xfId="15572" xr:uid="{00000000-0005-0000-0000-00008F3C0000}"/>
    <cellStyle name="Normal 30 3 3" xfId="15573" xr:uid="{00000000-0005-0000-0000-0000903C0000}"/>
    <cellStyle name="Normal 30 3 3 2" xfId="15574" xr:uid="{00000000-0005-0000-0000-0000913C0000}"/>
    <cellStyle name="Normal 30 3 4" xfId="15575" xr:uid="{00000000-0005-0000-0000-0000923C0000}"/>
    <cellStyle name="Normal 30 4" xfId="15576" xr:uid="{00000000-0005-0000-0000-0000933C0000}"/>
    <cellStyle name="Normal 30 4 2" xfId="15577" xr:uid="{00000000-0005-0000-0000-0000943C0000}"/>
    <cellStyle name="Normal 30 4 2 2" xfId="15578" xr:uid="{00000000-0005-0000-0000-0000953C0000}"/>
    <cellStyle name="Normal 30 4 3" xfId="15579" xr:uid="{00000000-0005-0000-0000-0000963C0000}"/>
    <cellStyle name="Normal 30 5" xfId="15580" xr:uid="{00000000-0005-0000-0000-0000973C0000}"/>
    <cellStyle name="Normal 30 6" xfId="15581" xr:uid="{00000000-0005-0000-0000-0000983C0000}"/>
    <cellStyle name="Normal 30 6 2" xfId="15582" xr:uid="{00000000-0005-0000-0000-0000993C0000}"/>
    <cellStyle name="Normal 30 7" xfId="15583" xr:uid="{00000000-0005-0000-0000-00009A3C0000}"/>
    <cellStyle name="Normal 31" xfId="15584" xr:uid="{00000000-0005-0000-0000-00009B3C0000}"/>
    <cellStyle name="Normal 31 2" xfId="15585" xr:uid="{00000000-0005-0000-0000-00009C3C0000}"/>
    <cellStyle name="Normal 31 2 2" xfId="15586" xr:uid="{00000000-0005-0000-0000-00009D3C0000}"/>
    <cellStyle name="Normal 31 2 2 2" xfId="15587" xr:uid="{00000000-0005-0000-0000-00009E3C0000}"/>
    <cellStyle name="Normal 31 2 2 2 2" xfId="15588" xr:uid="{00000000-0005-0000-0000-00009F3C0000}"/>
    <cellStyle name="Normal 31 2 2 2 2 2" xfId="15589" xr:uid="{00000000-0005-0000-0000-0000A03C0000}"/>
    <cellStyle name="Normal 31 2 2 2 3" xfId="15590" xr:uid="{00000000-0005-0000-0000-0000A13C0000}"/>
    <cellStyle name="Normal 31 2 2 3" xfId="15591" xr:uid="{00000000-0005-0000-0000-0000A23C0000}"/>
    <cellStyle name="Normal 31 2 2 3 2" xfId="15592" xr:uid="{00000000-0005-0000-0000-0000A33C0000}"/>
    <cellStyle name="Normal 31 2 2 4" xfId="15593" xr:uid="{00000000-0005-0000-0000-0000A43C0000}"/>
    <cellStyle name="Normal 31 2 3" xfId="15594" xr:uid="{00000000-0005-0000-0000-0000A53C0000}"/>
    <cellStyle name="Normal 31 2 3 2" xfId="15595" xr:uid="{00000000-0005-0000-0000-0000A63C0000}"/>
    <cellStyle name="Normal 31 2 3 2 2" xfId="15596" xr:uid="{00000000-0005-0000-0000-0000A73C0000}"/>
    <cellStyle name="Normal 31 2 3 3" xfId="15597" xr:uid="{00000000-0005-0000-0000-0000A83C0000}"/>
    <cellStyle name="Normal 31 2 4" xfId="15598" xr:uid="{00000000-0005-0000-0000-0000A93C0000}"/>
    <cellStyle name="Normal 31 2 4 2" xfId="15599" xr:uid="{00000000-0005-0000-0000-0000AA3C0000}"/>
    <cellStyle name="Normal 31 2 5" xfId="15600" xr:uid="{00000000-0005-0000-0000-0000AB3C0000}"/>
    <cellStyle name="Normal 31 2 6" xfId="15601" xr:uid="{00000000-0005-0000-0000-0000AC3C0000}"/>
    <cellStyle name="Normal 31 2 7" xfId="15602" xr:uid="{00000000-0005-0000-0000-0000AD3C0000}"/>
    <cellStyle name="Normal 31 3" xfId="15603" xr:uid="{00000000-0005-0000-0000-0000AE3C0000}"/>
    <cellStyle name="Normal 31 3 2" xfId="15604" xr:uid="{00000000-0005-0000-0000-0000AF3C0000}"/>
    <cellStyle name="Normal 31 3 2 2" xfId="15605" xr:uid="{00000000-0005-0000-0000-0000B03C0000}"/>
    <cellStyle name="Normal 31 3 2 2 2" xfId="15606" xr:uid="{00000000-0005-0000-0000-0000B13C0000}"/>
    <cellStyle name="Normal 31 3 2 3" xfId="15607" xr:uid="{00000000-0005-0000-0000-0000B23C0000}"/>
    <cellStyle name="Normal 31 3 3" xfId="15608" xr:uid="{00000000-0005-0000-0000-0000B33C0000}"/>
    <cellStyle name="Normal 31 3 3 2" xfId="15609" xr:uid="{00000000-0005-0000-0000-0000B43C0000}"/>
    <cellStyle name="Normal 31 3 4" xfId="15610" xr:uid="{00000000-0005-0000-0000-0000B53C0000}"/>
    <cellStyle name="Normal 31 4" xfId="15611" xr:uid="{00000000-0005-0000-0000-0000B63C0000}"/>
    <cellStyle name="Normal 31 4 2" xfId="15612" xr:uid="{00000000-0005-0000-0000-0000B73C0000}"/>
    <cellStyle name="Normal 31 4 2 2" xfId="15613" xr:uid="{00000000-0005-0000-0000-0000B83C0000}"/>
    <cellStyle name="Normal 31 4 3" xfId="15614" xr:uid="{00000000-0005-0000-0000-0000B93C0000}"/>
    <cellStyle name="Normal 31 5" xfId="15615" xr:uid="{00000000-0005-0000-0000-0000BA3C0000}"/>
    <cellStyle name="Normal 31 6" xfId="15616" xr:uid="{00000000-0005-0000-0000-0000BB3C0000}"/>
    <cellStyle name="Normal 31 6 2" xfId="15617" xr:uid="{00000000-0005-0000-0000-0000BC3C0000}"/>
    <cellStyle name="Normal 31 7" xfId="15618" xr:uid="{00000000-0005-0000-0000-0000BD3C0000}"/>
    <cellStyle name="Normal 31 8" xfId="15619" xr:uid="{00000000-0005-0000-0000-0000BE3C0000}"/>
    <cellStyle name="Normal 31 9" xfId="15620" xr:uid="{00000000-0005-0000-0000-0000BF3C0000}"/>
    <cellStyle name="Normal 32" xfId="15621" xr:uid="{00000000-0005-0000-0000-0000C03C0000}"/>
    <cellStyle name="Normal 32 2" xfId="15622" xr:uid="{00000000-0005-0000-0000-0000C13C0000}"/>
    <cellStyle name="Normal 32 2 2" xfId="15623" xr:uid="{00000000-0005-0000-0000-0000C23C0000}"/>
    <cellStyle name="Normal 32 2 2 2" xfId="15624" xr:uid="{00000000-0005-0000-0000-0000C33C0000}"/>
    <cellStyle name="Normal 32 2 2 2 2" xfId="15625" xr:uid="{00000000-0005-0000-0000-0000C43C0000}"/>
    <cellStyle name="Normal 32 2 2 2 2 2" xfId="15626" xr:uid="{00000000-0005-0000-0000-0000C53C0000}"/>
    <cellStyle name="Normal 32 2 2 2 3" xfId="15627" xr:uid="{00000000-0005-0000-0000-0000C63C0000}"/>
    <cellStyle name="Normal 32 2 2 3" xfId="15628" xr:uid="{00000000-0005-0000-0000-0000C73C0000}"/>
    <cellStyle name="Normal 32 2 2 3 2" xfId="15629" xr:uid="{00000000-0005-0000-0000-0000C83C0000}"/>
    <cellStyle name="Normal 32 2 2 4" xfId="15630" xr:uid="{00000000-0005-0000-0000-0000C93C0000}"/>
    <cellStyle name="Normal 32 2 3" xfId="15631" xr:uid="{00000000-0005-0000-0000-0000CA3C0000}"/>
    <cellStyle name="Normal 32 2 3 2" xfId="15632" xr:uid="{00000000-0005-0000-0000-0000CB3C0000}"/>
    <cellStyle name="Normal 32 2 3 2 2" xfId="15633" xr:uid="{00000000-0005-0000-0000-0000CC3C0000}"/>
    <cellStyle name="Normal 32 2 3 3" xfId="15634" xr:uid="{00000000-0005-0000-0000-0000CD3C0000}"/>
    <cellStyle name="Normal 32 2 4" xfId="15635" xr:uid="{00000000-0005-0000-0000-0000CE3C0000}"/>
    <cellStyle name="Normal 32 2 4 2" xfId="15636" xr:uid="{00000000-0005-0000-0000-0000CF3C0000}"/>
    <cellStyle name="Normal 32 2 5" xfId="15637" xr:uid="{00000000-0005-0000-0000-0000D03C0000}"/>
    <cellStyle name="Normal 32 3" xfId="15638" xr:uid="{00000000-0005-0000-0000-0000D13C0000}"/>
    <cellStyle name="Normal 32 3 2" xfId="15639" xr:uid="{00000000-0005-0000-0000-0000D23C0000}"/>
    <cellStyle name="Normal 32 3 2 2" xfId="15640" xr:uid="{00000000-0005-0000-0000-0000D33C0000}"/>
    <cellStyle name="Normal 32 3 2 2 2" xfId="15641" xr:uid="{00000000-0005-0000-0000-0000D43C0000}"/>
    <cellStyle name="Normal 32 3 2 3" xfId="15642" xr:uid="{00000000-0005-0000-0000-0000D53C0000}"/>
    <cellStyle name="Normal 32 3 3" xfId="15643" xr:uid="{00000000-0005-0000-0000-0000D63C0000}"/>
    <cellStyle name="Normal 32 3 3 2" xfId="15644" xr:uid="{00000000-0005-0000-0000-0000D73C0000}"/>
    <cellStyle name="Normal 32 3 4" xfId="15645" xr:uid="{00000000-0005-0000-0000-0000D83C0000}"/>
    <cellStyle name="Normal 32 4" xfId="15646" xr:uid="{00000000-0005-0000-0000-0000D93C0000}"/>
    <cellStyle name="Normal 32 4 2" xfId="15647" xr:uid="{00000000-0005-0000-0000-0000DA3C0000}"/>
    <cellStyle name="Normal 32 4 2 2" xfId="15648" xr:uid="{00000000-0005-0000-0000-0000DB3C0000}"/>
    <cellStyle name="Normal 32 4 3" xfId="15649" xr:uid="{00000000-0005-0000-0000-0000DC3C0000}"/>
    <cellStyle name="Normal 32 5" xfId="15650" xr:uid="{00000000-0005-0000-0000-0000DD3C0000}"/>
    <cellStyle name="Normal 32 6" xfId="15651" xr:uid="{00000000-0005-0000-0000-0000DE3C0000}"/>
    <cellStyle name="Normal 32 6 2" xfId="15652" xr:uid="{00000000-0005-0000-0000-0000DF3C0000}"/>
    <cellStyle name="Normal 32 7" xfId="15653" xr:uid="{00000000-0005-0000-0000-0000E03C0000}"/>
    <cellStyle name="Normal 32 8" xfId="15654" xr:uid="{00000000-0005-0000-0000-0000E13C0000}"/>
    <cellStyle name="Normal 33" xfId="15655" xr:uid="{00000000-0005-0000-0000-0000E23C0000}"/>
    <cellStyle name="Normal 33 2" xfId="15656" xr:uid="{00000000-0005-0000-0000-0000E33C0000}"/>
    <cellStyle name="Normal 33 2 2" xfId="15657" xr:uid="{00000000-0005-0000-0000-0000E43C0000}"/>
    <cellStyle name="Normal 33 2 2 2" xfId="15658" xr:uid="{00000000-0005-0000-0000-0000E53C0000}"/>
    <cellStyle name="Normal 33 2 2 2 2" xfId="15659" xr:uid="{00000000-0005-0000-0000-0000E63C0000}"/>
    <cellStyle name="Normal 33 2 2 2 2 2" xfId="15660" xr:uid="{00000000-0005-0000-0000-0000E73C0000}"/>
    <cellStyle name="Normal 33 2 2 2 3" xfId="15661" xr:uid="{00000000-0005-0000-0000-0000E83C0000}"/>
    <cellStyle name="Normal 33 2 2 3" xfId="15662" xr:uid="{00000000-0005-0000-0000-0000E93C0000}"/>
    <cellStyle name="Normal 33 2 2 3 2" xfId="15663" xr:uid="{00000000-0005-0000-0000-0000EA3C0000}"/>
    <cellStyle name="Normal 33 2 2 4" xfId="15664" xr:uid="{00000000-0005-0000-0000-0000EB3C0000}"/>
    <cellStyle name="Normal 33 2 3" xfId="15665" xr:uid="{00000000-0005-0000-0000-0000EC3C0000}"/>
    <cellStyle name="Normal 33 2 3 2" xfId="15666" xr:uid="{00000000-0005-0000-0000-0000ED3C0000}"/>
    <cellStyle name="Normal 33 2 3 2 2" xfId="15667" xr:uid="{00000000-0005-0000-0000-0000EE3C0000}"/>
    <cellStyle name="Normal 33 2 3 3" xfId="15668" xr:uid="{00000000-0005-0000-0000-0000EF3C0000}"/>
    <cellStyle name="Normal 33 2 4" xfId="15669" xr:uid="{00000000-0005-0000-0000-0000F03C0000}"/>
    <cellStyle name="Normal 33 2 4 2" xfId="15670" xr:uid="{00000000-0005-0000-0000-0000F13C0000}"/>
    <cellStyle name="Normal 33 2 5" xfId="15671" xr:uid="{00000000-0005-0000-0000-0000F23C0000}"/>
    <cellStyle name="Normal 33 3" xfId="15672" xr:uid="{00000000-0005-0000-0000-0000F33C0000}"/>
    <cellStyle name="Normal 33 3 2" xfId="15673" xr:uid="{00000000-0005-0000-0000-0000F43C0000}"/>
    <cellStyle name="Normal 33 3 2 2" xfId="15674" xr:uid="{00000000-0005-0000-0000-0000F53C0000}"/>
    <cellStyle name="Normal 33 3 2 2 2" xfId="15675" xr:uid="{00000000-0005-0000-0000-0000F63C0000}"/>
    <cellStyle name="Normal 33 3 2 3" xfId="15676" xr:uid="{00000000-0005-0000-0000-0000F73C0000}"/>
    <cellStyle name="Normal 33 3 3" xfId="15677" xr:uid="{00000000-0005-0000-0000-0000F83C0000}"/>
    <cellStyle name="Normal 33 3 3 2" xfId="15678" xr:uid="{00000000-0005-0000-0000-0000F93C0000}"/>
    <cellStyle name="Normal 33 3 4" xfId="15679" xr:uid="{00000000-0005-0000-0000-0000FA3C0000}"/>
    <cellStyle name="Normal 33 4" xfId="15680" xr:uid="{00000000-0005-0000-0000-0000FB3C0000}"/>
    <cellStyle name="Normal 33 4 2" xfId="15681" xr:uid="{00000000-0005-0000-0000-0000FC3C0000}"/>
    <cellStyle name="Normal 33 4 2 2" xfId="15682" xr:uid="{00000000-0005-0000-0000-0000FD3C0000}"/>
    <cellStyle name="Normal 33 4 3" xfId="15683" xr:uid="{00000000-0005-0000-0000-0000FE3C0000}"/>
    <cellStyle name="Normal 33 5" xfId="15684" xr:uid="{00000000-0005-0000-0000-0000FF3C0000}"/>
    <cellStyle name="Normal 33 6" xfId="15685" xr:uid="{00000000-0005-0000-0000-0000003D0000}"/>
    <cellStyle name="Normal 33 6 2" xfId="15686" xr:uid="{00000000-0005-0000-0000-0000013D0000}"/>
    <cellStyle name="Normal 33 7" xfId="15687" xr:uid="{00000000-0005-0000-0000-0000023D0000}"/>
    <cellStyle name="Normal 34" xfId="15688" xr:uid="{00000000-0005-0000-0000-0000033D0000}"/>
    <cellStyle name="Normal 34 2" xfId="15689" xr:uid="{00000000-0005-0000-0000-0000043D0000}"/>
    <cellStyle name="Normal 34 2 2" xfId="15690" xr:uid="{00000000-0005-0000-0000-0000053D0000}"/>
    <cellStyle name="Normal 34 2 2 2" xfId="15691" xr:uid="{00000000-0005-0000-0000-0000063D0000}"/>
    <cellStyle name="Normal 34 2 2 2 2" xfId="15692" xr:uid="{00000000-0005-0000-0000-0000073D0000}"/>
    <cellStyle name="Normal 34 2 2 2 2 2" xfId="15693" xr:uid="{00000000-0005-0000-0000-0000083D0000}"/>
    <cellStyle name="Normal 34 2 2 2 3" xfId="15694" xr:uid="{00000000-0005-0000-0000-0000093D0000}"/>
    <cellStyle name="Normal 34 2 2 3" xfId="15695" xr:uid="{00000000-0005-0000-0000-00000A3D0000}"/>
    <cellStyle name="Normal 34 2 2 3 2" xfId="15696" xr:uid="{00000000-0005-0000-0000-00000B3D0000}"/>
    <cellStyle name="Normal 34 2 2 4" xfId="15697" xr:uid="{00000000-0005-0000-0000-00000C3D0000}"/>
    <cellStyle name="Normal 34 2 3" xfId="15698" xr:uid="{00000000-0005-0000-0000-00000D3D0000}"/>
    <cellStyle name="Normal 34 2 3 2" xfId="15699" xr:uid="{00000000-0005-0000-0000-00000E3D0000}"/>
    <cellStyle name="Normal 34 2 3 2 2" xfId="15700" xr:uid="{00000000-0005-0000-0000-00000F3D0000}"/>
    <cellStyle name="Normal 34 2 3 3" xfId="15701" xr:uid="{00000000-0005-0000-0000-0000103D0000}"/>
    <cellStyle name="Normal 34 2 4" xfId="15702" xr:uid="{00000000-0005-0000-0000-0000113D0000}"/>
    <cellStyle name="Normal 34 2 4 2" xfId="15703" xr:uid="{00000000-0005-0000-0000-0000123D0000}"/>
    <cellStyle name="Normal 34 2 5" xfId="15704" xr:uid="{00000000-0005-0000-0000-0000133D0000}"/>
    <cellStyle name="Normal 34 3" xfId="15705" xr:uid="{00000000-0005-0000-0000-0000143D0000}"/>
    <cellStyle name="Normal 34 3 2" xfId="15706" xr:uid="{00000000-0005-0000-0000-0000153D0000}"/>
    <cellStyle name="Normal 34 3 2 2" xfId="15707" xr:uid="{00000000-0005-0000-0000-0000163D0000}"/>
    <cellStyle name="Normal 34 3 2 2 2" xfId="15708" xr:uid="{00000000-0005-0000-0000-0000173D0000}"/>
    <cellStyle name="Normal 34 3 2 3" xfId="15709" xr:uid="{00000000-0005-0000-0000-0000183D0000}"/>
    <cellStyle name="Normal 34 3 3" xfId="15710" xr:uid="{00000000-0005-0000-0000-0000193D0000}"/>
    <cellStyle name="Normal 34 3 3 2" xfId="15711" xr:uid="{00000000-0005-0000-0000-00001A3D0000}"/>
    <cellStyle name="Normal 34 3 4" xfId="15712" xr:uid="{00000000-0005-0000-0000-00001B3D0000}"/>
    <cellStyle name="Normal 34 4" xfId="15713" xr:uid="{00000000-0005-0000-0000-00001C3D0000}"/>
    <cellStyle name="Normal 34 4 2" xfId="15714" xr:uid="{00000000-0005-0000-0000-00001D3D0000}"/>
    <cellStyle name="Normal 34 4 2 2" xfId="15715" xr:uid="{00000000-0005-0000-0000-00001E3D0000}"/>
    <cellStyle name="Normal 34 4 3" xfId="15716" xr:uid="{00000000-0005-0000-0000-00001F3D0000}"/>
    <cellStyle name="Normal 34 5" xfId="15717" xr:uid="{00000000-0005-0000-0000-0000203D0000}"/>
    <cellStyle name="Normal 34 6" xfId="15718" xr:uid="{00000000-0005-0000-0000-0000213D0000}"/>
    <cellStyle name="Normal 34 6 2" xfId="15719" xr:uid="{00000000-0005-0000-0000-0000223D0000}"/>
    <cellStyle name="Normal 34 7" xfId="15720" xr:uid="{00000000-0005-0000-0000-0000233D0000}"/>
    <cellStyle name="Normal 35" xfId="15721" xr:uid="{00000000-0005-0000-0000-0000243D0000}"/>
    <cellStyle name="Normal 35 2" xfId="15722" xr:uid="{00000000-0005-0000-0000-0000253D0000}"/>
    <cellStyle name="Normal 35 2 2" xfId="15723" xr:uid="{00000000-0005-0000-0000-0000263D0000}"/>
    <cellStyle name="Normal 36" xfId="15724" xr:uid="{00000000-0005-0000-0000-0000273D0000}"/>
    <cellStyle name="Normal 36 2" xfId="15725" xr:uid="{00000000-0005-0000-0000-0000283D0000}"/>
    <cellStyle name="Normal 37" xfId="15726" xr:uid="{00000000-0005-0000-0000-0000293D0000}"/>
    <cellStyle name="Normal 37 2" xfId="15727" xr:uid="{00000000-0005-0000-0000-00002A3D0000}"/>
    <cellStyle name="Normal 37 2 2" xfId="15728" xr:uid="{00000000-0005-0000-0000-00002B3D0000}"/>
    <cellStyle name="Normal 37 2 2 2" xfId="15729" xr:uid="{00000000-0005-0000-0000-00002C3D0000}"/>
    <cellStyle name="Normal 37 2 2 2 2" xfId="15730" xr:uid="{00000000-0005-0000-0000-00002D3D0000}"/>
    <cellStyle name="Normal 37 2 2 2 2 2" xfId="15731" xr:uid="{00000000-0005-0000-0000-00002E3D0000}"/>
    <cellStyle name="Normal 37 2 2 2 3" xfId="15732" xr:uid="{00000000-0005-0000-0000-00002F3D0000}"/>
    <cellStyle name="Normal 37 2 2 3" xfId="15733" xr:uid="{00000000-0005-0000-0000-0000303D0000}"/>
    <cellStyle name="Normal 37 2 2 3 2" xfId="15734" xr:uid="{00000000-0005-0000-0000-0000313D0000}"/>
    <cellStyle name="Normal 37 2 2 4" xfId="15735" xr:uid="{00000000-0005-0000-0000-0000323D0000}"/>
    <cellStyle name="Normal 37 2 3" xfId="15736" xr:uid="{00000000-0005-0000-0000-0000333D0000}"/>
    <cellStyle name="Normal 37 2 3 2" xfId="15737" xr:uid="{00000000-0005-0000-0000-0000343D0000}"/>
    <cellStyle name="Normal 37 2 3 2 2" xfId="15738" xr:uid="{00000000-0005-0000-0000-0000353D0000}"/>
    <cellStyle name="Normal 37 2 3 3" xfId="15739" xr:uid="{00000000-0005-0000-0000-0000363D0000}"/>
    <cellStyle name="Normal 37 2 4" xfId="15740" xr:uid="{00000000-0005-0000-0000-0000373D0000}"/>
    <cellStyle name="Normal 37 2 4 2" xfId="15741" xr:uid="{00000000-0005-0000-0000-0000383D0000}"/>
    <cellStyle name="Normal 37 2 5" xfId="15742" xr:uid="{00000000-0005-0000-0000-0000393D0000}"/>
    <cellStyle name="Normal 37 3" xfId="15743" xr:uid="{00000000-0005-0000-0000-00003A3D0000}"/>
    <cellStyle name="Normal 37 3 2" xfId="15744" xr:uid="{00000000-0005-0000-0000-00003B3D0000}"/>
    <cellStyle name="Normal 37 3 2 2" xfId="15745" xr:uid="{00000000-0005-0000-0000-00003C3D0000}"/>
    <cellStyle name="Normal 37 3 2 2 2" xfId="15746" xr:uid="{00000000-0005-0000-0000-00003D3D0000}"/>
    <cellStyle name="Normal 37 3 2 3" xfId="15747" xr:uid="{00000000-0005-0000-0000-00003E3D0000}"/>
    <cellStyle name="Normal 37 3 3" xfId="15748" xr:uid="{00000000-0005-0000-0000-00003F3D0000}"/>
    <cellStyle name="Normal 37 3 3 2" xfId="15749" xr:uid="{00000000-0005-0000-0000-0000403D0000}"/>
    <cellStyle name="Normal 37 3 4" xfId="15750" xr:uid="{00000000-0005-0000-0000-0000413D0000}"/>
    <cellStyle name="Normal 37 4" xfId="15751" xr:uid="{00000000-0005-0000-0000-0000423D0000}"/>
    <cellStyle name="Normal 37 4 2" xfId="15752" xr:uid="{00000000-0005-0000-0000-0000433D0000}"/>
    <cellStyle name="Normal 37 4 2 2" xfId="15753" xr:uid="{00000000-0005-0000-0000-0000443D0000}"/>
    <cellStyle name="Normal 37 4 3" xfId="15754" xr:uid="{00000000-0005-0000-0000-0000453D0000}"/>
    <cellStyle name="Normal 37 5" xfId="15755" xr:uid="{00000000-0005-0000-0000-0000463D0000}"/>
    <cellStyle name="Normal 37 5 2" xfId="15756" xr:uid="{00000000-0005-0000-0000-0000473D0000}"/>
    <cellStyle name="Normal 37 6" xfId="15757" xr:uid="{00000000-0005-0000-0000-0000483D0000}"/>
    <cellStyle name="Normal 37 6 2" xfId="15758" xr:uid="{00000000-0005-0000-0000-0000493D0000}"/>
    <cellStyle name="Normal 37 7" xfId="15759" xr:uid="{00000000-0005-0000-0000-00004A3D0000}"/>
    <cellStyle name="Normal 38" xfId="15760" xr:uid="{00000000-0005-0000-0000-00004B3D0000}"/>
    <cellStyle name="Normal 38 2" xfId="15761" xr:uid="{00000000-0005-0000-0000-00004C3D0000}"/>
    <cellStyle name="Normal 38 2 2" xfId="15762" xr:uid="{00000000-0005-0000-0000-00004D3D0000}"/>
    <cellStyle name="Normal 38 2 2 2" xfId="15763" xr:uid="{00000000-0005-0000-0000-00004E3D0000}"/>
    <cellStyle name="Normal 38 2 2 2 2" xfId="15764" xr:uid="{00000000-0005-0000-0000-00004F3D0000}"/>
    <cellStyle name="Normal 38 2 2 2 2 2" xfId="15765" xr:uid="{00000000-0005-0000-0000-0000503D0000}"/>
    <cellStyle name="Normal 38 2 2 2 3" xfId="15766" xr:uid="{00000000-0005-0000-0000-0000513D0000}"/>
    <cellStyle name="Normal 38 2 2 3" xfId="15767" xr:uid="{00000000-0005-0000-0000-0000523D0000}"/>
    <cellStyle name="Normal 38 2 2 3 2" xfId="15768" xr:uid="{00000000-0005-0000-0000-0000533D0000}"/>
    <cellStyle name="Normal 38 2 2 4" xfId="15769" xr:uid="{00000000-0005-0000-0000-0000543D0000}"/>
    <cellStyle name="Normal 38 2 3" xfId="15770" xr:uid="{00000000-0005-0000-0000-0000553D0000}"/>
    <cellStyle name="Normal 38 2 3 2" xfId="15771" xr:uid="{00000000-0005-0000-0000-0000563D0000}"/>
    <cellStyle name="Normal 38 2 3 2 2" xfId="15772" xr:uid="{00000000-0005-0000-0000-0000573D0000}"/>
    <cellStyle name="Normal 38 2 3 3" xfId="15773" xr:uid="{00000000-0005-0000-0000-0000583D0000}"/>
    <cellStyle name="Normal 38 2 4" xfId="15774" xr:uid="{00000000-0005-0000-0000-0000593D0000}"/>
    <cellStyle name="Normal 38 2 4 2" xfId="15775" xr:uid="{00000000-0005-0000-0000-00005A3D0000}"/>
    <cellStyle name="Normal 38 2 5" xfId="15776" xr:uid="{00000000-0005-0000-0000-00005B3D0000}"/>
    <cellStyle name="Normal 38 3" xfId="15777" xr:uid="{00000000-0005-0000-0000-00005C3D0000}"/>
    <cellStyle name="Normal 38 3 2" xfId="15778" xr:uid="{00000000-0005-0000-0000-00005D3D0000}"/>
    <cellStyle name="Normal 38 3 2 2" xfId="15779" xr:uid="{00000000-0005-0000-0000-00005E3D0000}"/>
    <cellStyle name="Normal 38 3 2 2 2" xfId="15780" xr:uid="{00000000-0005-0000-0000-00005F3D0000}"/>
    <cellStyle name="Normal 38 3 2 3" xfId="15781" xr:uid="{00000000-0005-0000-0000-0000603D0000}"/>
    <cellStyle name="Normal 38 3 3" xfId="15782" xr:uid="{00000000-0005-0000-0000-0000613D0000}"/>
    <cellStyle name="Normal 38 3 3 2" xfId="15783" xr:uid="{00000000-0005-0000-0000-0000623D0000}"/>
    <cellStyle name="Normal 38 3 4" xfId="15784" xr:uid="{00000000-0005-0000-0000-0000633D0000}"/>
    <cellStyle name="Normal 38 4" xfId="15785" xr:uid="{00000000-0005-0000-0000-0000643D0000}"/>
    <cellStyle name="Normal 38 4 2" xfId="15786" xr:uid="{00000000-0005-0000-0000-0000653D0000}"/>
    <cellStyle name="Normal 38 4 2 2" xfId="15787" xr:uid="{00000000-0005-0000-0000-0000663D0000}"/>
    <cellStyle name="Normal 38 4 3" xfId="15788" xr:uid="{00000000-0005-0000-0000-0000673D0000}"/>
    <cellStyle name="Normal 38 5" xfId="15789" xr:uid="{00000000-0005-0000-0000-0000683D0000}"/>
    <cellStyle name="Normal 38 6" xfId="15790" xr:uid="{00000000-0005-0000-0000-0000693D0000}"/>
    <cellStyle name="Normal 38 6 2" xfId="15791" xr:uid="{00000000-0005-0000-0000-00006A3D0000}"/>
    <cellStyle name="Normal 38 7" xfId="15792" xr:uid="{00000000-0005-0000-0000-00006B3D0000}"/>
    <cellStyle name="Normal 39" xfId="15793" xr:uid="{00000000-0005-0000-0000-00006C3D0000}"/>
    <cellStyle name="Normal 39 2" xfId="15794" xr:uid="{00000000-0005-0000-0000-00006D3D0000}"/>
    <cellStyle name="Normal 39 2 2" xfId="15795" xr:uid="{00000000-0005-0000-0000-00006E3D0000}"/>
    <cellStyle name="Normal 39 2 2 2" xfId="15796" xr:uid="{00000000-0005-0000-0000-00006F3D0000}"/>
    <cellStyle name="Normal 39 2 2 2 2" xfId="15797" xr:uid="{00000000-0005-0000-0000-0000703D0000}"/>
    <cellStyle name="Normal 39 2 2 2 2 2" xfId="15798" xr:uid="{00000000-0005-0000-0000-0000713D0000}"/>
    <cellStyle name="Normal 39 2 2 2 3" xfId="15799" xr:uid="{00000000-0005-0000-0000-0000723D0000}"/>
    <cellStyle name="Normal 39 2 2 3" xfId="15800" xr:uid="{00000000-0005-0000-0000-0000733D0000}"/>
    <cellStyle name="Normal 39 2 2 3 2" xfId="15801" xr:uid="{00000000-0005-0000-0000-0000743D0000}"/>
    <cellStyle name="Normal 39 2 2 4" xfId="15802" xr:uid="{00000000-0005-0000-0000-0000753D0000}"/>
    <cellStyle name="Normal 39 2 3" xfId="15803" xr:uid="{00000000-0005-0000-0000-0000763D0000}"/>
    <cellStyle name="Normal 39 2 3 2" xfId="15804" xr:uid="{00000000-0005-0000-0000-0000773D0000}"/>
    <cellStyle name="Normal 39 2 3 2 2" xfId="15805" xr:uid="{00000000-0005-0000-0000-0000783D0000}"/>
    <cellStyle name="Normal 39 2 3 3" xfId="15806" xr:uid="{00000000-0005-0000-0000-0000793D0000}"/>
    <cellStyle name="Normal 39 2 4" xfId="15807" xr:uid="{00000000-0005-0000-0000-00007A3D0000}"/>
    <cellStyle name="Normal 39 2 4 2" xfId="15808" xr:uid="{00000000-0005-0000-0000-00007B3D0000}"/>
    <cellStyle name="Normal 39 2 5" xfId="15809" xr:uid="{00000000-0005-0000-0000-00007C3D0000}"/>
    <cellStyle name="Normal 39 3" xfId="15810" xr:uid="{00000000-0005-0000-0000-00007D3D0000}"/>
    <cellStyle name="Normal 39 3 2" xfId="15811" xr:uid="{00000000-0005-0000-0000-00007E3D0000}"/>
    <cellStyle name="Normal 39 3 2 2" xfId="15812" xr:uid="{00000000-0005-0000-0000-00007F3D0000}"/>
    <cellStyle name="Normal 39 3 2 2 2" xfId="15813" xr:uid="{00000000-0005-0000-0000-0000803D0000}"/>
    <cellStyle name="Normal 39 3 2 3" xfId="15814" xr:uid="{00000000-0005-0000-0000-0000813D0000}"/>
    <cellStyle name="Normal 39 3 3" xfId="15815" xr:uid="{00000000-0005-0000-0000-0000823D0000}"/>
    <cellStyle name="Normal 39 3 3 2" xfId="15816" xr:uid="{00000000-0005-0000-0000-0000833D0000}"/>
    <cellStyle name="Normal 39 3 4" xfId="15817" xr:uid="{00000000-0005-0000-0000-0000843D0000}"/>
    <cellStyle name="Normal 39 4" xfId="15818" xr:uid="{00000000-0005-0000-0000-0000853D0000}"/>
    <cellStyle name="Normal 39 4 2" xfId="15819" xr:uid="{00000000-0005-0000-0000-0000863D0000}"/>
    <cellStyle name="Normal 39 4 2 2" xfId="15820" xr:uid="{00000000-0005-0000-0000-0000873D0000}"/>
    <cellStyle name="Normal 39 4 3" xfId="15821" xr:uid="{00000000-0005-0000-0000-0000883D0000}"/>
    <cellStyle name="Normal 39 5" xfId="15822" xr:uid="{00000000-0005-0000-0000-0000893D0000}"/>
    <cellStyle name="Normal 39 6" xfId="15823" xr:uid="{00000000-0005-0000-0000-00008A3D0000}"/>
    <cellStyle name="Normal 39 6 2" xfId="15824" xr:uid="{00000000-0005-0000-0000-00008B3D0000}"/>
    <cellStyle name="Normal 39 7" xfId="15825" xr:uid="{00000000-0005-0000-0000-00008C3D0000}"/>
    <cellStyle name="Normal 4" xfId="92" xr:uid="{00000000-0005-0000-0000-00008D3D0000}"/>
    <cellStyle name="Normal 4 10" xfId="15826" xr:uid="{00000000-0005-0000-0000-00008E3D0000}"/>
    <cellStyle name="Normal 4 11" xfId="15827" xr:uid="{00000000-0005-0000-0000-00008F3D0000}"/>
    <cellStyle name="Normal 4 12" xfId="15828" xr:uid="{00000000-0005-0000-0000-0000903D0000}"/>
    <cellStyle name="Normal 4 2" xfId="15829" xr:uid="{00000000-0005-0000-0000-0000913D0000}"/>
    <cellStyle name="Normal 4 2 2" xfId="15830" xr:uid="{00000000-0005-0000-0000-0000923D0000}"/>
    <cellStyle name="Normal 4 2 3" xfId="15831" xr:uid="{00000000-0005-0000-0000-0000933D0000}"/>
    <cellStyle name="Normal 4 3" xfId="15832" xr:uid="{00000000-0005-0000-0000-0000943D0000}"/>
    <cellStyle name="Normal 4 3 2" xfId="15833" xr:uid="{00000000-0005-0000-0000-0000953D0000}"/>
    <cellStyle name="Normal 4 3 3" xfId="15834" xr:uid="{00000000-0005-0000-0000-0000963D0000}"/>
    <cellStyle name="Normal 4 4" xfId="15835" xr:uid="{00000000-0005-0000-0000-0000973D0000}"/>
    <cellStyle name="Normal 4 4 2" xfId="15836" xr:uid="{00000000-0005-0000-0000-0000983D0000}"/>
    <cellStyle name="Normal 4 4 3" xfId="15837" xr:uid="{00000000-0005-0000-0000-0000993D0000}"/>
    <cellStyle name="Normal 4 4 3 2" xfId="15838" xr:uid="{00000000-0005-0000-0000-00009A3D0000}"/>
    <cellStyle name="Normal 4 5" xfId="15839" xr:uid="{00000000-0005-0000-0000-00009B3D0000}"/>
    <cellStyle name="Normal 4 5 2" xfId="15840" xr:uid="{00000000-0005-0000-0000-00009C3D0000}"/>
    <cellStyle name="Normal 4 6" xfId="15841" xr:uid="{00000000-0005-0000-0000-00009D3D0000}"/>
    <cellStyle name="Normal 4 7" xfId="15842" xr:uid="{00000000-0005-0000-0000-00009E3D0000}"/>
    <cellStyle name="Normal 4 8" xfId="15843" xr:uid="{00000000-0005-0000-0000-00009F3D0000}"/>
    <cellStyle name="Normal 4 9" xfId="15844" xr:uid="{00000000-0005-0000-0000-0000A03D0000}"/>
    <cellStyle name="Normal 4_Cost centre master data TMHR 200911 draft v01" xfId="15845" xr:uid="{00000000-0005-0000-0000-0000A13D0000}"/>
    <cellStyle name="Normal 40" xfId="15846" xr:uid="{00000000-0005-0000-0000-0000A23D0000}"/>
    <cellStyle name="Normal 40 2" xfId="15847" xr:uid="{00000000-0005-0000-0000-0000A33D0000}"/>
    <cellStyle name="Normal 40 2 2" xfId="15848" xr:uid="{00000000-0005-0000-0000-0000A43D0000}"/>
    <cellStyle name="Normal 40 2 2 2" xfId="15849" xr:uid="{00000000-0005-0000-0000-0000A53D0000}"/>
    <cellStyle name="Normal 40 2 2 2 2" xfId="15850" xr:uid="{00000000-0005-0000-0000-0000A63D0000}"/>
    <cellStyle name="Normal 40 2 2 2 2 2" xfId="15851" xr:uid="{00000000-0005-0000-0000-0000A73D0000}"/>
    <cellStyle name="Normal 40 2 2 2 3" xfId="15852" xr:uid="{00000000-0005-0000-0000-0000A83D0000}"/>
    <cellStyle name="Normal 40 2 2 3" xfId="15853" xr:uid="{00000000-0005-0000-0000-0000A93D0000}"/>
    <cellStyle name="Normal 40 2 2 3 2" xfId="15854" xr:uid="{00000000-0005-0000-0000-0000AA3D0000}"/>
    <cellStyle name="Normal 40 2 2 4" xfId="15855" xr:uid="{00000000-0005-0000-0000-0000AB3D0000}"/>
    <cellStyle name="Normal 40 2 3" xfId="15856" xr:uid="{00000000-0005-0000-0000-0000AC3D0000}"/>
    <cellStyle name="Normal 40 2 3 2" xfId="15857" xr:uid="{00000000-0005-0000-0000-0000AD3D0000}"/>
    <cellStyle name="Normal 40 2 3 2 2" xfId="15858" xr:uid="{00000000-0005-0000-0000-0000AE3D0000}"/>
    <cellStyle name="Normal 40 2 3 3" xfId="15859" xr:uid="{00000000-0005-0000-0000-0000AF3D0000}"/>
    <cellStyle name="Normal 40 2 4" xfId="15860" xr:uid="{00000000-0005-0000-0000-0000B03D0000}"/>
    <cellStyle name="Normal 40 2 4 2" xfId="15861" xr:uid="{00000000-0005-0000-0000-0000B13D0000}"/>
    <cellStyle name="Normal 40 2 5" xfId="15862" xr:uid="{00000000-0005-0000-0000-0000B23D0000}"/>
    <cellStyle name="Normal 40 3" xfId="15863" xr:uid="{00000000-0005-0000-0000-0000B33D0000}"/>
    <cellStyle name="Normal 40 3 2" xfId="15864" xr:uid="{00000000-0005-0000-0000-0000B43D0000}"/>
    <cellStyle name="Normal 40 3 2 2" xfId="15865" xr:uid="{00000000-0005-0000-0000-0000B53D0000}"/>
    <cellStyle name="Normal 40 3 2 2 2" xfId="15866" xr:uid="{00000000-0005-0000-0000-0000B63D0000}"/>
    <cellStyle name="Normal 40 3 2 3" xfId="15867" xr:uid="{00000000-0005-0000-0000-0000B73D0000}"/>
    <cellStyle name="Normal 40 3 3" xfId="15868" xr:uid="{00000000-0005-0000-0000-0000B83D0000}"/>
    <cellStyle name="Normal 40 3 3 2" xfId="15869" xr:uid="{00000000-0005-0000-0000-0000B93D0000}"/>
    <cellStyle name="Normal 40 3 4" xfId="15870" xr:uid="{00000000-0005-0000-0000-0000BA3D0000}"/>
    <cellStyle name="Normal 40 4" xfId="15871" xr:uid="{00000000-0005-0000-0000-0000BB3D0000}"/>
    <cellStyle name="Normal 40 4 2" xfId="15872" xr:uid="{00000000-0005-0000-0000-0000BC3D0000}"/>
    <cellStyle name="Normal 40 4 2 2" xfId="15873" xr:uid="{00000000-0005-0000-0000-0000BD3D0000}"/>
    <cellStyle name="Normal 40 4 3" xfId="15874" xr:uid="{00000000-0005-0000-0000-0000BE3D0000}"/>
    <cellStyle name="Normal 40 5" xfId="15875" xr:uid="{00000000-0005-0000-0000-0000BF3D0000}"/>
    <cellStyle name="Normal 40 6" xfId="15876" xr:uid="{00000000-0005-0000-0000-0000C03D0000}"/>
    <cellStyle name="Normal 40 6 2" xfId="15877" xr:uid="{00000000-0005-0000-0000-0000C13D0000}"/>
    <cellStyle name="Normal 40 7" xfId="15878" xr:uid="{00000000-0005-0000-0000-0000C23D0000}"/>
    <cellStyle name="Normal 41" xfId="15879" xr:uid="{00000000-0005-0000-0000-0000C33D0000}"/>
    <cellStyle name="Normal 41 2" xfId="15880" xr:uid="{00000000-0005-0000-0000-0000C43D0000}"/>
    <cellStyle name="Normal 41 2 2" xfId="15881" xr:uid="{00000000-0005-0000-0000-0000C53D0000}"/>
    <cellStyle name="Normal 41 2 2 2" xfId="15882" xr:uid="{00000000-0005-0000-0000-0000C63D0000}"/>
    <cellStyle name="Normal 41 2 2 2 2" xfId="15883" xr:uid="{00000000-0005-0000-0000-0000C73D0000}"/>
    <cellStyle name="Normal 41 2 2 2 2 2" xfId="15884" xr:uid="{00000000-0005-0000-0000-0000C83D0000}"/>
    <cellStyle name="Normal 41 2 2 2 3" xfId="15885" xr:uid="{00000000-0005-0000-0000-0000C93D0000}"/>
    <cellStyle name="Normal 41 2 2 3" xfId="15886" xr:uid="{00000000-0005-0000-0000-0000CA3D0000}"/>
    <cellStyle name="Normal 41 2 2 3 2" xfId="15887" xr:uid="{00000000-0005-0000-0000-0000CB3D0000}"/>
    <cellStyle name="Normal 41 2 2 4" xfId="15888" xr:uid="{00000000-0005-0000-0000-0000CC3D0000}"/>
    <cellStyle name="Normal 41 2 3" xfId="15889" xr:uid="{00000000-0005-0000-0000-0000CD3D0000}"/>
    <cellStyle name="Normal 41 2 3 2" xfId="15890" xr:uid="{00000000-0005-0000-0000-0000CE3D0000}"/>
    <cellStyle name="Normal 41 2 3 2 2" xfId="15891" xr:uid="{00000000-0005-0000-0000-0000CF3D0000}"/>
    <cellStyle name="Normal 41 2 3 3" xfId="15892" xr:uid="{00000000-0005-0000-0000-0000D03D0000}"/>
    <cellStyle name="Normal 41 2 4" xfId="15893" xr:uid="{00000000-0005-0000-0000-0000D13D0000}"/>
    <cellStyle name="Normal 41 2 4 2" xfId="15894" xr:uid="{00000000-0005-0000-0000-0000D23D0000}"/>
    <cellStyle name="Normal 41 2 5" xfId="15895" xr:uid="{00000000-0005-0000-0000-0000D33D0000}"/>
    <cellStyle name="Normal 41 3" xfId="15896" xr:uid="{00000000-0005-0000-0000-0000D43D0000}"/>
    <cellStyle name="Normal 41 3 2" xfId="15897" xr:uid="{00000000-0005-0000-0000-0000D53D0000}"/>
    <cellStyle name="Normal 41 3 2 2" xfId="15898" xr:uid="{00000000-0005-0000-0000-0000D63D0000}"/>
    <cellStyle name="Normal 41 3 2 2 2" xfId="15899" xr:uid="{00000000-0005-0000-0000-0000D73D0000}"/>
    <cellStyle name="Normal 41 3 2 3" xfId="15900" xr:uid="{00000000-0005-0000-0000-0000D83D0000}"/>
    <cellStyle name="Normal 41 3 3" xfId="15901" xr:uid="{00000000-0005-0000-0000-0000D93D0000}"/>
    <cellStyle name="Normal 41 3 3 2" xfId="15902" xr:uid="{00000000-0005-0000-0000-0000DA3D0000}"/>
    <cellStyle name="Normal 41 3 4" xfId="15903" xr:uid="{00000000-0005-0000-0000-0000DB3D0000}"/>
    <cellStyle name="Normal 41 4" xfId="15904" xr:uid="{00000000-0005-0000-0000-0000DC3D0000}"/>
    <cellStyle name="Normal 41 4 2" xfId="15905" xr:uid="{00000000-0005-0000-0000-0000DD3D0000}"/>
    <cellStyle name="Normal 41 4 2 2" xfId="15906" xr:uid="{00000000-0005-0000-0000-0000DE3D0000}"/>
    <cellStyle name="Normal 41 4 3" xfId="15907" xr:uid="{00000000-0005-0000-0000-0000DF3D0000}"/>
    <cellStyle name="Normal 41 5" xfId="15908" xr:uid="{00000000-0005-0000-0000-0000E03D0000}"/>
    <cellStyle name="Normal 41 6" xfId="15909" xr:uid="{00000000-0005-0000-0000-0000E13D0000}"/>
    <cellStyle name="Normal 41 6 2" xfId="15910" xr:uid="{00000000-0005-0000-0000-0000E23D0000}"/>
    <cellStyle name="Normal 41 7" xfId="15911" xr:uid="{00000000-0005-0000-0000-0000E33D0000}"/>
    <cellStyle name="Normal 42" xfId="15912" xr:uid="{00000000-0005-0000-0000-0000E43D0000}"/>
    <cellStyle name="Normal 42 2" xfId="15913" xr:uid="{00000000-0005-0000-0000-0000E53D0000}"/>
    <cellStyle name="Normal 42 2 2" xfId="15914" xr:uid="{00000000-0005-0000-0000-0000E63D0000}"/>
    <cellStyle name="Normal 42 2 2 2" xfId="15915" xr:uid="{00000000-0005-0000-0000-0000E73D0000}"/>
    <cellStyle name="Normal 42 2 2 2 2" xfId="15916" xr:uid="{00000000-0005-0000-0000-0000E83D0000}"/>
    <cellStyle name="Normal 42 2 2 2 2 2" xfId="15917" xr:uid="{00000000-0005-0000-0000-0000E93D0000}"/>
    <cellStyle name="Normal 42 2 2 2 3" xfId="15918" xr:uid="{00000000-0005-0000-0000-0000EA3D0000}"/>
    <cellStyle name="Normal 42 2 2 3" xfId="15919" xr:uid="{00000000-0005-0000-0000-0000EB3D0000}"/>
    <cellStyle name="Normal 42 2 2 3 2" xfId="15920" xr:uid="{00000000-0005-0000-0000-0000EC3D0000}"/>
    <cellStyle name="Normal 42 2 2 4" xfId="15921" xr:uid="{00000000-0005-0000-0000-0000ED3D0000}"/>
    <cellStyle name="Normal 42 2 3" xfId="15922" xr:uid="{00000000-0005-0000-0000-0000EE3D0000}"/>
    <cellStyle name="Normal 42 2 3 2" xfId="15923" xr:uid="{00000000-0005-0000-0000-0000EF3D0000}"/>
    <cellStyle name="Normal 42 2 3 2 2" xfId="15924" xr:uid="{00000000-0005-0000-0000-0000F03D0000}"/>
    <cellStyle name="Normal 42 2 3 3" xfId="15925" xr:uid="{00000000-0005-0000-0000-0000F13D0000}"/>
    <cellStyle name="Normal 42 2 4" xfId="15926" xr:uid="{00000000-0005-0000-0000-0000F23D0000}"/>
    <cellStyle name="Normal 42 2 4 2" xfId="15927" xr:uid="{00000000-0005-0000-0000-0000F33D0000}"/>
    <cellStyle name="Normal 42 2 5" xfId="15928" xr:uid="{00000000-0005-0000-0000-0000F43D0000}"/>
    <cellStyle name="Normal 42 3" xfId="15929" xr:uid="{00000000-0005-0000-0000-0000F53D0000}"/>
    <cellStyle name="Normal 42 3 2" xfId="15930" xr:uid="{00000000-0005-0000-0000-0000F63D0000}"/>
    <cellStyle name="Normal 42 3 2 2" xfId="15931" xr:uid="{00000000-0005-0000-0000-0000F73D0000}"/>
    <cellStyle name="Normal 42 3 2 2 2" xfId="15932" xr:uid="{00000000-0005-0000-0000-0000F83D0000}"/>
    <cellStyle name="Normal 42 3 2 3" xfId="15933" xr:uid="{00000000-0005-0000-0000-0000F93D0000}"/>
    <cellStyle name="Normal 42 3 3" xfId="15934" xr:uid="{00000000-0005-0000-0000-0000FA3D0000}"/>
    <cellStyle name="Normal 42 3 3 2" xfId="15935" xr:uid="{00000000-0005-0000-0000-0000FB3D0000}"/>
    <cellStyle name="Normal 42 3 4" xfId="15936" xr:uid="{00000000-0005-0000-0000-0000FC3D0000}"/>
    <cellStyle name="Normal 42 4" xfId="15937" xr:uid="{00000000-0005-0000-0000-0000FD3D0000}"/>
    <cellStyle name="Normal 42 4 2" xfId="15938" xr:uid="{00000000-0005-0000-0000-0000FE3D0000}"/>
    <cellStyle name="Normal 42 4 2 2" xfId="15939" xr:uid="{00000000-0005-0000-0000-0000FF3D0000}"/>
    <cellStyle name="Normal 42 4 3" xfId="15940" xr:uid="{00000000-0005-0000-0000-0000003E0000}"/>
    <cellStyle name="Normal 42 5" xfId="15941" xr:uid="{00000000-0005-0000-0000-0000013E0000}"/>
    <cellStyle name="Normal 42 6" xfId="15942" xr:uid="{00000000-0005-0000-0000-0000023E0000}"/>
    <cellStyle name="Normal 42 6 2" xfId="15943" xr:uid="{00000000-0005-0000-0000-0000033E0000}"/>
    <cellStyle name="Normal 42 7" xfId="15944" xr:uid="{00000000-0005-0000-0000-0000043E0000}"/>
    <cellStyle name="Normal 42 8" xfId="15945" xr:uid="{00000000-0005-0000-0000-0000053E0000}"/>
    <cellStyle name="Normal 43" xfId="15946" xr:uid="{00000000-0005-0000-0000-0000063E0000}"/>
    <cellStyle name="Normal 43 2" xfId="15947" xr:uid="{00000000-0005-0000-0000-0000073E0000}"/>
    <cellStyle name="Normal 43 2 2" xfId="15948" xr:uid="{00000000-0005-0000-0000-0000083E0000}"/>
    <cellStyle name="Normal 43 2 2 2" xfId="15949" xr:uid="{00000000-0005-0000-0000-0000093E0000}"/>
    <cellStyle name="Normal 43 2 2 2 2" xfId="15950" xr:uid="{00000000-0005-0000-0000-00000A3E0000}"/>
    <cellStyle name="Normal 43 2 2 2 2 2" xfId="15951" xr:uid="{00000000-0005-0000-0000-00000B3E0000}"/>
    <cellStyle name="Normal 43 2 2 2 3" xfId="15952" xr:uid="{00000000-0005-0000-0000-00000C3E0000}"/>
    <cellStyle name="Normal 43 2 2 3" xfId="15953" xr:uid="{00000000-0005-0000-0000-00000D3E0000}"/>
    <cellStyle name="Normal 43 2 2 3 2" xfId="15954" xr:uid="{00000000-0005-0000-0000-00000E3E0000}"/>
    <cellStyle name="Normal 43 2 2 4" xfId="15955" xr:uid="{00000000-0005-0000-0000-00000F3E0000}"/>
    <cellStyle name="Normal 43 2 3" xfId="15956" xr:uid="{00000000-0005-0000-0000-0000103E0000}"/>
    <cellStyle name="Normal 43 2 3 2" xfId="15957" xr:uid="{00000000-0005-0000-0000-0000113E0000}"/>
    <cellStyle name="Normal 43 2 3 2 2" xfId="15958" xr:uid="{00000000-0005-0000-0000-0000123E0000}"/>
    <cellStyle name="Normal 43 2 3 3" xfId="15959" xr:uid="{00000000-0005-0000-0000-0000133E0000}"/>
    <cellStyle name="Normal 43 2 4" xfId="15960" xr:uid="{00000000-0005-0000-0000-0000143E0000}"/>
    <cellStyle name="Normal 43 2 4 2" xfId="15961" xr:uid="{00000000-0005-0000-0000-0000153E0000}"/>
    <cellStyle name="Normal 43 2 5" xfId="15962" xr:uid="{00000000-0005-0000-0000-0000163E0000}"/>
    <cellStyle name="Normal 43 2 6" xfId="15963" xr:uid="{00000000-0005-0000-0000-0000173E0000}"/>
    <cellStyle name="Normal 43 3" xfId="15964" xr:uid="{00000000-0005-0000-0000-0000183E0000}"/>
    <cellStyle name="Normal 43 3 2" xfId="15965" xr:uid="{00000000-0005-0000-0000-0000193E0000}"/>
    <cellStyle name="Normal 43 3 2 2" xfId="15966" xr:uid="{00000000-0005-0000-0000-00001A3E0000}"/>
    <cellStyle name="Normal 43 3 2 2 2" xfId="15967" xr:uid="{00000000-0005-0000-0000-00001B3E0000}"/>
    <cellStyle name="Normal 43 3 2 3" xfId="15968" xr:uid="{00000000-0005-0000-0000-00001C3E0000}"/>
    <cellStyle name="Normal 43 3 3" xfId="15969" xr:uid="{00000000-0005-0000-0000-00001D3E0000}"/>
    <cellStyle name="Normal 43 3 3 2" xfId="15970" xr:uid="{00000000-0005-0000-0000-00001E3E0000}"/>
    <cellStyle name="Normal 43 3 4" xfId="15971" xr:uid="{00000000-0005-0000-0000-00001F3E0000}"/>
    <cellStyle name="Normal 43 4" xfId="15972" xr:uid="{00000000-0005-0000-0000-0000203E0000}"/>
    <cellStyle name="Normal 43 4 2" xfId="15973" xr:uid="{00000000-0005-0000-0000-0000213E0000}"/>
    <cellStyle name="Normal 43 4 2 2" xfId="15974" xr:uid="{00000000-0005-0000-0000-0000223E0000}"/>
    <cellStyle name="Normal 43 4 3" xfId="15975" xr:uid="{00000000-0005-0000-0000-0000233E0000}"/>
    <cellStyle name="Normal 43 5" xfId="15976" xr:uid="{00000000-0005-0000-0000-0000243E0000}"/>
    <cellStyle name="Normal 43 6" xfId="15977" xr:uid="{00000000-0005-0000-0000-0000253E0000}"/>
    <cellStyle name="Normal 43 6 2" xfId="15978" xr:uid="{00000000-0005-0000-0000-0000263E0000}"/>
    <cellStyle name="Normal 43 7" xfId="15979" xr:uid="{00000000-0005-0000-0000-0000273E0000}"/>
    <cellStyle name="Normal 43 8" xfId="15980" xr:uid="{00000000-0005-0000-0000-0000283E0000}"/>
    <cellStyle name="Normal 44" xfId="15981" xr:uid="{00000000-0005-0000-0000-0000293E0000}"/>
    <cellStyle name="Normal 44 2" xfId="15982" xr:uid="{00000000-0005-0000-0000-00002A3E0000}"/>
    <cellStyle name="Normal 44 2 2" xfId="15983" xr:uid="{00000000-0005-0000-0000-00002B3E0000}"/>
    <cellStyle name="Normal 44 2 2 2" xfId="15984" xr:uid="{00000000-0005-0000-0000-00002C3E0000}"/>
    <cellStyle name="Normal 44 2 2 2 2" xfId="15985" xr:uid="{00000000-0005-0000-0000-00002D3E0000}"/>
    <cellStyle name="Normal 44 2 2 2 2 2" xfId="15986" xr:uid="{00000000-0005-0000-0000-00002E3E0000}"/>
    <cellStyle name="Normal 44 2 2 2 3" xfId="15987" xr:uid="{00000000-0005-0000-0000-00002F3E0000}"/>
    <cellStyle name="Normal 44 2 2 3" xfId="15988" xr:uid="{00000000-0005-0000-0000-0000303E0000}"/>
    <cellStyle name="Normal 44 2 2 3 2" xfId="15989" xr:uid="{00000000-0005-0000-0000-0000313E0000}"/>
    <cellStyle name="Normal 44 2 2 4" xfId="15990" xr:uid="{00000000-0005-0000-0000-0000323E0000}"/>
    <cellStyle name="Normal 44 2 3" xfId="15991" xr:uid="{00000000-0005-0000-0000-0000333E0000}"/>
    <cellStyle name="Normal 44 2 3 2" xfId="15992" xr:uid="{00000000-0005-0000-0000-0000343E0000}"/>
    <cellStyle name="Normal 44 2 3 2 2" xfId="15993" xr:uid="{00000000-0005-0000-0000-0000353E0000}"/>
    <cellStyle name="Normal 44 2 3 3" xfId="15994" xr:uid="{00000000-0005-0000-0000-0000363E0000}"/>
    <cellStyle name="Normal 44 2 4" xfId="15995" xr:uid="{00000000-0005-0000-0000-0000373E0000}"/>
    <cellStyle name="Normal 44 2 4 2" xfId="15996" xr:uid="{00000000-0005-0000-0000-0000383E0000}"/>
    <cellStyle name="Normal 44 2 5" xfId="15997" xr:uid="{00000000-0005-0000-0000-0000393E0000}"/>
    <cellStyle name="Normal 44 3" xfId="15998" xr:uid="{00000000-0005-0000-0000-00003A3E0000}"/>
    <cellStyle name="Normal 44 3 2" xfId="15999" xr:uid="{00000000-0005-0000-0000-00003B3E0000}"/>
    <cellStyle name="Normal 44 3 2 2" xfId="16000" xr:uid="{00000000-0005-0000-0000-00003C3E0000}"/>
    <cellStyle name="Normal 44 3 2 2 2" xfId="16001" xr:uid="{00000000-0005-0000-0000-00003D3E0000}"/>
    <cellStyle name="Normal 44 3 2 3" xfId="16002" xr:uid="{00000000-0005-0000-0000-00003E3E0000}"/>
    <cellStyle name="Normal 44 3 3" xfId="16003" xr:uid="{00000000-0005-0000-0000-00003F3E0000}"/>
    <cellStyle name="Normal 44 3 3 2" xfId="16004" xr:uid="{00000000-0005-0000-0000-0000403E0000}"/>
    <cellStyle name="Normal 44 3 4" xfId="16005" xr:uid="{00000000-0005-0000-0000-0000413E0000}"/>
    <cellStyle name="Normal 44 4" xfId="16006" xr:uid="{00000000-0005-0000-0000-0000423E0000}"/>
    <cellStyle name="Normal 44 4 2" xfId="16007" xr:uid="{00000000-0005-0000-0000-0000433E0000}"/>
    <cellStyle name="Normal 44 4 2 2" xfId="16008" xr:uid="{00000000-0005-0000-0000-0000443E0000}"/>
    <cellStyle name="Normal 44 4 3" xfId="16009" xr:uid="{00000000-0005-0000-0000-0000453E0000}"/>
    <cellStyle name="Normal 44 5" xfId="16010" xr:uid="{00000000-0005-0000-0000-0000463E0000}"/>
    <cellStyle name="Normal 44 6" xfId="16011" xr:uid="{00000000-0005-0000-0000-0000473E0000}"/>
    <cellStyle name="Normal 44 6 2" xfId="16012" xr:uid="{00000000-0005-0000-0000-0000483E0000}"/>
    <cellStyle name="Normal 44 7" xfId="16013" xr:uid="{00000000-0005-0000-0000-0000493E0000}"/>
    <cellStyle name="Normal 45" xfId="16014" xr:uid="{00000000-0005-0000-0000-00004A3E0000}"/>
    <cellStyle name="Normal 45 2" xfId="16015" xr:uid="{00000000-0005-0000-0000-00004B3E0000}"/>
    <cellStyle name="Normal 45 2 2" xfId="16016" xr:uid="{00000000-0005-0000-0000-00004C3E0000}"/>
    <cellStyle name="Normal 45 2 2 2" xfId="16017" xr:uid="{00000000-0005-0000-0000-00004D3E0000}"/>
    <cellStyle name="Normal 45 2 2 2 2" xfId="16018" xr:uid="{00000000-0005-0000-0000-00004E3E0000}"/>
    <cellStyle name="Normal 45 2 2 2 2 2" xfId="16019" xr:uid="{00000000-0005-0000-0000-00004F3E0000}"/>
    <cellStyle name="Normal 45 2 2 2 3" xfId="16020" xr:uid="{00000000-0005-0000-0000-0000503E0000}"/>
    <cellStyle name="Normal 45 2 2 3" xfId="16021" xr:uid="{00000000-0005-0000-0000-0000513E0000}"/>
    <cellStyle name="Normal 45 2 2 3 2" xfId="16022" xr:uid="{00000000-0005-0000-0000-0000523E0000}"/>
    <cellStyle name="Normal 45 2 2 4" xfId="16023" xr:uid="{00000000-0005-0000-0000-0000533E0000}"/>
    <cellStyle name="Normal 45 2 3" xfId="16024" xr:uid="{00000000-0005-0000-0000-0000543E0000}"/>
    <cellStyle name="Normal 45 2 3 2" xfId="16025" xr:uid="{00000000-0005-0000-0000-0000553E0000}"/>
    <cellStyle name="Normal 45 2 3 2 2" xfId="16026" xr:uid="{00000000-0005-0000-0000-0000563E0000}"/>
    <cellStyle name="Normal 45 2 3 3" xfId="16027" xr:uid="{00000000-0005-0000-0000-0000573E0000}"/>
    <cellStyle name="Normal 45 2 4" xfId="16028" xr:uid="{00000000-0005-0000-0000-0000583E0000}"/>
    <cellStyle name="Normal 45 2 4 2" xfId="16029" xr:uid="{00000000-0005-0000-0000-0000593E0000}"/>
    <cellStyle name="Normal 45 2 5" xfId="16030" xr:uid="{00000000-0005-0000-0000-00005A3E0000}"/>
    <cellStyle name="Normal 45 3" xfId="16031" xr:uid="{00000000-0005-0000-0000-00005B3E0000}"/>
    <cellStyle name="Normal 45 3 2" xfId="16032" xr:uid="{00000000-0005-0000-0000-00005C3E0000}"/>
    <cellStyle name="Normal 45 3 2 2" xfId="16033" xr:uid="{00000000-0005-0000-0000-00005D3E0000}"/>
    <cellStyle name="Normal 45 3 2 2 2" xfId="16034" xr:uid="{00000000-0005-0000-0000-00005E3E0000}"/>
    <cellStyle name="Normal 45 3 2 3" xfId="16035" xr:uid="{00000000-0005-0000-0000-00005F3E0000}"/>
    <cellStyle name="Normal 45 3 3" xfId="16036" xr:uid="{00000000-0005-0000-0000-0000603E0000}"/>
    <cellStyle name="Normal 45 3 3 2" xfId="16037" xr:uid="{00000000-0005-0000-0000-0000613E0000}"/>
    <cellStyle name="Normal 45 3 4" xfId="16038" xr:uid="{00000000-0005-0000-0000-0000623E0000}"/>
    <cellStyle name="Normal 45 4" xfId="16039" xr:uid="{00000000-0005-0000-0000-0000633E0000}"/>
    <cellStyle name="Normal 45 4 2" xfId="16040" xr:uid="{00000000-0005-0000-0000-0000643E0000}"/>
    <cellStyle name="Normal 45 4 2 2" xfId="16041" xr:uid="{00000000-0005-0000-0000-0000653E0000}"/>
    <cellStyle name="Normal 45 4 3" xfId="16042" xr:uid="{00000000-0005-0000-0000-0000663E0000}"/>
    <cellStyle name="Normal 45 5" xfId="16043" xr:uid="{00000000-0005-0000-0000-0000673E0000}"/>
    <cellStyle name="Normal 45 6" xfId="16044" xr:uid="{00000000-0005-0000-0000-0000683E0000}"/>
    <cellStyle name="Normal 45 6 2" xfId="16045" xr:uid="{00000000-0005-0000-0000-0000693E0000}"/>
    <cellStyle name="Normal 45 7" xfId="16046" xr:uid="{00000000-0005-0000-0000-00006A3E0000}"/>
    <cellStyle name="Normal 46" xfId="16047" xr:uid="{00000000-0005-0000-0000-00006B3E0000}"/>
    <cellStyle name="Normal 46 2" xfId="16048" xr:uid="{00000000-0005-0000-0000-00006C3E0000}"/>
    <cellStyle name="Normal 46 2 2" xfId="16049" xr:uid="{00000000-0005-0000-0000-00006D3E0000}"/>
    <cellStyle name="Normal 46 2 2 2" xfId="16050" xr:uid="{00000000-0005-0000-0000-00006E3E0000}"/>
    <cellStyle name="Normal 46 2 2 2 2" xfId="16051" xr:uid="{00000000-0005-0000-0000-00006F3E0000}"/>
    <cellStyle name="Normal 46 2 2 2 2 2" xfId="16052" xr:uid="{00000000-0005-0000-0000-0000703E0000}"/>
    <cellStyle name="Normal 46 2 2 2 3" xfId="16053" xr:uid="{00000000-0005-0000-0000-0000713E0000}"/>
    <cellStyle name="Normal 46 2 2 3" xfId="16054" xr:uid="{00000000-0005-0000-0000-0000723E0000}"/>
    <cellStyle name="Normal 46 2 2 3 2" xfId="16055" xr:uid="{00000000-0005-0000-0000-0000733E0000}"/>
    <cellStyle name="Normal 46 2 2 4" xfId="16056" xr:uid="{00000000-0005-0000-0000-0000743E0000}"/>
    <cellStyle name="Normal 46 2 3" xfId="16057" xr:uid="{00000000-0005-0000-0000-0000753E0000}"/>
    <cellStyle name="Normal 46 2 3 2" xfId="16058" xr:uid="{00000000-0005-0000-0000-0000763E0000}"/>
    <cellStyle name="Normal 46 2 3 2 2" xfId="16059" xr:uid="{00000000-0005-0000-0000-0000773E0000}"/>
    <cellStyle name="Normal 46 2 3 3" xfId="16060" xr:uid="{00000000-0005-0000-0000-0000783E0000}"/>
    <cellStyle name="Normal 46 2 4" xfId="16061" xr:uid="{00000000-0005-0000-0000-0000793E0000}"/>
    <cellStyle name="Normal 46 2 4 2" xfId="16062" xr:uid="{00000000-0005-0000-0000-00007A3E0000}"/>
    <cellStyle name="Normal 46 2 5" xfId="16063" xr:uid="{00000000-0005-0000-0000-00007B3E0000}"/>
    <cellStyle name="Normal 46 3" xfId="16064" xr:uid="{00000000-0005-0000-0000-00007C3E0000}"/>
    <cellStyle name="Normal 46 3 2" xfId="16065" xr:uid="{00000000-0005-0000-0000-00007D3E0000}"/>
    <cellStyle name="Normal 46 3 2 2" xfId="16066" xr:uid="{00000000-0005-0000-0000-00007E3E0000}"/>
    <cellStyle name="Normal 46 3 2 2 2" xfId="16067" xr:uid="{00000000-0005-0000-0000-00007F3E0000}"/>
    <cellStyle name="Normal 46 3 2 3" xfId="16068" xr:uid="{00000000-0005-0000-0000-0000803E0000}"/>
    <cellStyle name="Normal 46 3 3" xfId="16069" xr:uid="{00000000-0005-0000-0000-0000813E0000}"/>
    <cellStyle name="Normal 46 3 3 2" xfId="16070" xr:uid="{00000000-0005-0000-0000-0000823E0000}"/>
    <cellStyle name="Normal 46 3 4" xfId="16071" xr:uid="{00000000-0005-0000-0000-0000833E0000}"/>
    <cellStyle name="Normal 46 4" xfId="16072" xr:uid="{00000000-0005-0000-0000-0000843E0000}"/>
    <cellStyle name="Normal 46 4 2" xfId="16073" xr:uid="{00000000-0005-0000-0000-0000853E0000}"/>
    <cellStyle name="Normal 46 4 2 2" xfId="16074" xr:uid="{00000000-0005-0000-0000-0000863E0000}"/>
    <cellStyle name="Normal 46 4 3" xfId="16075" xr:uid="{00000000-0005-0000-0000-0000873E0000}"/>
    <cellStyle name="Normal 46 5" xfId="16076" xr:uid="{00000000-0005-0000-0000-0000883E0000}"/>
    <cellStyle name="Normal 46 6" xfId="16077" xr:uid="{00000000-0005-0000-0000-0000893E0000}"/>
    <cellStyle name="Normal 46 6 2" xfId="16078" xr:uid="{00000000-0005-0000-0000-00008A3E0000}"/>
    <cellStyle name="Normal 46 7" xfId="16079" xr:uid="{00000000-0005-0000-0000-00008B3E0000}"/>
    <cellStyle name="Normal 47" xfId="16080" xr:uid="{00000000-0005-0000-0000-00008C3E0000}"/>
    <cellStyle name="Normal 47 2" xfId="16081" xr:uid="{00000000-0005-0000-0000-00008D3E0000}"/>
    <cellStyle name="Normal 47 2 2" xfId="16082" xr:uid="{00000000-0005-0000-0000-00008E3E0000}"/>
    <cellStyle name="Normal 47 2 2 2" xfId="16083" xr:uid="{00000000-0005-0000-0000-00008F3E0000}"/>
    <cellStyle name="Normal 47 2 2 2 2" xfId="16084" xr:uid="{00000000-0005-0000-0000-0000903E0000}"/>
    <cellStyle name="Normal 47 2 2 2 2 2" xfId="16085" xr:uid="{00000000-0005-0000-0000-0000913E0000}"/>
    <cellStyle name="Normal 47 2 2 2 3" xfId="16086" xr:uid="{00000000-0005-0000-0000-0000923E0000}"/>
    <cellStyle name="Normal 47 2 2 3" xfId="16087" xr:uid="{00000000-0005-0000-0000-0000933E0000}"/>
    <cellStyle name="Normal 47 2 2 3 2" xfId="16088" xr:uid="{00000000-0005-0000-0000-0000943E0000}"/>
    <cellStyle name="Normal 47 2 2 4" xfId="16089" xr:uid="{00000000-0005-0000-0000-0000953E0000}"/>
    <cellStyle name="Normal 47 2 3" xfId="16090" xr:uid="{00000000-0005-0000-0000-0000963E0000}"/>
    <cellStyle name="Normal 47 2 3 2" xfId="16091" xr:uid="{00000000-0005-0000-0000-0000973E0000}"/>
    <cellStyle name="Normal 47 2 3 2 2" xfId="16092" xr:uid="{00000000-0005-0000-0000-0000983E0000}"/>
    <cellStyle name="Normal 47 2 3 3" xfId="16093" xr:uid="{00000000-0005-0000-0000-0000993E0000}"/>
    <cellStyle name="Normal 47 2 4" xfId="16094" xr:uid="{00000000-0005-0000-0000-00009A3E0000}"/>
    <cellStyle name="Normal 47 2 4 2" xfId="16095" xr:uid="{00000000-0005-0000-0000-00009B3E0000}"/>
    <cellStyle name="Normal 47 2 5" xfId="16096" xr:uid="{00000000-0005-0000-0000-00009C3E0000}"/>
    <cellStyle name="Normal 47 3" xfId="16097" xr:uid="{00000000-0005-0000-0000-00009D3E0000}"/>
    <cellStyle name="Normal 47 3 2" xfId="16098" xr:uid="{00000000-0005-0000-0000-00009E3E0000}"/>
    <cellStyle name="Normal 47 3 2 2" xfId="16099" xr:uid="{00000000-0005-0000-0000-00009F3E0000}"/>
    <cellStyle name="Normal 47 3 2 2 2" xfId="16100" xr:uid="{00000000-0005-0000-0000-0000A03E0000}"/>
    <cellStyle name="Normal 47 3 2 3" xfId="16101" xr:uid="{00000000-0005-0000-0000-0000A13E0000}"/>
    <cellStyle name="Normal 47 3 3" xfId="16102" xr:uid="{00000000-0005-0000-0000-0000A23E0000}"/>
    <cellStyle name="Normal 47 3 3 2" xfId="16103" xr:uid="{00000000-0005-0000-0000-0000A33E0000}"/>
    <cellStyle name="Normal 47 3 4" xfId="16104" xr:uid="{00000000-0005-0000-0000-0000A43E0000}"/>
    <cellStyle name="Normal 47 4" xfId="16105" xr:uid="{00000000-0005-0000-0000-0000A53E0000}"/>
    <cellStyle name="Normal 47 4 2" xfId="16106" xr:uid="{00000000-0005-0000-0000-0000A63E0000}"/>
    <cellStyle name="Normal 47 4 2 2" xfId="16107" xr:uid="{00000000-0005-0000-0000-0000A73E0000}"/>
    <cellStyle name="Normal 47 4 3" xfId="16108" xr:uid="{00000000-0005-0000-0000-0000A83E0000}"/>
    <cellStyle name="Normal 47 5" xfId="16109" xr:uid="{00000000-0005-0000-0000-0000A93E0000}"/>
    <cellStyle name="Normal 47 5 2" xfId="16110" xr:uid="{00000000-0005-0000-0000-0000AA3E0000}"/>
    <cellStyle name="Normal 47 6" xfId="16111" xr:uid="{00000000-0005-0000-0000-0000AB3E0000}"/>
    <cellStyle name="Normal 47 6 2" xfId="16112" xr:uid="{00000000-0005-0000-0000-0000AC3E0000}"/>
    <cellStyle name="Normal 47 7" xfId="16113" xr:uid="{00000000-0005-0000-0000-0000AD3E0000}"/>
    <cellStyle name="Normal 48" xfId="16114" xr:uid="{00000000-0005-0000-0000-0000AE3E0000}"/>
    <cellStyle name="Normal 48 2" xfId="16115" xr:uid="{00000000-0005-0000-0000-0000AF3E0000}"/>
    <cellStyle name="Normal 48 2 2" xfId="16116" xr:uid="{00000000-0005-0000-0000-0000B03E0000}"/>
    <cellStyle name="Normal 48 2 2 2" xfId="16117" xr:uid="{00000000-0005-0000-0000-0000B13E0000}"/>
    <cellStyle name="Normal 48 2 2 2 2" xfId="16118" xr:uid="{00000000-0005-0000-0000-0000B23E0000}"/>
    <cellStyle name="Normal 48 2 2 2 2 2" xfId="16119" xr:uid="{00000000-0005-0000-0000-0000B33E0000}"/>
    <cellStyle name="Normal 48 2 2 2 3" xfId="16120" xr:uid="{00000000-0005-0000-0000-0000B43E0000}"/>
    <cellStyle name="Normal 48 2 2 3" xfId="16121" xr:uid="{00000000-0005-0000-0000-0000B53E0000}"/>
    <cellStyle name="Normal 48 2 2 3 2" xfId="16122" xr:uid="{00000000-0005-0000-0000-0000B63E0000}"/>
    <cellStyle name="Normal 48 2 2 4" xfId="16123" xr:uid="{00000000-0005-0000-0000-0000B73E0000}"/>
    <cellStyle name="Normal 48 2 3" xfId="16124" xr:uid="{00000000-0005-0000-0000-0000B83E0000}"/>
    <cellStyle name="Normal 48 2 3 2" xfId="16125" xr:uid="{00000000-0005-0000-0000-0000B93E0000}"/>
    <cellStyle name="Normal 48 2 3 2 2" xfId="16126" xr:uid="{00000000-0005-0000-0000-0000BA3E0000}"/>
    <cellStyle name="Normal 48 2 3 3" xfId="16127" xr:uid="{00000000-0005-0000-0000-0000BB3E0000}"/>
    <cellStyle name="Normal 48 2 4" xfId="16128" xr:uid="{00000000-0005-0000-0000-0000BC3E0000}"/>
    <cellStyle name="Normal 48 2 4 2" xfId="16129" xr:uid="{00000000-0005-0000-0000-0000BD3E0000}"/>
    <cellStyle name="Normal 48 2 5" xfId="16130" xr:uid="{00000000-0005-0000-0000-0000BE3E0000}"/>
    <cellStyle name="Normal 48 3" xfId="16131" xr:uid="{00000000-0005-0000-0000-0000BF3E0000}"/>
    <cellStyle name="Normal 48 3 2" xfId="16132" xr:uid="{00000000-0005-0000-0000-0000C03E0000}"/>
    <cellStyle name="Normal 48 3 2 2" xfId="16133" xr:uid="{00000000-0005-0000-0000-0000C13E0000}"/>
    <cellStyle name="Normal 48 3 2 2 2" xfId="16134" xr:uid="{00000000-0005-0000-0000-0000C23E0000}"/>
    <cellStyle name="Normal 48 3 2 3" xfId="16135" xr:uid="{00000000-0005-0000-0000-0000C33E0000}"/>
    <cellStyle name="Normal 48 3 3" xfId="16136" xr:uid="{00000000-0005-0000-0000-0000C43E0000}"/>
    <cellStyle name="Normal 48 3 3 2" xfId="16137" xr:uid="{00000000-0005-0000-0000-0000C53E0000}"/>
    <cellStyle name="Normal 48 3 4" xfId="16138" xr:uid="{00000000-0005-0000-0000-0000C63E0000}"/>
    <cellStyle name="Normal 48 4" xfId="16139" xr:uid="{00000000-0005-0000-0000-0000C73E0000}"/>
    <cellStyle name="Normal 48 4 2" xfId="16140" xr:uid="{00000000-0005-0000-0000-0000C83E0000}"/>
    <cellStyle name="Normal 48 4 2 2" xfId="16141" xr:uid="{00000000-0005-0000-0000-0000C93E0000}"/>
    <cellStyle name="Normal 48 4 3" xfId="16142" xr:uid="{00000000-0005-0000-0000-0000CA3E0000}"/>
    <cellStyle name="Normal 48 5" xfId="16143" xr:uid="{00000000-0005-0000-0000-0000CB3E0000}"/>
    <cellStyle name="Normal 48 5 2" xfId="16144" xr:uid="{00000000-0005-0000-0000-0000CC3E0000}"/>
    <cellStyle name="Normal 48 6" xfId="16145" xr:uid="{00000000-0005-0000-0000-0000CD3E0000}"/>
    <cellStyle name="Normal 49" xfId="16146" xr:uid="{00000000-0005-0000-0000-0000CE3E0000}"/>
    <cellStyle name="Normal 49 2" xfId="16147" xr:uid="{00000000-0005-0000-0000-0000CF3E0000}"/>
    <cellStyle name="Normal 49 2 2" xfId="16148" xr:uid="{00000000-0005-0000-0000-0000D03E0000}"/>
    <cellStyle name="Normal 49 2 2 2" xfId="16149" xr:uid="{00000000-0005-0000-0000-0000D13E0000}"/>
    <cellStyle name="Normal 49 2 2 2 2" xfId="16150" xr:uid="{00000000-0005-0000-0000-0000D23E0000}"/>
    <cellStyle name="Normal 49 2 2 2 2 2" xfId="16151" xr:uid="{00000000-0005-0000-0000-0000D33E0000}"/>
    <cellStyle name="Normal 49 2 2 2 3" xfId="16152" xr:uid="{00000000-0005-0000-0000-0000D43E0000}"/>
    <cellStyle name="Normal 49 2 2 3" xfId="16153" xr:uid="{00000000-0005-0000-0000-0000D53E0000}"/>
    <cellStyle name="Normal 49 2 2 3 2" xfId="16154" xr:uid="{00000000-0005-0000-0000-0000D63E0000}"/>
    <cellStyle name="Normal 49 2 2 4" xfId="16155" xr:uid="{00000000-0005-0000-0000-0000D73E0000}"/>
    <cellStyle name="Normal 49 2 3" xfId="16156" xr:uid="{00000000-0005-0000-0000-0000D83E0000}"/>
    <cellStyle name="Normal 49 2 3 2" xfId="16157" xr:uid="{00000000-0005-0000-0000-0000D93E0000}"/>
    <cellStyle name="Normal 49 2 3 2 2" xfId="16158" xr:uid="{00000000-0005-0000-0000-0000DA3E0000}"/>
    <cellStyle name="Normal 49 2 3 3" xfId="16159" xr:uid="{00000000-0005-0000-0000-0000DB3E0000}"/>
    <cellStyle name="Normal 49 2 4" xfId="16160" xr:uid="{00000000-0005-0000-0000-0000DC3E0000}"/>
    <cellStyle name="Normal 49 2 4 2" xfId="16161" xr:uid="{00000000-0005-0000-0000-0000DD3E0000}"/>
    <cellStyle name="Normal 49 2 5" xfId="16162" xr:uid="{00000000-0005-0000-0000-0000DE3E0000}"/>
    <cellStyle name="Normal 49 3" xfId="16163" xr:uid="{00000000-0005-0000-0000-0000DF3E0000}"/>
    <cellStyle name="Normal 49 3 2" xfId="16164" xr:uid="{00000000-0005-0000-0000-0000E03E0000}"/>
    <cellStyle name="Normal 49 3 2 2" xfId="16165" xr:uid="{00000000-0005-0000-0000-0000E13E0000}"/>
    <cellStyle name="Normal 49 3 2 2 2" xfId="16166" xr:uid="{00000000-0005-0000-0000-0000E23E0000}"/>
    <cellStyle name="Normal 49 3 2 3" xfId="16167" xr:uid="{00000000-0005-0000-0000-0000E33E0000}"/>
    <cellStyle name="Normal 49 3 3" xfId="16168" xr:uid="{00000000-0005-0000-0000-0000E43E0000}"/>
    <cellStyle name="Normal 49 3 3 2" xfId="16169" xr:uid="{00000000-0005-0000-0000-0000E53E0000}"/>
    <cellStyle name="Normal 49 3 4" xfId="16170" xr:uid="{00000000-0005-0000-0000-0000E63E0000}"/>
    <cellStyle name="Normal 49 4" xfId="16171" xr:uid="{00000000-0005-0000-0000-0000E73E0000}"/>
    <cellStyle name="Normal 49 4 2" xfId="16172" xr:uid="{00000000-0005-0000-0000-0000E83E0000}"/>
    <cellStyle name="Normal 49 4 2 2" xfId="16173" xr:uid="{00000000-0005-0000-0000-0000E93E0000}"/>
    <cellStyle name="Normal 49 4 3" xfId="16174" xr:uid="{00000000-0005-0000-0000-0000EA3E0000}"/>
    <cellStyle name="Normal 49 5" xfId="16175" xr:uid="{00000000-0005-0000-0000-0000EB3E0000}"/>
    <cellStyle name="Normal 49 5 2" xfId="16176" xr:uid="{00000000-0005-0000-0000-0000EC3E0000}"/>
    <cellStyle name="Normal 49 6" xfId="16177" xr:uid="{00000000-0005-0000-0000-0000ED3E0000}"/>
    <cellStyle name="Normal 5" xfId="161" xr:uid="{00000000-0005-0000-0000-0000EE3E0000}"/>
    <cellStyle name="Normal 5 10" xfId="16178" xr:uid="{00000000-0005-0000-0000-0000EF3E0000}"/>
    <cellStyle name="Normal 5 11" xfId="16179" xr:uid="{00000000-0005-0000-0000-0000F03E0000}"/>
    <cellStyle name="Normal 5 12" xfId="16180" xr:uid="{00000000-0005-0000-0000-0000F13E0000}"/>
    <cellStyle name="Normal 5 13" xfId="16181" xr:uid="{00000000-0005-0000-0000-0000F23E0000}"/>
    <cellStyle name="Normal 5 14" xfId="16182" xr:uid="{00000000-0005-0000-0000-0000F33E0000}"/>
    <cellStyle name="Normal 5 2" xfId="16183" xr:uid="{00000000-0005-0000-0000-0000F43E0000}"/>
    <cellStyle name="Normal 5 2 2" xfId="16184" xr:uid="{00000000-0005-0000-0000-0000F53E0000}"/>
    <cellStyle name="Normal 5 2 3" xfId="16185" xr:uid="{00000000-0005-0000-0000-0000F63E0000}"/>
    <cellStyle name="Normal 5 2 4" xfId="16186" xr:uid="{00000000-0005-0000-0000-0000F73E0000}"/>
    <cellStyle name="Normal 5 3" xfId="16187" xr:uid="{00000000-0005-0000-0000-0000F83E0000}"/>
    <cellStyle name="Normal 5 3 2" xfId="16188" xr:uid="{00000000-0005-0000-0000-0000F93E0000}"/>
    <cellStyle name="Normal 5 3 3" xfId="16189" xr:uid="{00000000-0005-0000-0000-0000FA3E0000}"/>
    <cellStyle name="Normal 5 3 4" xfId="16190" xr:uid="{00000000-0005-0000-0000-0000FB3E0000}"/>
    <cellStyle name="Normal 5 4" xfId="16191" xr:uid="{00000000-0005-0000-0000-0000FC3E0000}"/>
    <cellStyle name="Normal 5 4 2" xfId="16192" xr:uid="{00000000-0005-0000-0000-0000FD3E0000}"/>
    <cellStyle name="Normal 5 5" xfId="16193" xr:uid="{00000000-0005-0000-0000-0000FE3E0000}"/>
    <cellStyle name="Normal 5 5 2" xfId="16194" xr:uid="{00000000-0005-0000-0000-0000FF3E0000}"/>
    <cellStyle name="Normal 5 6" xfId="16195" xr:uid="{00000000-0005-0000-0000-0000003F0000}"/>
    <cellStyle name="Normal 5 6 2" xfId="16196" xr:uid="{00000000-0005-0000-0000-0000013F0000}"/>
    <cellStyle name="Normal 5 7" xfId="16197" xr:uid="{00000000-0005-0000-0000-0000023F0000}"/>
    <cellStyle name="Normal 5 7 2" xfId="16198" xr:uid="{00000000-0005-0000-0000-0000033F0000}"/>
    <cellStyle name="Normal 5 8" xfId="16199" xr:uid="{00000000-0005-0000-0000-0000043F0000}"/>
    <cellStyle name="Normal 5 9" xfId="16200" xr:uid="{00000000-0005-0000-0000-0000053F0000}"/>
    <cellStyle name="Normal 50" xfId="16201" xr:uid="{00000000-0005-0000-0000-0000063F0000}"/>
    <cellStyle name="Normal 50 2" xfId="16202" xr:uid="{00000000-0005-0000-0000-0000073F0000}"/>
    <cellStyle name="Normal 50 2 2" xfId="16203" xr:uid="{00000000-0005-0000-0000-0000083F0000}"/>
    <cellStyle name="Normal 50 2 2 2" xfId="16204" xr:uid="{00000000-0005-0000-0000-0000093F0000}"/>
    <cellStyle name="Normal 50 2 2 2 2" xfId="16205" xr:uid="{00000000-0005-0000-0000-00000A3F0000}"/>
    <cellStyle name="Normal 50 2 2 2 2 2" xfId="16206" xr:uid="{00000000-0005-0000-0000-00000B3F0000}"/>
    <cellStyle name="Normal 50 2 2 2 3" xfId="16207" xr:uid="{00000000-0005-0000-0000-00000C3F0000}"/>
    <cellStyle name="Normal 50 2 2 3" xfId="16208" xr:uid="{00000000-0005-0000-0000-00000D3F0000}"/>
    <cellStyle name="Normal 50 2 2 3 2" xfId="16209" xr:uid="{00000000-0005-0000-0000-00000E3F0000}"/>
    <cellStyle name="Normal 50 2 2 4" xfId="16210" xr:uid="{00000000-0005-0000-0000-00000F3F0000}"/>
    <cellStyle name="Normal 50 2 3" xfId="16211" xr:uid="{00000000-0005-0000-0000-0000103F0000}"/>
    <cellStyle name="Normal 50 2 3 2" xfId="16212" xr:uid="{00000000-0005-0000-0000-0000113F0000}"/>
    <cellStyle name="Normal 50 2 3 2 2" xfId="16213" xr:uid="{00000000-0005-0000-0000-0000123F0000}"/>
    <cellStyle name="Normal 50 2 3 3" xfId="16214" xr:uid="{00000000-0005-0000-0000-0000133F0000}"/>
    <cellStyle name="Normal 50 2 4" xfId="16215" xr:uid="{00000000-0005-0000-0000-0000143F0000}"/>
    <cellStyle name="Normal 50 2 4 2" xfId="16216" xr:uid="{00000000-0005-0000-0000-0000153F0000}"/>
    <cellStyle name="Normal 50 2 5" xfId="16217" xr:uid="{00000000-0005-0000-0000-0000163F0000}"/>
    <cellStyle name="Normal 50 3" xfId="16218" xr:uid="{00000000-0005-0000-0000-0000173F0000}"/>
    <cellStyle name="Normal 50 3 2" xfId="16219" xr:uid="{00000000-0005-0000-0000-0000183F0000}"/>
    <cellStyle name="Normal 50 3 2 2" xfId="16220" xr:uid="{00000000-0005-0000-0000-0000193F0000}"/>
    <cellStyle name="Normal 50 3 2 2 2" xfId="16221" xr:uid="{00000000-0005-0000-0000-00001A3F0000}"/>
    <cellStyle name="Normal 50 3 2 3" xfId="16222" xr:uid="{00000000-0005-0000-0000-00001B3F0000}"/>
    <cellStyle name="Normal 50 3 3" xfId="16223" xr:uid="{00000000-0005-0000-0000-00001C3F0000}"/>
    <cellStyle name="Normal 50 3 3 2" xfId="16224" xr:uid="{00000000-0005-0000-0000-00001D3F0000}"/>
    <cellStyle name="Normal 50 3 4" xfId="16225" xr:uid="{00000000-0005-0000-0000-00001E3F0000}"/>
    <cellStyle name="Normal 50 4" xfId="16226" xr:uid="{00000000-0005-0000-0000-00001F3F0000}"/>
    <cellStyle name="Normal 50 4 2" xfId="16227" xr:uid="{00000000-0005-0000-0000-0000203F0000}"/>
    <cellStyle name="Normal 50 4 2 2" xfId="16228" xr:uid="{00000000-0005-0000-0000-0000213F0000}"/>
    <cellStyle name="Normal 50 4 3" xfId="16229" xr:uid="{00000000-0005-0000-0000-0000223F0000}"/>
    <cellStyle name="Normal 50 5" xfId="16230" xr:uid="{00000000-0005-0000-0000-0000233F0000}"/>
    <cellStyle name="Normal 50 5 2" xfId="16231" xr:uid="{00000000-0005-0000-0000-0000243F0000}"/>
    <cellStyle name="Normal 50 6" xfId="16232" xr:uid="{00000000-0005-0000-0000-0000253F0000}"/>
    <cellStyle name="Normal 51" xfId="16233" xr:uid="{00000000-0005-0000-0000-0000263F0000}"/>
    <cellStyle name="Normal 51 2" xfId="16234" xr:uid="{00000000-0005-0000-0000-0000273F0000}"/>
    <cellStyle name="Normal 51 2 2" xfId="16235" xr:uid="{00000000-0005-0000-0000-0000283F0000}"/>
    <cellStyle name="Normal 51 2 2 2" xfId="16236" xr:uid="{00000000-0005-0000-0000-0000293F0000}"/>
    <cellStyle name="Normal 51 2 2 2 2" xfId="16237" xr:uid="{00000000-0005-0000-0000-00002A3F0000}"/>
    <cellStyle name="Normal 51 2 2 3" xfId="16238" xr:uid="{00000000-0005-0000-0000-00002B3F0000}"/>
    <cellStyle name="Normal 51 2 3" xfId="16239" xr:uid="{00000000-0005-0000-0000-00002C3F0000}"/>
    <cellStyle name="Normal 51 2 3 2" xfId="16240" xr:uid="{00000000-0005-0000-0000-00002D3F0000}"/>
    <cellStyle name="Normal 51 2 4" xfId="16241" xr:uid="{00000000-0005-0000-0000-00002E3F0000}"/>
    <cellStyle name="Normal 51 3" xfId="16242" xr:uid="{00000000-0005-0000-0000-00002F3F0000}"/>
    <cellStyle name="Normal 51 3 2" xfId="16243" xr:uid="{00000000-0005-0000-0000-0000303F0000}"/>
    <cellStyle name="Normal 51 3 2 2" xfId="16244" xr:uid="{00000000-0005-0000-0000-0000313F0000}"/>
    <cellStyle name="Normal 51 3 2 2 2" xfId="16245" xr:uid="{00000000-0005-0000-0000-0000323F0000}"/>
    <cellStyle name="Normal 51 3 2 3" xfId="16246" xr:uid="{00000000-0005-0000-0000-0000333F0000}"/>
    <cellStyle name="Normal 51 3 3" xfId="16247" xr:uid="{00000000-0005-0000-0000-0000343F0000}"/>
    <cellStyle name="Normal 51 3 3 2" xfId="16248" xr:uid="{00000000-0005-0000-0000-0000353F0000}"/>
    <cellStyle name="Normal 51 3 4" xfId="16249" xr:uid="{00000000-0005-0000-0000-0000363F0000}"/>
    <cellStyle name="Normal 51 4" xfId="16250" xr:uid="{00000000-0005-0000-0000-0000373F0000}"/>
    <cellStyle name="Normal 51 4 2" xfId="16251" xr:uid="{00000000-0005-0000-0000-0000383F0000}"/>
    <cellStyle name="Normal 51 4 2 2" xfId="16252" xr:uid="{00000000-0005-0000-0000-0000393F0000}"/>
    <cellStyle name="Normal 51 4 3" xfId="16253" xr:uid="{00000000-0005-0000-0000-00003A3F0000}"/>
    <cellStyle name="Normal 51 5" xfId="16254" xr:uid="{00000000-0005-0000-0000-00003B3F0000}"/>
    <cellStyle name="Normal 51 5 2" xfId="16255" xr:uid="{00000000-0005-0000-0000-00003C3F0000}"/>
    <cellStyle name="Normal 51 6" xfId="16256" xr:uid="{00000000-0005-0000-0000-00003D3F0000}"/>
    <cellStyle name="Normal 52" xfId="16257" xr:uid="{00000000-0005-0000-0000-00003E3F0000}"/>
    <cellStyle name="Normal 52 2" xfId="16258" xr:uid="{00000000-0005-0000-0000-00003F3F0000}"/>
    <cellStyle name="Normal 52 3" xfId="16259" xr:uid="{00000000-0005-0000-0000-0000403F0000}"/>
    <cellStyle name="Normal 53" xfId="16260" xr:uid="{00000000-0005-0000-0000-0000413F0000}"/>
    <cellStyle name="Normal 53 2" xfId="16261" xr:uid="{00000000-0005-0000-0000-0000423F0000}"/>
    <cellStyle name="Normal 53 3" xfId="16262" xr:uid="{00000000-0005-0000-0000-0000433F0000}"/>
    <cellStyle name="Normal 53 3 2" xfId="16263" xr:uid="{00000000-0005-0000-0000-0000443F0000}"/>
    <cellStyle name="Normal 53 3 2 2" xfId="16264" xr:uid="{00000000-0005-0000-0000-0000453F0000}"/>
    <cellStyle name="Normal 53 3 3" xfId="16265" xr:uid="{00000000-0005-0000-0000-0000463F0000}"/>
    <cellStyle name="Normal 53 4" xfId="16266" xr:uid="{00000000-0005-0000-0000-0000473F0000}"/>
    <cellStyle name="Normal 53 4 2" xfId="16267" xr:uid="{00000000-0005-0000-0000-0000483F0000}"/>
    <cellStyle name="Normal 53 4 2 2" xfId="16268" xr:uid="{00000000-0005-0000-0000-0000493F0000}"/>
    <cellStyle name="Normal 53 4 3" xfId="16269" xr:uid="{00000000-0005-0000-0000-00004A3F0000}"/>
    <cellStyle name="Normal 53 5" xfId="16270" xr:uid="{00000000-0005-0000-0000-00004B3F0000}"/>
    <cellStyle name="Normal 53 5 2" xfId="16271" xr:uid="{00000000-0005-0000-0000-00004C3F0000}"/>
    <cellStyle name="Normal 53 6" xfId="16272" xr:uid="{00000000-0005-0000-0000-00004D3F0000}"/>
    <cellStyle name="Normal 54" xfId="16273" xr:uid="{00000000-0005-0000-0000-00004E3F0000}"/>
    <cellStyle name="Normal 54 2" xfId="16274" xr:uid="{00000000-0005-0000-0000-00004F3F0000}"/>
    <cellStyle name="Normal 54 3" xfId="16275" xr:uid="{00000000-0005-0000-0000-0000503F0000}"/>
    <cellStyle name="Normal 54 3 2" xfId="16276" xr:uid="{00000000-0005-0000-0000-0000513F0000}"/>
    <cellStyle name="Normal 54 3 2 2" xfId="16277" xr:uid="{00000000-0005-0000-0000-0000523F0000}"/>
    <cellStyle name="Normal 54 3 3" xfId="16278" xr:uid="{00000000-0005-0000-0000-0000533F0000}"/>
    <cellStyle name="Normal 54 4" xfId="16279" xr:uid="{00000000-0005-0000-0000-0000543F0000}"/>
    <cellStyle name="Normal 54 4 2" xfId="16280" xr:uid="{00000000-0005-0000-0000-0000553F0000}"/>
    <cellStyle name="Normal 54 4 2 2" xfId="16281" xr:uid="{00000000-0005-0000-0000-0000563F0000}"/>
    <cellStyle name="Normal 54 4 3" xfId="16282" xr:uid="{00000000-0005-0000-0000-0000573F0000}"/>
    <cellStyle name="Normal 54 5" xfId="16283" xr:uid="{00000000-0005-0000-0000-0000583F0000}"/>
    <cellStyle name="Normal 54 5 2" xfId="16284" xr:uid="{00000000-0005-0000-0000-0000593F0000}"/>
    <cellStyle name="Normal 54 6" xfId="16285" xr:uid="{00000000-0005-0000-0000-00005A3F0000}"/>
    <cellStyle name="Normal 55" xfId="16286" xr:uid="{00000000-0005-0000-0000-00005B3F0000}"/>
    <cellStyle name="Normal 55 2" xfId="16287" xr:uid="{00000000-0005-0000-0000-00005C3F0000}"/>
    <cellStyle name="Normal 55 3" xfId="16288" xr:uid="{00000000-0005-0000-0000-00005D3F0000}"/>
    <cellStyle name="Normal 55 3 2" xfId="16289" xr:uid="{00000000-0005-0000-0000-00005E3F0000}"/>
    <cellStyle name="Normal 55 3 2 2" xfId="16290" xr:uid="{00000000-0005-0000-0000-00005F3F0000}"/>
    <cellStyle name="Normal 55 3 3" xfId="16291" xr:uid="{00000000-0005-0000-0000-0000603F0000}"/>
    <cellStyle name="Normal 55 4" xfId="16292" xr:uid="{00000000-0005-0000-0000-0000613F0000}"/>
    <cellStyle name="Normal 55 4 2" xfId="16293" xr:uid="{00000000-0005-0000-0000-0000623F0000}"/>
    <cellStyle name="Normal 55 4 2 2" xfId="16294" xr:uid="{00000000-0005-0000-0000-0000633F0000}"/>
    <cellStyle name="Normal 55 4 3" xfId="16295" xr:uid="{00000000-0005-0000-0000-0000643F0000}"/>
    <cellStyle name="Normal 55 5" xfId="16296" xr:uid="{00000000-0005-0000-0000-0000653F0000}"/>
    <cellStyle name="Normal 55 5 2" xfId="16297" xr:uid="{00000000-0005-0000-0000-0000663F0000}"/>
    <cellStyle name="Normal 55 6" xfId="16298" xr:uid="{00000000-0005-0000-0000-0000673F0000}"/>
    <cellStyle name="Normal 56" xfId="16299" xr:uid="{00000000-0005-0000-0000-0000683F0000}"/>
    <cellStyle name="Normal 56 2" xfId="16300" xr:uid="{00000000-0005-0000-0000-0000693F0000}"/>
    <cellStyle name="Normal 56 3" xfId="16301" xr:uid="{00000000-0005-0000-0000-00006A3F0000}"/>
    <cellStyle name="Normal 56 3 2" xfId="16302" xr:uid="{00000000-0005-0000-0000-00006B3F0000}"/>
    <cellStyle name="Normal 56 3 2 2" xfId="16303" xr:uid="{00000000-0005-0000-0000-00006C3F0000}"/>
    <cellStyle name="Normal 56 3 3" xfId="16304" xr:uid="{00000000-0005-0000-0000-00006D3F0000}"/>
    <cellStyle name="Normal 56 4" xfId="16305" xr:uid="{00000000-0005-0000-0000-00006E3F0000}"/>
    <cellStyle name="Normal 56 4 2" xfId="16306" xr:uid="{00000000-0005-0000-0000-00006F3F0000}"/>
    <cellStyle name="Normal 56 4 2 2" xfId="16307" xr:uid="{00000000-0005-0000-0000-0000703F0000}"/>
    <cellStyle name="Normal 56 4 3" xfId="16308" xr:uid="{00000000-0005-0000-0000-0000713F0000}"/>
    <cellStyle name="Normal 56 5" xfId="16309" xr:uid="{00000000-0005-0000-0000-0000723F0000}"/>
    <cellStyle name="Normal 56 5 2" xfId="16310" xr:uid="{00000000-0005-0000-0000-0000733F0000}"/>
    <cellStyle name="Normal 56 6" xfId="16311" xr:uid="{00000000-0005-0000-0000-0000743F0000}"/>
    <cellStyle name="Normal 57" xfId="16312" xr:uid="{00000000-0005-0000-0000-0000753F0000}"/>
    <cellStyle name="Normal 57 2" xfId="16313" xr:uid="{00000000-0005-0000-0000-0000763F0000}"/>
    <cellStyle name="Normal 57 3" xfId="16314" xr:uid="{00000000-0005-0000-0000-0000773F0000}"/>
    <cellStyle name="Normal 57 3 2" xfId="16315" xr:uid="{00000000-0005-0000-0000-0000783F0000}"/>
    <cellStyle name="Normal 57 3 2 2" xfId="16316" xr:uid="{00000000-0005-0000-0000-0000793F0000}"/>
    <cellStyle name="Normal 57 3 3" xfId="16317" xr:uid="{00000000-0005-0000-0000-00007A3F0000}"/>
    <cellStyle name="Normal 57 4" xfId="16318" xr:uid="{00000000-0005-0000-0000-00007B3F0000}"/>
    <cellStyle name="Normal 57 4 2" xfId="16319" xr:uid="{00000000-0005-0000-0000-00007C3F0000}"/>
    <cellStyle name="Normal 57 4 2 2" xfId="16320" xr:uid="{00000000-0005-0000-0000-00007D3F0000}"/>
    <cellStyle name="Normal 57 4 3" xfId="16321" xr:uid="{00000000-0005-0000-0000-00007E3F0000}"/>
    <cellStyle name="Normal 57 5" xfId="16322" xr:uid="{00000000-0005-0000-0000-00007F3F0000}"/>
    <cellStyle name="Normal 57 5 2" xfId="16323" xr:uid="{00000000-0005-0000-0000-0000803F0000}"/>
    <cellStyle name="Normal 57 6" xfId="16324" xr:uid="{00000000-0005-0000-0000-0000813F0000}"/>
    <cellStyle name="Normal 58" xfId="16325" xr:uid="{00000000-0005-0000-0000-0000823F0000}"/>
    <cellStyle name="Normal 58 2" xfId="16326" xr:uid="{00000000-0005-0000-0000-0000833F0000}"/>
    <cellStyle name="Normal 58 3" xfId="16327" xr:uid="{00000000-0005-0000-0000-0000843F0000}"/>
    <cellStyle name="Normal 58 3 2" xfId="16328" xr:uid="{00000000-0005-0000-0000-0000853F0000}"/>
    <cellStyle name="Normal 58 3 2 2" xfId="16329" xr:uid="{00000000-0005-0000-0000-0000863F0000}"/>
    <cellStyle name="Normal 58 3 3" xfId="16330" xr:uid="{00000000-0005-0000-0000-0000873F0000}"/>
    <cellStyle name="Normal 58 4" xfId="16331" xr:uid="{00000000-0005-0000-0000-0000883F0000}"/>
    <cellStyle name="Normal 58 4 2" xfId="16332" xr:uid="{00000000-0005-0000-0000-0000893F0000}"/>
    <cellStyle name="Normal 58 4 2 2" xfId="16333" xr:uid="{00000000-0005-0000-0000-00008A3F0000}"/>
    <cellStyle name="Normal 58 4 3" xfId="16334" xr:uid="{00000000-0005-0000-0000-00008B3F0000}"/>
    <cellStyle name="Normal 58 5" xfId="16335" xr:uid="{00000000-0005-0000-0000-00008C3F0000}"/>
    <cellStyle name="Normal 58 5 2" xfId="16336" xr:uid="{00000000-0005-0000-0000-00008D3F0000}"/>
    <cellStyle name="Normal 58 6" xfId="16337" xr:uid="{00000000-0005-0000-0000-00008E3F0000}"/>
    <cellStyle name="Normal 59" xfId="16338" xr:uid="{00000000-0005-0000-0000-00008F3F0000}"/>
    <cellStyle name="Normal 59 2" xfId="16339" xr:uid="{00000000-0005-0000-0000-0000903F0000}"/>
    <cellStyle name="Normal 59 2 2" xfId="16340" xr:uid="{00000000-0005-0000-0000-0000913F0000}"/>
    <cellStyle name="Normal 59 2 2 2" xfId="16341" xr:uid="{00000000-0005-0000-0000-0000923F0000}"/>
    <cellStyle name="Normal 59 2 2 2 2" xfId="16342" xr:uid="{00000000-0005-0000-0000-0000933F0000}"/>
    <cellStyle name="Normal 59 2 2 3" xfId="16343" xr:uid="{00000000-0005-0000-0000-0000943F0000}"/>
    <cellStyle name="Normal 59 2 3" xfId="16344" xr:uid="{00000000-0005-0000-0000-0000953F0000}"/>
    <cellStyle name="Normal 59 2 3 2" xfId="16345" xr:uid="{00000000-0005-0000-0000-0000963F0000}"/>
    <cellStyle name="Normal 59 2 4" xfId="16346" xr:uid="{00000000-0005-0000-0000-0000973F0000}"/>
    <cellStyle name="Normal 59 3" xfId="16347" xr:uid="{00000000-0005-0000-0000-0000983F0000}"/>
    <cellStyle name="Normal 59 3 2" xfId="16348" xr:uid="{00000000-0005-0000-0000-0000993F0000}"/>
    <cellStyle name="Normal 59 4" xfId="16349" xr:uid="{00000000-0005-0000-0000-00009A3F0000}"/>
    <cellStyle name="Normal 59 4 2" xfId="16350" xr:uid="{00000000-0005-0000-0000-00009B3F0000}"/>
    <cellStyle name="Normal 59 4 2 2" xfId="16351" xr:uid="{00000000-0005-0000-0000-00009C3F0000}"/>
    <cellStyle name="Normal 59 4 2 2 2" xfId="16352" xr:uid="{00000000-0005-0000-0000-00009D3F0000}"/>
    <cellStyle name="Normal 59 4 2 3" xfId="16353" xr:uid="{00000000-0005-0000-0000-00009E3F0000}"/>
    <cellStyle name="Normal 59 4 3" xfId="16354" xr:uid="{00000000-0005-0000-0000-00009F3F0000}"/>
    <cellStyle name="Normal 59 4 3 2" xfId="16355" xr:uid="{00000000-0005-0000-0000-0000A03F0000}"/>
    <cellStyle name="Normal 59 4 4" xfId="16356" xr:uid="{00000000-0005-0000-0000-0000A13F0000}"/>
    <cellStyle name="Normal 59 5" xfId="16357" xr:uid="{00000000-0005-0000-0000-0000A23F0000}"/>
    <cellStyle name="Normal 59 5 2" xfId="16358" xr:uid="{00000000-0005-0000-0000-0000A33F0000}"/>
    <cellStyle name="Normal 59 5 2 2" xfId="16359" xr:uid="{00000000-0005-0000-0000-0000A43F0000}"/>
    <cellStyle name="Normal 59 5 3" xfId="16360" xr:uid="{00000000-0005-0000-0000-0000A53F0000}"/>
    <cellStyle name="Normal 59 6" xfId="16361" xr:uid="{00000000-0005-0000-0000-0000A63F0000}"/>
    <cellStyle name="Normal 59 6 2" xfId="16362" xr:uid="{00000000-0005-0000-0000-0000A73F0000}"/>
    <cellStyle name="Normal 59 7" xfId="16363" xr:uid="{00000000-0005-0000-0000-0000A83F0000}"/>
    <cellStyle name="Normal 6" xfId="16364" xr:uid="{00000000-0005-0000-0000-0000A93F0000}"/>
    <cellStyle name="Normal 6 10" xfId="16365" xr:uid="{00000000-0005-0000-0000-0000AA3F0000}"/>
    <cellStyle name="Normal 6 10 2" xfId="16366" xr:uid="{00000000-0005-0000-0000-0000AB3F0000}"/>
    <cellStyle name="Normal 6 10 2 2" xfId="16367" xr:uid="{00000000-0005-0000-0000-0000AC3F0000}"/>
    <cellStyle name="Normal 6 10 3" xfId="16368" xr:uid="{00000000-0005-0000-0000-0000AD3F0000}"/>
    <cellStyle name="Normal 6 10 4" xfId="16369" xr:uid="{00000000-0005-0000-0000-0000AE3F0000}"/>
    <cellStyle name="Normal 6 11" xfId="16370" xr:uid="{00000000-0005-0000-0000-0000AF3F0000}"/>
    <cellStyle name="Normal 6 11 2" xfId="16371" xr:uid="{00000000-0005-0000-0000-0000B03F0000}"/>
    <cellStyle name="Normal 6 11 2 2" xfId="16372" xr:uid="{00000000-0005-0000-0000-0000B13F0000}"/>
    <cellStyle name="Normal 6 11 3" xfId="16373" xr:uid="{00000000-0005-0000-0000-0000B23F0000}"/>
    <cellStyle name="Normal 6 11 4" xfId="16374" xr:uid="{00000000-0005-0000-0000-0000B33F0000}"/>
    <cellStyle name="Normal 6 12" xfId="16375" xr:uid="{00000000-0005-0000-0000-0000B43F0000}"/>
    <cellStyle name="Normal 6 12 2" xfId="16376" xr:uid="{00000000-0005-0000-0000-0000B53F0000}"/>
    <cellStyle name="Normal 6 13" xfId="16377" xr:uid="{00000000-0005-0000-0000-0000B63F0000}"/>
    <cellStyle name="Normal 6 13 2" xfId="16378" xr:uid="{00000000-0005-0000-0000-0000B73F0000}"/>
    <cellStyle name="Normal 6 14" xfId="16379" xr:uid="{00000000-0005-0000-0000-0000B83F0000}"/>
    <cellStyle name="Normal 6 14 2" xfId="16380" xr:uid="{00000000-0005-0000-0000-0000B93F0000}"/>
    <cellStyle name="Normal 6 15" xfId="16381" xr:uid="{00000000-0005-0000-0000-0000BA3F0000}"/>
    <cellStyle name="Normal 6 15 2" xfId="16382" xr:uid="{00000000-0005-0000-0000-0000BB3F0000}"/>
    <cellStyle name="Normal 6 16" xfId="16383" xr:uid="{00000000-0005-0000-0000-0000BC3F0000}"/>
    <cellStyle name="Normal 6 17" xfId="16384" xr:uid="{00000000-0005-0000-0000-0000BD3F0000}"/>
    <cellStyle name="Normal 6 18" xfId="16385" xr:uid="{00000000-0005-0000-0000-0000BE3F0000}"/>
    <cellStyle name="Normal 6 19" xfId="16386" xr:uid="{00000000-0005-0000-0000-0000BF3F0000}"/>
    <cellStyle name="Normal 6 2" xfId="16387" xr:uid="{00000000-0005-0000-0000-0000C03F0000}"/>
    <cellStyle name="Normal 6 2 2" xfId="16388" xr:uid="{00000000-0005-0000-0000-0000C13F0000}"/>
    <cellStyle name="Normal 6 2 2 2" xfId="16389" xr:uid="{00000000-0005-0000-0000-0000C23F0000}"/>
    <cellStyle name="Normal 6 2 3" xfId="16390" xr:uid="{00000000-0005-0000-0000-0000C33F0000}"/>
    <cellStyle name="Normal 6 2 3 2" xfId="16391" xr:uid="{00000000-0005-0000-0000-0000C43F0000}"/>
    <cellStyle name="Normal 6 2 4" xfId="16392" xr:uid="{00000000-0005-0000-0000-0000C53F0000}"/>
    <cellStyle name="Normal 6 2 4 2" xfId="16393" xr:uid="{00000000-0005-0000-0000-0000C63F0000}"/>
    <cellStyle name="Normal 6 20" xfId="16394" xr:uid="{00000000-0005-0000-0000-0000C73F0000}"/>
    <cellStyle name="Normal 6 21" xfId="16395" xr:uid="{00000000-0005-0000-0000-0000C83F0000}"/>
    <cellStyle name="Normal 6 22" xfId="16396" xr:uid="{00000000-0005-0000-0000-0000C93F0000}"/>
    <cellStyle name="Normal 6 23" xfId="16397" xr:uid="{00000000-0005-0000-0000-0000CA3F0000}"/>
    <cellStyle name="Normal 6 24" xfId="16398" xr:uid="{00000000-0005-0000-0000-0000CB3F0000}"/>
    <cellStyle name="Normal 6 3" xfId="16399" xr:uid="{00000000-0005-0000-0000-0000CC3F0000}"/>
    <cellStyle name="Normal 6 3 10" xfId="16400" xr:uid="{00000000-0005-0000-0000-0000CD3F0000}"/>
    <cellStyle name="Normal 6 3 2" xfId="16401" xr:uid="{00000000-0005-0000-0000-0000CE3F0000}"/>
    <cellStyle name="Normal 6 3 2 2" xfId="16402" xr:uid="{00000000-0005-0000-0000-0000CF3F0000}"/>
    <cellStyle name="Normal 6 3 2 3" xfId="16403" xr:uid="{00000000-0005-0000-0000-0000D03F0000}"/>
    <cellStyle name="Normal 6 3 2 4" xfId="16404" xr:uid="{00000000-0005-0000-0000-0000D13F0000}"/>
    <cellStyle name="Normal 6 3 3" xfId="16405" xr:uid="{00000000-0005-0000-0000-0000D23F0000}"/>
    <cellStyle name="Normal 6 3 3 2" xfId="16406" xr:uid="{00000000-0005-0000-0000-0000D33F0000}"/>
    <cellStyle name="Normal 6 3 3 3" xfId="16407" xr:uid="{00000000-0005-0000-0000-0000D43F0000}"/>
    <cellStyle name="Normal 6 3 3 4" xfId="16408" xr:uid="{00000000-0005-0000-0000-0000D53F0000}"/>
    <cellStyle name="Normal 6 3 4" xfId="16409" xr:uid="{00000000-0005-0000-0000-0000D63F0000}"/>
    <cellStyle name="Normal 6 3 4 2" xfId="16410" xr:uid="{00000000-0005-0000-0000-0000D73F0000}"/>
    <cellStyle name="Normal 6 3 5" xfId="16411" xr:uid="{00000000-0005-0000-0000-0000D83F0000}"/>
    <cellStyle name="Normal 6 3 5 2" xfId="16412" xr:uid="{00000000-0005-0000-0000-0000D93F0000}"/>
    <cellStyle name="Normal 6 3 6" xfId="16413" xr:uid="{00000000-0005-0000-0000-0000DA3F0000}"/>
    <cellStyle name="Normal 6 3 6 2" xfId="16414" xr:uid="{00000000-0005-0000-0000-0000DB3F0000}"/>
    <cellStyle name="Normal 6 3 7" xfId="16415" xr:uid="{00000000-0005-0000-0000-0000DC3F0000}"/>
    <cellStyle name="Normal 6 3 8" xfId="16416" xr:uid="{00000000-0005-0000-0000-0000DD3F0000}"/>
    <cellStyle name="Normal 6 3 8 2" xfId="16417" xr:uid="{00000000-0005-0000-0000-0000DE3F0000}"/>
    <cellStyle name="Normal 6 3 9" xfId="16418" xr:uid="{00000000-0005-0000-0000-0000DF3F0000}"/>
    <cellStyle name="Normal 6 3 9 2" xfId="16419" xr:uid="{00000000-0005-0000-0000-0000E03F0000}"/>
    <cellStyle name="Normal 6 4" xfId="16420" xr:uid="{00000000-0005-0000-0000-0000E13F0000}"/>
    <cellStyle name="Normal 6 4 2" xfId="16421" xr:uid="{00000000-0005-0000-0000-0000E23F0000}"/>
    <cellStyle name="Normal 6 4 2 2" xfId="16422" xr:uid="{00000000-0005-0000-0000-0000E33F0000}"/>
    <cellStyle name="Normal 6 4 3" xfId="16423" xr:uid="{00000000-0005-0000-0000-0000E43F0000}"/>
    <cellStyle name="Normal 6 4 4" xfId="16424" xr:uid="{00000000-0005-0000-0000-0000E53F0000}"/>
    <cellStyle name="Normal 6 4 5" xfId="16425" xr:uid="{00000000-0005-0000-0000-0000E63F0000}"/>
    <cellStyle name="Normal 6 5" xfId="16426" xr:uid="{00000000-0005-0000-0000-0000E73F0000}"/>
    <cellStyle name="Normal 6 5 2" xfId="16427" xr:uid="{00000000-0005-0000-0000-0000E83F0000}"/>
    <cellStyle name="Normal 6 5 2 2" xfId="16428" xr:uid="{00000000-0005-0000-0000-0000E93F0000}"/>
    <cellStyle name="Normal 6 5 3" xfId="16429" xr:uid="{00000000-0005-0000-0000-0000EA3F0000}"/>
    <cellStyle name="Normal 6 5 4" xfId="16430" xr:uid="{00000000-0005-0000-0000-0000EB3F0000}"/>
    <cellStyle name="Normal 6 6" xfId="16431" xr:uid="{00000000-0005-0000-0000-0000EC3F0000}"/>
    <cellStyle name="Normal 6 6 2" xfId="16432" xr:uid="{00000000-0005-0000-0000-0000ED3F0000}"/>
    <cellStyle name="Normal 6 6 2 2" xfId="16433" xr:uid="{00000000-0005-0000-0000-0000EE3F0000}"/>
    <cellStyle name="Normal 6 6 3" xfId="16434" xr:uid="{00000000-0005-0000-0000-0000EF3F0000}"/>
    <cellStyle name="Normal 6 6 4" xfId="16435" xr:uid="{00000000-0005-0000-0000-0000F03F0000}"/>
    <cellStyle name="Normal 6 7" xfId="16436" xr:uid="{00000000-0005-0000-0000-0000F13F0000}"/>
    <cellStyle name="Normal 6 7 2" xfId="16437" xr:uid="{00000000-0005-0000-0000-0000F23F0000}"/>
    <cellStyle name="Normal 6 7 2 2" xfId="16438" xr:uid="{00000000-0005-0000-0000-0000F33F0000}"/>
    <cellStyle name="Normal 6 7 3" xfId="16439" xr:uid="{00000000-0005-0000-0000-0000F43F0000}"/>
    <cellStyle name="Normal 6 7 4" xfId="16440" xr:uid="{00000000-0005-0000-0000-0000F53F0000}"/>
    <cellStyle name="Normal 6 8" xfId="16441" xr:uid="{00000000-0005-0000-0000-0000F63F0000}"/>
    <cellStyle name="Normal 6 8 2" xfId="16442" xr:uid="{00000000-0005-0000-0000-0000F73F0000}"/>
    <cellStyle name="Normal 6 8 2 2" xfId="16443" xr:uid="{00000000-0005-0000-0000-0000F83F0000}"/>
    <cellStyle name="Normal 6 8 3" xfId="16444" xr:uid="{00000000-0005-0000-0000-0000F93F0000}"/>
    <cellStyle name="Normal 6 8 4" xfId="16445" xr:uid="{00000000-0005-0000-0000-0000FA3F0000}"/>
    <cellStyle name="Normal 6 9" xfId="16446" xr:uid="{00000000-0005-0000-0000-0000FB3F0000}"/>
    <cellStyle name="Normal 6 9 2" xfId="16447" xr:uid="{00000000-0005-0000-0000-0000FC3F0000}"/>
    <cellStyle name="Normal 6 9 2 2" xfId="16448" xr:uid="{00000000-0005-0000-0000-0000FD3F0000}"/>
    <cellStyle name="Normal 6 9 3" xfId="16449" xr:uid="{00000000-0005-0000-0000-0000FE3F0000}"/>
    <cellStyle name="Normal 6 9 4" xfId="16450" xr:uid="{00000000-0005-0000-0000-0000FF3F0000}"/>
    <cellStyle name="Normal 6_Cost centre master data TMHR 200911 draft v01" xfId="16451" xr:uid="{00000000-0005-0000-0000-000000400000}"/>
    <cellStyle name="Normal 60" xfId="16452" xr:uid="{00000000-0005-0000-0000-000001400000}"/>
    <cellStyle name="Normal 60 2" xfId="16453" xr:uid="{00000000-0005-0000-0000-000002400000}"/>
    <cellStyle name="Normal 60 2 2" xfId="16454" xr:uid="{00000000-0005-0000-0000-000003400000}"/>
    <cellStyle name="Normal 60 2 2 2" xfId="16455" xr:uid="{00000000-0005-0000-0000-000004400000}"/>
    <cellStyle name="Normal 60 2 2 2 2" xfId="16456" xr:uid="{00000000-0005-0000-0000-000005400000}"/>
    <cellStyle name="Normal 60 2 2 2 2 2" xfId="16457" xr:uid="{00000000-0005-0000-0000-000006400000}"/>
    <cellStyle name="Normal 60 2 2 2 3" xfId="16458" xr:uid="{00000000-0005-0000-0000-000007400000}"/>
    <cellStyle name="Normal 60 2 2 3" xfId="16459" xr:uid="{00000000-0005-0000-0000-000008400000}"/>
    <cellStyle name="Normal 60 2 2 3 2" xfId="16460" xr:uid="{00000000-0005-0000-0000-000009400000}"/>
    <cellStyle name="Normal 60 2 2 4" xfId="16461" xr:uid="{00000000-0005-0000-0000-00000A400000}"/>
    <cellStyle name="Normal 60 2 3" xfId="16462" xr:uid="{00000000-0005-0000-0000-00000B400000}"/>
    <cellStyle name="Normal 60 2 3 2" xfId="16463" xr:uid="{00000000-0005-0000-0000-00000C400000}"/>
    <cellStyle name="Normal 60 2 3 2 2" xfId="16464" xr:uid="{00000000-0005-0000-0000-00000D400000}"/>
    <cellStyle name="Normal 60 2 3 3" xfId="16465" xr:uid="{00000000-0005-0000-0000-00000E400000}"/>
    <cellStyle name="Normal 60 2 4" xfId="16466" xr:uid="{00000000-0005-0000-0000-00000F400000}"/>
    <cellStyle name="Normal 60 2 4 2" xfId="16467" xr:uid="{00000000-0005-0000-0000-000010400000}"/>
    <cellStyle name="Normal 60 2 5" xfId="16468" xr:uid="{00000000-0005-0000-0000-000011400000}"/>
    <cellStyle name="Normal 60 3" xfId="16469" xr:uid="{00000000-0005-0000-0000-000012400000}"/>
    <cellStyle name="Normal 60 3 2" xfId="16470" xr:uid="{00000000-0005-0000-0000-000013400000}"/>
    <cellStyle name="Normal 60 3 2 2" xfId="16471" xr:uid="{00000000-0005-0000-0000-000014400000}"/>
    <cellStyle name="Normal 60 3 2 2 2" xfId="16472" xr:uid="{00000000-0005-0000-0000-000015400000}"/>
    <cellStyle name="Normal 60 3 2 3" xfId="16473" xr:uid="{00000000-0005-0000-0000-000016400000}"/>
    <cellStyle name="Normal 60 3 3" xfId="16474" xr:uid="{00000000-0005-0000-0000-000017400000}"/>
    <cellStyle name="Normal 60 3 3 2" xfId="16475" xr:uid="{00000000-0005-0000-0000-000018400000}"/>
    <cellStyle name="Normal 60 3 4" xfId="16476" xr:uid="{00000000-0005-0000-0000-000019400000}"/>
    <cellStyle name="Normal 61" xfId="16477" xr:uid="{00000000-0005-0000-0000-00001A400000}"/>
    <cellStyle name="Normal 61 2" xfId="16478" xr:uid="{00000000-0005-0000-0000-00001B400000}"/>
    <cellStyle name="Normal 61 2 2" xfId="16479" xr:uid="{00000000-0005-0000-0000-00001C400000}"/>
    <cellStyle name="Normal 61 2 2 2" xfId="16480" xr:uid="{00000000-0005-0000-0000-00001D400000}"/>
    <cellStyle name="Normal 61 2 2 2 2" xfId="16481" xr:uid="{00000000-0005-0000-0000-00001E400000}"/>
    <cellStyle name="Normal 61 2 2 3" xfId="16482" xr:uid="{00000000-0005-0000-0000-00001F400000}"/>
    <cellStyle name="Normal 61 2 3" xfId="16483" xr:uid="{00000000-0005-0000-0000-000020400000}"/>
    <cellStyle name="Normal 61 2 3 2" xfId="16484" xr:uid="{00000000-0005-0000-0000-000021400000}"/>
    <cellStyle name="Normal 61 2 4" xfId="16485" xr:uid="{00000000-0005-0000-0000-000022400000}"/>
    <cellStyle name="Normal 61 3" xfId="16486" xr:uid="{00000000-0005-0000-0000-000023400000}"/>
    <cellStyle name="Normal 62" xfId="16487" xr:uid="{00000000-0005-0000-0000-000024400000}"/>
    <cellStyle name="Normal 62 2" xfId="16488" xr:uid="{00000000-0005-0000-0000-000025400000}"/>
    <cellStyle name="Normal 62 2 2" xfId="16489" xr:uid="{00000000-0005-0000-0000-000026400000}"/>
    <cellStyle name="Normal 62 2 2 2" xfId="16490" xr:uid="{00000000-0005-0000-0000-000027400000}"/>
    <cellStyle name="Normal 62 2 3" xfId="16491" xr:uid="{00000000-0005-0000-0000-000028400000}"/>
    <cellStyle name="Normal 62 3" xfId="16492" xr:uid="{00000000-0005-0000-0000-000029400000}"/>
    <cellStyle name="Normal 63" xfId="16493" xr:uid="{00000000-0005-0000-0000-00002A400000}"/>
    <cellStyle name="Normal 63 2" xfId="16494" xr:uid="{00000000-0005-0000-0000-00002B400000}"/>
    <cellStyle name="Normal 64" xfId="16495" xr:uid="{00000000-0005-0000-0000-00002C400000}"/>
    <cellStyle name="Normal 64 2" xfId="16496" xr:uid="{00000000-0005-0000-0000-00002D400000}"/>
    <cellStyle name="Normal 64 2 2" xfId="16497" xr:uid="{00000000-0005-0000-0000-00002E400000}"/>
    <cellStyle name="Normal 64 2 2 2" xfId="16498" xr:uid="{00000000-0005-0000-0000-00002F400000}"/>
    <cellStyle name="Normal 64 2 3" xfId="16499" xr:uid="{00000000-0005-0000-0000-000030400000}"/>
    <cellStyle name="Normal 64 3" xfId="16500" xr:uid="{00000000-0005-0000-0000-000031400000}"/>
    <cellStyle name="Normal 64 3 2" xfId="16501" xr:uid="{00000000-0005-0000-0000-000032400000}"/>
    <cellStyle name="Normal 64 3 2 2" xfId="16502" xr:uid="{00000000-0005-0000-0000-000033400000}"/>
    <cellStyle name="Normal 64 3 3" xfId="16503" xr:uid="{00000000-0005-0000-0000-000034400000}"/>
    <cellStyle name="Normal 64 4" xfId="16504" xr:uid="{00000000-0005-0000-0000-000035400000}"/>
    <cellStyle name="Normal 64 4 2" xfId="16505" xr:uid="{00000000-0005-0000-0000-000036400000}"/>
    <cellStyle name="Normal 64 5" xfId="16506" xr:uid="{00000000-0005-0000-0000-000037400000}"/>
    <cellStyle name="Normal 65" xfId="16507" xr:uid="{00000000-0005-0000-0000-000038400000}"/>
    <cellStyle name="Normal 65 2" xfId="16508" xr:uid="{00000000-0005-0000-0000-000039400000}"/>
    <cellStyle name="Normal 66" xfId="16509" xr:uid="{00000000-0005-0000-0000-00003A400000}"/>
    <cellStyle name="Normal 66 2" xfId="16510" xr:uid="{00000000-0005-0000-0000-00003B400000}"/>
    <cellStyle name="Normal 67" xfId="16511" xr:uid="{00000000-0005-0000-0000-00003C400000}"/>
    <cellStyle name="Normal 67 2" xfId="16512" xr:uid="{00000000-0005-0000-0000-00003D400000}"/>
    <cellStyle name="Normal 68" xfId="16513" xr:uid="{00000000-0005-0000-0000-00003E400000}"/>
    <cellStyle name="Normal 68 2" xfId="16514" xr:uid="{00000000-0005-0000-0000-00003F400000}"/>
    <cellStyle name="Normal 69" xfId="16515" xr:uid="{00000000-0005-0000-0000-000040400000}"/>
    <cellStyle name="Normal 69 2" xfId="16516" xr:uid="{00000000-0005-0000-0000-000041400000}"/>
    <cellStyle name="Normal 7" xfId="16517" xr:uid="{00000000-0005-0000-0000-000042400000}"/>
    <cellStyle name="Normal 7 2" xfId="16518" xr:uid="{00000000-0005-0000-0000-000043400000}"/>
    <cellStyle name="Normal 7 2 2" xfId="16519" xr:uid="{00000000-0005-0000-0000-000044400000}"/>
    <cellStyle name="Normal 7 2 3" xfId="16520" xr:uid="{00000000-0005-0000-0000-000045400000}"/>
    <cellStyle name="Normal 7 2 4" xfId="16521" xr:uid="{00000000-0005-0000-0000-000046400000}"/>
    <cellStyle name="Normal 7 2 5" xfId="16522" xr:uid="{00000000-0005-0000-0000-000047400000}"/>
    <cellStyle name="Normal 7 3" xfId="16523" xr:uid="{00000000-0005-0000-0000-000048400000}"/>
    <cellStyle name="Normal 7 3 2" xfId="16524" xr:uid="{00000000-0005-0000-0000-000049400000}"/>
    <cellStyle name="Normal 7 3 3" xfId="16525" xr:uid="{00000000-0005-0000-0000-00004A400000}"/>
    <cellStyle name="Normal 7 3 4" xfId="16526" xr:uid="{00000000-0005-0000-0000-00004B400000}"/>
    <cellStyle name="Normal 7 4" xfId="16527" xr:uid="{00000000-0005-0000-0000-00004C400000}"/>
    <cellStyle name="Normal 7 4 2" xfId="16528" xr:uid="{00000000-0005-0000-0000-00004D400000}"/>
    <cellStyle name="Normal 7 5" xfId="16529" xr:uid="{00000000-0005-0000-0000-00004E400000}"/>
    <cellStyle name="Normal 7 5 2" xfId="16530" xr:uid="{00000000-0005-0000-0000-00004F400000}"/>
    <cellStyle name="Normal 7 6" xfId="16531" xr:uid="{00000000-0005-0000-0000-000050400000}"/>
    <cellStyle name="Normal 7 7" xfId="16532" xr:uid="{00000000-0005-0000-0000-000051400000}"/>
    <cellStyle name="Normal 70" xfId="16533" xr:uid="{00000000-0005-0000-0000-000052400000}"/>
    <cellStyle name="Normal 70 2" xfId="16534" xr:uid="{00000000-0005-0000-0000-000053400000}"/>
    <cellStyle name="Normal 71" xfId="16535" xr:uid="{00000000-0005-0000-0000-000054400000}"/>
    <cellStyle name="Normal 71 2" xfId="16536" xr:uid="{00000000-0005-0000-0000-000055400000}"/>
    <cellStyle name="Normal 71 2 2" xfId="16537" xr:uid="{00000000-0005-0000-0000-000056400000}"/>
    <cellStyle name="Normal 71 2 2 2" xfId="16538" xr:uid="{00000000-0005-0000-0000-000057400000}"/>
    <cellStyle name="Normal 71 2 3" xfId="16539" xr:uid="{00000000-0005-0000-0000-000058400000}"/>
    <cellStyle name="Normal 71 3" xfId="16540" xr:uid="{00000000-0005-0000-0000-000059400000}"/>
    <cellStyle name="Normal 71 3 2" xfId="16541" xr:uid="{00000000-0005-0000-0000-00005A400000}"/>
    <cellStyle name="Normal 71 4" xfId="16542" xr:uid="{00000000-0005-0000-0000-00005B400000}"/>
    <cellStyle name="Normal 72" xfId="16543" xr:uid="{00000000-0005-0000-0000-00005C400000}"/>
    <cellStyle name="Normal 72 2" xfId="16544" xr:uid="{00000000-0005-0000-0000-00005D400000}"/>
    <cellStyle name="Normal 72 2 2" xfId="16545" xr:uid="{00000000-0005-0000-0000-00005E400000}"/>
    <cellStyle name="Normal 72 2 2 2" xfId="16546" xr:uid="{00000000-0005-0000-0000-00005F400000}"/>
    <cellStyle name="Normal 72 2 3" xfId="16547" xr:uid="{00000000-0005-0000-0000-000060400000}"/>
    <cellStyle name="Normal 72 3" xfId="16548" xr:uid="{00000000-0005-0000-0000-000061400000}"/>
    <cellStyle name="Normal 72 3 2" xfId="16549" xr:uid="{00000000-0005-0000-0000-000062400000}"/>
    <cellStyle name="Normal 72 4" xfId="16550" xr:uid="{00000000-0005-0000-0000-000063400000}"/>
    <cellStyle name="Normal 73" xfId="16551" xr:uid="{00000000-0005-0000-0000-000064400000}"/>
    <cellStyle name="Normal 73 2" xfId="16552" xr:uid="{00000000-0005-0000-0000-000065400000}"/>
    <cellStyle name="Normal 73 2 2" xfId="16553" xr:uid="{00000000-0005-0000-0000-000066400000}"/>
    <cellStyle name="Normal 73 2 2 2" xfId="16554" xr:uid="{00000000-0005-0000-0000-000067400000}"/>
    <cellStyle name="Normal 73 2 3" xfId="16555" xr:uid="{00000000-0005-0000-0000-000068400000}"/>
    <cellStyle name="Normal 73 3" xfId="16556" xr:uid="{00000000-0005-0000-0000-000069400000}"/>
    <cellStyle name="Normal 73 3 2" xfId="16557" xr:uid="{00000000-0005-0000-0000-00006A400000}"/>
    <cellStyle name="Normal 73 4" xfId="16558" xr:uid="{00000000-0005-0000-0000-00006B400000}"/>
    <cellStyle name="Normal 74" xfId="16559" xr:uid="{00000000-0005-0000-0000-00006C400000}"/>
    <cellStyle name="Normal 74 2" xfId="16560" xr:uid="{00000000-0005-0000-0000-00006D400000}"/>
    <cellStyle name="Normal 74 2 2" xfId="16561" xr:uid="{00000000-0005-0000-0000-00006E400000}"/>
    <cellStyle name="Normal 74 2 2 2" xfId="16562" xr:uid="{00000000-0005-0000-0000-00006F400000}"/>
    <cellStyle name="Normal 74 2 3" xfId="16563" xr:uid="{00000000-0005-0000-0000-000070400000}"/>
    <cellStyle name="Normal 74 3" xfId="16564" xr:uid="{00000000-0005-0000-0000-000071400000}"/>
    <cellStyle name="Normal 74 3 2" xfId="16565" xr:uid="{00000000-0005-0000-0000-000072400000}"/>
    <cellStyle name="Normal 74 4" xfId="16566" xr:uid="{00000000-0005-0000-0000-000073400000}"/>
    <cellStyle name="Normal 75" xfId="16567" xr:uid="{00000000-0005-0000-0000-000074400000}"/>
    <cellStyle name="Normal 75 2" xfId="16568" xr:uid="{00000000-0005-0000-0000-000075400000}"/>
    <cellStyle name="Normal 76" xfId="16569" xr:uid="{00000000-0005-0000-0000-000076400000}"/>
    <cellStyle name="Normal 76 2" xfId="16570" xr:uid="{00000000-0005-0000-0000-000077400000}"/>
    <cellStyle name="Normal 76 2 2" xfId="16571" xr:uid="{00000000-0005-0000-0000-000078400000}"/>
    <cellStyle name="Normal 76 2 2 2" xfId="16572" xr:uid="{00000000-0005-0000-0000-000079400000}"/>
    <cellStyle name="Normal 76 2 3" xfId="16573" xr:uid="{00000000-0005-0000-0000-00007A400000}"/>
    <cellStyle name="Normal 76 3" xfId="16574" xr:uid="{00000000-0005-0000-0000-00007B400000}"/>
    <cellStyle name="Normal 76 3 2" xfId="16575" xr:uid="{00000000-0005-0000-0000-00007C400000}"/>
    <cellStyle name="Normal 76 4" xfId="16576" xr:uid="{00000000-0005-0000-0000-00007D400000}"/>
    <cellStyle name="Normal 77" xfId="16577" xr:uid="{00000000-0005-0000-0000-00007E400000}"/>
    <cellStyle name="Normal 77 2" xfId="16578" xr:uid="{00000000-0005-0000-0000-00007F400000}"/>
    <cellStyle name="Normal 78" xfId="16579" xr:uid="{00000000-0005-0000-0000-000080400000}"/>
    <cellStyle name="Normal 78 2" xfId="16580" xr:uid="{00000000-0005-0000-0000-000081400000}"/>
    <cellStyle name="Normal 78 2 2" xfId="16581" xr:uid="{00000000-0005-0000-0000-000082400000}"/>
    <cellStyle name="Normal 78 2 2 2" xfId="16582" xr:uid="{00000000-0005-0000-0000-000083400000}"/>
    <cellStyle name="Normal 78 2 3" xfId="16583" xr:uid="{00000000-0005-0000-0000-000084400000}"/>
    <cellStyle name="Normal 78 3" xfId="16584" xr:uid="{00000000-0005-0000-0000-000085400000}"/>
    <cellStyle name="Normal 78 3 2" xfId="16585" xr:uid="{00000000-0005-0000-0000-000086400000}"/>
    <cellStyle name="Normal 78 4" xfId="16586" xr:uid="{00000000-0005-0000-0000-000087400000}"/>
    <cellStyle name="Normal 79" xfId="16587" xr:uid="{00000000-0005-0000-0000-000088400000}"/>
    <cellStyle name="Normal 79 2" xfId="16588" xr:uid="{00000000-0005-0000-0000-000089400000}"/>
    <cellStyle name="Normal 8" xfId="16589" xr:uid="{00000000-0005-0000-0000-00008A400000}"/>
    <cellStyle name="Normal 8 2" xfId="16590" xr:uid="{00000000-0005-0000-0000-00008B400000}"/>
    <cellStyle name="Normal 8 2 2" xfId="16591" xr:uid="{00000000-0005-0000-0000-00008C400000}"/>
    <cellStyle name="Normal 8 2 3" xfId="16592" xr:uid="{00000000-0005-0000-0000-00008D400000}"/>
    <cellStyle name="Normal 8 2 4" xfId="16593" xr:uid="{00000000-0005-0000-0000-00008E400000}"/>
    <cellStyle name="Normal 8 2 5" xfId="16594" xr:uid="{00000000-0005-0000-0000-00008F400000}"/>
    <cellStyle name="Normal 8 3" xfId="16595" xr:uid="{00000000-0005-0000-0000-000090400000}"/>
    <cellStyle name="Normal 8 3 2" xfId="16596" xr:uid="{00000000-0005-0000-0000-000091400000}"/>
    <cellStyle name="Normal 8 4" xfId="16597" xr:uid="{00000000-0005-0000-0000-000092400000}"/>
    <cellStyle name="Normal 8 4 2" xfId="16598" xr:uid="{00000000-0005-0000-0000-000093400000}"/>
    <cellStyle name="Normal 8 5" xfId="16599" xr:uid="{00000000-0005-0000-0000-000094400000}"/>
    <cellStyle name="Normal 8 6" xfId="16600" xr:uid="{00000000-0005-0000-0000-000095400000}"/>
    <cellStyle name="Normal 80" xfId="16601" xr:uid="{00000000-0005-0000-0000-000096400000}"/>
    <cellStyle name="Normal 80 2" xfId="16602" xr:uid="{00000000-0005-0000-0000-000097400000}"/>
    <cellStyle name="Normal 80 2 2" xfId="16603" xr:uid="{00000000-0005-0000-0000-000098400000}"/>
    <cellStyle name="Normal 80 3" xfId="16604" xr:uid="{00000000-0005-0000-0000-000099400000}"/>
    <cellStyle name="Normal 81" xfId="16605" xr:uid="{00000000-0005-0000-0000-00009A400000}"/>
    <cellStyle name="Normal 81 2" xfId="16606" xr:uid="{00000000-0005-0000-0000-00009B400000}"/>
    <cellStyle name="Normal 82" xfId="16607" xr:uid="{00000000-0005-0000-0000-00009C400000}"/>
    <cellStyle name="Normal 83" xfId="16608" xr:uid="{00000000-0005-0000-0000-00009D400000}"/>
    <cellStyle name="Normal 83 2" xfId="16609" xr:uid="{00000000-0005-0000-0000-00009E400000}"/>
    <cellStyle name="Normal 84" xfId="16610" xr:uid="{00000000-0005-0000-0000-00009F400000}"/>
    <cellStyle name="Normal 84 2" xfId="16611" xr:uid="{00000000-0005-0000-0000-0000A0400000}"/>
    <cellStyle name="Normal 85" xfId="16612" xr:uid="{00000000-0005-0000-0000-0000A1400000}"/>
    <cellStyle name="Normal 86" xfId="16613" xr:uid="{00000000-0005-0000-0000-0000A2400000}"/>
    <cellStyle name="Normal 87" xfId="16614" xr:uid="{00000000-0005-0000-0000-0000A3400000}"/>
    <cellStyle name="Normal 88" xfId="16615" xr:uid="{00000000-0005-0000-0000-0000A4400000}"/>
    <cellStyle name="Normal 89" xfId="16616" xr:uid="{00000000-0005-0000-0000-0000A5400000}"/>
    <cellStyle name="Normal 9" xfId="16617" xr:uid="{00000000-0005-0000-0000-0000A6400000}"/>
    <cellStyle name="Normal 9 10" xfId="16618" xr:uid="{00000000-0005-0000-0000-0000A7400000}"/>
    <cellStyle name="Normal 9 10 2" xfId="16619" xr:uid="{00000000-0005-0000-0000-0000A8400000}"/>
    <cellStyle name="Normal 9 10 2 2" xfId="16620" xr:uid="{00000000-0005-0000-0000-0000A9400000}"/>
    <cellStyle name="Normal 9 10 2 2 2" xfId="16621" xr:uid="{00000000-0005-0000-0000-0000AA400000}"/>
    <cellStyle name="Normal 9 10 2 2 2 2" xfId="16622" xr:uid="{00000000-0005-0000-0000-0000AB400000}"/>
    <cellStyle name="Normal 9 10 2 2 2 2 2" xfId="16623" xr:uid="{00000000-0005-0000-0000-0000AC400000}"/>
    <cellStyle name="Normal 9 10 2 2 2 3" xfId="16624" xr:uid="{00000000-0005-0000-0000-0000AD400000}"/>
    <cellStyle name="Normal 9 10 2 2 3" xfId="16625" xr:uid="{00000000-0005-0000-0000-0000AE400000}"/>
    <cellStyle name="Normal 9 10 2 2 3 2" xfId="16626" xr:uid="{00000000-0005-0000-0000-0000AF400000}"/>
    <cellStyle name="Normal 9 10 2 2 4" xfId="16627" xr:uid="{00000000-0005-0000-0000-0000B0400000}"/>
    <cellStyle name="Normal 9 10 2 3" xfId="16628" xr:uid="{00000000-0005-0000-0000-0000B1400000}"/>
    <cellStyle name="Normal 9 10 2 3 2" xfId="16629" xr:uid="{00000000-0005-0000-0000-0000B2400000}"/>
    <cellStyle name="Normal 9 10 2 3 2 2" xfId="16630" xr:uid="{00000000-0005-0000-0000-0000B3400000}"/>
    <cellStyle name="Normal 9 10 2 3 3" xfId="16631" xr:uid="{00000000-0005-0000-0000-0000B4400000}"/>
    <cellStyle name="Normal 9 10 2 4" xfId="16632" xr:uid="{00000000-0005-0000-0000-0000B5400000}"/>
    <cellStyle name="Normal 9 10 2 4 2" xfId="16633" xr:uid="{00000000-0005-0000-0000-0000B6400000}"/>
    <cellStyle name="Normal 9 10 2 5" xfId="16634" xr:uid="{00000000-0005-0000-0000-0000B7400000}"/>
    <cellStyle name="Normal 9 10 3" xfId="16635" xr:uid="{00000000-0005-0000-0000-0000B8400000}"/>
    <cellStyle name="Normal 9 10 3 2" xfId="16636" xr:uid="{00000000-0005-0000-0000-0000B9400000}"/>
    <cellStyle name="Normal 9 10 3 2 2" xfId="16637" xr:uid="{00000000-0005-0000-0000-0000BA400000}"/>
    <cellStyle name="Normal 9 10 3 2 2 2" xfId="16638" xr:uid="{00000000-0005-0000-0000-0000BB400000}"/>
    <cellStyle name="Normal 9 10 3 2 3" xfId="16639" xr:uid="{00000000-0005-0000-0000-0000BC400000}"/>
    <cellStyle name="Normal 9 10 3 3" xfId="16640" xr:uid="{00000000-0005-0000-0000-0000BD400000}"/>
    <cellStyle name="Normal 9 10 3 3 2" xfId="16641" xr:uid="{00000000-0005-0000-0000-0000BE400000}"/>
    <cellStyle name="Normal 9 10 3 4" xfId="16642" xr:uid="{00000000-0005-0000-0000-0000BF400000}"/>
    <cellStyle name="Normal 9 10 4" xfId="16643" xr:uid="{00000000-0005-0000-0000-0000C0400000}"/>
    <cellStyle name="Normal 9 10 4 2" xfId="16644" xr:uid="{00000000-0005-0000-0000-0000C1400000}"/>
    <cellStyle name="Normal 9 10 4 2 2" xfId="16645" xr:uid="{00000000-0005-0000-0000-0000C2400000}"/>
    <cellStyle name="Normal 9 10 4 3" xfId="16646" xr:uid="{00000000-0005-0000-0000-0000C3400000}"/>
    <cellStyle name="Normal 9 10 4 3 2" xfId="16647" xr:uid="{00000000-0005-0000-0000-0000C4400000}"/>
    <cellStyle name="Normal 9 10 4 4" xfId="16648" xr:uid="{00000000-0005-0000-0000-0000C5400000}"/>
    <cellStyle name="Normal 9 10 5" xfId="16649" xr:uid="{00000000-0005-0000-0000-0000C6400000}"/>
    <cellStyle name="Normal 9 10 5 2" xfId="16650" xr:uid="{00000000-0005-0000-0000-0000C7400000}"/>
    <cellStyle name="Normal 9 10 5 2 2" xfId="16651" xr:uid="{00000000-0005-0000-0000-0000C8400000}"/>
    <cellStyle name="Normal 9 10 5 3" xfId="16652" xr:uid="{00000000-0005-0000-0000-0000C9400000}"/>
    <cellStyle name="Normal 9 10 5 3 2" xfId="16653" xr:uid="{00000000-0005-0000-0000-0000CA400000}"/>
    <cellStyle name="Normal 9 10 5 4" xfId="16654" xr:uid="{00000000-0005-0000-0000-0000CB400000}"/>
    <cellStyle name="Normal 9 10 6" xfId="16655" xr:uid="{00000000-0005-0000-0000-0000CC400000}"/>
    <cellStyle name="Normal 9 10 6 2" xfId="16656" xr:uid="{00000000-0005-0000-0000-0000CD400000}"/>
    <cellStyle name="Normal 9 10 6 2 2" xfId="16657" xr:uid="{00000000-0005-0000-0000-0000CE400000}"/>
    <cellStyle name="Normal 9 10 6 3" xfId="16658" xr:uid="{00000000-0005-0000-0000-0000CF400000}"/>
    <cellStyle name="Normal 9 10 6 3 2" xfId="16659" xr:uid="{00000000-0005-0000-0000-0000D0400000}"/>
    <cellStyle name="Normal 9 10 6 4" xfId="16660" xr:uid="{00000000-0005-0000-0000-0000D1400000}"/>
    <cellStyle name="Normal 9 10 7" xfId="16661" xr:uid="{00000000-0005-0000-0000-0000D2400000}"/>
    <cellStyle name="Normal 9 10 7 2" xfId="16662" xr:uid="{00000000-0005-0000-0000-0000D3400000}"/>
    <cellStyle name="Normal 9 10 8" xfId="16663" xr:uid="{00000000-0005-0000-0000-0000D4400000}"/>
    <cellStyle name="Normal 9 10 8 2" xfId="16664" xr:uid="{00000000-0005-0000-0000-0000D5400000}"/>
    <cellStyle name="Normal 9 11" xfId="16665" xr:uid="{00000000-0005-0000-0000-0000D6400000}"/>
    <cellStyle name="Normal 9 11 2" xfId="16666" xr:uid="{00000000-0005-0000-0000-0000D7400000}"/>
    <cellStyle name="Normal 9 11 2 2" xfId="16667" xr:uid="{00000000-0005-0000-0000-0000D8400000}"/>
    <cellStyle name="Normal 9 11 2 2 2" xfId="16668" xr:uid="{00000000-0005-0000-0000-0000D9400000}"/>
    <cellStyle name="Normal 9 11 2 2 2 2" xfId="16669" xr:uid="{00000000-0005-0000-0000-0000DA400000}"/>
    <cellStyle name="Normal 9 11 2 2 2 2 2" xfId="16670" xr:uid="{00000000-0005-0000-0000-0000DB400000}"/>
    <cellStyle name="Normal 9 11 2 2 2 3" xfId="16671" xr:uid="{00000000-0005-0000-0000-0000DC400000}"/>
    <cellStyle name="Normal 9 11 2 2 3" xfId="16672" xr:uid="{00000000-0005-0000-0000-0000DD400000}"/>
    <cellStyle name="Normal 9 11 2 2 3 2" xfId="16673" xr:uid="{00000000-0005-0000-0000-0000DE400000}"/>
    <cellStyle name="Normal 9 11 2 2 4" xfId="16674" xr:uid="{00000000-0005-0000-0000-0000DF400000}"/>
    <cellStyle name="Normal 9 11 2 3" xfId="16675" xr:uid="{00000000-0005-0000-0000-0000E0400000}"/>
    <cellStyle name="Normal 9 11 2 3 2" xfId="16676" xr:uid="{00000000-0005-0000-0000-0000E1400000}"/>
    <cellStyle name="Normal 9 11 2 3 2 2" xfId="16677" xr:uid="{00000000-0005-0000-0000-0000E2400000}"/>
    <cellStyle name="Normal 9 11 2 3 3" xfId="16678" xr:uid="{00000000-0005-0000-0000-0000E3400000}"/>
    <cellStyle name="Normal 9 11 2 4" xfId="16679" xr:uid="{00000000-0005-0000-0000-0000E4400000}"/>
    <cellStyle name="Normal 9 11 2 4 2" xfId="16680" xr:uid="{00000000-0005-0000-0000-0000E5400000}"/>
    <cellStyle name="Normal 9 11 2 5" xfId="16681" xr:uid="{00000000-0005-0000-0000-0000E6400000}"/>
    <cellStyle name="Normal 9 11 3" xfId="16682" xr:uid="{00000000-0005-0000-0000-0000E7400000}"/>
    <cellStyle name="Normal 9 11 3 2" xfId="16683" xr:uid="{00000000-0005-0000-0000-0000E8400000}"/>
    <cellStyle name="Normal 9 11 3 2 2" xfId="16684" xr:uid="{00000000-0005-0000-0000-0000E9400000}"/>
    <cellStyle name="Normal 9 11 3 2 2 2" xfId="16685" xr:uid="{00000000-0005-0000-0000-0000EA400000}"/>
    <cellStyle name="Normal 9 11 3 2 3" xfId="16686" xr:uid="{00000000-0005-0000-0000-0000EB400000}"/>
    <cellStyle name="Normal 9 11 3 3" xfId="16687" xr:uid="{00000000-0005-0000-0000-0000EC400000}"/>
    <cellStyle name="Normal 9 11 3 3 2" xfId="16688" xr:uid="{00000000-0005-0000-0000-0000ED400000}"/>
    <cellStyle name="Normal 9 11 3 4" xfId="16689" xr:uid="{00000000-0005-0000-0000-0000EE400000}"/>
    <cellStyle name="Normal 9 11 4" xfId="16690" xr:uid="{00000000-0005-0000-0000-0000EF400000}"/>
    <cellStyle name="Normal 9 11 4 2" xfId="16691" xr:uid="{00000000-0005-0000-0000-0000F0400000}"/>
    <cellStyle name="Normal 9 11 4 2 2" xfId="16692" xr:uid="{00000000-0005-0000-0000-0000F1400000}"/>
    <cellStyle name="Normal 9 11 4 3" xfId="16693" xr:uid="{00000000-0005-0000-0000-0000F2400000}"/>
    <cellStyle name="Normal 9 11 4 3 2" xfId="16694" xr:uid="{00000000-0005-0000-0000-0000F3400000}"/>
    <cellStyle name="Normal 9 11 4 4" xfId="16695" xr:uid="{00000000-0005-0000-0000-0000F4400000}"/>
    <cellStyle name="Normal 9 11 5" xfId="16696" xr:uid="{00000000-0005-0000-0000-0000F5400000}"/>
    <cellStyle name="Normal 9 11 5 2" xfId="16697" xr:uid="{00000000-0005-0000-0000-0000F6400000}"/>
    <cellStyle name="Normal 9 11 5 2 2" xfId="16698" xr:uid="{00000000-0005-0000-0000-0000F7400000}"/>
    <cellStyle name="Normal 9 11 5 3" xfId="16699" xr:uid="{00000000-0005-0000-0000-0000F8400000}"/>
    <cellStyle name="Normal 9 11 5 3 2" xfId="16700" xr:uid="{00000000-0005-0000-0000-0000F9400000}"/>
    <cellStyle name="Normal 9 11 5 4" xfId="16701" xr:uid="{00000000-0005-0000-0000-0000FA400000}"/>
    <cellStyle name="Normal 9 11 6" xfId="16702" xr:uid="{00000000-0005-0000-0000-0000FB400000}"/>
    <cellStyle name="Normal 9 11 6 2" xfId="16703" xr:uid="{00000000-0005-0000-0000-0000FC400000}"/>
    <cellStyle name="Normal 9 11 6 2 2" xfId="16704" xr:uid="{00000000-0005-0000-0000-0000FD400000}"/>
    <cellStyle name="Normal 9 11 6 3" xfId="16705" xr:uid="{00000000-0005-0000-0000-0000FE400000}"/>
    <cellStyle name="Normal 9 11 6 3 2" xfId="16706" xr:uid="{00000000-0005-0000-0000-0000FF400000}"/>
    <cellStyle name="Normal 9 11 6 4" xfId="16707" xr:uid="{00000000-0005-0000-0000-000000410000}"/>
    <cellStyle name="Normal 9 11 7" xfId="16708" xr:uid="{00000000-0005-0000-0000-000001410000}"/>
    <cellStyle name="Normal 9 11 7 2" xfId="16709" xr:uid="{00000000-0005-0000-0000-000002410000}"/>
    <cellStyle name="Normal 9 11 8" xfId="16710" xr:uid="{00000000-0005-0000-0000-000003410000}"/>
    <cellStyle name="Normal 9 11 8 2" xfId="16711" xr:uid="{00000000-0005-0000-0000-000004410000}"/>
    <cellStyle name="Normal 9 12" xfId="16712" xr:uid="{00000000-0005-0000-0000-000005410000}"/>
    <cellStyle name="Normal 9 12 2" xfId="16713" xr:uid="{00000000-0005-0000-0000-000006410000}"/>
    <cellStyle name="Normal 9 12 2 2" xfId="16714" xr:uid="{00000000-0005-0000-0000-000007410000}"/>
    <cellStyle name="Normal 9 12 2 2 2" xfId="16715" xr:uid="{00000000-0005-0000-0000-000008410000}"/>
    <cellStyle name="Normal 9 12 2 2 2 2" xfId="16716" xr:uid="{00000000-0005-0000-0000-000009410000}"/>
    <cellStyle name="Normal 9 12 2 2 2 2 2" xfId="16717" xr:uid="{00000000-0005-0000-0000-00000A410000}"/>
    <cellStyle name="Normal 9 12 2 2 2 3" xfId="16718" xr:uid="{00000000-0005-0000-0000-00000B410000}"/>
    <cellStyle name="Normal 9 12 2 2 3" xfId="16719" xr:uid="{00000000-0005-0000-0000-00000C410000}"/>
    <cellStyle name="Normal 9 12 2 2 3 2" xfId="16720" xr:uid="{00000000-0005-0000-0000-00000D410000}"/>
    <cellStyle name="Normal 9 12 2 2 4" xfId="16721" xr:uid="{00000000-0005-0000-0000-00000E410000}"/>
    <cellStyle name="Normal 9 12 2 3" xfId="16722" xr:uid="{00000000-0005-0000-0000-00000F410000}"/>
    <cellStyle name="Normal 9 12 2 3 2" xfId="16723" xr:uid="{00000000-0005-0000-0000-000010410000}"/>
    <cellStyle name="Normal 9 12 2 3 2 2" xfId="16724" xr:uid="{00000000-0005-0000-0000-000011410000}"/>
    <cellStyle name="Normal 9 12 2 3 3" xfId="16725" xr:uid="{00000000-0005-0000-0000-000012410000}"/>
    <cellStyle name="Normal 9 12 2 4" xfId="16726" xr:uid="{00000000-0005-0000-0000-000013410000}"/>
    <cellStyle name="Normal 9 12 2 4 2" xfId="16727" xr:uid="{00000000-0005-0000-0000-000014410000}"/>
    <cellStyle name="Normal 9 12 2 5" xfId="16728" xr:uid="{00000000-0005-0000-0000-000015410000}"/>
    <cellStyle name="Normal 9 12 3" xfId="16729" xr:uid="{00000000-0005-0000-0000-000016410000}"/>
    <cellStyle name="Normal 9 12 3 2" xfId="16730" xr:uid="{00000000-0005-0000-0000-000017410000}"/>
    <cellStyle name="Normal 9 12 3 2 2" xfId="16731" xr:uid="{00000000-0005-0000-0000-000018410000}"/>
    <cellStyle name="Normal 9 12 3 2 2 2" xfId="16732" xr:uid="{00000000-0005-0000-0000-000019410000}"/>
    <cellStyle name="Normal 9 12 3 2 3" xfId="16733" xr:uid="{00000000-0005-0000-0000-00001A410000}"/>
    <cellStyle name="Normal 9 12 3 3" xfId="16734" xr:uid="{00000000-0005-0000-0000-00001B410000}"/>
    <cellStyle name="Normal 9 12 3 3 2" xfId="16735" xr:uid="{00000000-0005-0000-0000-00001C410000}"/>
    <cellStyle name="Normal 9 12 3 4" xfId="16736" xr:uid="{00000000-0005-0000-0000-00001D410000}"/>
    <cellStyle name="Normal 9 12 4" xfId="16737" xr:uid="{00000000-0005-0000-0000-00001E410000}"/>
    <cellStyle name="Normal 9 12 4 2" xfId="16738" xr:uid="{00000000-0005-0000-0000-00001F410000}"/>
    <cellStyle name="Normal 9 12 4 2 2" xfId="16739" xr:uid="{00000000-0005-0000-0000-000020410000}"/>
    <cellStyle name="Normal 9 12 4 3" xfId="16740" xr:uid="{00000000-0005-0000-0000-000021410000}"/>
    <cellStyle name="Normal 9 12 4 3 2" xfId="16741" xr:uid="{00000000-0005-0000-0000-000022410000}"/>
    <cellStyle name="Normal 9 12 4 4" xfId="16742" xr:uid="{00000000-0005-0000-0000-000023410000}"/>
    <cellStyle name="Normal 9 12 5" xfId="16743" xr:uid="{00000000-0005-0000-0000-000024410000}"/>
    <cellStyle name="Normal 9 12 5 2" xfId="16744" xr:uid="{00000000-0005-0000-0000-000025410000}"/>
    <cellStyle name="Normal 9 12 5 2 2" xfId="16745" xr:uid="{00000000-0005-0000-0000-000026410000}"/>
    <cellStyle name="Normal 9 12 5 3" xfId="16746" xr:uid="{00000000-0005-0000-0000-000027410000}"/>
    <cellStyle name="Normal 9 12 5 3 2" xfId="16747" xr:uid="{00000000-0005-0000-0000-000028410000}"/>
    <cellStyle name="Normal 9 12 5 4" xfId="16748" xr:uid="{00000000-0005-0000-0000-000029410000}"/>
    <cellStyle name="Normal 9 12 6" xfId="16749" xr:uid="{00000000-0005-0000-0000-00002A410000}"/>
    <cellStyle name="Normal 9 12 6 2" xfId="16750" xr:uid="{00000000-0005-0000-0000-00002B410000}"/>
    <cellStyle name="Normal 9 12 6 2 2" xfId="16751" xr:uid="{00000000-0005-0000-0000-00002C410000}"/>
    <cellStyle name="Normal 9 12 6 3" xfId="16752" xr:uid="{00000000-0005-0000-0000-00002D410000}"/>
    <cellStyle name="Normal 9 12 6 3 2" xfId="16753" xr:uid="{00000000-0005-0000-0000-00002E410000}"/>
    <cellStyle name="Normal 9 12 6 4" xfId="16754" xr:uid="{00000000-0005-0000-0000-00002F410000}"/>
    <cellStyle name="Normal 9 12 7" xfId="16755" xr:uid="{00000000-0005-0000-0000-000030410000}"/>
    <cellStyle name="Normal 9 12 7 2" xfId="16756" xr:uid="{00000000-0005-0000-0000-000031410000}"/>
    <cellStyle name="Normal 9 12 8" xfId="16757" xr:uid="{00000000-0005-0000-0000-000032410000}"/>
    <cellStyle name="Normal 9 12 8 2" xfId="16758" xr:uid="{00000000-0005-0000-0000-000033410000}"/>
    <cellStyle name="Normal 9 13" xfId="16759" xr:uid="{00000000-0005-0000-0000-000034410000}"/>
    <cellStyle name="Normal 9 13 2" xfId="16760" xr:uid="{00000000-0005-0000-0000-000035410000}"/>
    <cellStyle name="Normal 9 13 2 2" xfId="16761" xr:uid="{00000000-0005-0000-0000-000036410000}"/>
    <cellStyle name="Normal 9 13 2 2 2" xfId="16762" xr:uid="{00000000-0005-0000-0000-000037410000}"/>
    <cellStyle name="Normal 9 13 2 2 2 2" xfId="16763" xr:uid="{00000000-0005-0000-0000-000038410000}"/>
    <cellStyle name="Normal 9 13 2 2 3" xfId="16764" xr:uid="{00000000-0005-0000-0000-000039410000}"/>
    <cellStyle name="Normal 9 13 2 3" xfId="16765" xr:uid="{00000000-0005-0000-0000-00003A410000}"/>
    <cellStyle name="Normal 9 13 2 3 2" xfId="16766" xr:uid="{00000000-0005-0000-0000-00003B410000}"/>
    <cellStyle name="Normal 9 13 2 4" xfId="16767" xr:uid="{00000000-0005-0000-0000-00003C410000}"/>
    <cellStyle name="Normal 9 13 3" xfId="16768" xr:uid="{00000000-0005-0000-0000-00003D410000}"/>
    <cellStyle name="Normal 9 13 3 2" xfId="16769" xr:uid="{00000000-0005-0000-0000-00003E410000}"/>
    <cellStyle name="Normal 9 13 3 2 2" xfId="16770" xr:uid="{00000000-0005-0000-0000-00003F410000}"/>
    <cellStyle name="Normal 9 13 3 2 2 2" xfId="16771" xr:uid="{00000000-0005-0000-0000-000040410000}"/>
    <cellStyle name="Normal 9 13 3 2 3" xfId="16772" xr:uid="{00000000-0005-0000-0000-000041410000}"/>
    <cellStyle name="Normal 9 13 3 3" xfId="16773" xr:uid="{00000000-0005-0000-0000-000042410000}"/>
    <cellStyle name="Normal 9 13 3 3 2" xfId="16774" xr:uid="{00000000-0005-0000-0000-000043410000}"/>
    <cellStyle name="Normal 9 13 3 4" xfId="16775" xr:uid="{00000000-0005-0000-0000-000044410000}"/>
    <cellStyle name="Normal 9 13 4" xfId="16776" xr:uid="{00000000-0005-0000-0000-000045410000}"/>
    <cellStyle name="Normal 9 13 4 2" xfId="16777" xr:uid="{00000000-0005-0000-0000-000046410000}"/>
    <cellStyle name="Normal 9 13 4 2 2" xfId="16778" xr:uid="{00000000-0005-0000-0000-000047410000}"/>
    <cellStyle name="Normal 9 13 4 3" xfId="16779" xr:uid="{00000000-0005-0000-0000-000048410000}"/>
    <cellStyle name="Normal 9 13 4 3 2" xfId="16780" xr:uid="{00000000-0005-0000-0000-000049410000}"/>
    <cellStyle name="Normal 9 13 4 4" xfId="16781" xr:uid="{00000000-0005-0000-0000-00004A410000}"/>
    <cellStyle name="Normal 9 13 5" xfId="16782" xr:uid="{00000000-0005-0000-0000-00004B410000}"/>
    <cellStyle name="Normal 9 13 5 2" xfId="16783" xr:uid="{00000000-0005-0000-0000-00004C410000}"/>
    <cellStyle name="Normal 9 13 5 2 2" xfId="16784" xr:uid="{00000000-0005-0000-0000-00004D410000}"/>
    <cellStyle name="Normal 9 13 5 3" xfId="16785" xr:uid="{00000000-0005-0000-0000-00004E410000}"/>
    <cellStyle name="Normal 9 13 5 3 2" xfId="16786" xr:uid="{00000000-0005-0000-0000-00004F410000}"/>
    <cellStyle name="Normal 9 13 5 4" xfId="16787" xr:uid="{00000000-0005-0000-0000-000050410000}"/>
    <cellStyle name="Normal 9 13 6" xfId="16788" xr:uid="{00000000-0005-0000-0000-000051410000}"/>
    <cellStyle name="Normal 9 13 6 2" xfId="16789" xr:uid="{00000000-0005-0000-0000-000052410000}"/>
    <cellStyle name="Normal 9 13 6 2 2" xfId="16790" xr:uid="{00000000-0005-0000-0000-000053410000}"/>
    <cellStyle name="Normal 9 13 6 3" xfId="16791" xr:uid="{00000000-0005-0000-0000-000054410000}"/>
    <cellStyle name="Normal 9 13 6 3 2" xfId="16792" xr:uid="{00000000-0005-0000-0000-000055410000}"/>
    <cellStyle name="Normal 9 13 6 4" xfId="16793" xr:uid="{00000000-0005-0000-0000-000056410000}"/>
    <cellStyle name="Normal 9 13 7" xfId="16794" xr:uid="{00000000-0005-0000-0000-000057410000}"/>
    <cellStyle name="Normal 9 13 7 2" xfId="16795" xr:uid="{00000000-0005-0000-0000-000058410000}"/>
    <cellStyle name="Normal 9 13 8" xfId="16796" xr:uid="{00000000-0005-0000-0000-000059410000}"/>
    <cellStyle name="Normal 9 13 8 2" xfId="16797" xr:uid="{00000000-0005-0000-0000-00005A410000}"/>
    <cellStyle name="Normal 9 14" xfId="16798" xr:uid="{00000000-0005-0000-0000-00005B410000}"/>
    <cellStyle name="Normal 9 14 2" xfId="16799" xr:uid="{00000000-0005-0000-0000-00005C410000}"/>
    <cellStyle name="Normal 9 14 2 2" xfId="16800" xr:uid="{00000000-0005-0000-0000-00005D410000}"/>
    <cellStyle name="Normal 9 14 2 2 2" xfId="16801" xr:uid="{00000000-0005-0000-0000-00005E410000}"/>
    <cellStyle name="Normal 9 14 2 2 2 2" xfId="16802" xr:uid="{00000000-0005-0000-0000-00005F410000}"/>
    <cellStyle name="Normal 9 14 2 2 3" xfId="16803" xr:uid="{00000000-0005-0000-0000-000060410000}"/>
    <cellStyle name="Normal 9 14 2 3" xfId="16804" xr:uid="{00000000-0005-0000-0000-000061410000}"/>
    <cellStyle name="Normal 9 14 2 3 2" xfId="16805" xr:uid="{00000000-0005-0000-0000-000062410000}"/>
    <cellStyle name="Normal 9 14 2 4" xfId="16806" xr:uid="{00000000-0005-0000-0000-000063410000}"/>
    <cellStyle name="Normal 9 14 3" xfId="16807" xr:uid="{00000000-0005-0000-0000-000064410000}"/>
    <cellStyle name="Normal 9 14 3 2" xfId="16808" xr:uid="{00000000-0005-0000-0000-000065410000}"/>
    <cellStyle name="Normal 9 14 4" xfId="16809" xr:uid="{00000000-0005-0000-0000-000066410000}"/>
    <cellStyle name="Normal 9 15" xfId="16810" xr:uid="{00000000-0005-0000-0000-000067410000}"/>
    <cellStyle name="Normal 9 15 2" xfId="16811" xr:uid="{00000000-0005-0000-0000-000068410000}"/>
    <cellStyle name="Normal 9 15 2 2" xfId="16812" xr:uid="{00000000-0005-0000-0000-000069410000}"/>
    <cellStyle name="Normal 9 15 2 2 2" xfId="16813" xr:uid="{00000000-0005-0000-0000-00006A410000}"/>
    <cellStyle name="Normal 9 15 2 3" xfId="16814" xr:uid="{00000000-0005-0000-0000-00006B410000}"/>
    <cellStyle name="Normal 9 15 3" xfId="16815" xr:uid="{00000000-0005-0000-0000-00006C410000}"/>
    <cellStyle name="Normal 9 15 3 2" xfId="16816" xr:uid="{00000000-0005-0000-0000-00006D410000}"/>
    <cellStyle name="Normal 9 15 4" xfId="16817" xr:uid="{00000000-0005-0000-0000-00006E410000}"/>
    <cellStyle name="Normal 9 16" xfId="16818" xr:uid="{00000000-0005-0000-0000-00006F410000}"/>
    <cellStyle name="Normal 9 16 2" xfId="16819" xr:uid="{00000000-0005-0000-0000-000070410000}"/>
    <cellStyle name="Normal 9 16 2 2" xfId="16820" xr:uid="{00000000-0005-0000-0000-000071410000}"/>
    <cellStyle name="Normal 9 16 2 2 2" xfId="16821" xr:uid="{00000000-0005-0000-0000-000072410000}"/>
    <cellStyle name="Normal 9 16 2 3" xfId="16822" xr:uid="{00000000-0005-0000-0000-000073410000}"/>
    <cellStyle name="Normal 9 16 3" xfId="16823" xr:uid="{00000000-0005-0000-0000-000074410000}"/>
    <cellStyle name="Normal 9 16 3 2" xfId="16824" xr:uid="{00000000-0005-0000-0000-000075410000}"/>
    <cellStyle name="Normal 9 16 4" xfId="16825" xr:uid="{00000000-0005-0000-0000-000076410000}"/>
    <cellStyle name="Normal 9 17" xfId="16826" xr:uid="{00000000-0005-0000-0000-000077410000}"/>
    <cellStyle name="Normal 9 17 2" xfId="16827" xr:uid="{00000000-0005-0000-0000-000078410000}"/>
    <cellStyle name="Normal 9 17 2 2" xfId="16828" xr:uid="{00000000-0005-0000-0000-000079410000}"/>
    <cellStyle name="Normal 9 17 2 2 2" xfId="16829" xr:uid="{00000000-0005-0000-0000-00007A410000}"/>
    <cellStyle name="Normal 9 17 2 3" xfId="16830" xr:uid="{00000000-0005-0000-0000-00007B410000}"/>
    <cellStyle name="Normal 9 17 3" xfId="16831" xr:uid="{00000000-0005-0000-0000-00007C410000}"/>
    <cellStyle name="Normal 9 17 3 2" xfId="16832" xr:uid="{00000000-0005-0000-0000-00007D410000}"/>
    <cellStyle name="Normal 9 17 4" xfId="16833" xr:uid="{00000000-0005-0000-0000-00007E410000}"/>
    <cellStyle name="Normal 9 18" xfId="16834" xr:uid="{00000000-0005-0000-0000-00007F410000}"/>
    <cellStyle name="Normal 9 18 2" xfId="16835" xr:uid="{00000000-0005-0000-0000-000080410000}"/>
    <cellStyle name="Normal 9 18 2 2" xfId="16836" xr:uid="{00000000-0005-0000-0000-000081410000}"/>
    <cellStyle name="Normal 9 18 3" xfId="16837" xr:uid="{00000000-0005-0000-0000-000082410000}"/>
    <cellStyle name="Normal 9 18 3 2" xfId="16838" xr:uid="{00000000-0005-0000-0000-000083410000}"/>
    <cellStyle name="Normal 9 18 4" xfId="16839" xr:uid="{00000000-0005-0000-0000-000084410000}"/>
    <cellStyle name="Normal 9 19" xfId="16840" xr:uid="{00000000-0005-0000-0000-000085410000}"/>
    <cellStyle name="Normal 9 19 2" xfId="16841" xr:uid="{00000000-0005-0000-0000-000086410000}"/>
    <cellStyle name="Normal 9 19 2 2" xfId="16842" xr:uid="{00000000-0005-0000-0000-000087410000}"/>
    <cellStyle name="Normal 9 19 3" xfId="16843" xr:uid="{00000000-0005-0000-0000-000088410000}"/>
    <cellStyle name="Normal 9 19 3 2" xfId="16844" xr:uid="{00000000-0005-0000-0000-000089410000}"/>
    <cellStyle name="Normal 9 19 4" xfId="16845" xr:uid="{00000000-0005-0000-0000-00008A410000}"/>
    <cellStyle name="Normal 9 2" xfId="16846" xr:uid="{00000000-0005-0000-0000-00008B410000}"/>
    <cellStyle name="Normal 9 2 10" xfId="16847" xr:uid="{00000000-0005-0000-0000-00008C410000}"/>
    <cellStyle name="Normal 9 2 10 2" xfId="16848" xr:uid="{00000000-0005-0000-0000-00008D410000}"/>
    <cellStyle name="Normal 9 2 10 2 2" xfId="16849" xr:uid="{00000000-0005-0000-0000-00008E410000}"/>
    <cellStyle name="Normal 9 2 10 3" xfId="16850" xr:uid="{00000000-0005-0000-0000-00008F410000}"/>
    <cellStyle name="Normal 9 2 10 3 2" xfId="16851" xr:uid="{00000000-0005-0000-0000-000090410000}"/>
    <cellStyle name="Normal 9 2 10 4" xfId="16852" xr:uid="{00000000-0005-0000-0000-000091410000}"/>
    <cellStyle name="Normal 9 2 11" xfId="16853" xr:uid="{00000000-0005-0000-0000-000092410000}"/>
    <cellStyle name="Normal 9 2 11 2" xfId="16854" xr:uid="{00000000-0005-0000-0000-000093410000}"/>
    <cellStyle name="Normal 9 2 11 2 2" xfId="16855" xr:uid="{00000000-0005-0000-0000-000094410000}"/>
    <cellStyle name="Normal 9 2 11 3" xfId="16856" xr:uid="{00000000-0005-0000-0000-000095410000}"/>
    <cellStyle name="Normal 9 2 11 3 2" xfId="16857" xr:uid="{00000000-0005-0000-0000-000096410000}"/>
    <cellStyle name="Normal 9 2 11 4" xfId="16858" xr:uid="{00000000-0005-0000-0000-000097410000}"/>
    <cellStyle name="Normal 9 2 12" xfId="16859" xr:uid="{00000000-0005-0000-0000-000098410000}"/>
    <cellStyle name="Normal 9 2 12 2" xfId="16860" xr:uid="{00000000-0005-0000-0000-000099410000}"/>
    <cellStyle name="Normal 9 2 12 2 2" xfId="16861" xr:uid="{00000000-0005-0000-0000-00009A410000}"/>
    <cellStyle name="Normal 9 2 12 3" xfId="16862" xr:uid="{00000000-0005-0000-0000-00009B410000}"/>
    <cellStyle name="Normal 9 2 12 3 2" xfId="16863" xr:uid="{00000000-0005-0000-0000-00009C410000}"/>
    <cellStyle name="Normal 9 2 12 4" xfId="16864" xr:uid="{00000000-0005-0000-0000-00009D410000}"/>
    <cellStyle name="Normal 9 2 13" xfId="16865" xr:uid="{00000000-0005-0000-0000-00009E410000}"/>
    <cellStyle name="Normal 9 2 13 2" xfId="16866" xr:uid="{00000000-0005-0000-0000-00009F410000}"/>
    <cellStyle name="Normal 9 2 13 2 2" xfId="16867" xr:uid="{00000000-0005-0000-0000-0000A0410000}"/>
    <cellStyle name="Normal 9 2 13 3" xfId="16868" xr:uid="{00000000-0005-0000-0000-0000A1410000}"/>
    <cellStyle name="Normal 9 2 13 3 2" xfId="16869" xr:uid="{00000000-0005-0000-0000-0000A2410000}"/>
    <cellStyle name="Normal 9 2 13 4" xfId="16870" xr:uid="{00000000-0005-0000-0000-0000A3410000}"/>
    <cellStyle name="Normal 9 2 14" xfId="16871" xr:uid="{00000000-0005-0000-0000-0000A4410000}"/>
    <cellStyle name="Normal 9 2 14 2" xfId="16872" xr:uid="{00000000-0005-0000-0000-0000A5410000}"/>
    <cellStyle name="Normal 9 2 15" xfId="16873" xr:uid="{00000000-0005-0000-0000-0000A6410000}"/>
    <cellStyle name="Normal 9 2 15 2" xfId="16874" xr:uid="{00000000-0005-0000-0000-0000A7410000}"/>
    <cellStyle name="Normal 9 2 16" xfId="16875" xr:uid="{00000000-0005-0000-0000-0000A8410000}"/>
    <cellStyle name="Normal 9 2 2" xfId="16876" xr:uid="{00000000-0005-0000-0000-0000A9410000}"/>
    <cellStyle name="Normal 9 2 2 10" xfId="16877" xr:uid="{00000000-0005-0000-0000-0000AA410000}"/>
    <cellStyle name="Normal 9 2 2 10 2" xfId="16878" xr:uid="{00000000-0005-0000-0000-0000AB410000}"/>
    <cellStyle name="Normal 9 2 2 10 2 2" xfId="16879" xr:uid="{00000000-0005-0000-0000-0000AC410000}"/>
    <cellStyle name="Normal 9 2 2 10 2 3" xfId="16880" xr:uid="{00000000-0005-0000-0000-0000AD410000}"/>
    <cellStyle name="Normal 9 2 2 10 3" xfId="16881" xr:uid="{00000000-0005-0000-0000-0000AE410000}"/>
    <cellStyle name="Normal 9 2 2 10 3 2" xfId="16882" xr:uid="{00000000-0005-0000-0000-0000AF410000}"/>
    <cellStyle name="Normal 9 2 2 10 4" xfId="16883" xr:uid="{00000000-0005-0000-0000-0000B0410000}"/>
    <cellStyle name="Normal 9 2 2 11" xfId="16884" xr:uid="{00000000-0005-0000-0000-0000B1410000}"/>
    <cellStyle name="Normal 9 2 2 11 2" xfId="16885" xr:uid="{00000000-0005-0000-0000-0000B2410000}"/>
    <cellStyle name="Normal 9 2 2 11 2 2" xfId="16886" xr:uid="{00000000-0005-0000-0000-0000B3410000}"/>
    <cellStyle name="Normal 9 2 2 11 3" xfId="16887" xr:uid="{00000000-0005-0000-0000-0000B4410000}"/>
    <cellStyle name="Normal 9 2 2 12" xfId="16888" xr:uid="{00000000-0005-0000-0000-0000B5410000}"/>
    <cellStyle name="Normal 9 2 2 12 2" xfId="16889" xr:uid="{00000000-0005-0000-0000-0000B6410000}"/>
    <cellStyle name="Normal 9 2 2 12 3" xfId="16890" xr:uid="{00000000-0005-0000-0000-0000B7410000}"/>
    <cellStyle name="Normal 9 2 2 13" xfId="16891" xr:uid="{00000000-0005-0000-0000-0000B8410000}"/>
    <cellStyle name="Normal 9 2 2 13 2" xfId="16892" xr:uid="{00000000-0005-0000-0000-0000B9410000}"/>
    <cellStyle name="Normal 9 2 2 14" xfId="16893" xr:uid="{00000000-0005-0000-0000-0000BA410000}"/>
    <cellStyle name="Normal 9 2 2 2" xfId="16894" xr:uid="{00000000-0005-0000-0000-0000BB410000}"/>
    <cellStyle name="Normal 9 2 2 2 2" xfId="16895" xr:uid="{00000000-0005-0000-0000-0000BC410000}"/>
    <cellStyle name="Normal 9 2 2 2 2 2" xfId="16896" xr:uid="{00000000-0005-0000-0000-0000BD410000}"/>
    <cellStyle name="Normal 9 2 2 2 2 2 2" xfId="16897" xr:uid="{00000000-0005-0000-0000-0000BE410000}"/>
    <cellStyle name="Normal 9 2 2 2 2 2 2 2" xfId="16898" xr:uid="{00000000-0005-0000-0000-0000BF410000}"/>
    <cellStyle name="Normal 9 2 2 2 2 2 2 2 2" xfId="16899" xr:uid="{00000000-0005-0000-0000-0000C0410000}"/>
    <cellStyle name="Normal 9 2 2 2 2 2 2 3" xfId="16900" xr:uid="{00000000-0005-0000-0000-0000C1410000}"/>
    <cellStyle name="Normal 9 2 2 2 2 2 3" xfId="16901" xr:uid="{00000000-0005-0000-0000-0000C2410000}"/>
    <cellStyle name="Normal 9 2 2 2 2 2 3 2" xfId="16902" xr:uid="{00000000-0005-0000-0000-0000C3410000}"/>
    <cellStyle name="Normal 9 2 2 2 2 2 4" xfId="16903" xr:uid="{00000000-0005-0000-0000-0000C4410000}"/>
    <cellStyle name="Normal 9 2 2 2 2 3" xfId="16904" xr:uid="{00000000-0005-0000-0000-0000C5410000}"/>
    <cellStyle name="Normal 9 2 2 2 2 3 2" xfId="16905" xr:uid="{00000000-0005-0000-0000-0000C6410000}"/>
    <cellStyle name="Normal 9 2 2 2 2 3 2 2" xfId="16906" xr:uid="{00000000-0005-0000-0000-0000C7410000}"/>
    <cellStyle name="Normal 9 2 2 2 2 3 3" xfId="16907" xr:uid="{00000000-0005-0000-0000-0000C8410000}"/>
    <cellStyle name="Normal 9 2 2 2 2 3 3 2" xfId="16908" xr:uid="{00000000-0005-0000-0000-0000C9410000}"/>
    <cellStyle name="Normal 9 2 2 2 2 3 4" xfId="16909" xr:uid="{00000000-0005-0000-0000-0000CA410000}"/>
    <cellStyle name="Normal 9 2 2 2 2 4" xfId="16910" xr:uid="{00000000-0005-0000-0000-0000CB410000}"/>
    <cellStyle name="Normal 9 2 2 2 2 4 2" xfId="16911" xr:uid="{00000000-0005-0000-0000-0000CC410000}"/>
    <cellStyle name="Normal 9 2 2 2 2 4 2 2" xfId="16912" xr:uid="{00000000-0005-0000-0000-0000CD410000}"/>
    <cellStyle name="Normal 9 2 2 2 2 4 3" xfId="16913" xr:uid="{00000000-0005-0000-0000-0000CE410000}"/>
    <cellStyle name="Normal 9 2 2 2 2 4 3 2" xfId="16914" xr:uid="{00000000-0005-0000-0000-0000CF410000}"/>
    <cellStyle name="Normal 9 2 2 2 2 4 4" xfId="16915" xr:uid="{00000000-0005-0000-0000-0000D0410000}"/>
    <cellStyle name="Normal 9 2 2 2 2 5" xfId="16916" xr:uid="{00000000-0005-0000-0000-0000D1410000}"/>
    <cellStyle name="Normal 9 2 2 2 2 5 2" xfId="16917" xr:uid="{00000000-0005-0000-0000-0000D2410000}"/>
    <cellStyle name="Normal 9 2 2 2 2 5 2 2" xfId="16918" xr:uid="{00000000-0005-0000-0000-0000D3410000}"/>
    <cellStyle name="Normal 9 2 2 2 2 5 3" xfId="16919" xr:uid="{00000000-0005-0000-0000-0000D4410000}"/>
    <cellStyle name="Normal 9 2 2 2 2 5 3 2" xfId="16920" xr:uid="{00000000-0005-0000-0000-0000D5410000}"/>
    <cellStyle name="Normal 9 2 2 2 2 5 4" xfId="16921" xr:uid="{00000000-0005-0000-0000-0000D6410000}"/>
    <cellStyle name="Normal 9 2 2 2 2 6" xfId="16922" xr:uid="{00000000-0005-0000-0000-0000D7410000}"/>
    <cellStyle name="Normal 9 2 2 2 2 6 2" xfId="16923" xr:uid="{00000000-0005-0000-0000-0000D8410000}"/>
    <cellStyle name="Normal 9 2 2 2 2 6 2 2" xfId="16924" xr:uid="{00000000-0005-0000-0000-0000D9410000}"/>
    <cellStyle name="Normal 9 2 2 2 2 6 3" xfId="16925" xr:uid="{00000000-0005-0000-0000-0000DA410000}"/>
    <cellStyle name="Normal 9 2 2 2 2 6 3 2" xfId="16926" xr:uid="{00000000-0005-0000-0000-0000DB410000}"/>
    <cellStyle name="Normal 9 2 2 2 2 6 4" xfId="16927" xr:uid="{00000000-0005-0000-0000-0000DC410000}"/>
    <cellStyle name="Normal 9 2 2 2 2 7" xfId="16928" xr:uid="{00000000-0005-0000-0000-0000DD410000}"/>
    <cellStyle name="Normal 9 2 2 2 2 7 2" xfId="16929" xr:uid="{00000000-0005-0000-0000-0000DE410000}"/>
    <cellStyle name="Normal 9 2 2 2 2 8" xfId="16930" xr:uid="{00000000-0005-0000-0000-0000DF410000}"/>
    <cellStyle name="Normal 9 2 2 2 2 8 2" xfId="16931" xr:uid="{00000000-0005-0000-0000-0000E0410000}"/>
    <cellStyle name="Normal 9 2 2 2 2 9" xfId="16932" xr:uid="{00000000-0005-0000-0000-0000E1410000}"/>
    <cellStyle name="Normal 9 2 2 2 3" xfId="16933" xr:uid="{00000000-0005-0000-0000-0000E2410000}"/>
    <cellStyle name="Normal 9 2 2 2 3 2" xfId="16934" xr:uid="{00000000-0005-0000-0000-0000E3410000}"/>
    <cellStyle name="Normal 9 2 2 2 3 2 2" xfId="16935" xr:uid="{00000000-0005-0000-0000-0000E4410000}"/>
    <cellStyle name="Normal 9 2 2 2 3 2 2 2" xfId="16936" xr:uid="{00000000-0005-0000-0000-0000E5410000}"/>
    <cellStyle name="Normal 9 2 2 2 3 2 3" xfId="16937" xr:uid="{00000000-0005-0000-0000-0000E6410000}"/>
    <cellStyle name="Normal 9 2 2 2 3 2 4" xfId="16938" xr:uid="{00000000-0005-0000-0000-0000E7410000}"/>
    <cellStyle name="Normal 9 2 2 2 3 3" xfId="16939" xr:uid="{00000000-0005-0000-0000-0000E8410000}"/>
    <cellStyle name="Normal 9 2 2 2 3 3 2" xfId="16940" xr:uid="{00000000-0005-0000-0000-0000E9410000}"/>
    <cellStyle name="Normal 9 2 2 2 3 3 3" xfId="16941" xr:uid="{00000000-0005-0000-0000-0000EA410000}"/>
    <cellStyle name="Normal 9 2 2 2 3 4" xfId="16942" xr:uid="{00000000-0005-0000-0000-0000EB410000}"/>
    <cellStyle name="Normal 9 2 2 2 3 5" xfId="16943" xr:uid="{00000000-0005-0000-0000-0000EC410000}"/>
    <cellStyle name="Normal 9 2 2 2 4" xfId="16944" xr:uid="{00000000-0005-0000-0000-0000ED410000}"/>
    <cellStyle name="Normal 9 2 2 2 4 2" xfId="16945" xr:uid="{00000000-0005-0000-0000-0000EE410000}"/>
    <cellStyle name="Normal 9 2 2 2 4 2 2" xfId="16946" xr:uid="{00000000-0005-0000-0000-0000EF410000}"/>
    <cellStyle name="Normal 9 2 2 2 4 2 3" xfId="16947" xr:uid="{00000000-0005-0000-0000-0000F0410000}"/>
    <cellStyle name="Normal 9 2 2 2 4 3" xfId="16948" xr:uid="{00000000-0005-0000-0000-0000F1410000}"/>
    <cellStyle name="Normal 9 2 2 2 4 3 2" xfId="16949" xr:uid="{00000000-0005-0000-0000-0000F2410000}"/>
    <cellStyle name="Normal 9 2 2 2 4 4" xfId="16950" xr:uid="{00000000-0005-0000-0000-0000F3410000}"/>
    <cellStyle name="Normal 9 2 2 2 5" xfId="16951" xr:uid="{00000000-0005-0000-0000-0000F4410000}"/>
    <cellStyle name="Normal 9 2 2 2 5 2" xfId="16952" xr:uid="{00000000-0005-0000-0000-0000F5410000}"/>
    <cellStyle name="Normal 9 2 2 2 5 2 2" xfId="16953" xr:uid="{00000000-0005-0000-0000-0000F6410000}"/>
    <cellStyle name="Normal 9 2 2 2 5 2 3" xfId="16954" xr:uid="{00000000-0005-0000-0000-0000F7410000}"/>
    <cellStyle name="Normal 9 2 2 2 5 3" xfId="16955" xr:uid="{00000000-0005-0000-0000-0000F8410000}"/>
    <cellStyle name="Normal 9 2 2 2 5 3 2" xfId="16956" xr:uid="{00000000-0005-0000-0000-0000F9410000}"/>
    <cellStyle name="Normal 9 2 2 2 5 4" xfId="16957" xr:uid="{00000000-0005-0000-0000-0000FA410000}"/>
    <cellStyle name="Normal 9 2 2 2 6" xfId="16958" xr:uid="{00000000-0005-0000-0000-0000FB410000}"/>
    <cellStyle name="Normal 9 2 2 2 6 2" xfId="16959" xr:uid="{00000000-0005-0000-0000-0000FC410000}"/>
    <cellStyle name="Normal 9 2 2 2 6 2 2" xfId="16960" xr:uid="{00000000-0005-0000-0000-0000FD410000}"/>
    <cellStyle name="Normal 9 2 2 2 6 3" xfId="16961" xr:uid="{00000000-0005-0000-0000-0000FE410000}"/>
    <cellStyle name="Normal 9 2 2 2 6 3 2" xfId="16962" xr:uid="{00000000-0005-0000-0000-0000FF410000}"/>
    <cellStyle name="Normal 9 2 2 2 6 4" xfId="16963" xr:uid="{00000000-0005-0000-0000-000000420000}"/>
    <cellStyle name="Normal 9 2 2 2 7" xfId="16964" xr:uid="{00000000-0005-0000-0000-000001420000}"/>
    <cellStyle name="Normal 9 2 2 2 7 2" xfId="16965" xr:uid="{00000000-0005-0000-0000-000002420000}"/>
    <cellStyle name="Normal 9 2 2 2 8" xfId="16966" xr:uid="{00000000-0005-0000-0000-000003420000}"/>
    <cellStyle name="Normal 9 2 2 2 8 2" xfId="16967" xr:uid="{00000000-0005-0000-0000-000004420000}"/>
    <cellStyle name="Normal 9 2 2 2 9" xfId="16968" xr:uid="{00000000-0005-0000-0000-000005420000}"/>
    <cellStyle name="Normal 9 2 2 3" xfId="16969" xr:uid="{00000000-0005-0000-0000-000006420000}"/>
    <cellStyle name="Normal 9 2 2 3 2" xfId="16970" xr:uid="{00000000-0005-0000-0000-000007420000}"/>
    <cellStyle name="Normal 9 2 2 3 2 2" xfId="16971" xr:uid="{00000000-0005-0000-0000-000008420000}"/>
    <cellStyle name="Normal 9 2 2 3 2 2 2" xfId="16972" xr:uid="{00000000-0005-0000-0000-000009420000}"/>
    <cellStyle name="Normal 9 2 2 3 2 2 2 2" xfId="16973" xr:uid="{00000000-0005-0000-0000-00000A420000}"/>
    <cellStyle name="Normal 9 2 2 3 2 2 2 2 2" xfId="16974" xr:uid="{00000000-0005-0000-0000-00000B420000}"/>
    <cellStyle name="Normal 9 2 2 3 2 2 2 3" xfId="16975" xr:uid="{00000000-0005-0000-0000-00000C420000}"/>
    <cellStyle name="Normal 9 2 2 3 2 2 3" xfId="16976" xr:uid="{00000000-0005-0000-0000-00000D420000}"/>
    <cellStyle name="Normal 9 2 2 3 2 2 3 2" xfId="16977" xr:uid="{00000000-0005-0000-0000-00000E420000}"/>
    <cellStyle name="Normal 9 2 2 3 2 2 4" xfId="16978" xr:uid="{00000000-0005-0000-0000-00000F420000}"/>
    <cellStyle name="Normal 9 2 2 3 2 3" xfId="16979" xr:uid="{00000000-0005-0000-0000-000010420000}"/>
    <cellStyle name="Normal 9 2 2 3 2 3 2" xfId="16980" xr:uid="{00000000-0005-0000-0000-000011420000}"/>
    <cellStyle name="Normal 9 2 2 3 2 3 2 2" xfId="16981" xr:uid="{00000000-0005-0000-0000-000012420000}"/>
    <cellStyle name="Normal 9 2 2 3 2 3 3" xfId="16982" xr:uid="{00000000-0005-0000-0000-000013420000}"/>
    <cellStyle name="Normal 9 2 2 3 2 4" xfId="16983" xr:uid="{00000000-0005-0000-0000-000014420000}"/>
    <cellStyle name="Normal 9 2 2 3 2 4 2" xfId="16984" xr:uid="{00000000-0005-0000-0000-000015420000}"/>
    <cellStyle name="Normal 9 2 2 3 2 5" xfId="16985" xr:uid="{00000000-0005-0000-0000-000016420000}"/>
    <cellStyle name="Normal 9 2 2 3 3" xfId="16986" xr:uid="{00000000-0005-0000-0000-000017420000}"/>
    <cellStyle name="Normal 9 2 2 3 3 2" xfId="16987" xr:uid="{00000000-0005-0000-0000-000018420000}"/>
    <cellStyle name="Normal 9 2 2 3 3 2 2" xfId="16988" xr:uid="{00000000-0005-0000-0000-000019420000}"/>
    <cellStyle name="Normal 9 2 2 3 3 2 2 2" xfId="16989" xr:uid="{00000000-0005-0000-0000-00001A420000}"/>
    <cellStyle name="Normal 9 2 2 3 3 2 3" xfId="16990" xr:uid="{00000000-0005-0000-0000-00001B420000}"/>
    <cellStyle name="Normal 9 2 2 3 3 3" xfId="16991" xr:uid="{00000000-0005-0000-0000-00001C420000}"/>
    <cellStyle name="Normal 9 2 2 3 3 3 2" xfId="16992" xr:uid="{00000000-0005-0000-0000-00001D420000}"/>
    <cellStyle name="Normal 9 2 2 3 3 4" xfId="16993" xr:uid="{00000000-0005-0000-0000-00001E420000}"/>
    <cellStyle name="Normal 9 2 2 3 4" xfId="16994" xr:uid="{00000000-0005-0000-0000-00001F420000}"/>
    <cellStyle name="Normal 9 2 2 3 4 2" xfId="16995" xr:uid="{00000000-0005-0000-0000-000020420000}"/>
    <cellStyle name="Normal 9 2 2 3 4 2 2" xfId="16996" xr:uid="{00000000-0005-0000-0000-000021420000}"/>
    <cellStyle name="Normal 9 2 2 3 4 3" xfId="16997" xr:uid="{00000000-0005-0000-0000-000022420000}"/>
    <cellStyle name="Normal 9 2 2 3 5" xfId="16998" xr:uid="{00000000-0005-0000-0000-000023420000}"/>
    <cellStyle name="Normal 9 2 2 3 5 2" xfId="16999" xr:uid="{00000000-0005-0000-0000-000024420000}"/>
    <cellStyle name="Normal 9 2 2 3 5 2 2" xfId="17000" xr:uid="{00000000-0005-0000-0000-000025420000}"/>
    <cellStyle name="Normal 9 2 2 3 5 3" xfId="17001" xr:uid="{00000000-0005-0000-0000-000026420000}"/>
    <cellStyle name="Normal 9 2 2 3 6" xfId="17002" xr:uid="{00000000-0005-0000-0000-000027420000}"/>
    <cellStyle name="Normal 9 2 2 3 6 2" xfId="17003" xr:uid="{00000000-0005-0000-0000-000028420000}"/>
    <cellStyle name="Normal 9 2 2 3 7" xfId="17004" xr:uid="{00000000-0005-0000-0000-000029420000}"/>
    <cellStyle name="Normal 9 2 2 4" xfId="17005" xr:uid="{00000000-0005-0000-0000-00002A420000}"/>
    <cellStyle name="Normal 9 2 2 4 2" xfId="17006" xr:uid="{00000000-0005-0000-0000-00002B420000}"/>
    <cellStyle name="Normal 9 2 2 4 2 2" xfId="17007" xr:uid="{00000000-0005-0000-0000-00002C420000}"/>
    <cellStyle name="Normal 9 2 2 4 2 2 2" xfId="17008" xr:uid="{00000000-0005-0000-0000-00002D420000}"/>
    <cellStyle name="Normal 9 2 2 4 2 2 2 2" xfId="17009" xr:uid="{00000000-0005-0000-0000-00002E420000}"/>
    <cellStyle name="Normal 9 2 2 4 2 2 2 2 2" xfId="17010" xr:uid="{00000000-0005-0000-0000-00002F420000}"/>
    <cellStyle name="Normal 9 2 2 4 2 2 2 3" xfId="17011" xr:uid="{00000000-0005-0000-0000-000030420000}"/>
    <cellStyle name="Normal 9 2 2 4 2 2 3" xfId="17012" xr:uid="{00000000-0005-0000-0000-000031420000}"/>
    <cellStyle name="Normal 9 2 2 4 2 2 3 2" xfId="17013" xr:uid="{00000000-0005-0000-0000-000032420000}"/>
    <cellStyle name="Normal 9 2 2 4 2 2 4" xfId="17014" xr:uid="{00000000-0005-0000-0000-000033420000}"/>
    <cellStyle name="Normal 9 2 2 4 2 3" xfId="17015" xr:uid="{00000000-0005-0000-0000-000034420000}"/>
    <cellStyle name="Normal 9 2 2 4 2 3 2" xfId="17016" xr:uid="{00000000-0005-0000-0000-000035420000}"/>
    <cellStyle name="Normal 9 2 2 4 2 3 2 2" xfId="17017" xr:uid="{00000000-0005-0000-0000-000036420000}"/>
    <cellStyle name="Normal 9 2 2 4 2 3 3" xfId="17018" xr:uid="{00000000-0005-0000-0000-000037420000}"/>
    <cellStyle name="Normal 9 2 2 4 2 4" xfId="17019" xr:uid="{00000000-0005-0000-0000-000038420000}"/>
    <cellStyle name="Normal 9 2 2 4 2 4 2" xfId="17020" xr:uid="{00000000-0005-0000-0000-000039420000}"/>
    <cellStyle name="Normal 9 2 2 4 2 5" xfId="17021" xr:uid="{00000000-0005-0000-0000-00003A420000}"/>
    <cellStyle name="Normal 9 2 2 4 2 6" xfId="17022" xr:uid="{00000000-0005-0000-0000-00003B420000}"/>
    <cellStyle name="Normal 9 2 2 4 3" xfId="17023" xr:uid="{00000000-0005-0000-0000-00003C420000}"/>
    <cellStyle name="Normal 9 2 2 4 3 2" xfId="17024" xr:uid="{00000000-0005-0000-0000-00003D420000}"/>
    <cellStyle name="Normal 9 2 2 4 3 2 2" xfId="17025" xr:uid="{00000000-0005-0000-0000-00003E420000}"/>
    <cellStyle name="Normal 9 2 2 4 3 2 2 2" xfId="17026" xr:uid="{00000000-0005-0000-0000-00003F420000}"/>
    <cellStyle name="Normal 9 2 2 4 3 2 3" xfId="17027" xr:uid="{00000000-0005-0000-0000-000040420000}"/>
    <cellStyle name="Normal 9 2 2 4 3 3" xfId="17028" xr:uid="{00000000-0005-0000-0000-000041420000}"/>
    <cellStyle name="Normal 9 2 2 4 3 3 2" xfId="17029" xr:uid="{00000000-0005-0000-0000-000042420000}"/>
    <cellStyle name="Normal 9 2 2 4 3 4" xfId="17030" xr:uid="{00000000-0005-0000-0000-000043420000}"/>
    <cellStyle name="Normal 9 2 2 4 3 5" xfId="17031" xr:uid="{00000000-0005-0000-0000-000044420000}"/>
    <cellStyle name="Normal 9 2 2 4 4" xfId="17032" xr:uid="{00000000-0005-0000-0000-000045420000}"/>
    <cellStyle name="Normal 9 2 2 4 5" xfId="17033" xr:uid="{00000000-0005-0000-0000-000046420000}"/>
    <cellStyle name="Normal 9 2 2 4 5 2" xfId="17034" xr:uid="{00000000-0005-0000-0000-000047420000}"/>
    <cellStyle name="Normal 9 2 2 4 5 2 2" xfId="17035" xr:uid="{00000000-0005-0000-0000-000048420000}"/>
    <cellStyle name="Normal 9 2 2 4 5 3" xfId="17036" xr:uid="{00000000-0005-0000-0000-000049420000}"/>
    <cellStyle name="Normal 9 2 2 4 6" xfId="17037" xr:uid="{00000000-0005-0000-0000-00004A420000}"/>
    <cellStyle name="Normal 9 2 2 4 6 2" xfId="17038" xr:uid="{00000000-0005-0000-0000-00004B420000}"/>
    <cellStyle name="Normal 9 2 2 4 6 2 2" xfId="17039" xr:uid="{00000000-0005-0000-0000-00004C420000}"/>
    <cellStyle name="Normal 9 2 2 4 6 3" xfId="17040" xr:uid="{00000000-0005-0000-0000-00004D420000}"/>
    <cellStyle name="Normal 9 2 2 4 7" xfId="17041" xr:uid="{00000000-0005-0000-0000-00004E420000}"/>
    <cellStyle name="Normal 9 2 2 5" xfId="17042" xr:uid="{00000000-0005-0000-0000-00004F420000}"/>
    <cellStyle name="Normal 9 2 2 5 2" xfId="17043" xr:uid="{00000000-0005-0000-0000-000050420000}"/>
    <cellStyle name="Normal 9 2 2 5 2 2" xfId="17044" xr:uid="{00000000-0005-0000-0000-000051420000}"/>
    <cellStyle name="Normal 9 2 2 5 2 2 2" xfId="17045" xr:uid="{00000000-0005-0000-0000-000052420000}"/>
    <cellStyle name="Normal 9 2 2 5 2 2 2 2" xfId="17046" xr:uid="{00000000-0005-0000-0000-000053420000}"/>
    <cellStyle name="Normal 9 2 2 5 2 2 3" xfId="17047" xr:uid="{00000000-0005-0000-0000-000054420000}"/>
    <cellStyle name="Normal 9 2 2 5 2 3" xfId="17048" xr:uid="{00000000-0005-0000-0000-000055420000}"/>
    <cellStyle name="Normal 9 2 2 5 2 3 2" xfId="17049" xr:uid="{00000000-0005-0000-0000-000056420000}"/>
    <cellStyle name="Normal 9 2 2 5 2 4" xfId="17050" xr:uid="{00000000-0005-0000-0000-000057420000}"/>
    <cellStyle name="Normal 9 2 2 5 3" xfId="17051" xr:uid="{00000000-0005-0000-0000-000058420000}"/>
    <cellStyle name="Normal 9 2 2 5 3 2" xfId="17052" xr:uid="{00000000-0005-0000-0000-000059420000}"/>
    <cellStyle name="Normal 9 2 2 5 3 2 2" xfId="17053" xr:uid="{00000000-0005-0000-0000-00005A420000}"/>
    <cellStyle name="Normal 9 2 2 5 3 2 2 2" xfId="17054" xr:uid="{00000000-0005-0000-0000-00005B420000}"/>
    <cellStyle name="Normal 9 2 2 5 3 2 3" xfId="17055" xr:uid="{00000000-0005-0000-0000-00005C420000}"/>
    <cellStyle name="Normal 9 2 2 5 3 3" xfId="17056" xr:uid="{00000000-0005-0000-0000-00005D420000}"/>
    <cellStyle name="Normal 9 2 2 5 3 3 2" xfId="17057" xr:uid="{00000000-0005-0000-0000-00005E420000}"/>
    <cellStyle name="Normal 9 2 2 5 3 4" xfId="17058" xr:uid="{00000000-0005-0000-0000-00005F420000}"/>
    <cellStyle name="Normal 9 2 2 5 4" xfId="17059" xr:uid="{00000000-0005-0000-0000-000060420000}"/>
    <cellStyle name="Normal 9 2 2 5 4 2" xfId="17060" xr:uid="{00000000-0005-0000-0000-000061420000}"/>
    <cellStyle name="Normal 9 2 2 5 4 2 2" xfId="17061" xr:uid="{00000000-0005-0000-0000-000062420000}"/>
    <cellStyle name="Normal 9 2 2 5 4 3" xfId="17062" xr:uid="{00000000-0005-0000-0000-000063420000}"/>
    <cellStyle name="Normal 9 2 2 5 5" xfId="17063" xr:uid="{00000000-0005-0000-0000-000064420000}"/>
    <cellStyle name="Normal 9 2 2 5 5 2" xfId="17064" xr:uid="{00000000-0005-0000-0000-000065420000}"/>
    <cellStyle name="Normal 9 2 2 5 6" xfId="17065" xr:uid="{00000000-0005-0000-0000-000066420000}"/>
    <cellStyle name="Normal 9 2 2 6" xfId="17066" xr:uid="{00000000-0005-0000-0000-000067420000}"/>
    <cellStyle name="Normal 9 2 2 6 2" xfId="17067" xr:uid="{00000000-0005-0000-0000-000068420000}"/>
    <cellStyle name="Normal 9 2 2 6 2 2" xfId="17068" xr:uid="{00000000-0005-0000-0000-000069420000}"/>
    <cellStyle name="Normal 9 2 2 6 2 2 2" xfId="17069" xr:uid="{00000000-0005-0000-0000-00006A420000}"/>
    <cellStyle name="Normal 9 2 2 6 2 2 2 2" xfId="17070" xr:uid="{00000000-0005-0000-0000-00006B420000}"/>
    <cellStyle name="Normal 9 2 2 6 2 2 3" xfId="17071" xr:uid="{00000000-0005-0000-0000-00006C420000}"/>
    <cellStyle name="Normal 9 2 2 6 2 3" xfId="17072" xr:uid="{00000000-0005-0000-0000-00006D420000}"/>
    <cellStyle name="Normal 9 2 2 6 2 3 2" xfId="17073" xr:uid="{00000000-0005-0000-0000-00006E420000}"/>
    <cellStyle name="Normal 9 2 2 6 2 4" xfId="17074" xr:uid="{00000000-0005-0000-0000-00006F420000}"/>
    <cellStyle name="Normal 9 2 2 6 3" xfId="17075" xr:uid="{00000000-0005-0000-0000-000070420000}"/>
    <cellStyle name="Normal 9 2 2 6 3 2" xfId="17076" xr:uid="{00000000-0005-0000-0000-000071420000}"/>
    <cellStyle name="Normal 9 2 2 6 3 2 2" xfId="17077" xr:uid="{00000000-0005-0000-0000-000072420000}"/>
    <cellStyle name="Normal 9 2 2 6 3 3" xfId="17078" xr:uid="{00000000-0005-0000-0000-000073420000}"/>
    <cellStyle name="Normal 9 2 2 6 4" xfId="17079" xr:uid="{00000000-0005-0000-0000-000074420000}"/>
    <cellStyle name="Normal 9 2 2 6 4 2" xfId="17080" xr:uid="{00000000-0005-0000-0000-000075420000}"/>
    <cellStyle name="Normal 9 2 2 6 5" xfId="17081" xr:uid="{00000000-0005-0000-0000-000076420000}"/>
    <cellStyle name="Normal 9 2 2 7" xfId="17082" xr:uid="{00000000-0005-0000-0000-000077420000}"/>
    <cellStyle name="Normal 9 2 2 7 2" xfId="17083" xr:uid="{00000000-0005-0000-0000-000078420000}"/>
    <cellStyle name="Normal 9 2 2 7 2 2" xfId="17084" xr:uid="{00000000-0005-0000-0000-000079420000}"/>
    <cellStyle name="Normal 9 2 2 7 2 2 2" xfId="17085" xr:uid="{00000000-0005-0000-0000-00007A420000}"/>
    <cellStyle name="Normal 9 2 2 7 2 3" xfId="17086" xr:uid="{00000000-0005-0000-0000-00007B420000}"/>
    <cellStyle name="Normal 9 2 2 7 3" xfId="17087" xr:uid="{00000000-0005-0000-0000-00007C420000}"/>
    <cellStyle name="Normal 9 2 2 7 3 2" xfId="17088" xr:uid="{00000000-0005-0000-0000-00007D420000}"/>
    <cellStyle name="Normal 9 2 2 7 4" xfId="17089" xr:uid="{00000000-0005-0000-0000-00007E420000}"/>
    <cellStyle name="Normal 9 2 2 8" xfId="17090" xr:uid="{00000000-0005-0000-0000-00007F420000}"/>
    <cellStyle name="Normal 9 2 2 8 2" xfId="17091" xr:uid="{00000000-0005-0000-0000-000080420000}"/>
    <cellStyle name="Normal 9 2 2 8 2 2" xfId="17092" xr:uid="{00000000-0005-0000-0000-000081420000}"/>
    <cellStyle name="Normal 9 2 2 8 2 2 2" xfId="17093" xr:uid="{00000000-0005-0000-0000-000082420000}"/>
    <cellStyle name="Normal 9 2 2 8 2 3" xfId="17094" xr:uid="{00000000-0005-0000-0000-000083420000}"/>
    <cellStyle name="Normal 9 2 2 8 3" xfId="17095" xr:uid="{00000000-0005-0000-0000-000084420000}"/>
    <cellStyle name="Normal 9 2 2 8 3 2" xfId="17096" xr:uid="{00000000-0005-0000-0000-000085420000}"/>
    <cellStyle name="Normal 9 2 2 8 4" xfId="17097" xr:uid="{00000000-0005-0000-0000-000086420000}"/>
    <cellStyle name="Normal 9 2 2 9" xfId="17098" xr:uid="{00000000-0005-0000-0000-000087420000}"/>
    <cellStyle name="Normal 9 2 2 9 2" xfId="17099" xr:uid="{00000000-0005-0000-0000-000088420000}"/>
    <cellStyle name="Normal 9 2 2 9 2 2" xfId="17100" xr:uid="{00000000-0005-0000-0000-000089420000}"/>
    <cellStyle name="Normal 9 2 2 9 3" xfId="17101" xr:uid="{00000000-0005-0000-0000-00008A420000}"/>
    <cellStyle name="Normal 9 2 2 9 3 2" xfId="17102" xr:uid="{00000000-0005-0000-0000-00008B420000}"/>
    <cellStyle name="Normal 9 2 2 9 4" xfId="17103" xr:uid="{00000000-0005-0000-0000-00008C420000}"/>
    <cellStyle name="Normal 9 2 3" xfId="17104" xr:uid="{00000000-0005-0000-0000-00008D420000}"/>
    <cellStyle name="Normal 9 2 3 2" xfId="17105" xr:uid="{00000000-0005-0000-0000-00008E420000}"/>
    <cellStyle name="Normal 9 2 3 2 2" xfId="17106" xr:uid="{00000000-0005-0000-0000-00008F420000}"/>
    <cellStyle name="Normal 9 2 3 2 2 2" xfId="17107" xr:uid="{00000000-0005-0000-0000-000090420000}"/>
    <cellStyle name="Normal 9 2 3 2 2 2 2" xfId="17108" xr:uid="{00000000-0005-0000-0000-000091420000}"/>
    <cellStyle name="Normal 9 2 3 2 2 2 2 2" xfId="17109" xr:uid="{00000000-0005-0000-0000-000092420000}"/>
    <cellStyle name="Normal 9 2 3 2 2 2 3" xfId="17110" xr:uid="{00000000-0005-0000-0000-000093420000}"/>
    <cellStyle name="Normal 9 2 3 2 2 3" xfId="17111" xr:uid="{00000000-0005-0000-0000-000094420000}"/>
    <cellStyle name="Normal 9 2 3 2 2 3 2" xfId="17112" xr:uid="{00000000-0005-0000-0000-000095420000}"/>
    <cellStyle name="Normal 9 2 3 2 2 4" xfId="17113" xr:uid="{00000000-0005-0000-0000-000096420000}"/>
    <cellStyle name="Normal 9 2 3 2 3" xfId="17114" xr:uid="{00000000-0005-0000-0000-000097420000}"/>
    <cellStyle name="Normal 9 2 3 2 3 2" xfId="17115" xr:uid="{00000000-0005-0000-0000-000098420000}"/>
    <cellStyle name="Normal 9 2 3 2 3 2 2" xfId="17116" xr:uid="{00000000-0005-0000-0000-000099420000}"/>
    <cellStyle name="Normal 9 2 3 2 3 3" xfId="17117" xr:uid="{00000000-0005-0000-0000-00009A420000}"/>
    <cellStyle name="Normal 9 2 3 2 4" xfId="17118" xr:uid="{00000000-0005-0000-0000-00009B420000}"/>
    <cellStyle name="Normal 9 2 3 2 4 2" xfId="17119" xr:uid="{00000000-0005-0000-0000-00009C420000}"/>
    <cellStyle name="Normal 9 2 3 2 5" xfId="17120" xr:uid="{00000000-0005-0000-0000-00009D420000}"/>
    <cellStyle name="Normal 9 2 3 3" xfId="17121" xr:uid="{00000000-0005-0000-0000-00009E420000}"/>
    <cellStyle name="Normal 9 2 3 3 2" xfId="17122" xr:uid="{00000000-0005-0000-0000-00009F420000}"/>
    <cellStyle name="Normal 9 2 3 3 2 2" xfId="17123" xr:uid="{00000000-0005-0000-0000-0000A0420000}"/>
    <cellStyle name="Normal 9 2 3 3 2 2 2" xfId="17124" xr:uid="{00000000-0005-0000-0000-0000A1420000}"/>
    <cellStyle name="Normal 9 2 3 3 2 3" xfId="17125" xr:uid="{00000000-0005-0000-0000-0000A2420000}"/>
    <cellStyle name="Normal 9 2 3 3 3" xfId="17126" xr:uid="{00000000-0005-0000-0000-0000A3420000}"/>
    <cellStyle name="Normal 9 2 3 3 3 2" xfId="17127" xr:uid="{00000000-0005-0000-0000-0000A4420000}"/>
    <cellStyle name="Normal 9 2 3 3 4" xfId="17128" xr:uid="{00000000-0005-0000-0000-0000A5420000}"/>
    <cellStyle name="Normal 9 2 3 4" xfId="17129" xr:uid="{00000000-0005-0000-0000-0000A6420000}"/>
    <cellStyle name="Normal 9 2 3 4 2" xfId="17130" xr:uid="{00000000-0005-0000-0000-0000A7420000}"/>
    <cellStyle name="Normal 9 2 3 4 2 2" xfId="17131" xr:uid="{00000000-0005-0000-0000-0000A8420000}"/>
    <cellStyle name="Normal 9 2 3 4 3" xfId="17132" xr:uid="{00000000-0005-0000-0000-0000A9420000}"/>
    <cellStyle name="Normal 9 2 3 4 3 2" xfId="17133" xr:uid="{00000000-0005-0000-0000-0000AA420000}"/>
    <cellStyle name="Normal 9 2 3 4 4" xfId="17134" xr:uid="{00000000-0005-0000-0000-0000AB420000}"/>
    <cellStyle name="Normal 9 2 3 5" xfId="17135" xr:uid="{00000000-0005-0000-0000-0000AC420000}"/>
    <cellStyle name="Normal 9 2 3 5 2" xfId="17136" xr:uid="{00000000-0005-0000-0000-0000AD420000}"/>
    <cellStyle name="Normal 9 2 3 5 2 2" xfId="17137" xr:uid="{00000000-0005-0000-0000-0000AE420000}"/>
    <cellStyle name="Normal 9 2 3 5 3" xfId="17138" xr:uid="{00000000-0005-0000-0000-0000AF420000}"/>
    <cellStyle name="Normal 9 2 3 5 3 2" xfId="17139" xr:uid="{00000000-0005-0000-0000-0000B0420000}"/>
    <cellStyle name="Normal 9 2 3 5 4" xfId="17140" xr:uid="{00000000-0005-0000-0000-0000B1420000}"/>
    <cellStyle name="Normal 9 2 3 6" xfId="17141" xr:uid="{00000000-0005-0000-0000-0000B2420000}"/>
    <cellStyle name="Normal 9 2 3 6 2" xfId="17142" xr:uid="{00000000-0005-0000-0000-0000B3420000}"/>
    <cellStyle name="Normal 9 2 3 6 2 2" xfId="17143" xr:uid="{00000000-0005-0000-0000-0000B4420000}"/>
    <cellStyle name="Normal 9 2 3 6 3" xfId="17144" xr:uid="{00000000-0005-0000-0000-0000B5420000}"/>
    <cellStyle name="Normal 9 2 3 6 3 2" xfId="17145" xr:uid="{00000000-0005-0000-0000-0000B6420000}"/>
    <cellStyle name="Normal 9 2 3 6 4" xfId="17146" xr:uid="{00000000-0005-0000-0000-0000B7420000}"/>
    <cellStyle name="Normal 9 2 3 7" xfId="17147" xr:uid="{00000000-0005-0000-0000-0000B8420000}"/>
    <cellStyle name="Normal 9 2 3 7 2" xfId="17148" xr:uid="{00000000-0005-0000-0000-0000B9420000}"/>
    <cellStyle name="Normal 9 2 3 8" xfId="17149" xr:uid="{00000000-0005-0000-0000-0000BA420000}"/>
    <cellStyle name="Normal 9 2 3 8 2" xfId="17150" xr:uid="{00000000-0005-0000-0000-0000BB420000}"/>
    <cellStyle name="Normal 9 2 3 9" xfId="17151" xr:uid="{00000000-0005-0000-0000-0000BC420000}"/>
    <cellStyle name="Normal 9 2 4" xfId="17152" xr:uid="{00000000-0005-0000-0000-0000BD420000}"/>
    <cellStyle name="Normal 9 2 4 2" xfId="17153" xr:uid="{00000000-0005-0000-0000-0000BE420000}"/>
    <cellStyle name="Normal 9 2 4 2 2" xfId="17154" xr:uid="{00000000-0005-0000-0000-0000BF420000}"/>
    <cellStyle name="Normal 9 2 4 2 2 2" xfId="17155" xr:uid="{00000000-0005-0000-0000-0000C0420000}"/>
    <cellStyle name="Normal 9 2 4 2 2 2 2" xfId="17156" xr:uid="{00000000-0005-0000-0000-0000C1420000}"/>
    <cellStyle name="Normal 9 2 4 2 2 2 2 2" xfId="17157" xr:uid="{00000000-0005-0000-0000-0000C2420000}"/>
    <cellStyle name="Normal 9 2 4 2 2 2 3" xfId="17158" xr:uid="{00000000-0005-0000-0000-0000C3420000}"/>
    <cellStyle name="Normal 9 2 4 2 2 3" xfId="17159" xr:uid="{00000000-0005-0000-0000-0000C4420000}"/>
    <cellStyle name="Normal 9 2 4 2 2 3 2" xfId="17160" xr:uid="{00000000-0005-0000-0000-0000C5420000}"/>
    <cellStyle name="Normal 9 2 4 2 2 4" xfId="17161" xr:uid="{00000000-0005-0000-0000-0000C6420000}"/>
    <cellStyle name="Normal 9 2 4 2 3" xfId="17162" xr:uid="{00000000-0005-0000-0000-0000C7420000}"/>
    <cellStyle name="Normal 9 2 4 2 3 2" xfId="17163" xr:uid="{00000000-0005-0000-0000-0000C8420000}"/>
    <cellStyle name="Normal 9 2 4 2 3 2 2" xfId="17164" xr:uid="{00000000-0005-0000-0000-0000C9420000}"/>
    <cellStyle name="Normal 9 2 4 2 3 3" xfId="17165" xr:uid="{00000000-0005-0000-0000-0000CA420000}"/>
    <cellStyle name="Normal 9 2 4 2 4" xfId="17166" xr:uid="{00000000-0005-0000-0000-0000CB420000}"/>
    <cellStyle name="Normal 9 2 4 2 4 2" xfId="17167" xr:uid="{00000000-0005-0000-0000-0000CC420000}"/>
    <cellStyle name="Normal 9 2 4 2 5" xfId="17168" xr:uid="{00000000-0005-0000-0000-0000CD420000}"/>
    <cellStyle name="Normal 9 2 4 3" xfId="17169" xr:uid="{00000000-0005-0000-0000-0000CE420000}"/>
    <cellStyle name="Normal 9 2 4 3 2" xfId="17170" xr:uid="{00000000-0005-0000-0000-0000CF420000}"/>
    <cellStyle name="Normal 9 2 4 3 2 2" xfId="17171" xr:uid="{00000000-0005-0000-0000-0000D0420000}"/>
    <cellStyle name="Normal 9 2 4 3 2 2 2" xfId="17172" xr:uid="{00000000-0005-0000-0000-0000D1420000}"/>
    <cellStyle name="Normal 9 2 4 3 2 3" xfId="17173" xr:uid="{00000000-0005-0000-0000-0000D2420000}"/>
    <cellStyle name="Normal 9 2 4 3 3" xfId="17174" xr:uid="{00000000-0005-0000-0000-0000D3420000}"/>
    <cellStyle name="Normal 9 2 4 3 3 2" xfId="17175" xr:uid="{00000000-0005-0000-0000-0000D4420000}"/>
    <cellStyle name="Normal 9 2 4 3 4" xfId="17176" xr:uid="{00000000-0005-0000-0000-0000D5420000}"/>
    <cellStyle name="Normal 9 2 4 4" xfId="17177" xr:uid="{00000000-0005-0000-0000-0000D6420000}"/>
    <cellStyle name="Normal 9 2 4 4 2" xfId="17178" xr:uid="{00000000-0005-0000-0000-0000D7420000}"/>
    <cellStyle name="Normal 9 2 4 4 2 2" xfId="17179" xr:uid="{00000000-0005-0000-0000-0000D8420000}"/>
    <cellStyle name="Normal 9 2 4 4 3" xfId="17180" xr:uid="{00000000-0005-0000-0000-0000D9420000}"/>
    <cellStyle name="Normal 9 2 4 4 3 2" xfId="17181" xr:uid="{00000000-0005-0000-0000-0000DA420000}"/>
    <cellStyle name="Normal 9 2 4 4 4" xfId="17182" xr:uid="{00000000-0005-0000-0000-0000DB420000}"/>
    <cellStyle name="Normal 9 2 4 5" xfId="17183" xr:uid="{00000000-0005-0000-0000-0000DC420000}"/>
    <cellStyle name="Normal 9 2 4 5 2" xfId="17184" xr:uid="{00000000-0005-0000-0000-0000DD420000}"/>
    <cellStyle name="Normal 9 2 4 5 2 2" xfId="17185" xr:uid="{00000000-0005-0000-0000-0000DE420000}"/>
    <cellStyle name="Normal 9 2 4 5 3" xfId="17186" xr:uid="{00000000-0005-0000-0000-0000DF420000}"/>
    <cellStyle name="Normal 9 2 4 5 3 2" xfId="17187" xr:uid="{00000000-0005-0000-0000-0000E0420000}"/>
    <cellStyle name="Normal 9 2 4 5 4" xfId="17188" xr:uid="{00000000-0005-0000-0000-0000E1420000}"/>
    <cellStyle name="Normal 9 2 4 6" xfId="17189" xr:uid="{00000000-0005-0000-0000-0000E2420000}"/>
    <cellStyle name="Normal 9 2 4 6 2" xfId="17190" xr:uid="{00000000-0005-0000-0000-0000E3420000}"/>
    <cellStyle name="Normal 9 2 4 6 2 2" xfId="17191" xr:uid="{00000000-0005-0000-0000-0000E4420000}"/>
    <cellStyle name="Normal 9 2 4 6 3" xfId="17192" xr:uid="{00000000-0005-0000-0000-0000E5420000}"/>
    <cellStyle name="Normal 9 2 4 6 3 2" xfId="17193" xr:uid="{00000000-0005-0000-0000-0000E6420000}"/>
    <cellStyle name="Normal 9 2 4 6 4" xfId="17194" xr:uid="{00000000-0005-0000-0000-0000E7420000}"/>
    <cellStyle name="Normal 9 2 4 7" xfId="17195" xr:uid="{00000000-0005-0000-0000-0000E8420000}"/>
    <cellStyle name="Normal 9 2 4 7 2" xfId="17196" xr:uid="{00000000-0005-0000-0000-0000E9420000}"/>
    <cellStyle name="Normal 9 2 4 8" xfId="17197" xr:uid="{00000000-0005-0000-0000-0000EA420000}"/>
    <cellStyle name="Normal 9 2 4 8 2" xfId="17198" xr:uid="{00000000-0005-0000-0000-0000EB420000}"/>
    <cellStyle name="Normal 9 2 4 9" xfId="17199" xr:uid="{00000000-0005-0000-0000-0000EC420000}"/>
    <cellStyle name="Normal 9 2 5" xfId="17200" xr:uid="{00000000-0005-0000-0000-0000ED420000}"/>
    <cellStyle name="Normal 9 2 5 2" xfId="17201" xr:uid="{00000000-0005-0000-0000-0000EE420000}"/>
    <cellStyle name="Normal 9 2 5 2 2" xfId="17202" xr:uid="{00000000-0005-0000-0000-0000EF420000}"/>
    <cellStyle name="Normal 9 2 5 2 2 2" xfId="17203" xr:uid="{00000000-0005-0000-0000-0000F0420000}"/>
    <cellStyle name="Normal 9 2 5 2 2 2 2" xfId="17204" xr:uid="{00000000-0005-0000-0000-0000F1420000}"/>
    <cellStyle name="Normal 9 2 5 2 2 2 2 2" xfId="17205" xr:uid="{00000000-0005-0000-0000-0000F2420000}"/>
    <cellStyle name="Normal 9 2 5 2 2 2 3" xfId="17206" xr:uid="{00000000-0005-0000-0000-0000F3420000}"/>
    <cellStyle name="Normal 9 2 5 2 2 3" xfId="17207" xr:uid="{00000000-0005-0000-0000-0000F4420000}"/>
    <cellStyle name="Normal 9 2 5 2 2 3 2" xfId="17208" xr:uid="{00000000-0005-0000-0000-0000F5420000}"/>
    <cellStyle name="Normal 9 2 5 2 2 4" xfId="17209" xr:uid="{00000000-0005-0000-0000-0000F6420000}"/>
    <cellStyle name="Normal 9 2 5 2 3" xfId="17210" xr:uid="{00000000-0005-0000-0000-0000F7420000}"/>
    <cellStyle name="Normal 9 2 5 2 3 2" xfId="17211" xr:uid="{00000000-0005-0000-0000-0000F8420000}"/>
    <cellStyle name="Normal 9 2 5 2 3 2 2" xfId="17212" xr:uid="{00000000-0005-0000-0000-0000F9420000}"/>
    <cellStyle name="Normal 9 2 5 2 3 3" xfId="17213" xr:uid="{00000000-0005-0000-0000-0000FA420000}"/>
    <cellStyle name="Normal 9 2 5 2 4" xfId="17214" xr:uid="{00000000-0005-0000-0000-0000FB420000}"/>
    <cellStyle name="Normal 9 2 5 2 4 2" xfId="17215" xr:uid="{00000000-0005-0000-0000-0000FC420000}"/>
    <cellStyle name="Normal 9 2 5 2 5" xfId="17216" xr:uid="{00000000-0005-0000-0000-0000FD420000}"/>
    <cellStyle name="Normal 9 2 5 3" xfId="17217" xr:uid="{00000000-0005-0000-0000-0000FE420000}"/>
    <cellStyle name="Normal 9 2 5 3 2" xfId="17218" xr:uid="{00000000-0005-0000-0000-0000FF420000}"/>
    <cellStyle name="Normal 9 2 5 3 2 2" xfId="17219" xr:uid="{00000000-0005-0000-0000-000000430000}"/>
    <cellStyle name="Normal 9 2 5 3 2 2 2" xfId="17220" xr:uid="{00000000-0005-0000-0000-000001430000}"/>
    <cellStyle name="Normal 9 2 5 3 2 3" xfId="17221" xr:uid="{00000000-0005-0000-0000-000002430000}"/>
    <cellStyle name="Normal 9 2 5 3 3" xfId="17222" xr:uid="{00000000-0005-0000-0000-000003430000}"/>
    <cellStyle name="Normal 9 2 5 3 3 2" xfId="17223" xr:uid="{00000000-0005-0000-0000-000004430000}"/>
    <cellStyle name="Normal 9 2 5 3 4" xfId="17224" xr:uid="{00000000-0005-0000-0000-000005430000}"/>
    <cellStyle name="Normal 9 2 5 4" xfId="17225" xr:uid="{00000000-0005-0000-0000-000006430000}"/>
    <cellStyle name="Normal 9 2 5 4 2" xfId="17226" xr:uid="{00000000-0005-0000-0000-000007430000}"/>
    <cellStyle name="Normal 9 2 5 4 2 2" xfId="17227" xr:uid="{00000000-0005-0000-0000-000008430000}"/>
    <cellStyle name="Normal 9 2 5 4 3" xfId="17228" xr:uid="{00000000-0005-0000-0000-000009430000}"/>
    <cellStyle name="Normal 9 2 5 4 3 2" xfId="17229" xr:uid="{00000000-0005-0000-0000-00000A430000}"/>
    <cellStyle name="Normal 9 2 5 4 4" xfId="17230" xr:uid="{00000000-0005-0000-0000-00000B430000}"/>
    <cellStyle name="Normal 9 2 5 5" xfId="17231" xr:uid="{00000000-0005-0000-0000-00000C430000}"/>
    <cellStyle name="Normal 9 2 5 5 2" xfId="17232" xr:uid="{00000000-0005-0000-0000-00000D430000}"/>
    <cellStyle name="Normal 9 2 5 5 2 2" xfId="17233" xr:uid="{00000000-0005-0000-0000-00000E430000}"/>
    <cellStyle name="Normal 9 2 5 5 3" xfId="17234" xr:uid="{00000000-0005-0000-0000-00000F430000}"/>
    <cellStyle name="Normal 9 2 5 5 3 2" xfId="17235" xr:uid="{00000000-0005-0000-0000-000010430000}"/>
    <cellStyle name="Normal 9 2 5 5 4" xfId="17236" xr:uid="{00000000-0005-0000-0000-000011430000}"/>
    <cellStyle name="Normal 9 2 5 6" xfId="17237" xr:uid="{00000000-0005-0000-0000-000012430000}"/>
    <cellStyle name="Normal 9 2 5 6 2" xfId="17238" xr:uid="{00000000-0005-0000-0000-000013430000}"/>
    <cellStyle name="Normal 9 2 5 6 2 2" xfId="17239" xr:uid="{00000000-0005-0000-0000-000014430000}"/>
    <cellStyle name="Normal 9 2 5 6 3" xfId="17240" xr:uid="{00000000-0005-0000-0000-000015430000}"/>
    <cellStyle name="Normal 9 2 5 6 3 2" xfId="17241" xr:uid="{00000000-0005-0000-0000-000016430000}"/>
    <cellStyle name="Normal 9 2 5 6 4" xfId="17242" xr:uid="{00000000-0005-0000-0000-000017430000}"/>
    <cellStyle name="Normal 9 2 5 7" xfId="17243" xr:uid="{00000000-0005-0000-0000-000018430000}"/>
    <cellStyle name="Normal 9 2 5 7 2" xfId="17244" xr:uid="{00000000-0005-0000-0000-000019430000}"/>
    <cellStyle name="Normal 9 2 5 8" xfId="17245" xr:uid="{00000000-0005-0000-0000-00001A430000}"/>
    <cellStyle name="Normal 9 2 5 8 2" xfId="17246" xr:uid="{00000000-0005-0000-0000-00001B430000}"/>
    <cellStyle name="Normal 9 2 5 9" xfId="17247" xr:uid="{00000000-0005-0000-0000-00001C430000}"/>
    <cellStyle name="Normal 9 2 6" xfId="17248" xr:uid="{00000000-0005-0000-0000-00001D430000}"/>
    <cellStyle name="Normal 9 2 6 2" xfId="17249" xr:uid="{00000000-0005-0000-0000-00001E430000}"/>
    <cellStyle name="Normal 9 2 6 2 2" xfId="17250" xr:uid="{00000000-0005-0000-0000-00001F430000}"/>
    <cellStyle name="Normal 9 2 6 2 2 2" xfId="17251" xr:uid="{00000000-0005-0000-0000-000020430000}"/>
    <cellStyle name="Normal 9 2 6 2 2 2 2" xfId="17252" xr:uid="{00000000-0005-0000-0000-000021430000}"/>
    <cellStyle name="Normal 9 2 6 2 2 3" xfId="17253" xr:uid="{00000000-0005-0000-0000-000022430000}"/>
    <cellStyle name="Normal 9 2 6 2 3" xfId="17254" xr:uid="{00000000-0005-0000-0000-000023430000}"/>
    <cellStyle name="Normal 9 2 6 2 3 2" xfId="17255" xr:uid="{00000000-0005-0000-0000-000024430000}"/>
    <cellStyle name="Normal 9 2 6 2 4" xfId="17256" xr:uid="{00000000-0005-0000-0000-000025430000}"/>
    <cellStyle name="Normal 9 2 6 3" xfId="17257" xr:uid="{00000000-0005-0000-0000-000026430000}"/>
    <cellStyle name="Normal 9 2 6 3 2" xfId="17258" xr:uid="{00000000-0005-0000-0000-000027430000}"/>
    <cellStyle name="Normal 9 2 6 3 2 2" xfId="17259" xr:uid="{00000000-0005-0000-0000-000028430000}"/>
    <cellStyle name="Normal 9 2 6 3 2 2 2" xfId="17260" xr:uid="{00000000-0005-0000-0000-000029430000}"/>
    <cellStyle name="Normal 9 2 6 3 2 3" xfId="17261" xr:uid="{00000000-0005-0000-0000-00002A430000}"/>
    <cellStyle name="Normal 9 2 6 3 3" xfId="17262" xr:uid="{00000000-0005-0000-0000-00002B430000}"/>
    <cellStyle name="Normal 9 2 6 3 3 2" xfId="17263" xr:uid="{00000000-0005-0000-0000-00002C430000}"/>
    <cellStyle name="Normal 9 2 6 3 4" xfId="17264" xr:uid="{00000000-0005-0000-0000-00002D430000}"/>
    <cellStyle name="Normal 9 2 6 4" xfId="17265" xr:uid="{00000000-0005-0000-0000-00002E430000}"/>
    <cellStyle name="Normal 9 2 6 4 2" xfId="17266" xr:uid="{00000000-0005-0000-0000-00002F430000}"/>
    <cellStyle name="Normal 9 2 6 4 2 2" xfId="17267" xr:uid="{00000000-0005-0000-0000-000030430000}"/>
    <cellStyle name="Normal 9 2 6 4 3" xfId="17268" xr:uid="{00000000-0005-0000-0000-000031430000}"/>
    <cellStyle name="Normal 9 2 6 5" xfId="17269" xr:uid="{00000000-0005-0000-0000-000032430000}"/>
    <cellStyle name="Normal 9 2 6 5 2" xfId="17270" xr:uid="{00000000-0005-0000-0000-000033430000}"/>
    <cellStyle name="Normal 9 2 6 6" xfId="17271" xr:uid="{00000000-0005-0000-0000-000034430000}"/>
    <cellStyle name="Normal 9 2 7" xfId="17272" xr:uid="{00000000-0005-0000-0000-000035430000}"/>
    <cellStyle name="Normal 9 2 7 2" xfId="17273" xr:uid="{00000000-0005-0000-0000-000036430000}"/>
    <cellStyle name="Normal 9 2 7 2 2" xfId="17274" xr:uid="{00000000-0005-0000-0000-000037430000}"/>
    <cellStyle name="Normal 9 2 7 2 2 2" xfId="17275" xr:uid="{00000000-0005-0000-0000-000038430000}"/>
    <cellStyle name="Normal 9 2 7 2 2 2 2" xfId="17276" xr:uid="{00000000-0005-0000-0000-000039430000}"/>
    <cellStyle name="Normal 9 2 7 2 2 3" xfId="17277" xr:uid="{00000000-0005-0000-0000-00003A430000}"/>
    <cellStyle name="Normal 9 2 7 2 3" xfId="17278" xr:uid="{00000000-0005-0000-0000-00003B430000}"/>
    <cellStyle name="Normal 9 2 7 2 3 2" xfId="17279" xr:uid="{00000000-0005-0000-0000-00003C430000}"/>
    <cellStyle name="Normal 9 2 7 2 4" xfId="17280" xr:uid="{00000000-0005-0000-0000-00003D430000}"/>
    <cellStyle name="Normal 9 2 7 3" xfId="17281" xr:uid="{00000000-0005-0000-0000-00003E430000}"/>
    <cellStyle name="Normal 9 2 7 3 2" xfId="17282" xr:uid="{00000000-0005-0000-0000-00003F430000}"/>
    <cellStyle name="Normal 9 2 7 3 2 2" xfId="17283" xr:uid="{00000000-0005-0000-0000-000040430000}"/>
    <cellStyle name="Normal 9 2 7 3 3" xfId="17284" xr:uid="{00000000-0005-0000-0000-000041430000}"/>
    <cellStyle name="Normal 9 2 7 4" xfId="17285" xr:uid="{00000000-0005-0000-0000-000042430000}"/>
    <cellStyle name="Normal 9 2 7 4 2" xfId="17286" xr:uid="{00000000-0005-0000-0000-000043430000}"/>
    <cellStyle name="Normal 9 2 7 5" xfId="17287" xr:uid="{00000000-0005-0000-0000-000044430000}"/>
    <cellStyle name="Normal 9 2 8" xfId="17288" xr:uid="{00000000-0005-0000-0000-000045430000}"/>
    <cellStyle name="Normal 9 2 8 2" xfId="17289" xr:uid="{00000000-0005-0000-0000-000046430000}"/>
    <cellStyle name="Normal 9 2 8 2 2" xfId="17290" xr:uid="{00000000-0005-0000-0000-000047430000}"/>
    <cellStyle name="Normal 9 2 8 2 2 2" xfId="17291" xr:uid="{00000000-0005-0000-0000-000048430000}"/>
    <cellStyle name="Normal 9 2 8 2 3" xfId="17292" xr:uid="{00000000-0005-0000-0000-000049430000}"/>
    <cellStyle name="Normal 9 2 8 3" xfId="17293" xr:uid="{00000000-0005-0000-0000-00004A430000}"/>
    <cellStyle name="Normal 9 2 8 3 2" xfId="17294" xr:uid="{00000000-0005-0000-0000-00004B430000}"/>
    <cellStyle name="Normal 9 2 8 4" xfId="17295" xr:uid="{00000000-0005-0000-0000-00004C430000}"/>
    <cellStyle name="Normal 9 2 9" xfId="17296" xr:uid="{00000000-0005-0000-0000-00004D430000}"/>
    <cellStyle name="Normal 9 2 9 2" xfId="17297" xr:uid="{00000000-0005-0000-0000-00004E430000}"/>
    <cellStyle name="Normal 9 2 9 2 2" xfId="17298" xr:uid="{00000000-0005-0000-0000-00004F430000}"/>
    <cellStyle name="Normal 9 2 9 2 2 2" xfId="17299" xr:uid="{00000000-0005-0000-0000-000050430000}"/>
    <cellStyle name="Normal 9 2 9 2 3" xfId="17300" xr:uid="{00000000-0005-0000-0000-000051430000}"/>
    <cellStyle name="Normal 9 2 9 3" xfId="17301" xr:uid="{00000000-0005-0000-0000-000052430000}"/>
    <cellStyle name="Normal 9 2 9 3 2" xfId="17302" xr:uid="{00000000-0005-0000-0000-000053430000}"/>
    <cellStyle name="Normal 9 2 9 4" xfId="17303" xr:uid="{00000000-0005-0000-0000-000054430000}"/>
    <cellStyle name="Normal 9 20" xfId="17304" xr:uid="{00000000-0005-0000-0000-000055430000}"/>
    <cellStyle name="Normal 9 20 2" xfId="17305" xr:uid="{00000000-0005-0000-0000-000056430000}"/>
    <cellStyle name="Normal 9 20 2 2" xfId="17306" xr:uid="{00000000-0005-0000-0000-000057430000}"/>
    <cellStyle name="Normal 9 20 3" xfId="17307" xr:uid="{00000000-0005-0000-0000-000058430000}"/>
    <cellStyle name="Normal 9 20 3 2" xfId="17308" xr:uid="{00000000-0005-0000-0000-000059430000}"/>
    <cellStyle name="Normal 9 20 4" xfId="17309" xr:uid="{00000000-0005-0000-0000-00005A430000}"/>
    <cellStyle name="Normal 9 21" xfId="17310" xr:uid="{00000000-0005-0000-0000-00005B430000}"/>
    <cellStyle name="Normal 9 21 2" xfId="17311" xr:uid="{00000000-0005-0000-0000-00005C430000}"/>
    <cellStyle name="Normal 9 21 2 2" xfId="17312" xr:uid="{00000000-0005-0000-0000-00005D430000}"/>
    <cellStyle name="Normal 9 21 3" xfId="17313" xr:uid="{00000000-0005-0000-0000-00005E430000}"/>
    <cellStyle name="Normal 9 21 3 2" xfId="17314" xr:uid="{00000000-0005-0000-0000-00005F430000}"/>
    <cellStyle name="Normal 9 21 4" xfId="17315" xr:uid="{00000000-0005-0000-0000-000060430000}"/>
    <cellStyle name="Normal 9 22" xfId="17316" xr:uid="{00000000-0005-0000-0000-000061430000}"/>
    <cellStyle name="Normal 9 22 2" xfId="17317" xr:uid="{00000000-0005-0000-0000-000062430000}"/>
    <cellStyle name="Normal 9 22 2 2" xfId="17318" xr:uid="{00000000-0005-0000-0000-000063430000}"/>
    <cellStyle name="Normal 9 23" xfId="17319" xr:uid="{00000000-0005-0000-0000-000064430000}"/>
    <cellStyle name="Normal 9 23 2" xfId="17320" xr:uid="{00000000-0005-0000-0000-000065430000}"/>
    <cellStyle name="Normal 9 24" xfId="17321" xr:uid="{00000000-0005-0000-0000-000066430000}"/>
    <cellStyle name="Normal 9 24 2" xfId="17322" xr:uid="{00000000-0005-0000-0000-000067430000}"/>
    <cellStyle name="Normal 9 3" xfId="17323" xr:uid="{00000000-0005-0000-0000-000068430000}"/>
    <cellStyle name="Normal 9 3 10" xfId="17324" xr:uid="{00000000-0005-0000-0000-000069430000}"/>
    <cellStyle name="Normal 9 3 10 2" xfId="17325" xr:uid="{00000000-0005-0000-0000-00006A430000}"/>
    <cellStyle name="Normal 9 3 10 2 2" xfId="17326" xr:uid="{00000000-0005-0000-0000-00006B430000}"/>
    <cellStyle name="Normal 9 3 10 2 3" xfId="17327" xr:uid="{00000000-0005-0000-0000-00006C430000}"/>
    <cellStyle name="Normal 9 3 10 3" xfId="17328" xr:uid="{00000000-0005-0000-0000-00006D430000}"/>
    <cellStyle name="Normal 9 3 10 3 2" xfId="17329" xr:uid="{00000000-0005-0000-0000-00006E430000}"/>
    <cellStyle name="Normal 9 3 10 4" xfId="17330" xr:uid="{00000000-0005-0000-0000-00006F430000}"/>
    <cellStyle name="Normal 9 3 11" xfId="17331" xr:uid="{00000000-0005-0000-0000-000070430000}"/>
    <cellStyle name="Normal 9 3 11 2" xfId="17332" xr:uid="{00000000-0005-0000-0000-000071430000}"/>
    <cellStyle name="Normal 9 3 11 2 2" xfId="17333" xr:uid="{00000000-0005-0000-0000-000072430000}"/>
    <cellStyle name="Normal 9 3 11 3" xfId="17334" xr:uid="{00000000-0005-0000-0000-000073430000}"/>
    <cellStyle name="Normal 9 3 12" xfId="17335" xr:uid="{00000000-0005-0000-0000-000074430000}"/>
    <cellStyle name="Normal 9 3 12 2" xfId="17336" xr:uid="{00000000-0005-0000-0000-000075430000}"/>
    <cellStyle name="Normal 9 3 12 3" xfId="17337" xr:uid="{00000000-0005-0000-0000-000076430000}"/>
    <cellStyle name="Normal 9 3 13" xfId="17338" xr:uid="{00000000-0005-0000-0000-000077430000}"/>
    <cellStyle name="Normal 9 3 13 2" xfId="17339" xr:uid="{00000000-0005-0000-0000-000078430000}"/>
    <cellStyle name="Normal 9 3 14" xfId="17340" xr:uid="{00000000-0005-0000-0000-000079430000}"/>
    <cellStyle name="Normal 9 3 2" xfId="17341" xr:uid="{00000000-0005-0000-0000-00007A430000}"/>
    <cellStyle name="Normal 9 3 2 2" xfId="17342" xr:uid="{00000000-0005-0000-0000-00007B430000}"/>
    <cellStyle name="Normal 9 3 2 2 2" xfId="17343" xr:uid="{00000000-0005-0000-0000-00007C430000}"/>
    <cellStyle name="Normal 9 3 2 2 2 2" xfId="17344" xr:uid="{00000000-0005-0000-0000-00007D430000}"/>
    <cellStyle name="Normal 9 3 2 2 2 2 2" xfId="17345" xr:uid="{00000000-0005-0000-0000-00007E430000}"/>
    <cellStyle name="Normal 9 3 2 2 2 2 2 2" xfId="17346" xr:uid="{00000000-0005-0000-0000-00007F430000}"/>
    <cellStyle name="Normal 9 3 2 2 2 2 3" xfId="17347" xr:uid="{00000000-0005-0000-0000-000080430000}"/>
    <cellStyle name="Normal 9 3 2 2 2 3" xfId="17348" xr:uid="{00000000-0005-0000-0000-000081430000}"/>
    <cellStyle name="Normal 9 3 2 2 2 3 2" xfId="17349" xr:uid="{00000000-0005-0000-0000-000082430000}"/>
    <cellStyle name="Normal 9 3 2 2 2 4" xfId="17350" xr:uid="{00000000-0005-0000-0000-000083430000}"/>
    <cellStyle name="Normal 9 3 2 2 3" xfId="17351" xr:uid="{00000000-0005-0000-0000-000084430000}"/>
    <cellStyle name="Normal 9 3 2 2 3 2" xfId="17352" xr:uid="{00000000-0005-0000-0000-000085430000}"/>
    <cellStyle name="Normal 9 3 2 2 3 2 2" xfId="17353" xr:uid="{00000000-0005-0000-0000-000086430000}"/>
    <cellStyle name="Normal 9 3 2 2 3 3" xfId="17354" xr:uid="{00000000-0005-0000-0000-000087430000}"/>
    <cellStyle name="Normal 9 3 2 2 3 3 2" xfId="17355" xr:uid="{00000000-0005-0000-0000-000088430000}"/>
    <cellStyle name="Normal 9 3 2 2 3 4" xfId="17356" xr:uid="{00000000-0005-0000-0000-000089430000}"/>
    <cellStyle name="Normal 9 3 2 2 4" xfId="17357" xr:uid="{00000000-0005-0000-0000-00008A430000}"/>
    <cellStyle name="Normal 9 3 2 2 4 2" xfId="17358" xr:uid="{00000000-0005-0000-0000-00008B430000}"/>
    <cellStyle name="Normal 9 3 2 2 4 2 2" xfId="17359" xr:uid="{00000000-0005-0000-0000-00008C430000}"/>
    <cellStyle name="Normal 9 3 2 2 4 3" xfId="17360" xr:uid="{00000000-0005-0000-0000-00008D430000}"/>
    <cellStyle name="Normal 9 3 2 2 4 3 2" xfId="17361" xr:uid="{00000000-0005-0000-0000-00008E430000}"/>
    <cellStyle name="Normal 9 3 2 2 4 4" xfId="17362" xr:uid="{00000000-0005-0000-0000-00008F430000}"/>
    <cellStyle name="Normal 9 3 2 2 5" xfId="17363" xr:uid="{00000000-0005-0000-0000-000090430000}"/>
    <cellStyle name="Normal 9 3 2 2 5 2" xfId="17364" xr:uid="{00000000-0005-0000-0000-000091430000}"/>
    <cellStyle name="Normal 9 3 2 2 5 2 2" xfId="17365" xr:uid="{00000000-0005-0000-0000-000092430000}"/>
    <cellStyle name="Normal 9 3 2 2 5 3" xfId="17366" xr:uid="{00000000-0005-0000-0000-000093430000}"/>
    <cellStyle name="Normal 9 3 2 2 5 3 2" xfId="17367" xr:uid="{00000000-0005-0000-0000-000094430000}"/>
    <cellStyle name="Normal 9 3 2 2 5 4" xfId="17368" xr:uid="{00000000-0005-0000-0000-000095430000}"/>
    <cellStyle name="Normal 9 3 2 2 6" xfId="17369" xr:uid="{00000000-0005-0000-0000-000096430000}"/>
    <cellStyle name="Normal 9 3 2 2 6 2" xfId="17370" xr:uid="{00000000-0005-0000-0000-000097430000}"/>
    <cellStyle name="Normal 9 3 2 2 6 2 2" xfId="17371" xr:uid="{00000000-0005-0000-0000-000098430000}"/>
    <cellStyle name="Normal 9 3 2 2 6 3" xfId="17372" xr:uid="{00000000-0005-0000-0000-000099430000}"/>
    <cellStyle name="Normal 9 3 2 2 6 3 2" xfId="17373" xr:uid="{00000000-0005-0000-0000-00009A430000}"/>
    <cellStyle name="Normal 9 3 2 2 6 4" xfId="17374" xr:uid="{00000000-0005-0000-0000-00009B430000}"/>
    <cellStyle name="Normal 9 3 2 2 7" xfId="17375" xr:uid="{00000000-0005-0000-0000-00009C430000}"/>
    <cellStyle name="Normal 9 3 2 2 7 2" xfId="17376" xr:uid="{00000000-0005-0000-0000-00009D430000}"/>
    <cellStyle name="Normal 9 3 2 2 8" xfId="17377" xr:uid="{00000000-0005-0000-0000-00009E430000}"/>
    <cellStyle name="Normal 9 3 2 2 8 2" xfId="17378" xr:uid="{00000000-0005-0000-0000-00009F430000}"/>
    <cellStyle name="Normal 9 3 2 2 9" xfId="17379" xr:uid="{00000000-0005-0000-0000-0000A0430000}"/>
    <cellStyle name="Normal 9 3 2 3" xfId="17380" xr:uid="{00000000-0005-0000-0000-0000A1430000}"/>
    <cellStyle name="Normal 9 3 2 3 2" xfId="17381" xr:uid="{00000000-0005-0000-0000-0000A2430000}"/>
    <cellStyle name="Normal 9 3 2 3 2 2" xfId="17382" xr:uid="{00000000-0005-0000-0000-0000A3430000}"/>
    <cellStyle name="Normal 9 3 2 3 2 2 2" xfId="17383" xr:uid="{00000000-0005-0000-0000-0000A4430000}"/>
    <cellStyle name="Normal 9 3 2 3 2 3" xfId="17384" xr:uid="{00000000-0005-0000-0000-0000A5430000}"/>
    <cellStyle name="Normal 9 3 2 3 2 4" xfId="17385" xr:uid="{00000000-0005-0000-0000-0000A6430000}"/>
    <cellStyle name="Normal 9 3 2 3 3" xfId="17386" xr:uid="{00000000-0005-0000-0000-0000A7430000}"/>
    <cellStyle name="Normal 9 3 2 3 3 2" xfId="17387" xr:uid="{00000000-0005-0000-0000-0000A8430000}"/>
    <cellStyle name="Normal 9 3 2 3 3 3" xfId="17388" xr:uid="{00000000-0005-0000-0000-0000A9430000}"/>
    <cellStyle name="Normal 9 3 2 3 4" xfId="17389" xr:uid="{00000000-0005-0000-0000-0000AA430000}"/>
    <cellStyle name="Normal 9 3 2 3 5" xfId="17390" xr:uid="{00000000-0005-0000-0000-0000AB430000}"/>
    <cellStyle name="Normal 9 3 2 4" xfId="17391" xr:uid="{00000000-0005-0000-0000-0000AC430000}"/>
    <cellStyle name="Normal 9 3 2 4 2" xfId="17392" xr:uid="{00000000-0005-0000-0000-0000AD430000}"/>
    <cellStyle name="Normal 9 3 2 4 2 2" xfId="17393" xr:uid="{00000000-0005-0000-0000-0000AE430000}"/>
    <cellStyle name="Normal 9 3 2 4 2 3" xfId="17394" xr:uid="{00000000-0005-0000-0000-0000AF430000}"/>
    <cellStyle name="Normal 9 3 2 4 3" xfId="17395" xr:uid="{00000000-0005-0000-0000-0000B0430000}"/>
    <cellStyle name="Normal 9 3 2 4 3 2" xfId="17396" xr:uid="{00000000-0005-0000-0000-0000B1430000}"/>
    <cellStyle name="Normal 9 3 2 4 4" xfId="17397" xr:uid="{00000000-0005-0000-0000-0000B2430000}"/>
    <cellStyle name="Normal 9 3 2 5" xfId="17398" xr:uid="{00000000-0005-0000-0000-0000B3430000}"/>
    <cellStyle name="Normal 9 3 2 5 2" xfId="17399" xr:uid="{00000000-0005-0000-0000-0000B4430000}"/>
    <cellStyle name="Normal 9 3 2 5 2 2" xfId="17400" xr:uid="{00000000-0005-0000-0000-0000B5430000}"/>
    <cellStyle name="Normal 9 3 2 5 2 3" xfId="17401" xr:uid="{00000000-0005-0000-0000-0000B6430000}"/>
    <cellStyle name="Normal 9 3 2 5 3" xfId="17402" xr:uid="{00000000-0005-0000-0000-0000B7430000}"/>
    <cellStyle name="Normal 9 3 2 5 3 2" xfId="17403" xr:uid="{00000000-0005-0000-0000-0000B8430000}"/>
    <cellStyle name="Normal 9 3 2 5 4" xfId="17404" xr:uid="{00000000-0005-0000-0000-0000B9430000}"/>
    <cellStyle name="Normal 9 3 2 6" xfId="17405" xr:uid="{00000000-0005-0000-0000-0000BA430000}"/>
    <cellStyle name="Normal 9 3 2 6 2" xfId="17406" xr:uid="{00000000-0005-0000-0000-0000BB430000}"/>
    <cellStyle name="Normal 9 3 2 6 2 2" xfId="17407" xr:uid="{00000000-0005-0000-0000-0000BC430000}"/>
    <cellStyle name="Normal 9 3 2 6 3" xfId="17408" xr:uid="{00000000-0005-0000-0000-0000BD430000}"/>
    <cellStyle name="Normal 9 3 2 6 3 2" xfId="17409" xr:uid="{00000000-0005-0000-0000-0000BE430000}"/>
    <cellStyle name="Normal 9 3 2 6 4" xfId="17410" xr:uid="{00000000-0005-0000-0000-0000BF430000}"/>
    <cellStyle name="Normal 9 3 2 7" xfId="17411" xr:uid="{00000000-0005-0000-0000-0000C0430000}"/>
    <cellStyle name="Normal 9 3 2 7 2" xfId="17412" xr:uid="{00000000-0005-0000-0000-0000C1430000}"/>
    <cellStyle name="Normal 9 3 2 8" xfId="17413" xr:uid="{00000000-0005-0000-0000-0000C2430000}"/>
    <cellStyle name="Normal 9 3 2 8 2" xfId="17414" xr:uid="{00000000-0005-0000-0000-0000C3430000}"/>
    <cellStyle name="Normal 9 3 2 9" xfId="17415" xr:uid="{00000000-0005-0000-0000-0000C4430000}"/>
    <cellStyle name="Normal 9 3 3" xfId="17416" xr:uid="{00000000-0005-0000-0000-0000C5430000}"/>
    <cellStyle name="Normal 9 3 3 2" xfId="17417" xr:uid="{00000000-0005-0000-0000-0000C6430000}"/>
    <cellStyle name="Normal 9 3 3 2 2" xfId="17418" xr:uid="{00000000-0005-0000-0000-0000C7430000}"/>
    <cellStyle name="Normal 9 3 3 2 2 2" xfId="17419" xr:uid="{00000000-0005-0000-0000-0000C8430000}"/>
    <cellStyle name="Normal 9 3 3 2 2 2 2" xfId="17420" xr:uid="{00000000-0005-0000-0000-0000C9430000}"/>
    <cellStyle name="Normal 9 3 3 2 2 2 2 2" xfId="17421" xr:uid="{00000000-0005-0000-0000-0000CA430000}"/>
    <cellStyle name="Normal 9 3 3 2 2 2 3" xfId="17422" xr:uid="{00000000-0005-0000-0000-0000CB430000}"/>
    <cellStyle name="Normal 9 3 3 2 2 3" xfId="17423" xr:uid="{00000000-0005-0000-0000-0000CC430000}"/>
    <cellStyle name="Normal 9 3 3 2 2 3 2" xfId="17424" xr:uid="{00000000-0005-0000-0000-0000CD430000}"/>
    <cellStyle name="Normal 9 3 3 2 2 4" xfId="17425" xr:uid="{00000000-0005-0000-0000-0000CE430000}"/>
    <cellStyle name="Normal 9 3 3 2 3" xfId="17426" xr:uid="{00000000-0005-0000-0000-0000CF430000}"/>
    <cellStyle name="Normal 9 3 3 2 3 2" xfId="17427" xr:uid="{00000000-0005-0000-0000-0000D0430000}"/>
    <cellStyle name="Normal 9 3 3 2 3 2 2" xfId="17428" xr:uid="{00000000-0005-0000-0000-0000D1430000}"/>
    <cellStyle name="Normal 9 3 3 2 3 3" xfId="17429" xr:uid="{00000000-0005-0000-0000-0000D2430000}"/>
    <cellStyle name="Normal 9 3 3 2 4" xfId="17430" xr:uid="{00000000-0005-0000-0000-0000D3430000}"/>
    <cellStyle name="Normal 9 3 3 2 4 2" xfId="17431" xr:uid="{00000000-0005-0000-0000-0000D4430000}"/>
    <cellStyle name="Normal 9 3 3 2 5" xfId="17432" xr:uid="{00000000-0005-0000-0000-0000D5430000}"/>
    <cellStyle name="Normal 9 3 3 3" xfId="17433" xr:uid="{00000000-0005-0000-0000-0000D6430000}"/>
    <cellStyle name="Normal 9 3 3 3 2" xfId="17434" xr:uid="{00000000-0005-0000-0000-0000D7430000}"/>
    <cellStyle name="Normal 9 3 3 3 2 2" xfId="17435" xr:uid="{00000000-0005-0000-0000-0000D8430000}"/>
    <cellStyle name="Normal 9 3 3 3 2 2 2" xfId="17436" xr:uid="{00000000-0005-0000-0000-0000D9430000}"/>
    <cellStyle name="Normal 9 3 3 3 2 3" xfId="17437" xr:uid="{00000000-0005-0000-0000-0000DA430000}"/>
    <cellStyle name="Normal 9 3 3 3 3" xfId="17438" xr:uid="{00000000-0005-0000-0000-0000DB430000}"/>
    <cellStyle name="Normal 9 3 3 3 3 2" xfId="17439" xr:uid="{00000000-0005-0000-0000-0000DC430000}"/>
    <cellStyle name="Normal 9 3 3 3 4" xfId="17440" xr:uid="{00000000-0005-0000-0000-0000DD430000}"/>
    <cellStyle name="Normal 9 3 3 4" xfId="17441" xr:uid="{00000000-0005-0000-0000-0000DE430000}"/>
    <cellStyle name="Normal 9 3 3 4 2" xfId="17442" xr:uid="{00000000-0005-0000-0000-0000DF430000}"/>
    <cellStyle name="Normal 9 3 3 4 2 2" xfId="17443" xr:uid="{00000000-0005-0000-0000-0000E0430000}"/>
    <cellStyle name="Normal 9 3 3 4 3" xfId="17444" xr:uid="{00000000-0005-0000-0000-0000E1430000}"/>
    <cellStyle name="Normal 9 3 3 5" xfId="17445" xr:uid="{00000000-0005-0000-0000-0000E2430000}"/>
    <cellStyle name="Normal 9 3 3 5 2" xfId="17446" xr:uid="{00000000-0005-0000-0000-0000E3430000}"/>
    <cellStyle name="Normal 9 3 3 5 2 2" xfId="17447" xr:uid="{00000000-0005-0000-0000-0000E4430000}"/>
    <cellStyle name="Normal 9 3 3 5 3" xfId="17448" xr:uid="{00000000-0005-0000-0000-0000E5430000}"/>
    <cellStyle name="Normal 9 3 3 6" xfId="17449" xr:uid="{00000000-0005-0000-0000-0000E6430000}"/>
    <cellStyle name="Normal 9 3 3 6 2" xfId="17450" xr:uid="{00000000-0005-0000-0000-0000E7430000}"/>
    <cellStyle name="Normal 9 3 3 7" xfId="17451" xr:uid="{00000000-0005-0000-0000-0000E8430000}"/>
    <cellStyle name="Normal 9 3 4" xfId="17452" xr:uid="{00000000-0005-0000-0000-0000E9430000}"/>
    <cellStyle name="Normal 9 3 4 2" xfId="17453" xr:uid="{00000000-0005-0000-0000-0000EA430000}"/>
    <cellStyle name="Normal 9 3 4 2 2" xfId="17454" xr:uid="{00000000-0005-0000-0000-0000EB430000}"/>
    <cellStyle name="Normal 9 3 4 2 2 2" xfId="17455" xr:uid="{00000000-0005-0000-0000-0000EC430000}"/>
    <cellStyle name="Normal 9 3 4 2 2 2 2" xfId="17456" xr:uid="{00000000-0005-0000-0000-0000ED430000}"/>
    <cellStyle name="Normal 9 3 4 2 2 2 2 2" xfId="17457" xr:uid="{00000000-0005-0000-0000-0000EE430000}"/>
    <cellStyle name="Normal 9 3 4 2 2 2 3" xfId="17458" xr:uid="{00000000-0005-0000-0000-0000EF430000}"/>
    <cellStyle name="Normal 9 3 4 2 2 3" xfId="17459" xr:uid="{00000000-0005-0000-0000-0000F0430000}"/>
    <cellStyle name="Normal 9 3 4 2 2 3 2" xfId="17460" xr:uid="{00000000-0005-0000-0000-0000F1430000}"/>
    <cellStyle name="Normal 9 3 4 2 2 4" xfId="17461" xr:uid="{00000000-0005-0000-0000-0000F2430000}"/>
    <cellStyle name="Normal 9 3 4 2 3" xfId="17462" xr:uid="{00000000-0005-0000-0000-0000F3430000}"/>
    <cellStyle name="Normal 9 3 4 2 3 2" xfId="17463" xr:uid="{00000000-0005-0000-0000-0000F4430000}"/>
    <cellStyle name="Normal 9 3 4 2 3 2 2" xfId="17464" xr:uid="{00000000-0005-0000-0000-0000F5430000}"/>
    <cellStyle name="Normal 9 3 4 2 3 3" xfId="17465" xr:uid="{00000000-0005-0000-0000-0000F6430000}"/>
    <cellStyle name="Normal 9 3 4 2 4" xfId="17466" xr:uid="{00000000-0005-0000-0000-0000F7430000}"/>
    <cellStyle name="Normal 9 3 4 2 4 2" xfId="17467" xr:uid="{00000000-0005-0000-0000-0000F8430000}"/>
    <cellStyle name="Normal 9 3 4 2 5" xfId="17468" xr:uid="{00000000-0005-0000-0000-0000F9430000}"/>
    <cellStyle name="Normal 9 3 4 2 6" xfId="17469" xr:uid="{00000000-0005-0000-0000-0000FA430000}"/>
    <cellStyle name="Normal 9 3 4 3" xfId="17470" xr:uid="{00000000-0005-0000-0000-0000FB430000}"/>
    <cellStyle name="Normal 9 3 4 3 2" xfId="17471" xr:uid="{00000000-0005-0000-0000-0000FC430000}"/>
    <cellStyle name="Normal 9 3 4 3 2 2" xfId="17472" xr:uid="{00000000-0005-0000-0000-0000FD430000}"/>
    <cellStyle name="Normal 9 3 4 3 2 2 2" xfId="17473" xr:uid="{00000000-0005-0000-0000-0000FE430000}"/>
    <cellStyle name="Normal 9 3 4 3 2 3" xfId="17474" xr:uid="{00000000-0005-0000-0000-0000FF430000}"/>
    <cellStyle name="Normal 9 3 4 3 3" xfId="17475" xr:uid="{00000000-0005-0000-0000-000000440000}"/>
    <cellStyle name="Normal 9 3 4 3 3 2" xfId="17476" xr:uid="{00000000-0005-0000-0000-000001440000}"/>
    <cellStyle name="Normal 9 3 4 3 4" xfId="17477" xr:uid="{00000000-0005-0000-0000-000002440000}"/>
    <cellStyle name="Normal 9 3 4 3 5" xfId="17478" xr:uid="{00000000-0005-0000-0000-000003440000}"/>
    <cellStyle name="Normal 9 3 4 4" xfId="17479" xr:uid="{00000000-0005-0000-0000-000004440000}"/>
    <cellStyle name="Normal 9 3 4 5" xfId="17480" xr:uid="{00000000-0005-0000-0000-000005440000}"/>
    <cellStyle name="Normal 9 3 4 5 2" xfId="17481" xr:uid="{00000000-0005-0000-0000-000006440000}"/>
    <cellStyle name="Normal 9 3 4 5 2 2" xfId="17482" xr:uid="{00000000-0005-0000-0000-000007440000}"/>
    <cellStyle name="Normal 9 3 4 5 3" xfId="17483" xr:uid="{00000000-0005-0000-0000-000008440000}"/>
    <cellStyle name="Normal 9 3 4 6" xfId="17484" xr:uid="{00000000-0005-0000-0000-000009440000}"/>
    <cellStyle name="Normal 9 3 4 6 2" xfId="17485" xr:uid="{00000000-0005-0000-0000-00000A440000}"/>
    <cellStyle name="Normal 9 3 4 6 2 2" xfId="17486" xr:uid="{00000000-0005-0000-0000-00000B440000}"/>
    <cellStyle name="Normal 9 3 4 6 3" xfId="17487" xr:uid="{00000000-0005-0000-0000-00000C440000}"/>
    <cellStyle name="Normal 9 3 4 7" xfId="17488" xr:uid="{00000000-0005-0000-0000-00000D440000}"/>
    <cellStyle name="Normal 9 3 5" xfId="17489" xr:uid="{00000000-0005-0000-0000-00000E440000}"/>
    <cellStyle name="Normal 9 3 5 2" xfId="17490" xr:uid="{00000000-0005-0000-0000-00000F440000}"/>
    <cellStyle name="Normal 9 3 5 2 2" xfId="17491" xr:uid="{00000000-0005-0000-0000-000010440000}"/>
    <cellStyle name="Normal 9 3 5 2 2 2" xfId="17492" xr:uid="{00000000-0005-0000-0000-000011440000}"/>
    <cellStyle name="Normal 9 3 5 2 2 2 2" xfId="17493" xr:uid="{00000000-0005-0000-0000-000012440000}"/>
    <cellStyle name="Normal 9 3 5 2 2 2 2 2" xfId="17494" xr:uid="{00000000-0005-0000-0000-000013440000}"/>
    <cellStyle name="Normal 9 3 5 2 2 2 3" xfId="17495" xr:uid="{00000000-0005-0000-0000-000014440000}"/>
    <cellStyle name="Normal 9 3 5 2 2 3" xfId="17496" xr:uid="{00000000-0005-0000-0000-000015440000}"/>
    <cellStyle name="Normal 9 3 5 2 2 3 2" xfId="17497" xr:uid="{00000000-0005-0000-0000-000016440000}"/>
    <cellStyle name="Normal 9 3 5 2 2 4" xfId="17498" xr:uid="{00000000-0005-0000-0000-000017440000}"/>
    <cellStyle name="Normal 9 3 5 2 3" xfId="17499" xr:uid="{00000000-0005-0000-0000-000018440000}"/>
    <cellStyle name="Normal 9 3 5 2 3 2" xfId="17500" xr:uid="{00000000-0005-0000-0000-000019440000}"/>
    <cellStyle name="Normal 9 3 5 2 3 2 2" xfId="17501" xr:uid="{00000000-0005-0000-0000-00001A440000}"/>
    <cellStyle name="Normal 9 3 5 2 3 3" xfId="17502" xr:uid="{00000000-0005-0000-0000-00001B440000}"/>
    <cellStyle name="Normal 9 3 5 2 4" xfId="17503" xr:uid="{00000000-0005-0000-0000-00001C440000}"/>
    <cellStyle name="Normal 9 3 5 2 4 2" xfId="17504" xr:uid="{00000000-0005-0000-0000-00001D440000}"/>
    <cellStyle name="Normal 9 3 5 2 5" xfId="17505" xr:uid="{00000000-0005-0000-0000-00001E440000}"/>
    <cellStyle name="Normal 9 3 5 3" xfId="17506" xr:uid="{00000000-0005-0000-0000-00001F440000}"/>
    <cellStyle name="Normal 9 3 5 3 2" xfId="17507" xr:uid="{00000000-0005-0000-0000-000020440000}"/>
    <cellStyle name="Normal 9 3 5 3 2 2" xfId="17508" xr:uid="{00000000-0005-0000-0000-000021440000}"/>
    <cellStyle name="Normal 9 3 5 3 2 2 2" xfId="17509" xr:uid="{00000000-0005-0000-0000-000022440000}"/>
    <cellStyle name="Normal 9 3 5 3 2 3" xfId="17510" xr:uid="{00000000-0005-0000-0000-000023440000}"/>
    <cellStyle name="Normal 9 3 5 3 3" xfId="17511" xr:uid="{00000000-0005-0000-0000-000024440000}"/>
    <cellStyle name="Normal 9 3 5 3 3 2" xfId="17512" xr:uid="{00000000-0005-0000-0000-000025440000}"/>
    <cellStyle name="Normal 9 3 5 3 4" xfId="17513" xr:uid="{00000000-0005-0000-0000-000026440000}"/>
    <cellStyle name="Normal 9 3 5 4" xfId="17514" xr:uid="{00000000-0005-0000-0000-000027440000}"/>
    <cellStyle name="Normal 9 3 5 4 2" xfId="17515" xr:uid="{00000000-0005-0000-0000-000028440000}"/>
    <cellStyle name="Normal 9 3 5 4 2 2" xfId="17516" xr:uid="{00000000-0005-0000-0000-000029440000}"/>
    <cellStyle name="Normal 9 3 5 4 3" xfId="17517" xr:uid="{00000000-0005-0000-0000-00002A440000}"/>
    <cellStyle name="Normal 9 3 5 5" xfId="17518" xr:uid="{00000000-0005-0000-0000-00002B440000}"/>
    <cellStyle name="Normal 9 3 5 5 2" xfId="17519" xr:uid="{00000000-0005-0000-0000-00002C440000}"/>
    <cellStyle name="Normal 9 3 5 6" xfId="17520" xr:uid="{00000000-0005-0000-0000-00002D440000}"/>
    <cellStyle name="Normal 9 3 6" xfId="17521" xr:uid="{00000000-0005-0000-0000-00002E440000}"/>
    <cellStyle name="Normal 9 3 6 2" xfId="17522" xr:uid="{00000000-0005-0000-0000-00002F440000}"/>
    <cellStyle name="Normal 9 3 6 2 2" xfId="17523" xr:uid="{00000000-0005-0000-0000-000030440000}"/>
    <cellStyle name="Normal 9 3 6 2 2 2" xfId="17524" xr:uid="{00000000-0005-0000-0000-000031440000}"/>
    <cellStyle name="Normal 9 3 6 2 2 2 2" xfId="17525" xr:uid="{00000000-0005-0000-0000-000032440000}"/>
    <cellStyle name="Normal 9 3 6 2 2 3" xfId="17526" xr:uid="{00000000-0005-0000-0000-000033440000}"/>
    <cellStyle name="Normal 9 3 6 2 3" xfId="17527" xr:uid="{00000000-0005-0000-0000-000034440000}"/>
    <cellStyle name="Normal 9 3 6 2 3 2" xfId="17528" xr:uid="{00000000-0005-0000-0000-000035440000}"/>
    <cellStyle name="Normal 9 3 6 2 4" xfId="17529" xr:uid="{00000000-0005-0000-0000-000036440000}"/>
    <cellStyle name="Normal 9 3 6 3" xfId="17530" xr:uid="{00000000-0005-0000-0000-000037440000}"/>
    <cellStyle name="Normal 9 3 6 3 2" xfId="17531" xr:uid="{00000000-0005-0000-0000-000038440000}"/>
    <cellStyle name="Normal 9 3 6 3 2 2" xfId="17532" xr:uid="{00000000-0005-0000-0000-000039440000}"/>
    <cellStyle name="Normal 9 3 6 3 3" xfId="17533" xr:uid="{00000000-0005-0000-0000-00003A440000}"/>
    <cellStyle name="Normal 9 3 6 4" xfId="17534" xr:uid="{00000000-0005-0000-0000-00003B440000}"/>
    <cellStyle name="Normal 9 3 6 4 2" xfId="17535" xr:uid="{00000000-0005-0000-0000-00003C440000}"/>
    <cellStyle name="Normal 9 3 6 5" xfId="17536" xr:uid="{00000000-0005-0000-0000-00003D440000}"/>
    <cellStyle name="Normal 9 3 7" xfId="17537" xr:uid="{00000000-0005-0000-0000-00003E440000}"/>
    <cellStyle name="Normal 9 3 7 2" xfId="17538" xr:uid="{00000000-0005-0000-0000-00003F440000}"/>
    <cellStyle name="Normal 9 3 7 2 2" xfId="17539" xr:uid="{00000000-0005-0000-0000-000040440000}"/>
    <cellStyle name="Normal 9 3 7 2 2 2" xfId="17540" xr:uid="{00000000-0005-0000-0000-000041440000}"/>
    <cellStyle name="Normal 9 3 7 2 3" xfId="17541" xr:uid="{00000000-0005-0000-0000-000042440000}"/>
    <cellStyle name="Normal 9 3 7 3" xfId="17542" xr:uid="{00000000-0005-0000-0000-000043440000}"/>
    <cellStyle name="Normal 9 3 7 3 2" xfId="17543" xr:uid="{00000000-0005-0000-0000-000044440000}"/>
    <cellStyle name="Normal 9 3 7 4" xfId="17544" xr:uid="{00000000-0005-0000-0000-000045440000}"/>
    <cellStyle name="Normal 9 3 8" xfId="17545" xr:uid="{00000000-0005-0000-0000-000046440000}"/>
    <cellStyle name="Normal 9 3 8 2" xfId="17546" xr:uid="{00000000-0005-0000-0000-000047440000}"/>
    <cellStyle name="Normal 9 3 8 2 2" xfId="17547" xr:uid="{00000000-0005-0000-0000-000048440000}"/>
    <cellStyle name="Normal 9 3 8 2 2 2" xfId="17548" xr:uid="{00000000-0005-0000-0000-000049440000}"/>
    <cellStyle name="Normal 9 3 8 2 3" xfId="17549" xr:uid="{00000000-0005-0000-0000-00004A440000}"/>
    <cellStyle name="Normal 9 3 8 3" xfId="17550" xr:uid="{00000000-0005-0000-0000-00004B440000}"/>
    <cellStyle name="Normal 9 3 8 3 2" xfId="17551" xr:uid="{00000000-0005-0000-0000-00004C440000}"/>
    <cellStyle name="Normal 9 3 8 4" xfId="17552" xr:uid="{00000000-0005-0000-0000-00004D440000}"/>
    <cellStyle name="Normal 9 3 9" xfId="17553" xr:uid="{00000000-0005-0000-0000-00004E440000}"/>
    <cellStyle name="Normal 9 3 9 2" xfId="17554" xr:uid="{00000000-0005-0000-0000-00004F440000}"/>
    <cellStyle name="Normal 9 3 9 2 2" xfId="17555" xr:uid="{00000000-0005-0000-0000-000050440000}"/>
    <cellStyle name="Normal 9 3 9 3" xfId="17556" xr:uid="{00000000-0005-0000-0000-000051440000}"/>
    <cellStyle name="Normal 9 3 9 3 2" xfId="17557" xr:uid="{00000000-0005-0000-0000-000052440000}"/>
    <cellStyle name="Normal 9 3 9 4" xfId="17558" xr:uid="{00000000-0005-0000-0000-000053440000}"/>
    <cellStyle name="Normal 9 4" xfId="17559" xr:uid="{00000000-0005-0000-0000-000054440000}"/>
    <cellStyle name="Normal 9 4 2" xfId="17560" xr:uid="{00000000-0005-0000-0000-000055440000}"/>
    <cellStyle name="Normal 9 4 2 2" xfId="17561" xr:uid="{00000000-0005-0000-0000-000056440000}"/>
    <cellStyle name="Normal 9 4 2 2 2" xfId="17562" xr:uid="{00000000-0005-0000-0000-000057440000}"/>
    <cellStyle name="Normal 9 4 2 2 2 2" xfId="17563" xr:uid="{00000000-0005-0000-0000-000058440000}"/>
    <cellStyle name="Normal 9 4 2 2 2 2 2" xfId="17564" xr:uid="{00000000-0005-0000-0000-000059440000}"/>
    <cellStyle name="Normal 9 4 2 2 2 2 2 2" xfId="17565" xr:uid="{00000000-0005-0000-0000-00005A440000}"/>
    <cellStyle name="Normal 9 4 2 2 2 2 3" xfId="17566" xr:uid="{00000000-0005-0000-0000-00005B440000}"/>
    <cellStyle name="Normal 9 4 2 2 2 3" xfId="17567" xr:uid="{00000000-0005-0000-0000-00005C440000}"/>
    <cellStyle name="Normal 9 4 2 2 2 3 2" xfId="17568" xr:uid="{00000000-0005-0000-0000-00005D440000}"/>
    <cellStyle name="Normal 9 4 2 2 2 4" xfId="17569" xr:uid="{00000000-0005-0000-0000-00005E440000}"/>
    <cellStyle name="Normal 9 4 2 2 3" xfId="17570" xr:uid="{00000000-0005-0000-0000-00005F440000}"/>
    <cellStyle name="Normal 9 4 2 2 3 2" xfId="17571" xr:uid="{00000000-0005-0000-0000-000060440000}"/>
    <cellStyle name="Normal 9 4 2 2 3 2 2" xfId="17572" xr:uid="{00000000-0005-0000-0000-000061440000}"/>
    <cellStyle name="Normal 9 4 2 2 3 3" xfId="17573" xr:uid="{00000000-0005-0000-0000-000062440000}"/>
    <cellStyle name="Normal 9 4 2 2 4" xfId="17574" xr:uid="{00000000-0005-0000-0000-000063440000}"/>
    <cellStyle name="Normal 9 4 2 2 4 2" xfId="17575" xr:uid="{00000000-0005-0000-0000-000064440000}"/>
    <cellStyle name="Normal 9 4 2 2 5" xfId="17576" xr:uid="{00000000-0005-0000-0000-000065440000}"/>
    <cellStyle name="Normal 9 4 2 3" xfId="17577" xr:uid="{00000000-0005-0000-0000-000066440000}"/>
    <cellStyle name="Normal 9 4 2 3 2" xfId="17578" xr:uid="{00000000-0005-0000-0000-000067440000}"/>
    <cellStyle name="Normal 9 4 2 3 2 2" xfId="17579" xr:uid="{00000000-0005-0000-0000-000068440000}"/>
    <cellStyle name="Normal 9 4 2 3 2 2 2" xfId="17580" xr:uid="{00000000-0005-0000-0000-000069440000}"/>
    <cellStyle name="Normal 9 4 2 3 2 3" xfId="17581" xr:uid="{00000000-0005-0000-0000-00006A440000}"/>
    <cellStyle name="Normal 9 4 2 3 3" xfId="17582" xr:uid="{00000000-0005-0000-0000-00006B440000}"/>
    <cellStyle name="Normal 9 4 2 3 3 2" xfId="17583" xr:uid="{00000000-0005-0000-0000-00006C440000}"/>
    <cellStyle name="Normal 9 4 2 3 4" xfId="17584" xr:uid="{00000000-0005-0000-0000-00006D440000}"/>
    <cellStyle name="Normal 9 4 2 4" xfId="17585" xr:uid="{00000000-0005-0000-0000-00006E440000}"/>
    <cellStyle name="Normal 9 4 2 4 2" xfId="17586" xr:uid="{00000000-0005-0000-0000-00006F440000}"/>
    <cellStyle name="Normal 9 4 2 4 2 2" xfId="17587" xr:uid="{00000000-0005-0000-0000-000070440000}"/>
    <cellStyle name="Normal 9 4 2 4 3" xfId="17588" xr:uid="{00000000-0005-0000-0000-000071440000}"/>
    <cellStyle name="Normal 9 4 2 5" xfId="17589" xr:uid="{00000000-0005-0000-0000-000072440000}"/>
    <cellStyle name="Normal 9 4 2 5 2" xfId="17590" xr:uid="{00000000-0005-0000-0000-000073440000}"/>
    <cellStyle name="Normal 9 4 2 6" xfId="17591" xr:uid="{00000000-0005-0000-0000-000074440000}"/>
    <cellStyle name="Normal 9 4 3" xfId="17592" xr:uid="{00000000-0005-0000-0000-000075440000}"/>
    <cellStyle name="Normal 9 4 3 2" xfId="17593" xr:uid="{00000000-0005-0000-0000-000076440000}"/>
    <cellStyle name="Normal 9 4 3 2 2" xfId="17594" xr:uid="{00000000-0005-0000-0000-000077440000}"/>
    <cellStyle name="Normal 9 4 3 2 2 2" xfId="17595" xr:uid="{00000000-0005-0000-0000-000078440000}"/>
    <cellStyle name="Normal 9 4 3 2 2 2 2" xfId="17596" xr:uid="{00000000-0005-0000-0000-000079440000}"/>
    <cellStyle name="Normal 9 4 3 2 2 3" xfId="17597" xr:uid="{00000000-0005-0000-0000-00007A440000}"/>
    <cellStyle name="Normal 9 4 3 2 3" xfId="17598" xr:uid="{00000000-0005-0000-0000-00007B440000}"/>
    <cellStyle name="Normal 9 4 3 2 3 2" xfId="17599" xr:uid="{00000000-0005-0000-0000-00007C440000}"/>
    <cellStyle name="Normal 9 4 3 2 4" xfId="17600" xr:uid="{00000000-0005-0000-0000-00007D440000}"/>
    <cellStyle name="Normal 9 4 3 3" xfId="17601" xr:uid="{00000000-0005-0000-0000-00007E440000}"/>
    <cellStyle name="Normal 9 4 3 3 2" xfId="17602" xr:uid="{00000000-0005-0000-0000-00007F440000}"/>
    <cellStyle name="Normal 9 4 3 3 2 2" xfId="17603" xr:uid="{00000000-0005-0000-0000-000080440000}"/>
    <cellStyle name="Normal 9 4 3 3 3" xfId="17604" xr:uid="{00000000-0005-0000-0000-000081440000}"/>
    <cellStyle name="Normal 9 4 3 4" xfId="17605" xr:uid="{00000000-0005-0000-0000-000082440000}"/>
    <cellStyle name="Normal 9 4 3 4 2" xfId="17606" xr:uid="{00000000-0005-0000-0000-000083440000}"/>
    <cellStyle name="Normal 9 4 3 5" xfId="17607" xr:uid="{00000000-0005-0000-0000-000084440000}"/>
    <cellStyle name="Normal 9 4 4" xfId="17608" xr:uid="{00000000-0005-0000-0000-000085440000}"/>
    <cellStyle name="Normal 9 4 4 2" xfId="17609" xr:uid="{00000000-0005-0000-0000-000086440000}"/>
    <cellStyle name="Normal 9 4 4 2 2" xfId="17610" xr:uid="{00000000-0005-0000-0000-000087440000}"/>
    <cellStyle name="Normal 9 4 4 2 2 2" xfId="17611" xr:uid="{00000000-0005-0000-0000-000088440000}"/>
    <cellStyle name="Normal 9 4 4 2 3" xfId="17612" xr:uid="{00000000-0005-0000-0000-000089440000}"/>
    <cellStyle name="Normal 9 4 4 3" xfId="17613" xr:uid="{00000000-0005-0000-0000-00008A440000}"/>
    <cellStyle name="Normal 9 4 4 3 2" xfId="17614" xr:uid="{00000000-0005-0000-0000-00008B440000}"/>
    <cellStyle name="Normal 9 4 4 4" xfId="17615" xr:uid="{00000000-0005-0000-0000-00008C440000}"/>
    <cellStyle name="Normal 9 4 5" xfId="17616" xr:uid="{00000000-0005-0000-0000-00008D440000}"/>
    <cellStyle name="Normal 9 4 5 2" xfId="17617" xr:uid="{00000000-0005-0000-0000-00008E440000}"/>
    <cellStyle name="Normal 9 4 5 2 2" xfId="17618" xr:uid="{00000000-0005-0000-0000-00008F440000}"/>
    <cellStyle name="Normal 9 4 5 3" xfId="17619" xr:uid="{00000000-0005-0000-0000-000090440000}"/>
    <cellStyle name="Normal 9 4 5 3 2" xfId="17620" xr:uid="{00000000-0005-0000-0000-000091440000}"/>
    <cellStyle name="Normal 9 4 5 4" xfId="17621" xr:uid="{00000000-0005-0000-0000-000092440000}"/>
    <cellStyle name="Normal 9 4 6" xfId="17622" xr:uid="{00000000-0005-0000-0000-000093440000}"/>
    <cellStyle name="Normal 9 4 6 2" xfId="17623" xr:uid="{00000000-0005-0000-0000-000094440000}"/>
    <cellStyle name="Normal 9 4 6 2 2" xfId="17624" xr:uid="{00000000-0005-0000-0000-000095440000}"/>
    <cellStyle name="Normal 9 4 6 3" xfId="17625" xr:uid="{00000000-0005-0000-0000-000096440000}"/>
    <cellStyle name="Normal 9 4 6 3 2" xfId="17626" xr:uid="{00000000-0005-0000-0000-000097440000}"/>
    <cellStyle name="Normal 9 4 6 4" xfId="17627" xr:uid="{00000000-0005-0000-0000-000098440000}"/>
    <cellStyle name="Normal 9 4 7" xfId="17628" xr:uid="{00000000-0005-0000-0000-000099440000}"/>
    <cellStyle name="Normal 9 4 7 2" xfId="17629" xr:uid="{00000000-0005-0000-0000-00009A440000}"/>
    <cellStyle name="Normal 9 4 8" xfId="17630" xr:uid="{00000000-0005-0000-0000-00009B440000}"/>
    <cellStyle name="Normal 9 4 8 2" xfId="17631" xr:uid="{00000000-0005-0000-0000-00009C440000}"/>
    <cellStyle name="Normal 9 4 9" xfId="17632" xr:uid="{00000000-0005-0000-0000-00009D440000}"/>
    <cellStyle name="Normal 9 5" xfId="17633" xr:uid="{00000000-0005-0000-0000-00009E440000}"/>
    <cellStyle name="Normal 9 5 2" xfId="17634" xr:uid="{00000000-0005-0000-0000-00009F440000}"/>
    <cellStyle name="Normal 9 5 2 2" xfId="17635" xr:uid="{00000000-0005-0000-0000-0000A0440000}"/>
    <cellStyle name="Normal 9 5 2 2 2" xfId="17636" xr:uid="{00000000-0005-0000-0000-0000A1440000}"/>
    <cellStyle name="Normal 9 5 2 2 2 2" xfId="17637" xr:uid="{00000000-0005-0000-0000-0000A2440000}"/>
    <cellStyle name="Normal 9 5 2 2 2 2 2" xfId="17638" xr:uid="{00000000-0005-0000-0000-0000A3440000}"/>
    <cellStyle name="Normal 9 5 2 2 2 3" xfId="17639" xr:uid="{00000000-0005-0000-0000-0000A4440000}"/>
    <cellStyle name="Normal 9 5 2 2 3" xfId="17640" xr:uid="{00000000-0005-0000-0000-0000A5440000}"/>
    <cellStyle name="Normal 9 5 2 2 3 2" xfId="17641" xr:uid="{00000000-0005-0000-0000-0000A6440000}"/>
    <cellStyle name="Normal 9 5 2 2 4" xfId="17642" xr:uid="{00000000-0005-0000-0000-0000A7440000}"/>
    <cellStyle name="Normal 9 5 2 3" xfId="17643" xr:uid="{00000000-0005-0000-0000-0000A8440000}"/>
    <cellStyle name="Normal 9 5 2 3 2" xfId="17644" xr:uid="{00000000-0005-0000-0000-0000A9440000}"/>
    <cellStyle name="Normal 9 5 2 3 2 2" xfId="17645" xr:uid="{00000000-0005-0000-0000-0000AA440000}"/>
    <cellStyle name="Normal 9 5 2 3 3" xfId="17646" xr:uid="{00000000-0005-0000-0000-0000AB440000}"/>
    <cellStyle name="Normal 9 5 2 4" xfId="17647" xr:uid="{00000000-0005-0000-0000-0000AC440000}"/>
    <cellStyle name="Normal 9 5 2 4 2" xfId="17648" xr:uid="{00000000-0005-0000-0000-0000AD440000}"/>
    <cellStyle name="Normal 9 5 2 5" xfId="17649" xr:uid="{00000000-0005-0000-0000-0000AE440000}"/>
    <cellStyle name="Normal 9 5 3" xfId="17650" xr:uid="{00000000-0005-0000-0000-0000AF440000}"/>
    <cellStyle name="Normal 9 5 3 2" xfId="17651" xr:uid="{00000000-0005-0000-0000-0000B0440000}"/>
    <cellStyle name="Normal 9 5 3 2 2" xfId="17652" xr:uid="{00000000-0005-0000-0000-0000B1440000}"/>
    <cellStyle name="Normal 9 5 3 2 2 2" xfId="17653" xr:uid="{00000000-0005-0000-0000-0000B2440000}"/>
    <cellStyle name="Normal 9 5 3 2 3" xfId="17654" xr:uid="{00000000-0005-0000-0000-0000B3440000}"/>
    <cellStyle name="Normal 9 5 3 3" xfId="17655" xr:uid="{00000000-0005-0000-0000-0000B4440000}"/>
    <cellStyle name="Normal 9 5 3 3 2" xfId="17656" xr:uid="{00000000-0005-0000-0000-0000B5440000}"/>
    <cellStyle name="Normal 9 5 3 4" xfId="17657" xr:uid="{00000000-0005-0000-0000-0000B6440000}"/>
    <cellStyle name="Normal 9 5 4" xfId="17658" xr:uid="{00000000-0005-0000-0000-0000B7440000}"/>
    <cellStyle name="Normal 9 5 4 2" xfId="17659" xr:uid="{00000000-0005-0000-0000-0000B8440000}"/>
    <cellStyle name="Normal 9 5 4 2 2" xfId="17660" xr:uid="{00000000-0005-0000-0000-0000B9440000}"/>
    <cellStyle name="Normal 9 5 4 3" xfId="17661" xr:uid="{00000000-0005-0000-0000-0000BA440000}"/>
    <cellStyle name="Normal 9 5 4 3 2" xfId="17662" xr:uid="{00000000-0005-0000-0000-0000BB440000}"/>
    <cellStyle name="Normal 9 5 4 4" xfId="17663" xr:uid="{00000000-0005-0000-0000-0000BC440000}"/>
    <cellStyle name="Normal 9 5 5" xfId="17664" xr:uid="{00000000-0005-0000-0000-0000BD440000}"/>
    <cellStyle name="Normal 9 5 5 2" xfId="17665" xr:uid="{00000000-0005-0000-0000-0000BE440000}"/>
    <cellStyle name="Normal 9 5 5 2 2" xfId="17666" xr:uid="{00000000-0005-0000-0000-0000BF440000}"/>
    <cellStyle name="Normal 9 5 5 3" xfId="17667" xr:uid="{00000000-0005-0000-0000-0000C0440000}"/>
    <cellStyle name="Normal 9 5 5 3 2" xfId="17668" xr:uid="{00000000-0005-0000-0000-0000C1440000}"/>
    <cellStyle name="Normal 9 5 5 4" xfId="17669" xr:uid="{00000000-0005-0000-0000-0000C2440000}"/>
    <cellStyle name="Normal 9 5 6" xfId="17670" xr:uid="{00000000-0005-0000-0000-0000C3440000}"/>
    <cellStyle name="Normal 9 5 6 2" xfId="17671" xr:uid="{00000000-0005-0000-0000-0000C4440000}"/>
    <cellStyle name="Normal 9 5 6 2 2" xfId="17672" xr:uid="{00000000-0005-0000-0000-0000C5440000}"/>
    <cellStyle name="Normal 9 5 6 3" xfId="17673" xr:uid="{00000000-0005-0000-0000-0000C6440000}"/>
    <cellStyle name="Normal 9 5 6 3 2" xfId="17674" xr:uid="{00000000-0005-0000-0000-0000C7440000}"/>
    <cellStyle name="Normal 9 5 6 4" xfId="17675" xr:uid="{00000000-0005-0000-0000-0000C8440000}"/>
    <cellStyle name="Normal 9 5 7" xfId="17676" xr:uid="{00000000-0005-0000-0000-0000C9440000}"/>
    <cellStyle name="Normal 9 5 7 2" xfId="17677" xr:uid="{00000000-0005-0000-0000-0000CA440000}"/>
    <cellStyle name="Normal 9 5 8" xfId="17678" xr:uid="{00000000-0005-0000-0000-0000CB440000}"/>
    <cellStyle name="Normal 9 5 8 2" xfId="17679" xr:uid="{00000000-0005-0000-0000-0000CC440000}"/>
    <cellStyle name="Normal 9 5 9" xfId="17680" xr:uid="{00000000-0005-0000-0000-0000CD440000}"/>
    <cellStyle name="Normal 9 6" xfId="17681" xr:uid="{00000000-0005-0000-0000-0000CE440000}"/>
    <cellStyle name="Normal 9 6 2" xfId="17682" xr:uid="{00000000-0005-0000-0000-0000CF440000}"/>
    <cellStyle name="Normal 9 6 2 2" xfId="17683" xr:uid="{00000000-0005-0000-0000-0000D0440000}"/>
    <cellStyle name="Normal 9 6 2 2 2" xfId="17684" xr:uid="{00000000-0005-0000-0000-0000D1440000}"/>
    <cellStyle name="Normal 9 6 2 2 2 2" xfId="17685" xr:uid="{00000000-0005-0000-0000-0000D2440000}"/>
    <cellStyle name="Normal 9 6 2 2 2 2 2" xfId="17686" xr:uid="{00000000-0005-0000-0000-0000D3440000}"/>
    <cellStyle name="Normal 9 6 2 2 2 3" xfId="17687" xr:uid="{00000000-0005-0000-0000-0000D4440000}"/>
    <cellStyle name="Normal 9 6 2 2 3" xfId="17688" xr:uid="{00000000-0005-0000-0000-0000D5440000}"/>
    <cellStyle name="Normal 9 6 2 2 3 2" xfId="17689" xr:uid="{00000000-0005-0000-0000-0000D6440000}"/>
    <cellStyle name="Normal 9 6 2 2 4" xfId="17690" xr:uid="{00000000-0005-0000-0000-0000D7440000}"/>
    <cellStyle name="Normal 9 6 2 3" xfId="17691" xr:uid="{00000000-0005-0000-0000-0000D8440000}"/>
    <cellStyle name="Normal 9 6 2 3 2" xfId="17692" xr:uid="{00000000-0005-0000-0000-0000D9440000}"/>
    <cellStyle name="Normal 9 6 2 3 2 2" xfId="17693" xr:uid="{00000000-0005-0000-0000-0000DA440000}"/>
    <cellStyle name="Normal 9 6 2 3 3" xfId="17694" xr:uid="{00000000-0005-0000-0000-0000DB440000}"/>
    <cellStyle name="Normal 9 6 2 4" xfId="17695" xr:uid="{00000000-0005-0000-0000-0000DC440000}"/>
    <cellStyle name="Normal 9 6 2 4 2" xfId="17696" xr:uid="{00000000-0005-0000-0000-0000DD440000}"/>
    <cellStyle name="Normal 9 6 2 5" xfId="17697" xr:uid="{00000000-0005-0000-0000-0000DE440000}"/>
    <cellStyle name="Normal 9 6 3" xfId="17698" xr:uid="{00000000-0005-0000-0000-0000DF440000}"/>
    <cellStyle name="Normal 9 6 3 2" xfId="17699" xr:uid="{00000000-0005-0000-0000-0000E0440000}"/>
    <cellStyle name="Normal 9 6 3 2 2" xfId="17700" xr:uid="{00000000-0005-0000-0000-0000E1440000}"/>
    <cellStyle name="Normal 9 6 3 2 2 2" xfId="17701" xr:uid="{00000000-0005-0000-0000-0000E2440000}"/>
    <cellStyle name="Normal 9 6 3 2 3" xfId="17702" xr:uid="{00000000-0005-0000-0000-0000E3440000}"/>
    <cellStyle name="Normal 9 6 3 3" xfId="17703" xr:uid="{00000000-0005-0000-0000-0000E4440000}"/>
    <cellStyle name="Normal 9 6 3 3 2" xfId="17704" xr:uid="{00000000-0005-0000-0000-0000E5440000}"/>
    <cellStyle name="Normal 9 6 3 4" xfId="17705" xr:uid="{00000000-0005-0000-0000-0000E6440000}"/>
    <cellStyle name="Normal 9 6 4" xfId="17706" xr:uid="{00000000-0005-0000-0000-0000E7440000}"/>
    <cellStyle name="Normal 9 6 4 2" xfId="17707" xr:uid="{00000000-0005-0000-0000-0000E8440000}"/>
    <cellStyle name="Normal 9 6 4 2 2" xfId="17708" xr:uid="{00000000-0005-0000-0000-0000E9440000}"/>
    <cellStyle name="Normal 9 6 4 3" xfId="17709" xr:uid="{00000000-0005-0000-0000-0000EA440000}"/>
    <cellStyle name="Normal 9 6 4 3 2" xfId="17710" xr:uid="{00000000-0005-0000-0000-0000EB440000}"/>
    <cellStyle name="Normal 9 6 4 4" xfId="17711" xr:uid="{00000000-0005-0000-0000-0000EC440000}"/>
    <cellStyle name="Normal 9 6 5" xfId="17712" xr:uid="{00000000-0005-0000-0000-0000ED440000}"/>
    <cellStyle name="Normal 9 6 5 2" xfId="17713" xr:uid="{00000000-0005-0000-0000-0000EE440000}"/>
    <cellStyle name="Normal 9 6 5 2 2" xfId="17714" xr:uid="{00000000-0005-0000-0000-0000EF440000}"/>
    <cellStyle name="Normal 9 6 5 3" xfId="17715" xr:uid="{00000000-0005-0000-0000-0000F0440000}"/>
    <cellStyle name="Normal 9 6 5 3 2" xfId="17716" xr:uid="{00000000-0005-0000-0000-0000F1440000}"/>
    <cellStyle name="Normal 9 6 5 4" xfId="17717" xr:uid="{00000000-0005-0000-0000-0000F2440000}"/>
    <cellStyle name="Normal 9 6 6" xfId="17718" xr:uid="{00000000-0005-0000-0000-0000F3440000}"/>
    <cellStyle name="Normal 9 6 6 2" xfId="17719" xr:uid="{00000000-0005-0000-0000-0000F4440000}"/>
    <cellStyle name="Normal 9 6 6 2 2" xfId="17720" xr:uid="{00000000-0005-0000-0000-0000F5440000}"/>
    <cellStyle name="Normal 9 6 6 3" xfId="17721" xr:uid="{00000000-0005-0000-0000-0000F6440000}"/>
    <cellStyle name="Normal 9 6 6 3 2" xfId="17722" xr:uid="{00000000-0005-0000-0000-0000F7440000}"/>
    <cellStyle name="Normal 9 6 6 4" xfId="17723" xr:uid="{00000000-0005-0000-0000-0000F8440000}"/>
    <cellStyle name="Normal 9 6 7" xfId="17724" xr:uid="{00000000-0005-0000-0000-0000F9440000}"/>
    <cellStyle name="Normal 9 6 7 2" xfId="17725" xr:uid="{00000000-0005-0000-0000-0000FA440000}"/>
    <cellStyle name="Normal 9 6 8" xfId="17726" xr:uid="{00000000-0005-0000-0000-0000FB440000}"/>
    <cellStyle name="Normal 9 6 8 2" xfId="17727" xr:uid="{00000000-0005-0000-0000-0000FC440000}"/>
    <cellStyle name="Normal 9 6 9" xfId="17728" xr:uid="{00000000-0005-0000-0000-0000FD440000}"/>
    <cellStyle name="Normal 9 7" xfId="17729" xr:uid="{00000000-0005-0000-0000-0000FE440000}"/>
    <cellStyle name="Normal 9 7 2" xfId="17730" xr:uid="{00000000-0005-0000-0000-0000FF440000}"/>
    <cellStyle name="Normal 9 7 2 2" xfId="17731" xr:uid="{00000000-0005-0000-0000-000000450000}"/>
    <cellStyle name="Normal 9 7 2 2 2" xfId="17732" xr:uid="{00000000-0005-0000-0000-000001450000}"/>
    <cellStyle name="Normal 9 7 2 2 2 2" xfId="17733" xr:uid="{00000000-0005-0000-0000-000002450000}"/>
    <cellStyle name="Normal 9 7 2 2 2 2 2" xfId="17734" xr:uid="{00000000-0005-0000-0000-000003450000}"/>
    <cellStyle name="Normal 9 7 2 2 2 3" xfId="17735" xr:uid="{00000000-0005-0000-0000-000004450000}"/>
    <cellStyle name="Normal 9 7 2 2 3" xfId="17736" xr:uid="{00000000-0005-0000-0000-000005450000}"/>
    <cellStyle name="Normal 9 7 2 2 3 2" xfId="17737" xr:uid="{00000000-0005-0000-0000-000006450000}"/>
    <cellStyle name="Normal 9 7 2 2 4" xfId="17738" xr:uid="{00000000-0005-0000-0000-000007450000}"/>
    <cellStyle name="Normal 9 7 2 3" xfId="17739" xr:uid="{00000000-0005-0000-0000-000008450000}"/>
    <cellStyle name="Normal 9 7 2 3 2" xfId="17740" xr:uid="{00000000-0005-0000-0000-000009450000}"/>
    <cellStyle name="Normal 9 7 2 3 2 2" xfId="17741" xr:uid="{00000000-0005-0000-0000-00000A450000}"/>
    <cellStyle name="Normal 9 7 2 3 3" xfId="17742" xr:uid="{00000000-0005-0000-0000-00000B450000}"/>
    <cellStyle name="Normal 9 7 2 4" xfId="17743" xr:uid="{00000000-0005-0000-0000-00000C450000}"/>
    <cellStyle name="Normal 9 7 2 4 2" xfId="17744" xr:uid="{00000000-0005-0000-0000-00000D450000}"/>
    <cellStyle name="Normal 9 7 2 5" xfId="17745" xr:uid="{00000000-0005-0000-0000-00000E450000}"/>
    <cellStyle name="Normal 9 7 3" xfId="17746" xr:uid="{00000000-0005-0000-0000-00000F450000}"/>
    <cellStyle name="Normal 9 7 3 2" xfId="17747" xr:uid="{00000000-0005-0000-0000-000010450000}"/>
    <cellStyle name="Normal 9 7 3 2 2" xfId="17748" xr:uid="{00000000-0005-0000-0000-000011450000}"/>
    <cellStyle name="Normal 9 7 3 2 2 2" xfId="17749" xr:uid="{00000000-0005-0000-0000-000012450000}"/>
    <cellStyle name="Normal 9 7 3 2 3" xfId="17750" xr:uid="{00000000-0005-0000-0000-000013450000}"/>
    <cellStyle name="Normal 9 7 3 3" xfId="17751" xr:uid="{00000000-0005-0000-0000-000014450000}"/>
    <cellStyle name="Normal 9 7 3 3 2" xfId="17752" xr:uid="{00000000-0005-0000-0000-000015450000}"/>
    <cellStyle name="Normal 9 7 3 4" xfId="17753" xr:uid="{00000000-0005-0000-0000-000016450000}"/>
    <cellStyle name="Normal 9 7 4" xfId="17754" xr:uid="{00000000-0005-0000-0000-000017450000}"/>
    <cellStyle name="Normal 9 7 4 2" xfId="17755" xr:uid="{00000000-0005-0000-0000-000018450000}"/>
    <cellStyle name="Normal 9 7 4 2 2" xfId="17756" xr:uid="{00000000-0005-0000-0000-000019450000}"/>
    <cellStyle name="Normal 9 7 4 3" xfId="17757" xr:uid="{00000000-0005-0000-0000-00001A450000}"/>
    <cellStyle name="Normal 9 7 4 3 2" xfId="17758" xr:uid="{00000000-0005-0000-0000-00001B450000}"/>
    <cellStyle name="Normal 9 7 4 4" xfId="17759" xr:uid="{00000000-0005-0000-0000-00001C450000}"/>
    <cellStyle name="Normal 9 7 5" xfId="17760" xr:uid="{00000000-0005-0000-0000-00001D450000}"/>
    <cellStyle name="Normal 9 7 5 2" xfId="17761" xr:uid="{00000000-0005-0000-0000-00001E450000}"/>
    <cellStyle name="Normal 9 7 5 2 2" xfId="17762" xr:uid="{00000000-0005-0000-0000-00001F450000}"/>
    <cellStyle name="Normal 9 7 5 3" xfId="17763" xr:uid="{00000000-0005-0000-0000-000020450000}"/>
    <cellStyle name="Normal 9 7 5 3 2" xfId="17764" xr:uid="{00000000-0005-0000-0000-000021450000}"/>
    <cellStyle name="Normal 9 7 5 4" xfId="17765" xr:uid="{00000000-0005-0000-0000-000022450000}"/>
    <cellStyle name="Normal 9 7 6" xfId="17766" xr:uid="{00000000-0005-0000-0000-000023450000}"/>
    <cellStyle name="Normal 9 7 6 2" xfId="17767" xr:uid="{00000000-0005-0000-0000-000024450000}"/>
    <cellStyle name="Normal 9 7 6 2 2" xfId="17768" xr:uid="{00000000-0005-0000-0000-000025450000}"/>
    <cellStyle name="Normal 9 7 6 3" xfId="17769" xr:uid="{00000000-0005-0000-0000-000026450000}"/>
    <cellStyle name="Normal 9 7 6 3 2" xfId="17770" xr:uid="{00000000-0005-0000-0000-000027450000}"/>
    <cellStyle name="Normal 9 7 6 4" xfId="17771" xr:uid="{00000000-0005-0000-0000-000028450000}"/>
    <cellStyle name="Normal 9 7 7" xfId="17772" xr:uid="{00000000-0005-0000-0000-000029450000}"/>
    <cellStyle name="Normal 9 7 7 2" xfId="17773" xr:uid="{00000000-0005-0000-0000-00002A450000}"/>
    <cellStyle name="Normal 9 7 8" xfId="17774" xr:uid="{00000000-0005-0000-0000-00002B450000}"/>
    <cellStyle name="Normal 9 7 8 2" xfId="17775" xr:uid="{00000000-0005-0000-0000-00002C450000}"/>
    <cellStyle name="Normal 9 7 9" xfId="17776" xr:uid="{00000000-0005-0000-0000-00002D450000}"/>
    <cellStyle name="Normal 9 8" xfId="17777" xr:uid="{00000000-0005-0000-0000-00002E450000}"/>
    <cellStyle name="Normal 9 8 2" xfId="17778" xr:uid="{00000000-0005-0000-0000-00002F450000}"/>
    <cellStyle name="Normal 9 8 2 2" xfId="17779" xr:uid="{00000000-0005-0000-0000-000030450000}"/>
    <cellStyle name="Normal 9 8 2 2 2" xfId="17780" xr:uid="{00000000-0005-0000-0000-000031450000}"/>
    <cellStyle name="Normal 9 8 2 2 2 2" xfId="17781" xr:uid="{00000000-0005-0000-0000-000032450000}"/>
    <cellStyle name="Normal 9 8 2 2 2 2 2" xfId="17782" xr:uid="{00000000-0005-0000-0000-000033450000}"/>
    <cellStyle name="Normal 9 8 2 2 2 3" xfId="17783" xr:uid="{00000000-0005-0000-0000-000034450000}"/>
    <cellStyle name="Normal 9 8 2 2 3" xfId="17784" xr:uid="{00000000-0005-0000-0000-000035450000}"/>
    <cellStyle name="Normal 9 8 2 2 3 2" xfId="17785" xr:uid="{00000000-0005-0000-0000-000036450000}"/>
    <cellStyle name="Normal 9 8 2 2 4" xfId="17786" xr:uid="{00000000-0005-0000-0000-000037450000}"/>
    <cellStyle name="Normal 9 8 2 3" xfId="17787" xr:uid="{00000000-0005-0000-0000-000038450000}"/>
    <cellStyle name="Normal 9 8 2 3 2" xfId="17788" xr:uid="{00000000-0005-0000-0000-000039450000}"/>
    <cellStyle name="Normal 9 8 2 3 2 2" xfId="17789" xr:uid="{00000000-0005-0000-0000-00003A450000}"/>
    <cellStyle name="Normal 9 8 2 3 3" xfId="17790" xr:uid="{00000000-0005-0000-0000-00003B450000}"/>
    <cellStyle name="Normal 9 8 2 4" xfId="17791" xr:uid="{00000000-0005-0000-0000-00003C450000}"/>
    <cellStyle name="Normal 9 8 2 4 2" xfId="17792" xr:uid="{00000000-0005-0000-0000-00003D450000}"/>
    <cellStyle name="Normal 9 8 2 5" xfId="17793" xr:uid="{00000000-0005-0000-0000-00003E450000}"/>
    <cellStyle name="Normal 9 8 3" xfId="17794" xr:uid="{00000000-0005-0000-0000-00003F450000}"/>
    <cellStyle name="Normal 9 8 3 2" xfId="17795" xr:uid="{00000000-0005-0000-0000-000040450000}"/>
    <cellStyle name="Normal 9 8 3 2 2" xfId="17796" xr:uid="{00000000-0005-0000-0000-000041450000}"/>
    <cellStyle name="Normal 9 8 3 2 2 2" xfId="17797" xr:uid="{00000000-0005-0000-0000-000042450000}"/>
    <cellStyle name="Normal 9 8 3 2 3" xfId="17798" xr:uid="{00000000-0005-0000-0000-000043450000}"/>
    <cellStyle name="Normal 9 8 3 3" xfId="17799" xr:uid="{00000000-0005-0000-0000-000044450000}"/>
    <cellStyle name="Normal 9 8 3 3 2" xfId="17800" xr:uid="{00000000-0005-0000-0000-000045450000}"/>
    <cellStyle name="Normal 9 8 3 4" xfId="17801" xr:uid="{00000000-0005-0000-0000-000046450000}"/>
    <cellStyle name="Normal 9 8 4" xfId="17802" xr:uid="{00000000-0005-0000-0000-000047450000}"/>
    <cellStyle name="Normal 9 8 4 2" xfId="17803" xr:uid="{00000000-0005-0000-0000-000048450000}"/>
    <cellStyle name="Normal 9 8 4 2 2" xfId="17804" xr:uid="{00000000-0005-0000-0000-000049450000}"/>
    <cellStyle name="Normal 9 8 4 3" xfId="17805" xr:uid="{00000000-0005-0000-0000-00004A450000}"/>
    <cellStyle name="Normal 9 8 4 3 2" xfId="17806" xr:uid="{00000000-0005-0000-0000-00004B450000}"/>
    <cellStyle name="Normal 9 8 4 4" xfId="17807" xr:uid="{00000000-0005-0000-0000-00004C450000}"/>
    <cellStyle name="Normal 9 8 5" xfId="17808" xr:uid="{00000000-0005-0000-0000-00004D450000}"/>
    <cellStyle name="Normal 9 8 5 2" xfId="17809" xr:uid="{00000000-0005-0000-0000-00004E450000}"/>
    <cellStyle name="Normal 9 8 5 2 2" xfId="17810" xr:uid="{00000000-0005-0000-0000-00004F450000}"/>
    <cellStyle name="Normal 9 8 5 3" xfId="17811" xr:uid="{00000000-0005-0000-0000-000050450000}"/>
    <cellStyle name="Normal 9 8 5 3 2" xfId="17812" xr:uid="{00000000-0005-0000-0000-000051450000}"/>
    <cellStyle name="Normal 9 8 5 4" xfId="17813" xr:uid="{00000000-0005-0000-0000-000052450000}"/>
    <cellStyle name="Normal 9 8 6" xfId="17814" xr:uid="{00000000-0005-0000-0000-000053450000}"/>
    <cellStyle name="Normal 9 8 6 2" xfId="17815" xr:uid="{00000000-0005-0000-0000-000054450000}"/>
    <cellStyle name="Normal 9 8 6 2 2" xfId="17816" xr:uid="{00000000-0005-0000-0000-000055450000}"/>
    <cellStyle name="Normal 9 8 6 3" xfId="17817" xr:uid="{00000000-0005-0000-0000-000056450000}"/>
    <cellStyle name="Normal 9 8 6 3 2" xfId="17818" xr:uid="{00000000-0005-0000-0000-000057450000}"/>
    <cellStyle name="Normal 9 8 6 4" xfId="17819" xr:uid="{00000000-0005-0000-0000-000058450000}"/>
    <cellStyle name="Normal 9 8 7" xfId="17820" xr:uid="{00000000-0005-0000-0000-000059450000}"/>
    <cellStyle name="Normal 9 8 7 2" xfId="17821" xr:uid="{00000000-0005-0000-0000-00005A450000}"/>
    <cellStyle name="Normal 9 8 8" xfId="17822" xr:uid="{00000000-0005-0000-0000-00005B450000}"/>
    <cellStyle name="Normal 9 8 8 2" xfId="17823" xr:uid="{00000000-0005-0000-0000-00005C450000}"/>
    <cellStyle name="Normal 9 8 9" xfId="17824" xr:uid="{00000000-0005-0000-0000-00005D450000}"/>
    <cellStyle name="Normal 9 9" xfId="17825" xr:uid="{00000000-0005-0000-0000-00005E450000}"/>
    <cellStyle name="Normal 9 9 2" xfId="17826" xr:uid="{00000000-0005-0000-0000-00005F450000}"/>
    <cellStyle name="Normal 9 9 2 2" xfId="17827" xr:uid="{00000000-0005-0000-0000-000060450000}"/>
    <cellStyle name="Normal 9 9 2 2 2" xfId="17828" xr:uid="{00000000-0005-0000-0000-000061450000}"/>
    <cellStyle name="Normal 9 9 2 2 2 2" xfId="17829" xr:uid="{00000000-0005-0000-0000-000062450000}"/>
    <cellStyle name="Normal 9 9 2 2 2 2 2" xfId="17830" xr:uid="{00000000-0005-0000-0000-000063450000}"/>
    <cellStyle name="Normal 9 9 2 2 2 3" xfId="17831" xr:uid="{00000000-0005-0000-0000-000064450000}"/>
    <cellStyle name="Normal 9 9 2 2 3" xfId="17832" xr:uid="{00000000-0005-0000-0000-000065450000}"/>
    <cellStyle name="Normal 9 9 2 2 3 2" xfId="17833" xr:uid="{00000000-0005-0000-0000-000066450000}"/>
    <cellStyle name="Normal 9 9 2 2 4" xfId="17834" xr:uid="{00000000-0005-0000-0000-000067450000}"/>
    <cellStyle name="Normal 9 9 2 3" xfId="17835" xr:uid="{00000000-0005-0000-0000-000068450000}"/>
    <cellStyle name="Normal 9 9 2 3 2" xfId="17836" xr:uid="{00000000-0005-0000-0000-000069450000}"/>
    <cellStyle name="Normal 9 9 2 3 2 2" xfId="17837" xr:uid="{00000000-0005-0000-0000-00006A450000}"/>
    <cellStyle name="Normal 9 9 2 3 3" xfId="17838" xr:uid="{00000000-0005-0000-0000-00006B450000}"/>
    <cellStyle name="Normal 9 9 2 4" xfId="17839" xr:uid="{00000000-0005-0000-0000-00006C450000}"/>
    <cellStyle name="Normal 9 9 2 4 2" xfId="17840" xr:uid="{00000000-0005-0000-0000-00006D450000}"/>
    <cellStyle name="Normal 9 9 2 5" xfId="17841" xr:uid="{00000000-0005-0000-0000-00006E450000}"/>
    <cellStyle name="Normal 9 9 3" xfId="17842" xr:uid="{00000000-0005-0000-0000-00006F450000}"/>
    <cellStyle name="Normal 9 9 3 2" xfId="17843" xr:uid="{00000000-0005-0000-0000-000070450000}"/>
    <cellStyle name="Normal 9 9 3 2 2" xfId="17844" xr:uid="{00000000-0005-0000-0000-000071450000}"/>
    <cellStyle name="Normal 9 9 3 2 2 2" xfId="17845" xr:uid="{00000000-0005-0000-0000-000072450000}"/>
    <cellStyle name="Normal 9 9 3 2 3" xfId="17846" xr:uid="{00000000-0005-0000-0000-000073450000}"/>
    <cellStyle name="Normal 9 9 3 3" xfId="17847" xr:uid="{00000000-0005-0000-0000-000074450000}"/>
    <cellStyle name="Normal 9 9 3 3 2" xfId="17848" xr:uid="{00000000-0005-0000-0000-000075450000}"/>
    <cellStyle name="Normal 9 9 3 4" xfId="17849" xr:uid="{00000000-0005-0000-0000-000076450000}"/>
    <cellStyle name="Normal 9 9 4" xfId="17850" xr:uid="{00000000-0005-0000-0000-000077450000}"/>
    <cellStyle name="Normal 9 9 4 2" xfId="17851" xr:uid="{00000000-0005-0000-0000-000078450000}"/>
    <cellStyle name="Normal 9 9 4 2 2" xfId="17852" xr:uid="{00000000-0005-0000-0000-000079450000}"/>
    <cellStyle name="Normal 9 9 4 3" xfId="17853" xr:uid="{00000000-0005-0000-0000-00007A450000}"/>
    <cellStyle name="Normal 9 9 4 3 2" xfId="17854" xr:uid="{00000000-0005-0000-0000-00007B450000}"/>
    <cellStyle name="Normal 9 9 4 4" xfId="17855" xr:uid="{00000000-0005-0000-0000-00007C450000}"/>
    <cellStyle name="Normal 9 9 5" xfId="17856" xr:uid="{00000000-0005-0000-0000-00007D450000}"/>
    <cellStyle name="Normal 9 9 5 2" xfId="17857" xr:uid="{00000000-0005-0000-0000-00007E450000}"/>
    <cellStyle name="Normal 9 9 5 2 2" xfId="17858" xr:uid="{00000000-0005-0000-0000-00007F450000}"/>
    <cellStyle name="Normal 9 9 5 3" xfId="17859" xr:uid="{00000000-0005-0000-0000-000080450000}"/>
    <cellStyle name="Normal 9 9 5 3 2" xfId="17860" xr:uid="{00000000-0005-0000-0000-000081450000}"/>
    <cellStyle name="Normal 9 9 5 4" xfId="17861" xr:uid="{00000000-0005-0000-0000-000082450000}"/>
    <cellStyle name="Normal 9 9 6" xfId="17862" xr:uid="{00000000-0005-0000-0000-000083450000}"/>
    <cellStyle name="Normal 9 9 6 2" xfId="17863" xr:uid="{00000000-0005-0000-0000-000084450000}"/>
    <cellStyle name="Normal 9 9 6 2 2" xfId="17864" xr:uid="{00000000-0005-0000-0000-000085450000}"/>
    <cellStyle name="Normal 9 9 6 3" xfId="17865" xr:uid="{00000000-0005-0000-0000-000086450000}"/>
    <cellStyle name="Normal 9 9 6 3 2" xfId="17866" xr:uid="{00000000-0005-0000-0000-000087450000}"/>
    <cellStyle name="Normal 9 9 6 4" xfId="17867" xr:uid="{00000000-0005-0000-0000-000088450000}"/>
    <cellStyle name="Normal 9 9 7" xfId="17868" xr:uid="{00000000-0005-0000-0000-000089450000}"/>
    <cellStyle name="Normal 9 9 7 2" xfId="17869" xr:uid="{00000000-0005-0000-0000-00008A450000}"/>
    <cellStyle name="Normal 9 9 8" xfId="17870" xr:uid="{00000000-0005-0000-0000-00008B450000}"/>
    <cellStyle name="Normal 9 9 8 2" xfId="17871" xr:uid="{00000000-0005-0000-0000-00008C450000}"/>
    <cellStyle name="Normal 9 9 9" xfId="17872" xr:uid="{00000000-0005-0000-0000-00008D450000}"/>
    <cellStyle name="Normal 9_FC 3+9 Bus delivery 10052010" xfId="17873" xr:uid="{00000000-0005-0000-0000-00008E450000}"/>
    <cellStyle name="Normal 90" xfId="17874" xr:uid="{00000000-0005-0000-0000-00008F450000}"/>
    <cellStyle name="Normal 91" xfId="17875" xr:uid="{00000000-0005-0000-0000-000090450000}"/>
    <cellStyle name="Normal 91 2" xfId="17876" xr:uid="{00000000-0005-0000-0000-000091450000}"/>
    <cellStyle name="Normal 92" xfId="17877" xr:uid="{00000000-0005-0000-0000-000092450000}"/>
    <cellStyle name="Normal 92 2" xfId="17878" xr:uid="{00000000-0005-0000-0000-000093450000}"/>
    <cellStyle name="Normal 93" xfId="17879" xr:uid="{00000000-0005-0000-0000-000094450000}"/>
    <cellStyle name="Normal 93 2" xfId="17880" xr:uid="{00000000-0005-0000-0000-000095450000}"/>
    <cellStyle name="Normal 94" xfId="17881" xr:uid="{00000000-0005-0000-0000-000096450000}"/>
    <cellStyle name="Normal 94 2" xfId="17882" xr:uid="{00000000-0005-0000-0000-000097450000}"/>
    <cellStyle name="Normal 95" xfId="17883" xr:uid="{00000000-0005-0000-0000-000098450000}"/>
    <cellStyle name="Normal 95 2" xfId="17884" xr:uid="{00000000-0005-0000-0000-000099450000}"/>
    <cellStyle name="Normal 96" xfId="17885" xr:uid="{00000000-0005-0000-0000-00009A450000}"/>
    <cellStyle name="Normal 97" xfId="17886" xr:uid="{00000000-0005-0000-0000-00009B450000}"/>
    <cellStyle name="Normal 98" xfId="17887" xr:uid="{00000000-0005-0000-0000-00009C450000}"/>
    <cellStyle name="Normal 99" xfId="17888" xr:uid="{00000000-0005-0000-0000-00009D450000}"/>
    <cellStyle name="Normál_CoS input sheet" xfId="17889" xr:uid="{00000000-0005-0000-0000-00009E450000}"/>
    <cellStyle name="Normal_ENG excel sheets for report 1Q2008_28-04-2008" xfId="93" xr:uid="{00000000-0005-0000-0000-00009F450000}"/>
    <cellStyle name="Normale_1320 NX" xfId="17890" xr:uid="{00000000-0005-0000-0000-0000A0450000}"/>
    <cellStyle name="normální_Cell" xfId="94" xr:uid="{00000000-0005-0000-0000-0000A1450000}"/>
    <cellStyle name="Normalno 2" xfId="17891" xr:uid="{00000000-0005-0000-0000-0000A2450000}"/>
    <cellStyle name="Normalny_2.Chance" xfId="95" xr:uid="{00000000-0005-0000-0000-0000A3450000}"/>
    <cellStyle name="Note 10" xfId="17892" xr:uid="{00000000-0005-0000-0000-0000A4450000}"/>
    <cellStyle name="Note 10 2" xfId="17893" xr:uid="{00000000-0005-0000-0000-0000A5450000}"/>
    <cellStyle name="Note 10 2 2" xfId="17894" xr:uid="{00000000-0005-0000-0000-0000A6450000}"/>
    <cellStyle name="Note 10 2 2 2" xfId="17895" xr:uid="{00000000-0005-0000-0000-0000A7450000}"/>
    <cellStyle name="Note 10 2 2 2 2" xfId="17896" xr:uid="{00000000-0005-0000-0000-0000A8450000}"/>
    <cellStyle name="Note 10 2 2 2 3" xfId="17897" xr:uid="{00000000-0005-0000-0000-0000A9450000}"/>
    <cellStyle name="Note 10 2 2 2 4" xfId="17898" xr:uid="{00000000-0005-0000-0000-0000AA450000}"/>
    <cellStyle name="Note 10 2 2 3" xfId="17899" xr:uid="{00000000-0005-0000-0000-0000AB450000}"/>
    <cellStyle name="Note 10 2 2 3 2" xfId="17900" xr:uid="{00000000-0005-0000-0000-0000AC450000}"/>
    <cellStyle name="Note 10 2 2 3 3" xfId="17901" xr:uid="{00000000-0005-0000-0000-0000AD450000}"/>
    <cellStyle name="Note 10 2 2 3 4" xfId="17902" xr:uid="{00000000-0005-0000-0000-0000AE450000}"/>
    <cellStyle name="Note 10 2 2 4" xfId="17903" xr:uid="{00000000-0005-0000-0000-0000AF450000}"/>
    <cellStyle name="Note 10 2 2 4 2" xfId="17904" xr:uid="{00000000-0005-0000-0000-0000B0450000}"/>
    <cellStyle name="Note 10 2 2 4 3" xfId="17905" xr:uid="{00000000-0005-0000-0000-0000B1450000}"/>
    <cellStyle name="Note 10 2 2 4 4" xfId="17906" xr:uid="{00000000-0005-0000-0000-0000B2450000}"/>
    <cellStyle name="Note 10 2 2 5" xfId="17907" xr:uid="{00000000-0005-0000-0000-0000B3450000}"/>
    <cellStyle name="Note 10 2 2 5 2" xfId="17908" xr:uid="{00000000-0005-0000-0000-0000B4450000}"/>
    <cellStyle name="Note 10 2 2 5 3" xfId="17909" xr:uid="{00000000-0005-0000-0000-0000B5450000}"/>
    <cellStyle name="Note 10 2 2 5 4" xfId="17910" xr:uid="{00000000-0005-0000-0000-0000B6450000}"/>
    <cellStyle name="Note 10 2 2 6" xfId="17911" xr:uid="{00000000-0005-0000-0000-0000B7450000}"/>
    <cellStyle name="Note 10 2 2 7" xfId="17912" xr:uid="{00000000-0005-0000-0000-0000B8450000}"/>
    <cellStyle name="Note 10 2 2 8" xfId="17913" xr:uid="{00000000-0005-0000-0000-0000B9450000}"/>
    <cellStyle name="Note 10 2 3" xfId="17914" xr:uid="{00000000-0005-0000-0000-0000BA450000}"/>
    <cellStyle name="Note 10 2 3 2" xfId="17915" xr:uid="{00000000-0005-0000-0000-0000BB450000}"/>
    <cellStyle name="Note 10 2 3 3" xfId="17916" xr:uid="{00000000-0005-0000-0000-0000BC450000}"/>
    <cellStyle name="Note 10 2 3 4" xfId="17917" xr:uid="{00000000-0005-0000-0000-0000BD450000}"/>
    <cellStyle name="Note 10 2 4" xfId="17918" xr:uid="{00000000-0005-0000-0000-0000BE450000}"/>
    <cellStyle name="Note 10 2 5" xfId="17919" xr:uid="{00000000-0005-0000-0000-0000BF450000}"/>
    <cellStyle name="Note 10 2 6" xfId="17920" xr:uid="{00000000-0005-0000-0000-0000C0450000}"/>
    <cellStyle name="Note 10 3" xfId="17921" xr:uid="{00000000-0005-0000-0000-0000C1450000}"/>
    <cellStyle name="Note 10 3 2" xfId="17922" xr:uid="{00000000-0005-0000-0000-0000C2450000}"/>
    <cellStyle name="Note 10 3 2 2" xfId="17923" xr:uid="{00000000-0005-0000-0000-0000C3450000}"/>
    <cellStyle name="Note 10 3 2 3" xfId="17924" xr:uid="{00000000-0005-0000-0000-0000C4450000}"/>
    <cellStyle name="Note 10 3 2 4" xfId="17925" xr:uid="{00000000-0005-0000-0000-0000C5450000}"/>
    <cellStyle name="Note 10 3 3" xfId="17926" xr:uid="{00000000-0005-0000-0000-0000C6450000}"/>
    <cellStyle name="Note 10 3 3 2" xfId="17927" xr:uid="{00000000-0005-0000-0000-0000C7450000}"/>
    <cellStyle name="Note 10 3 3 3" xfId="17928" xr:uid="{00000000-0005-0000-0000-0000C8450000}"/>
    <cellStyle name="Note 10 3 3 4" xfId="17929" xr:uid="{00000000-0005-0000-0000-0000C9450000}"/>
    <cellStyle name="Note 10 3 4" xfId="17930" xr:uid="{00000000-0005-0000-0000-0000CA450000}"/>
    <cellStyle name="Note 10 3 4 2" xfId="17931" xr:uid="{00000000-0005-0000-0000-0000CB450000}"/>
    <cellStyle name="Note 10 3 4 3" xfId="17932" xr:uid="{00000000-0005-0000-0000-0000CC450000}"/>
    <cellStyle name="Note 10 3 4 4" xfId="17933" xr:uid="{00000000-0005-0000-0000-0000CD450000}"/>
    <cellStyle name="Note 10 3 5" xfId="17934" xr:uid="{00000000-0005-0000-0000-0000CE450000}"/>
    <cellStyle name="Note 10 3 5 2" xfId="17935" xr:uid="{00000000-0005-0000-0000-0000CF450000}"/>
    <cellStyle name="Note 10 3 5 3" xfId="17936" xr:uid="{00000000-0005-0000-0000-0000D0450000}"/>
    <cellStyle name="Note 10 3 5 4" xfId="17937" xr:uid="{00000000-0005-0000-0000-0000D1450000}"/>
    <cellStyle name="Note 10 3 6" xfId="17938" xr:uid="{00000000-0005-0000-0000-0000D2450000}"/>
    <cellStyle name="Note 10 3 7" xfId="17939" xr:uid="{00000000-0005-0000-0000-0000D3450000}"/>
    <cellStyle name="Note 10 3 8" xfId="17940" xr:uid="{00000000-0005-0000-0000-0000D4450000}"/>
    <cellStyle name="Note 10 4" xfId="17941" xr:uid="{00000000-0005-0000-0000-0000D5450000}"/>
    <cellStyle name="Note 10 4 2" xfId="17942" xr:uid="{00000000-0005-0000-0000-0000D6450000}"/>
    <cellStyle name="Note 10 4 3" xfId="17943" xr:uid="{00000000-0005-0000-0000-0000D7450000}"/>
    <cellStyle name="Note 10 4 4" xfId="17944" xr:uid="{00000000-0005-0000-0000-0000D8450000}"/>
    <cellStyle name="Note 10 5" xfId="17945" xr:uid="{00000000-0005-0000-0000-0000D9450000}"/>
    <cellStyle name="Note 10 6" xfId="17946" xr:uid="{00000000-0005-0000-0000-0000DA450000}"/>
    <cellStyle name="Note 10 7" xfId="17947" xr:uid="{00000000-0005-0000-0000-0000DB450000}"/>
    <cellStyle name="Note 11" xfId="17948" xr:uid="{00000000-0005-0000-0000-0000DC450000}"/>
    <cellStyle name="Note 11 2" xfId="17949" xr:uid="{00000000-0005-0000-0000-0000DD450000}"/>
    <cellStyle name="Note 11 2 2" xfId="17950" xr:uid="{00000000-0005-0000-0000-0000DE450000}"/>
    <cellStyle name="Note 11 2 2 2" xfId="17951" xr:uid="{00000000-0005-0000-0000-0000DF450000}"/>
    <cellStyle name="Note 11 2 2 2 2" xfId="17952" xr:uid="{00000000-0005-0000-0000-0000E0450000}"/>
    <cellStyle name="Note 11 2 2 2 3" xfId="17953" xr:uid="{00000000-0005-0000-0000-0000E1450000}"/>
    <cellStyle name="Note 11 2 2 2 4" xfId="17954" xr:uid="{00000000-0005-0000-0000-0000E2450000}"/>
    <cellStyle name="Note 11 2 2 3" xfId="17955" xr:uid="{00000000-0005-0000-0000-0000E3450000}"/>
    <cellStyle name="Note 11 2 2 3 2" xfId="17956" xr:uid="{00000000-0005-0000-0000-0000E4450000}"/>
    <cellStyle name="Note 11 2 2 3 3" xfId="17957" xr:uid="{00000000-0005-0000-0000-0000E5450000}"/>
    <cellStyle name="Note 11 2 2 3 4" xfId="17958" xr:uid="{00000000-0005-0000-0000-0000E6450000}"/>
    <cellStyle name="Note 11 2 2 4" xfId="17959" xr:uid="{00000000-0005-0000-0000-0000E7450000}"/>
    <cellStyle name="Note 11 2 2 4 2" xfId="17960" xr:uid="{00000000-0005-0000-0000-0000E8450000}"/>
    <cellStyle name="Note 11 2 2 4 3" xfId="17961" xr:uid="{00000000-0005-0000-0000-0000E9450000}"/>
    <cellStyle name="Note 11 2 2 4 4" xfId="17962" xr:uid="{00000000-0005-0000-0000-0000EA450000}"/>
    <cellStyle name="Note 11 2 2 5" xfId="17963" xr:uid="{00000000-0005-0000-0000-0000EB450000}"/>
    <cellStyle name="Note 11 2 2 5 2" xfId="17964" xr:uid="{00000000-0005-0000-0000-0000EC450000}"/>
    <cellStyle name="Note 11 2 2 5 3" xfId="17965" xr:uid="{00000000-0005-0000-0000-0000ED450000}"/>
    <cellStyle name="Note 11 2 2 5 4" xfId="17966" xr:uid="{00000000-0005-0000-0000-0000EE450000}"/>
    <cellStyle name="Note 11 2 2 6" xfId="17967" xr:uid="{00000000-0005-0000-0000-0000EF450000}"/>
    <cellStyle name="Note 11 2 2 7" xfId="17968" xr:uid="{00000000-0005-0000-0000-0000F0450000}"/>
    <cellStyle name="Note 11 2 2 8" xfId="17969" xr:uid="{00000000-0005-0000-0000-0000F1450000}"/>
    <cellStyle name="Note 11 2 3" xfId="17970" xr:uid="{00000000-0005-0000-0000-0000F2450000}"/>
    <cellStyle name="Note 11 2 3 2" xfId="17971" xr:uid="{00000000-0005-0000-0000-0000F3450000}"/>
    <cellStyle name="Note 11 2 3 3" xfId="17972" xr:uid="{00000000-0005-0000-0000-0000F4450000}"/>
    <cellStyle name="Note 11 2 3 4" xfId="17973" xr:uid="{00000000-0005-0000-0000-0000F5450000}"/>
    <cellStyle name="Note 11 2 4" xfId="17974" xr:uid="{00000000-0005-0000-0000-0000F6450000}"/>
    <cellStyle name="Note 11 2 5" xfId="17975" xr:uid="{00000000-0005-0000-0000-0000F7450000}"/>
    <cellStyle name="Note 11 2 6" xfId="17976" xr:uid="{00000000-0005-0000-0000-0000F8450000}"/>
    <cellStyle name="Note 11 3" xfId="17977" xr:uid="{00000000-0005-0000-0000-0000F9450000}"/>
    <cellStyle name="Note 11 3 2" xfId="17978" xr:uid="{00000000-0005-0000-0000-0000FA450000}"/>
    <cellStyle name="Note 11 3 2 2" xfId="17979" xr:uid="{00000000-0005-0000-0000-0000FB450000}"/>
    <cellStyle name="Note 11 3 2 3" xfId="17980" xr:uid="{00000000-0005-0000-0000-0000FC450000}"/>
    <cellStyle name="Note 11 3 2 4" xfId="17981" xr:uid="{00000000-0005-0000-0000-0000FD450000}"/>
    <cellStyle name="Note 11 3 3" xfId="17982" xr:uid="{00000000-0005-0000-0000-0000FE450000}"/>
    <cellStyle name="Note 11 3 3 2" xfId="17983" xr:uid="{00000000-0005-0000-0000-0000FF450000}"/>
    <cellStyle name="Note 11 3 3 3" xfId="17984" xr:uid="{00000000-0005-0000-0000-000000460000}"/>
    <cellStyle name="Note 11 3 3 4" xfId="17985" xr:uid="{00000000-0005-0000-0000-000001460000}"/>
    <cellStyle name="Note 11 3 4" xfId="17986" xr:uid="{00000000-0005-0000-0000-000002460000}"/>
    <cellStyle name="Note 11 3 4 2" xfId="17987" xr:uid="{00000000-0005-0000-0000-000003460000}"/>
    <cellStyle name="Note 11 3 4 3" xfId="17988" xr:uid="{00000000-0005-0000-0000-000004460000}"/>
    <cellStyle name="Note 11 3 4 4" xfId="17989" xr:uid="{00000000-0005-0000-0000-000005460000}"/>
    <cellStyle name="Note 11 3 5" xfId="17990" xr:uid="{00000000-0005-0000-0000-000006460000}"/>
    <cellStyle name="Note 11 3 5 2" xfId="17991" xr:uid="{00000000-0005-0000-0000-000007460000}"/>
    <cellStyle name="Note 11 3 5 3" xfId="17992" xr:uid="{00000000-0005-0000-0000-000008460000}"/>
    <cellStyle name="Note 11 3 5 4" xfId="17993" xr:uid="{00000000-0005-0000-0000-000009460000}"/>
    <cellStyle name="Note 11 3 6" xfId="17994" xr:uid="{00000000-0005-0000-0000-00000A460000}"/>
    <cellStyle name="Note 11 3 7" xfId="17995" xr:uid="{00000000-0005-0000-0000-00000B460000}"/>
    <cellStyle name="Note 11 3 8" xfId="17996" xr:uid="{00000000-0005-0000-0000-00000C460000}"/>
    <cellStyle name="Note 11 4" xfId="17997" xr:uid="{00000000-0005-0000-0000-00000D460000}"/>
    <cellStyle name="Note 11 4 2" xfId="17998" xr:uid="{00000000-0005-0000-0000-00000E460000}"/>
    <cellStyle name="Note 11 4 3" xfId="17999" xr:uid="{00000000-0005-0000-0000-00000F460000}"/>
    <cellStyle name="Note 11 4 4" xfId="18000" xr:uid="{00000000-0005-0000-0000-000010460000}"/>
    <cellStyle name="Note 11 5" xfId="18001" xr:uid="{00000000-0005-0000-0000-000011460000}"/>
    <cellStyle name="Note 11 6" xfId="18002" xr:uid="{00000000-0005-0000-0000-000012460000}"/>
    <cellStyle name="Note 11 7" xfId="18003" xr:uid="{00000000-0005-0000-0000-000013460000}"/>
    <cellStyle name="Note 12" xfId="18004" xr:uid="{00000000-0005-0000-0000-000014460000}"/>
    <cellStyle name="Note 12 2" xfId="18005" xr:uid="{00000000-0005-0000-0000-000015460000}"/>
    <cellStyle name="Note 12 2 2" xfId="18006" xr:uid="{00000000-0005-0000-0000-000016460000}"/>
    <cellStyle name="Note 12 2 2 2" xfId="18007" xr:uid="{00000000-0005-0000-0000-000017460000}"/>
    <cellStyle name="Note 12 2 2 2 2" xfId="18008" xr:uid="{00000000-0005-0000-0000-000018460000}"/>
    <cellStyle name="Note 12 2 2 2 3" xfId="18009" xr:uid="{00000000-0005-0000-0000-000019460000}"/>
    <cellStyle name="Note 12 2 2 2 4" xfId="18010" xr:uid="{00000000-0005-0000-0000-00001A460000}"/>
    <cellStyle name="Note 12 2 2 3" xfId="18011" xr:uid="{00000000-0005-0000-0000-00001B460000}"/>
    <cellStyle name="Note 12 2 2 3 2" xfId="18012" xr:uid="{00000000-0005-0000-0000-00001C460000}"/>
    <cellStyle name="Note 12 2 2 3 3" xfId="18013" xr:uid="{00000000-0005-0000-0000-00001D460000}"/>
    <cellStyle name="Note 12 2 2 3 4" xfId="18014" xr:uid="{00000000-0005-0000-0000-00001E460000}"/>
    <cellStyle name="Note 12 2 2 4" xfId="18015" xr:uid="{00000000-0005-0000-0000-00001F460000}"/>
    <cellStyle name="Note 12 2 2 4 2" xfId="18016" xr:uid="{00000000-0005-0000-0000-000020460000}"/>
    <cellStyle name="Note 12 2 2 4 3" xfId="18017" xr:uid="{00000000-0005-0000-0000-000021460000}"/>
    <cellStyle name="Note 12 2 2 4 4" xfId="18018" xr:uid="{00000000-0005-0000-0000-000022460000}"/>
    <cellStyle name="Note 12 2 2 5" xfId="18019" xr:uid="{00000000-0005-0000-0000-000023460000}"/>
    <cellStyle name="Note 12 2 2 5 2" xfId="18020" xr:uid="{00000000-0005-0000-0000-000024460000}"/>
    <cellStyle name="Note 12 2 2 5 3" xfId="18021" xr:uid="{00000000-0005-0000-0000-000025460000}"/>
    <cellStyle name="Note 12 2 2 5 4" xfId="18022" xr:uid="{00000000-0005-0000-0000-000026460000}"/>
    <cellStyle name="Note 12 2 2 6" xfId="18023" xr:uid="{00000000-0005-0000-0000-000027460000}"/>
    <cellStyle name="Note 12 2 2 7" xfId="18024" xr:uid="{00000000-0005-0000-0000-000028460000}"/>
    <cellStyle name="Note 12 2 2 8" xfId="18025" xr:uid="{00000000-0005-0000-0000-000029460000}"/>
    <cellStyle name="Note 12 2 3" xfId="18026" xr:uid="{00000000-0005-0000-0000-00002A460000}"/>
    <cellStyle name="Note 12 2 3 2" xfId="18027" xr:uid="{00000000-0005-0000-0000-00002B460000}"/>
    <cellStyle name="Note 12 2 3 3" xfId="18028" xr:uid="{00000000-0005-0000-0000-00002C460000}"/>
    <cellStyle name="Note 12 2 3 4" xfId="18029" xr:uid="{00000000-0005-0000-0000-00002D460000}"/>
    <cellStyle name="Note 12 2 4" xfId="18030" xr:uid="{00000000-0005-0000-0000-00002E460000}"/>
    <cellStyle name="Note 12 2 5" xfId="18031" xr:uid="{00000000-0005-0000-0000-00002F460000}"/>
    <cellStyle name="Note 12 2 6" xfId="18032" xr:uid="{00000000-0005-0000-0000-000030460000}"/>
    <cellStyle name="Note 12 3" xfId="18033" xr:uid="{00000000-0005-0000-0000-000031460000}"/>
    <cellStyle name="Note 12 3 2" xfId="18034" xr:uid="{00000000-0005-0000-0000-000032460000}"/>
    <cellStyle name="Note 12 3 2 2" xfId="18035" xr:uid="{00000000-0005-0000-0000-000033460000}"/>
    <cellStyle name="Note 12 3 2 3" xfId="18036" xr:uid="{00000000-0005-0000-0000-000034460000}"/>
    <cellStyle name="Note 12 3 2 4" xfId="18037" xr:uid="{00000000-0005-0000-0000-000035460000}"/>
    <cellStyle name="Note 12 3 3" xfId="18038" xr:uid="{00000000-0005-0000-0000-000036460000}"/>
    <cellStyle name="Note 12 3 3 2" xfId="18039" xr:uid="{00000000-0005-0000-0000-000037460000}"/>
    <cellStyle name="Note 12 3 3 3" xfId="18040" xr:uid="{00000000-0005-0000-0000-000038460000}"/>
    <cellStyle name="Note 12 3 3 4" xfId="18041" xr:uid="{00000000-0005-0000-0000-000039460000}"/>
    <cellStyle name="Note 12 3 4" xfId="18042" xr:uid="{00000000-0005-0000-0000-00003A460000}"/>
    <cellStyle name="Note 12 3 4 2" xfId="18043" xr:uid="{00000000-0005-0000-0000-00003B460000}"/>
    <cellStyle name="Note 12 3 4 3" xfId="18044" xr:uid="{00000000-0005-0000-0000-00003C460000}"/>
    <cellStyle name="Note 12 3 4 4" xfId="18045" xr:uid="{00000000-0005-0000-0000-00003D460000}"/>
    <cellStyle name="Note 12 3 5" xfId="18046" xr:uid="{00000000-0005-0000-0000-00003E460000}"/>
    <cellStyle name="Note 12 3 5 2" xfId="18047" xr:uid="{00000000-0005-0000-0000-00003F460000}"/>
    <cellStyle name="Note 12 3 5 3" xfId="18048" xr:uid="{00000000-0005-0000-0000-000040460000}"/>
    <cellStyle name="Note 12 3 5 4" xfId="18049" xr:uid="{00000000-0005-0000-0000-000041460000}"/>
    <cellStyle name="Note 12 3 6" xfId="18050" xr:uid="{00000000-0005-0000-0000-000042460000}"/>
    <cellStyle name="Note 12 3 7" xfId="18051" xr:uid="{00000000-0005-0000-0000-000043460000}"/>
    <cellStyle name="Note 12 3 8" xfId="18052" xr:uid="{00000000-0005-0000-0000-000044460000}"/>
    <cellStyle name="Note 12 4" xfId="18053" xr:uid="{00000000-0005-0000-0000-000045460000}"/>
    <cellStyle name="Note 12 4 2" xfId="18054" xr:uid="{00000000-0005-0000-0000-000046460000}"/>
    <cellStyle name="Note 12 4 3" xfId="18055" xr:uid="{00000000-0005-0000-0000-000047460000}"/>
    <cellStyle name="Note 12 4 4" xfId="18056" xr:uid="{00000000-0005-0000-0000-000048460000}"/>
    <cellStyle name="Note 12 5" xfId="18057" xr:uid="{00000000-0005-0000-0000-000049460000}"/>
    <cellStyle name="Note 12 6" xfId="18058" xr:uid="{00000000-0005-0000-0000-00004A460000}"/>
    <cellStyle name="Note 12 7" xfId="18059" xr:uid="{00000000-0005-0000-0000-00004B460000}"/>
    <cellStyle name="Note 13" xfId="18060" xr:uid="{00000000-0005-0000-0000-00004C460000}"/>
    <cellStyle name="Note 13 2" xfId="18061" xr:uid="{00000000-0005-0000-0000-00004D460000}"/>
    <cellStyle name="Note 13 2 2" xfId="18062" xr:uid="{00000000-0005-0000-0000-00004E460000}"/>
    <cellStyle name="Note 13 2 2 2" xfId="18063" xr:uid="{00000000-0005-0000-0000-00004F460000}"/>
    <cellStyle name="Note 13 2 2 2 2" xfId="18064" xr:uid="{00000000-0005-0000-0000-000050460000}"/>
    <cellStyle name="Note 13 2 2 2 3" xfId="18065" xr:uid="{00000000-0005-0000-0000-000051460000}"/>
    <cellStyle name="Note 13 2 2 2 4" xfId="18066" xr:uid="{00000000-0005-0000-0000-000052460000}"/>
    <cellStyle name="Note 13 2 2 3" xfId="18067" xr:uid="{00000000-0005-0000-0000-000053460000}"/>
    <cellStyle name="Note 13 2 2 3 2" xfId="18068" xr:uid="{00000000-0005-0000-0000-000054460000}"/>
    <cellStyle name="Note 13 2 2 3 3" xfId="18069" xr:uid="{00000000-0005-0000-0000-000055460000}"/>
    <cellStyle name="Note 13 2 2 3 4" xfId="18070" xr:uid="{00000000-0005-0000-0000-000056460000}"/>
    <cellStyle name="Note 13 2 2 4" xfId="18071" xr:uid="{00000000-0005-0000-0000-000057460000}"/>
    <cellStyle name="Note 13 2 2 4 2" xfId="18072" xr:uid="{00000000-0005-0000-0000-000058460000}"/>
    <cellStyle name="Note 13 2 2 4 3" xfId="18073" xr:uid="{00000000-0005-0000-0000-000059460000}"/>
    <cellStyle name="Note 13 2 2 4 4" xfId="18074" xr:uid="{00000000-0005-0000-0000-00005A460000}"/>
    <cellStyle name="Note 13 2 2 5" xfId="18075" xr:uid="{00000000-0005-0000-0000-00005B460000}"/>
    <cellStyle name="Note 13 2 2 5 2" xfId="18076" xr:uid="{00000000-0005-0000-0000-00005C460000}"/>
    <cellStyle name="Note 13 2 2 5 3" xfId="18077" xr:uid="{00000000-0005-0000-0000-00005D460000}"/>
    <cellStyle name="Note 13 2 2 5 4" xfId="18078" xr:uid="{00000000-0005-0000-0000-00005E460000}"/>
    <cellStyle name="Note 13 2 2 6" xfId="18079" xr:uid="{00000000-0005-0000-0000-00005F460000}"/>
    <cellStyle name="Note 13 2 2 7" xfId="18080" xr:uid="{00000000-0005-0000-0000-000060460000}"/>
    <cellStyle name="Note 13 2 2 8" xfId="18081" xr:uid="{00000000-0005-0000-0000-000061460000}"/>
    <cellStyle name="Note 13 2 3" xfId="18082" xr:uid="{00000000-0005-0000-0000-000062460000}"/>
    <cellStyle name="Note 13 2 3 2" xfId="18083" xr:uid="{00000000-0005-0000-0000-000063460000}"/>
    <cellStyle name="Note 13 2 3 3" xfId="18084" xr:uid="{00000000-0005-0000-0000-000064460000}"/>
    <cellStyle name="Note 13 2 3 4" xfId="18085" xr:uid="{00000000-0005-0000-0000-000065460000}"/>
    <cellStyle name="Note 13 2 4" xfId="18086" xr:uid="{00000000-0005-0000-0000-000066460000}"/>
    <cellStyle name="Note 13 2 5" xfId="18087" xr:uid="{00000000-0005-0000-0000-000067460000}"/>
    <cellStyle name="Note 13 2 6" xfId="18088" xr:uid="{00000000-0005-0000-0000-000068460000}"/>
    <cellStyle name="Note 13 3" xfId="18089" xr:uid="{00000000-0005-0000-0000-000069460000}"/>
    <cellStyle name="Note 13 3 2" xfId="18090" xr:uid="{00000000-0005-0000-0000-00006A460000}"/>
    <cellStyle name="Note 13 3 2 2" xfId="18091" xr:uid="{00000000-0005-0000-0000-00006B460000}"/>
    <cellStyle name="Note 13 3 2 3" xfId="18092" xr:uid="{00000000-0005-0000-0000-00006C460000}"/>
    <cellStyle name="Note 13 3 2 4" xfId="18093" xr:uid="{00000000-0005-0000-0000-00006D460000}"/>
    <cellStyle name="Note 13 3 3" xfId="18094" xr:uid="{00000000-0005-0000-0000-00006E460000}"/>
    <cellStyle name="Note 13 3 3 2" xfId="18095" xr:uid="{00000000-0005-0000-0000-00006F460000}"/>
    <cellStyle name="Note 13 3 3 3" xfId="18096" xr:uid="{00000000-0005-0000-0000-000070460000}"/>
    <cellStyle name="Note 13 3 3 4" xfId="18097" xr:uid="{00000000-0005-0000-0000-000071460000}"/>
    <cellStyle name="Note 13 3 4" xfId="18098" xr:uid="{00000000-0005-0000-0000-000072460000}"/>
    <cellStyle name="Note 13 3 4 2" xfId="18099" xr:uid="{00000000-0005-0000-0000-000073460000}"/>
    <cellStyle name="Note 13 3 4 3" xfId="18100" xr:uid="{00000000-0005-0000-0000-000074460000}"/>
    <cellStyle name="Note 13 3 4 4" xfId="18101" xr:uid="{00000000-0005-0000-0000-000075460000}"/>
    <cellStyle name="Note 13 3 5" xfId="18102" xr:uid="{00000000-0005-0000-0000-000076460000}"/>
    <cellStyle name="Note 13 3 5 2" xfId="18103" xr:uid="{00000000-0005-0000-0000-000077460000}"/>
    <cellStyle name="Note 13 3 5 3" xfId="18104" xr:uid="{00000000-0005-0000-0000-000078460000}"/>
    <cellStyle name="Note 13 3 5 4" xfId="18105" xr:uid="{00000000-0005-0000-0000-000079460000}"/>
    <cellStyle name="Note 13 3 6" xfId="18106" xr:uid="{00000000-0005-0000-0000-00007A460000}"/>
    <cellStyle name="Note 13 3 7" xfId="18107" xr:uid="{00000000-0005-0000-0000-00007B460000}"/>
    <cellStyle name="Note 13 3 8" xfId="18108" xr:uid="{00000000-0005-0000-0000-00007C460000}"/>
    <cellStyle name="Note 13 4" xfId="18109" xr:uid="{00000000-0005-0000-0000-00007D460000}"/>
    <cellStyle name="Note 13 4 2" xfId="18110" xr:uid="{00000000-0005-0000-0000-00007E460000}"/>
    <cellStyle name="Note 13 4 3" xfId="18111" xr:uid="{00000000-0005-0000-0000-00007F460000}"/>
    <cellStyle name="Note 13 4 4" xfId="18112" xr:uid="{00000000-0005-0000-0000-000080460000}"/>
    <cellStyle name="Note 13 5" xfId="18113" xr:uid="{00000000-0005-0000-0000-000081460000}"/>
    <cellStyle name="Note 13 6" xfId="18114" xr:uid="{00000000-0005-0000-0000-000082460000}"/>
    <cellStyle name="Note 13 7" xfId="18115" xr:uid="{00000000-0005-0000-0000-000083460000}"/>
    <cellStyle name="Note 14" xfId="18116" xr:uid="{00000000-0005-0000-0000-000084460000}"/>
    <cellStyle name="Note 14 2" xfId="18117" xr:uid="{00000000-0005-0000-0000-000085460000}"/>
    <cellStyle name="Note 14 2 2" xfId="18118" xr:uid="{00000000-0005-0000-0000-000086460000}"/>
    <cellStyle name="Note 14 2 2 2" xfId="18119" xr:uid="{00000000-0005-0000-0000-000087460000}"/>
    <cellStyle name="Note 14 2 2 2 2" xfId="18120" xr:uid="{00000000-0005-0000-0000-000088460000}"/>
    <cellStyle name="Note 14 2 2 2 3" xfId="18121" xr:uid="{00000000-0005-0000-0000-000089460000}"/>
    <cellStyle name="Note 14 2 2 2 4" xfId="18122" xr:uid="{00000000-0005-0000-0000-00008A460000}"/>
    <cellStyle name="Note 14 2 2 3" xfId="18123" xr:uid="{00000000-0005-0000-0000-00008B460000}"/>
    <cellStyle name="Note 14 2 2 3 2" xfId="18124" xr:uid="{00000000-0005-0000-0000-00008C460000}"/>
    <cellStyle name="Note 14 2 2 3 3" xfId="18125" xr:uid="{00000000-0005-0000-0000-00008D460000}"/>
    <cellStyle name="Note 14 2 2 3 4" xfId="18126" xr:uid="{00000000-0005-0000-0000-00008E460000}"/>
    <cellStyle name="Note 14 2 2 4" xfId="18127" xr:uid="{00000000-0005-0000-0000-00008F460000}"/>
    <cellStyle name="Note 14 2 2 4 2" xfId="18128" xr:uid="{00000000-0005-0000-0000-000090460000}"/>
    <cellStyle name="Note 14 2 2 4 3" xfId="18129" xr:uid="{00000000-0005-0000-0000-000091460000}"/>
    <cellStyle name="Note 14 2 2 4 4" xfId="18130" xr:uid="{00000000-0005-0000-0000-000092460000}"/>
    <cellStyle name="Note 14 2 2 5" xfId="18131" xr:uid="{00000000-0005-0000-0000-000093460000}"/>
    <cellStyle name="Note 14 2 2 5 2" xfId="18132" xr:uid="{00000000-0005-0000-0000-000094460000}"/>
    <cellStyle name="Note 14 2 2 5 3" xfId="18133" xr:uid="{00000000-0005-0000-0000-000095460000}"/>
    <cellStyle name="Note 14 2 2 5 4" xfId="18134" xr:uid="{00000000-0005-0000-0000-000096460000}"/>
    <cellStyle name="Note 14 2 2 6" xfId="18135" xr:uid="{00000000-0005-0000-0000-000097460000}"/>
    <cellStyle name="Note 14 2 2 7" xfId="18136" xr:uid="{00000000-0005-0000-0000-000098460000}"/>
    <cellStyle name="Note 14 2 2 8" xfId="18137" xr:uid="{00000000-0005-0000-0000-000099460000}"/>
    <cellStyle name="Note 14 2 3" xfId="18138" xr:uid="{00000000-0005-0000-0000-00009A460000}"/>
    <cellStyle name="Note 14 2 3 2" xfId="18139" xr:uid="{00000000-0005-0000-0000-00009B460000}"/>
    <cellStyle name="Note 14 2 3 3" xfId="18140" xr:uid="{00000000-0005-0000-0000-00009C460000}"/>
    <cellStyle name="Note 14 2 3 4" xfId="18141" xr:uid="{00000000-0005-0000-0000-00009D460000}"/>
    <cellStyle name="Note 14 2 4" xfId="18142" xr:uid="{00000000-0005-0000-0000-00009E460000}"/>
    <cellStyle name="Note 14 2 5" xfId="18143" xr:uid="{00000000-0005-0000-0000-00009F460000}"/>
    <cellStyle name="Note 14 2 6" xfId="18144" xr:uid="{00000000-0005-0000-0000-0000A0460000}"/>
    <cellStyle name="Note 14 3" xfId="18145" xr:uid="{00000000-0005-0000-0000-0000A1460000}"/>
    <cellStyle name="Note 14 3 2" xfId="18146" xr:uid="{00000000-0005-0000-0000-0000A2460000}"/>
    <cellStyle name="Note 14 3 2 2" xfId="18147" xr:uid="{00000000-0005-0000-0000-0000A3460000}"/>
    <cellStyle name="Note 14 3 2 3" xfId="18148" xr:uid="{00000000-0005-0000-0000-0000A4460000}"/>
    <cellStyle name="Note 14 3 2 4" xfId="18149" xr:uid="{00000000-0005-0000-0000-0000A5460000}"/>
    <cellStyle name="Note 14 3 3" xfId="18150" xr:uid="{00000000-0005-0000-0000-0000A6460000}"/>
    <cellStyle name="Note 14 3 3 2" xfId="18151" xr:uid="{00000000-0005-0000-0000-0000A7460000}"/>
    <cellStyle name="Note 14 3 3 3" xfId="18152" xr:uid="{00000000-0005-0000-0000-0000A8460000}"/>
    <cellStyle name="Note 14 3 3 4" xfId="18153" xr:uid="{00000000-0005-0000-0000-0000A9460000}"/>
    <cellStyle name="Note 14 3 4" xfId="18154" xr:uid="{00000000-0005-0000-0000-0000AA460000}"/>
    <cellStyle name="Note 14 3 4 2" xfId="18155" xr:uid="{00000000-0005-0000-0000-0000AB460000}"/>
    <cellStyle name="Note 14 3 4 3" xfId="18156" xr:uid="{00000000-0005-0000-0000-0000AC460000}"/>
    <cellStyle name="Note 14 3 4 4" xfId="18157" xr:uid="{00000000-0005-0000-0000-0000AD460000}"/>
    <cellStyle name="Note 14 3 5" xfId="18158" xr:uid="{00000000-0005-0000-0000-0000AE460000}"/>
    <cellStyle name="Note 14 3 5 2" xfId="18159" xr:uid="{00000000-0005-0000-0000-0000AF460000}"/>
    <cellStyle name="Note 14 3 5 3" xfId="18160" xr:uid="{00000000-0005-0000-0000-0000B0460000}"/>
    <cellStyle name="Note 14 3 5 4" xfId="18161" xr:uid="{00000000-0005-0000-0000-0000B1460000}"/>
    <cellStyle name="Note 14 3 6" xfId="18162" xr:uid="{00000000-0005-0000-0000-0000B2460000}"/>
    <cellStyle name="Note 14 3 7" xfId="18163" xr:uid="{00000000-0005-0000-0000-0000B3460000}"/>
    <cellStyle name="Note 14 3 8" xfId="18164" xr:uid="{00000000-0005-0000-0000-0000B4460000}"/>
    <cellStyle name="Note 14 4" xfId="18165" xr:uid="{00000000-0005-0000-0000-0000B5460000}"/>
    <cellStyle name="Note 14 4 2" xfId="18166" xr:uid="{00000000-0005-0000-0000-0000B6460000}"/>
    <cellStyle name="Note 14 4 3" xfId="18167" xr:uid="{00000000-0005-0000-0000-0000B7460000}"/>
    <cellStyle name="Note 14 4 4" xfId="18168" xr:uid="{00000000-0005-0000-0000-0000B8460000}"/>
    <cellStyle name="Note 14 5" xfId="18169" xr:uid="{00000000-0005-0000-0000-0000B9460000}"/>
    <cellStyle name="Note 14 6" xfId="18170" xr:uid="{00000000-0005-0000-0000-0000BA460000}"/>
    <cellStyle name="Note 14 7" xfId="18171" xr:uid="{00000000-0005-0000-0000-0000BB460000}"/>
    <cellStyle name="Note 15" xfId="18172" xr:uid="{00000000-0005-0000-0000-0000BC460000}"/>
    <cellStyle name="Note 15 2" xfId="18173" xr:uid="{00000000-0005-0000-0000-0000BD460000}"/>
    <cellStyle name="Note 15 2 2" xfId="18174" xr:uid="{00000000-0005-0000-0000-0000BE460000}"/>
    <cellStyle name="Note 15 2 2 2" xfId="18175" xr:uid="{00000000-0005-0000-0000-0000BF460000}"/>
    <cellStyle name="Note 15 2 2 2 2" xfId="18176" xr:uid="{00000000-0005-0000-0000-0000C0460000}"/>
    <cellStyle name="Note 15 2 2 2 3" xfId="18177" xr:uid="{00000000-0005-0000-0000-0000C1460000}"/>
    <cellStyle name="Note 15 2 2 2 4" xfId="18178" xr:uid="{00000000-0005-0000-0000-0000C2460000}"/>
    <cellStyle name="Note 15 2 2 3" xfId="18179" xr:uid="{00000000-0005-0000-0000-0000C3460000}"/>
    <cellStyle name="Note 15 2 2 3 2" xfId="18180" xr:uid="{00000000-0005-0000-0000-0000C4460000}"/>
    <cellStyle name="Note 15 2 2 3 3" xfId="18181" xr:uid="{00000000-0005-0000-0000-0000C5460000}"/>
    <cellStyle name="Note 15 2 2 3 4" xfId="18182" xr:uid="{00000000-0005-0000-0000-0000C6460000}"/>
    <cellStyle name="Note 15 2 2 4" xfId="18183" xr:uid="{00000000-0005-0000-0000-0000C7460000}"/>
    <cellStyle name="Note 15 2 2 4 2" xfId="18184" xr:uid="{00000000-0005-0000-0000-0000C8460000}"/>
    <cellStyle name="Note 15 2 2 4 3" xfId="18185" xr:uid="{00000000-0005-0000-0000-0000C9460000}"/>
    <cellStyle name="Note 15 2 2 4 4" xfId="18186" xr:uid="{00000000-0005-0000-0000-0000CA460000}"/>
    <cellStyle name="Note 15 2 2 5" xfId="18187" xr:uid="{00000000-0005-0000-0000-0000CB460000}"/>
    <cellStyle name="Note 15 2 2 5 2" xfId="18188" xr:uid="{00000000-0005-0000-0000-0000CC460000}"/>
    <cellStyle name="Note 15 2 2 5 3" xfId="18189" xr:uid="{00000000-0005-0000-0000-0000CD460000}"/>
    <cellStyle name="Note 15 2 2 5 4" xfId="18190" xr:uid="{00000000-0005-0000-0000-0000CE460000}"/>
    <cellStyle name="Note 15 2 2 6" xfId="18191" xr:uid="{00000000-0005-0000-0000-0000CF460000}"/>
    <cellStyle name="Note 15 2 2 7" xfId="18192" xr:uid="{00000000-0005-0000-0000-0000D0460000}"/>
    <cellStyle name="Note 15 2 2 8" xfId="18193" xr:uid="{00000000-0005-0000-0000-0000D1460000}"/>
    <cellStyle name="Note 15 2 3" xfId="18194" xr:uid="{00000000-0005-0000-0000-0000D2460000}"/>
    <cellStyle name="Note 15 2 3 2" xfId="18195" xr:uid="{00000000-0005-0000-0000-0000D3460000}"/>
    <cellStyle name="Note 15 2 3 3" xfId="18196" xr:uid="{00000000-0005-0000-0000-0000D4460000}"/>
    <cellStyle name="Note 15 2 3 4" xfId="18197" xr:uid="{00000000-0005-0000-0000-0000D5460000}"/>
    <cellStyle name="Note 15 2 4" xfId="18198" xr:uid="{00000000-0005-0000-0000-0000D6460000}"/>
    <cellStyle name="Note 15 2 5" xfId="18199" xr:uid="{00000000-0005-0000-0000-0000D7460000}"/>
    <cellStyle name="Note 15 2 6" xfId="18200" xr:uid="{00000000-0005-0000-0000-0000D8460000}"/>
    <cellStyle name="Note 15 3" xfId="18201" xr:uid="{00000000-0005-0000-0000-0000D9460000}"/>
    <cellStyle name="Note 15 3 2" xfId="18202" xr:uid="{00000000-0005-0000-0000-0000DA460000}"/>
    <cellStyle name="Note 15 3 2 2" xfId="18203" xr:uid="{00000000-0005-0000-0000-0000DB460000}"/>
    <cellStyle name="Note 15 3 2 3" xfId="18204" xr:uid="{00000000-0005-0000-0000-0000DC460000}"/>
    <cellStyle name="Note 15 3 2 4" xfId="18205" xr:uid="{00000000-0005-0000-0000-0000DD460000}"/>
    <cellStyle name="Note 15 3 3" xfId="18206" xr:uid="{00000000-0005-0000-0000-0000DE460000}"/>
    <cellStyle name="Note 15 3 3 2" xfId="18207" xr:uid="{00000000-0005-0000-0000-0000DF460000}"/>
    <cellStyle name="Note 15 3 3 3" xfId="18208" xr:uid="{00000000-0005-0000-0000-0000E0460000}"/>
    <cellStyle name="Note 15 3 3 4" xfId="18209" xr:uid="{00000000-0005-0000-0000-0000E1460000}"/>
    <cellStyle name="Note 15 3 4" xfId="18210" xr:uid="{00000000-0005-0000-0000-0000E2460000}"/>
    <cellStyle name="Note 15 3 4 2" xfId="18211" xr:uid="{00000000-0005-0000-0000-0000E3460000}"/>
    <cellStyle name="Note 15 3 4 3" xfId="18212" xr:uid="{00000000-0005-0000-0000-0000E4460000}"/>
    <cellStyle name="Note 15 3 4 4" xfId="18213" xr:uid="{00000000-0005-0000-0000-0000E5460000}"/>
    <cellStyle name="Note 15 3 5" xfId="18214" xr:uid="{00000000-0005-0000-0000-0000E6460000}"/>
    <cellStyle name="Note 15 3 5 2" xfId="18215" xr:uid="{00000000-0005-0000-0000-0000E7460000}"/>
    <cellStyle name="Note 15 3 5 3" xfId="18216" xr:uid="{00000000-0005-0000-0000-0000E8460000}"/>
    <cellStyle name="Note 15 3 5 4" xfId="18217" xr:uid="{00000000-0005-0000-0000-0000E9460000}"/>
    <cellStyle name="Note 15 3 6" xfId="18218" xr:uid="{00000000-0005-0000-0000-0000EA460000}"/>
    <cellStyle name="Note 15 3 7" xfId="18219" xr:uid="{00000000-0005-0000-0000-0000EB460000}"/>
    <cellStyle name="Note 15 3 8" xfId="18220" xr:uid="{00000000-0005-0000-0000-0000EC460000}"/>
    <cellStyle name="Note 15 4" xfId="18221" xr:uid="{00000000-0005-0000-0000-0000ED460000}"/>
    <cellStyle name="Note 15 4 2" xfId="18222" xr:uid="{00000000-0005-0000-0000-0000EE460000}"/>
    <cellStyle name="Note 15 4 3" xfId="18223" xr:uid="{00000000-0005-0000-0000-0000EF460000}"/>
    <cellStyle name="Note 15 4 4" xfId="18224" xr:uid="{00000000-0005-0000-0000-0000F0460000}"/>
    <cellStyle name="Note 15 5" xfId="18225" xr:uid="{00000000-0005-0000-0000-0000F1460000}"/>
    <cellStyle name="Note 15 6" xfId="18226" xr:uid="{00000000-0005-0000-0000-0000F2460000}"/>
    <cellStyle name="Note 15 7" xfId="18227" xr:uid="{00000000-0005-0000-0000-0000F3460000}"/>
    <cellStyle name="Note 16" xfId="18228" xr:uid="{00000000-0005-0000-0000-0000F4460000}"/>
    <cellStyle name="Note 16 2" xfId="18229" xr:uid="{00000000-0005-0000-0000-0000F5460000}"/>
    <cellStyle name="Note 16 2 2" xfId="18230" xr:uid="{00000000-0005-0000-0000-0000F6460000}"/>
    <cellStyle name="Note 16 2 2 2" xfId="18231" xr:uid="{00000000-0005-0000-0000-0000F7460000}"/>
    <cellStyle name="Note 16 2 2 2 2" xfId="18232" xr:uid="{00000000-0005-0000-0000-0000F8460000}"/>
    <cellStyle name="Note 16 2 2 2 3" xfId="18233" xr:uid="{00000000-0005-0000-0000-0000F9460000}"/>
    <cellStyle name="Note 16 2 2 2 4" xfId="18234" xr:uid="{00000000-0005-0000-0000-0000FA460000}"/>
    <cellStyle name="Note 16 2 2 3" xfId="18235" xr:uid="{00000000-0005-0000-0000-0000FB460000}"/>
    <cellStyle name="Note 16 2 2 3 2" xfId="18236" xr:uid="{00000000-0005-0000-0000-0000FC460000}"/>
    <cellStyle name="Note 16 2 2 3 3" xfId="18237" xr:uid="{00000000-0005-0000-0000-0000FD460000}"/>
    <cellStyle name="Note 16 2 2 3 4" xfId="18238" xr:uid="{00000000-0005-0000-0000-0000FE460000}"/>
    <cellStyle name="Note 16 2 2 4" xfId="18239" xr:uid="{00000000-0005-0000-0000-0000FF460000}"/>
    <cellStyle name="Note 16 2 2 4 2" xfId="18240" xr:uid="{00000000-0005-0000-0000-000000470000}"/>
    <cellStyle name="Note 16 2 2 4 3" xfId="18241" xr:uid="{00000000-0005-0000-0000-000001470000}"/>
    <cellStyle name="Note 16 2 2 4 4" xfId="18242" xr:uid="{00000000-0005-0000-0000-000002470000}"/>
    <cellStyle name="Note 16 2 2 5" xfId="18243" xr:uid="{00000000-0005-0000-0000-000003470000}"/>
    <cellStyle name="Note 16 2 2 5 2" xfId="18244" xr:uid="{00000000-0005-0000-0000-000004470000}"/>
    <cellStyle name="Note 16 2 2 5 3" xfId="18245" xr:uid="{00000000-0005-0000-0000-000005470000}"/>
    <cellStyle name="Note 16 2 2 5 4" xfId="18246" xr:uid="{00000000-0005-0000-0000-000006470000}"/>
    <cellStyle name="Note 16 2 2 6" xfId="18247" xr:uid="{00000000-0005-0000-0000-000007470000}"/>
    <cellStyle name="Note 16 2 2 7" xfId="18248" xr:uid="{00000000-0005-0000-0000-000008470000}"/>
    <cellStyle name="Note 16 2 2 8" xfId="18249" xr:uid="{00000000-0005-0000-0000-000009470000}"/>
    <cellStyle name="Note 16 2 3" xfId="18250" xr:uid="{00000000-0005-0000-0000-00000A470000}"/>
    <cellStyle name="Note 16 2 3 2" xfId="18251" xr:uid="{00000000-0005-0000-0000-00000B470000}"/>
    <cellStyle name="Note 16 2 3 3" xfId="18252" xr:uid="{00000000-0005-0000-0000-00000C470000}"/>
    <cellStyle name="Note 16 2 3 4" xfId="18253" xr:uid="{00000000-0005-0000-0000-00000D470000}"/>
    <cellStyle name="Note 16 2 4" xfId="18254" xr:uid="{00000000-0005-0000-0000-00000E470000}"/>
    <cellStyle name="Note 16 2 5" xfId="18255" xr:uid="{00000000-0005-0000-0000-00000F470000}"/>
    <cellStyle name="Note 16 2 6" xfId="18256" xr:uid="{00000000-0005-0000-0000-000010470000}"/>
    <cellStyle name="Note 16 3" xfId="18257" xr:uid="{00000000-0005-0000-0000-000011470000}"/>
    <cellStyle name="Note 16 3 2" xfId="18258" xr:uid="{00000000-0005-0000-0000-000012470000}"/>
    <cellStyle name="Note 16 3 2 2" xfId="18259" xr:uid="{00000000-0005-0000-0000-000013470000}"/>
    <cellStyle name="Note 16 3 2 3" xfId="18260" xr:uid="{00000000-0005-0000-0000-000014470000}"/>
    <cellStyle name="Note 16 3 2 4" xfId="18261" xr:uid="{00000000-0005-0000-0000-000015470000}"/>
    <cellStyle name="Note 16 3 3" xfId="18262" xr:uid="{00000000-0005-0000-0000-000016470000}"/>
    <cellStyle name="Note 16 3 3 2" xfId="18263" xr:uid="{00000000-0005-0000-0000-000017470000}"/>
    <cellStyle name="Note 16 3 3 3" xfId="18264" xr:uid="{00000000-0005-0000-0000-000018470000}"/>
    <cellStyle name="Note 16 3 3 4" xfId="18265" xr:uid="{00000000-0005-0000-0000-000019470000}"/>
    <cellStyle name="Note 16 3 4" xfId="18266" xr:uid="{00000000-0005-0000-0000-00001A470000}"/>
    <cellStyle name="Note 16 3 4 2" xfId="18267" xr:uid="{00000000-0005-0000-0000-00001B470000}"/>
    <cellStyle name="Note 16 3 4 3" xfId="18268" xr:uid="{00000000-0005-0000-0000-00001C470000}"/>
    <cellStyle name="Note 16 3 4 4" xfId="18269" xr:uid="{00000000-0005-0000-0000-00001D470000}"/>
    <cellStyle name="Note 16 3 5" xfId="18270" xr:uid="{00000000-0005-0000-0000-00001E470000}"/>
    <cellStyle name="Note 16 3 5 2" xfId="18271" xr:uid="{00000000-0005-0000-0000-00001F470000}"/>
    <cellStyle name="Note 16 3 5 3" xfId="18272" xr:uid="{00000000-0005-0000-0000-000020470000}"/>
    <cellStyle name="Note 16 3 5 4" xfId="18273" xr:uid="{00000000-0005-0000-0000-000021470000}"/>
    <cellStyle name="Note 16 3 6" xfId="18274" xr:uid="{00000000-0005-0000-0000-000022470000}"/>
    <cellStyle name="Note 16 3 7" xfId="18275" xr:uid="{00000000-0005-0000-0000-000023470000}"/>
    <cellStyle name="Note 16 3 8" xfId="18276" xr:uid="{00000000-0005-0000-0000-000024470000}"/>
    <cellStyle name="Note 16 4" xfId="18277" xr:uid="{00000000-0005-0000-0000-000025470000}"/>
    <cellStyle name="Note 16 4 2" xfId="18278" xr:uid="{00000000-0005-0000-0000-000026470000}"/>
    <cellStyle name="Note 16 4 3" xfId="18279" xr:uid="{00000000-0005-0000-0000-000027470000}"/>
    <cellStyle name="Note 16 4 4" xfId="18280" xr:uid="{00000000-0005-0000-0000-000028470000}"/>
    <cellStyle name="Note 16 5" xfId="18281" xr:uid="{00000000-0005-0000-0000-000029470000}"/>
    <cellStyle name="Note 16 6" xfId="18282" xr:uid="{00000000-0005-0000-0000-00002A470000}"/>
    <cellStyle name="Note 16 7" xfId="18283" xr:uid="{00000000-0005-0000-0000-00002B470000}"/>
    <cellStyle name="Note 17" xfId="18284" xr:uid="{00000000-0005-0000-0000-00002C470000}"/>
    <cellStyle name="Note 17 2" xfId="18285" xr:uid="{00000000-0005-0000-0000-00002D470000}"/>
    <cellStyle name="Note 17 2 2" xfId="18286" xr:uid="{00000000-0005-0000-0000-00002E470000}"/>
    <cellStyle name="Note 17 2 2 2" xfId="18287" xr:uid="{00000000-0005-0000-0000-00002F470000}"/>
    <cellStyle name="Note 17 2 2 2 2" xfId="18288" xr:uid="{00000000-0005-0000-0000-000030470000}"/>
    <cellStyle name="Note 17 2 2 2 3" xfId="18289" xr:uid="{00000000-0005-0000-0000-000031470000}"/>
    <cellStyle name="Note 17 2 2 2 4" xfId="18290" xr:uid="{00000000-0005-0000-0000-000032470000}"/>
    <cellStyle name="Note 17 2 2 3" xfId="18291" xr:uid="{00000000-0005-0000-0000-000033470000}"/>
    <cellStyle name="Note 17 2 2 3 2" xfId="18292" xr:uid="{00000000-0005-0000-0000-000034470000}"/>
    <cellStyle name="Note 17 2 2 3 3" xfId="18293" xr:uid="{00000000-0005-0000-0000-000035470000}"/>
    <cellStyle name="Note 17 2 2 3 4" xfId="18294" xr:uid="{00000000-0005-0000-0000-000036470000}"/>
    <cellStyle name="Note 17 2 2 4" xfId="18295" xr:uid="{00000000-0005-0000-0000-000037470000}"/>
    <cellStyle name="Note 17 2 2 4 2" xfId="18296" xr:uid="{00000000-0005-0000-0000-000038470000}"/>
    <cellStyle name="Note 17 2 2 4 3" xfId="18297" xr:uid="{00000000-0005-0000-0000-000039470000}"/>
    <cellStyle name="Note 17 2 2 4 4" xfId="18298" xr:uid="{00000000-0005-0000-0000-00003A470000}"/>
    <cellStyle name="Note 17 2 2 5" xfId="18299" xr:uid="{00000000-0005-0000-0000-00003B470000}"/>
    <cellStyle name="Note 17 2 2 5 2" xfId="18300" xr:uid="{00000000-0005-0000-0000-00003C470000}"/>
    <cellStyle name="Note 17 2 2 5 3" xfId="18301" xr:uid="{00000000-0005-0000-0000-00003D470000}"/>
    <cellStyle name="Note 17 2 2 5 4" xfId="18302" xr:uid="{00000000-0005-0000-0000-00003E470000}"/>
    <cellStyle name="Note 17 2 2 6" xfId="18303" xr:uid="{00000000-0005-0000-0000-00003F470000}"/>
    <cellStyle name="Note 17 2 2 7" xfId="18304" xr:uid="{00000000-0005-0000-0000-000040470000}"/>
    <cellStyle name="Note 17 2 2 8" xfId="18305" xr:uid="{00000000-0005-0000-0000-000041470000}"/>
    <cellStyle name="Note 17 2 3" xfId="18306" xr:uid="{00000000-0005-0000-0000-000042470000}"/>
    <cellStyle name="Note 17 2 3 2" xfId="18307" xr:uid="{00000000-0005-0000-0000-000043470000}"/>
    <cellStyle name="Note 17 2 3 3" xfId="18308" xr:uid="{00000000-0005-0000-0000-000044470000}"/>
    <cellStyle name="Note 17 2 3 4" xfId="18309" xr:uid="{00000000-0005-0000-0000-000045470000}"/>
    <cellStyle name="Note 17 2 4" xfId="18310" xr:uid="{00000000-0005-0000-0000-000046470000}"/>
    <cellStyle name="Note 17 2 5" xfId="18311" xr:uid="{00000000-0005-0000-0000-000047470000}"/>
    <cellStyle name="Note 17 2 6" xfId="18312" xr:uid="{00000000-0005-0000-0000-000048470000}"/>
    <cellStyle name="Note 17 3" xfId="18313" xr:uid="{00000000-0005-0000-0000-000049470000}"/>
    <cellStyle name="Note 17 3 2" xfId="18314" xr:uid="{00000000-0005-0000-0000-00004A470000}"/>
    <cellStyle name="Note 17 3 2 2" xfId="18315" xr:uid="{00000000-0005-0000-0000-00004B470000}"/>
    <cellStyle name="Note 17 3 2 3" xfId="18316" xr:uid="{00000000-0005-0000-0000-00004C470000}"/>
    <cellStyle name="Note 17 3 2 4" xfId="18317" xr:uid="{00000000-0005-0000-0000-00004D470000}"/>
    <cellStyle name="Note 17 3 3" xfId="18318" xr:uid="{00000000-0005-0000-0000-00004E470000}"/>
    <cellStyle name="Note 17 3 3 2" xfId="18319" xr:uid="{00000000-0005-0000-0000-00004F470000}"/>
    <cellStyle name="Note 17 3 3 3" xfId="18320" xr:uid="{00000000-0005-0000-0000-000050470000}"/>
    <cellStyle name="Note 17 3 3 4" xfId="18321" xr:uid="{00000000-0005-0000-0000-000051470000}"/>
    <cellStyle name="Note 17 3 4" xfId="18322" xr:uid="{00000000-0005-0000-0000-000052470000}"/>
    <cellStyle name="Note 17 3 4 2" xfId="18323" xr:uid="{00000000-0005-0000-0000-000053470000}"/>
    <cellStyle name="Note 17 3 4 3" xfId="18324" xr:uid="{00000000-0005-0000-0000-000054470000}"/>
    <cellStyle name="Note 17 3 4 4" xfId="18325" xr:uid="{00000000-0005-0000-0000-000055470000}"/>
    <cellStyle name="Note 17 3 5" xfId="18326" xr:uid="{00000000-0005-0000-0000-000056470000}"/>
    <cellStyle name="Note 17 3 5 2" xfId="18327" xr:uid="{00000000-0005-0000-0000-000057470000}"/>
    <cellStyle name="Note 17 3 5 3" xfId="18328" xr:uid="{00000000-0005-0000-0000-000058470000}"/>
    <cellStyle name="Note 17 3 5 4" xfId="18329" xr:uid="{00000000-0005-0000-0000-000059470000}"/>
    <cellStyle name="Note 17 3 6" xfId="18330" xr:uid="{00000000-0005-0000-0000-00005A470000}"/>
    <cellStyle name="Note 17 3 7" xfId="18331" xr:uid="{00000000-0005-0000-0000-00005B470000}"/>
    <cellStyle name="Note 17 3 8" xfId="18332" xr:uid="{00000000-0005-0000-0000-00005C470000}"/>
    <cellStyle name="Note 17 4" xfId="18333" xr:uid="{00000000-0005-0000-0000-00005D470000}"/>
    <cellStyle name="Note 17 4 2" xfId="18334" xr:uid="{00000000-0005-0000-0000-00005E470000}"/>
    <cellStyle name="Note 17 4 3" xfId="18335" xr:uid="{00000000-0005-0000-0000-00005F470000}"/>
    <cellStyle name="Note 17 4 4" xfId="18336" xr:uid="{00000000-0005-0000-0000-000060470000}"/>
    <cellStyle name="Note 17 5" xfId="18337" xr:uid="{00000000-0005-0000-0000-000061470000}"/>
    <cellStyle name="Note 17 6" xfId="18338" xr:uid="{00000000-0005-0000-0000-000062470000}"/>
    <cellStyle name="Note 17 7" xfId="18339" xr:uid="{00000000-0005-0000-0000-000063470000}"/>
    <cellStyle name="Note 18" xfId="18340" xr:uid="{00000000-0005-0000-0000-000064470000}"/>
    <cellStyle name="Note 18 2" xfId="18341" xr:uid="{00000000-0005-0000-0000-000065470000}"/>
    <cellStyle name="Note 18 2 2" xfId="18342" xr:uid="{00000000-0005-0000-0000-000066470000}"/>
    <cellStyle name="Note 18 2 2 2" xfId="18343" xr:uid="{00000000-0005-0000-0000-000067470000}"/>
    <cellStyle name="Note 18 2 2 2 2" xfId="18344" xr:uid="{00000000-0005-0000-0000-000068470000}"/>
    <cellStyle name="Note 18 2 2 2 3" xfId="18345" xr:uid="{00000000-0005-0000-0000-000069470000}"/>
    <cellStyle name="Note 18 2 2 2 4" xfId="18346" xr:uid="{00000000-0005-0000-0000-00006A470000}"/>
    <cellStyle name="Note 18 2 2 3" xfId="18347" xr:uid="{00000000-0005-0000-0000-00006B470000}"/>
    <cellStyle name="Note 18 2 2 3 2" xfId="18348" xr:uid="{00000000-0005-0000-0000-00006C470000}"/>
    <cellStyle name="Note 18 2 2 3 3" xfId="18349" xr:uid="{00000000-0005-0000-0000-00006D470000}"/>
    <cellStyle name="Note 18 2 2 3 4" xfId="18350" xr:uid="{00000000-0005-0000-0000-00006E470000}"/>
    <cellStyle name="Note 18 2 2 4" xfId="18351" xr:uid="{00000000-0005-0000-0000-00006F470000}"/>
    <cellStyle name="Note 18 2 2 4 2" xfId="18352" xr:uid="{00000000-0005-0000-0000-000070470000}"/>
    <cellStyle name="Note 18 2 2 4 3" xfId="18353" xr:uid="{00000000-0005-0000-0000-000071470000}"/>
    <cellStyle name="Note 18 2 2 4 4" xfId="18354" xr:uid="{00000000-0005-0000-0000-000072470000}"/>
    <cellStyle name="Note 18 2 2 5" xfId="18355" xr:uid="{00000000-0005-0000-0000-000073470000}"/>
    <cellStyle name="Note 18 2 2 5 2" xfId="18356" xr:uid="{00000000-0005-0000-0000-000074470000}"/>
    <cellStyle name="Note 18 2 2 5 3" xfId="18357" xr:uid="{00000000-0005-0000-0000-000075470000}"/>
    <cellStyle name="Note 18 2 2 5 4" xfId="18358" xr:uid="{00000000-0005-0000-0000-000076470000}"/>
    <cellStyle name="Note 18 2 2 6" xfId="18359" xr:uid="{00000000-0005-0000-0000-000077470000}"/>
    <cellStyle name="Note 18 2 2 7" xfId="18360" xr:uid="{00000000-0005-0000-0000-000078470000}"/>
    <cellStyle name="Note 18 2 2 8" xfId="18361" xr:uid="{00000000-0005-0000-0000-000079470000}"/>
    <cellStyle name="Note 18 2 3" xfId="18362" xr:uid="{00000000-0005-0000-0000-00007A470000}"/>
    <cellStyle name="Note 18 2 3 2" xfId="18363" xr:uid="{00000000-0005-0000-0000-00007B470000}"/>
    <cellStyle name="Note 18 2 3 3" xfId="18364" xr:uid="{00000000-0005-0000-0000-00007C470000}"/>
    <cellStyle name="Note 18 2 3 4" xfId="18365" xr:uid="{00000000-0005-0000-0000-00007D470000}"/>
    <cellStyle name="Note 18 2 4" xfId="18366" xr:uid="{00000000-0005-0000-0000-00007E470000}"/>
    <cellStyle name="Note 18 2 5" xfId="18367" xr:uid="{00000000-0005-0000-0000-00007F470000}"/>
    <cellStyle name="Note 18 2 6" xfId="18368" xr:uid="{00000000-0005-0000-0000-000080470000}"/>
    <cellStyle name="Note 18 3" xfId="18369" xr:uid="{00000000-0005-0000-0000-000081470000}"/>
    <cellStyle name="Note 18 3 2" xfId="18370" xr:uid="{00000000-0005-0000-0000-000082470000}"/>
    <cellStyle name="Note 18 3 2 2" xfId="18371" xr:uid="{00000000-0005-0000-0000-000083470000}"/>
    <cellStyle name="Note 18 3 2 3" xfId="18372" xr:uid="{00000000-0005-0000-0000-000084470000}"/>
    <cellStyle name="Note 18 3 2 4" xfId="18373" xr:uid="{00000000-0005-0000-0000-000085470000}"/>
    <cellStyle name="Note 18 3 3" xfId="18374" xr:uid="{00000000-0005-0000-0000-000086470000}"/>
    <cellStyle name="Note 18 3 3 2" xfId="18375" xr:uid="{00000000-0005-0000-0000-000087470000}"/>
    <cellStyle name="Note 18 3 3 3" xfId="18376" xr:uid="{00000000-0005-0000-0000-000088470000}"/>
    <cellStyle name="Note 18 3 3 4" xfId="18377" xr:uid="{00000000-0005-0000-0000-000089470000}"/>
    <cellStyle name="Note 18 3 4" xfId="18378" xr:uid="{00000000-0005-0000-0000-00008A470000}"/>
    <cellStyle name="Note 18 3 4 2" xfId="18379" xr:uid="{00000000-0005-0000-0000-00008B470000}"/>
    <cellStyle name="Note 18 3 4 3" xfId="18380" xr:uid="{00000000-0005-0000-0000-00008C470000}"/>
    <cellStyle name="Note 18 3 4 4" xfId="18381" xr:uid="{00000000-0005-0000-0000-00008D470000}"/>
    <cellStyle name="Note 18 3 5" xfId="18382" xr:uid="{00000000-0005-0000-0000-00008E470000}"/>
    <cellStyle name="Note 18 3 5 2" xfId="18383" xr:uid="{00000000-0005-0000-0000-00008F470000}"/>
    <cellStyle name="Note 18 3 5 3" xfId="18384" xr:uid="{00000000-0005-0000-0000-000090470000}"/>
    <cellStyle name="Note 18 3 5 4" xfId="18385" xr:uid="{00000000-0005-0000-0000-000091470000}"/>
    <cellStyle name="Note 18 3 6" xfId="18386" xr:uid="{00000000-0005-0000-0000-000092470000}"/>
    <cellStyle name="Note 18 3 7" xfId="18387" xr:uid="{00000000-0005-0000-0000-000093470000}"/>
    <cellStyle name="Note 18 3 8" xfId="18388" xr:uid="{00000000-0005-0000-0000-000094470000}"/>
    <cellStyle name="Note 18 4" xfId="18389" xr:uid="{00000000-0005-0000-0000-000095470000}"/>
    <cellStyle name="Note 18 4 2" xfId="18390" xr:uid="{00000000-0005-0000-0000-000096470000}"/>
    <cellStyle name="Note 18 4 3" xfId="18391" xr:uid="{00000000-0005-0000-0000-000097470000}"/>
    <cellStyle name="Note 18 4 4" xfId="18392" xr:uid="{00000000-0005-0000-0000-000098470000}"/>
    <cellStyle name="Note 18 5" xfId="18393" xr:uid="{00000000-0005-0000-0000-000099470000}"/>
    <cellStyle name="Note 18 6" xfId="18394" xr:uid="{00000000-0005-0000-0000-00009A470000}"/>
    <cellStyle name="Note 18 7" xfId="18395" xr:uid="{00000000-0005-0000-0000-00009B470000}"/>
    <cellStyle name="Note 19" xfId="18396" xr:uid="{00000000-0005-0000-0000-00009C470000}"/>
    <cellStyle name="Note 19 2" xfId="18397" xr:uid="{00000000-0005-0000-0000-00009D470000}"/>
    <cellStyle name="Note 19 2 2" xfId="18398" xr:uid="{00000000-0005-0000-0000-00009E470000}"/>
    <cellStyle name="Note 19 2 2 2" xfId="18399" xr:uid="{00000000-0005-0000-0000-00009F470000}"/>
    <cellStyle name="Note 19 2 2 2 2" xfId="18400" xr:uid="{00000000-0005-0000-0000-0000A0470000}"/>
    <cellStyle name="Note 19 2 2 2 3" xfId="18401" xr:uid="{00000000-0005-0000-0000-0000A1470000}"/>
    <cellStyle name="Note 19 2 2 2 4" xfId="18402" xr:uid="{00000000-0005-0000-0000-0000A2470000}"/>
    <cellStyle name="Note 19 2 2 3" xfId="18403" xr:uid="{00000000-0005-0000-0000-0000A3470000}"/>
    <cellStyle name="Note 19 2 2 3 2" xfId="18404" xr:uid="{00000000-0005-0000-0000-0000A4470000}"/>
    <cellStyle name="Note 19 2 2 3 3" xfId="18405" xr:uid="{00000000-0005-0000-0000-0000A5470000}"/>
    <cellStyle name="Note 19 2 2 3 4" xfId="18406" xr:uid="{00000000-0005-0000-0000-0000A6470000}"/>
    <cellStyle name="Note 19 2 2 4" xfId="18407" xr:uid="{00000000-0005-0000-0000-0000A7470000}"/>
    <cellStyle name="Note 19 2 2 4 2" xfId="18408" xr:uid="{00000000-0005-0000-0000-0000A8470000}"/>
    <cellStyle name="Note 19 2 2 4 3" xfId="18409" xr:uid="{00000000-0005-0000-0000-0000A9470000}"/>
    <cellStyle name="Note 19 2 2 4 4" xfId="18410" xr:uid="{00000000-0005-0000-0000-0000AA470000}"/>
    <cellStyle name="Note 19 2 2 5" xfId="18411" xr:uid="{00000000-0005-0000-0000-0000AB470000}"/>
    <cellStyle name="Note 19 2 2 5 2" xfId="18412" xr:uid="{00000000-0005-0000-0000-0000AC470000}"/>
    <cellStyle name="Note 19 2 2 5 3" xfId="18413" xr:uid="{00000000-0005-0000-0000-0000AD470000}"/>
    <cellStyle name="Note 19 2 2 5 4" xfId="18414" xr:uid="{00000000-0005-0000-0000-0000AE470000}"/>
    <cellStyle name="Note 19 2 2 6" xfId="18415" xr:uid="{00000000-0005-0000-0000-0000AF470000}"/>
    <cellStyle name="Note 19 2 2 7" xfId="18416" xr:uid="{00000000-0005-0000-0000-0000B0470000}"/>
    <cellStyle name="Note 19 2 2 8" xfId="18417" xr:uid="{00000000-0005-0000-0000-0000B1470000}"/>
    <cellStyle name="Note 19 2 3" xfId="18418" xr:uid="{00000000-0005-0000-0000-0000B2470000}"/>
    <cellStyle name="Note 19 2 3 2" xfId="18419" xr:uid="{00000000-0005-0000-0000-0000B3470000}"/>
    <cellStyle name="Note 19 2 3 3" xfId="18420" xr:uid="{00000000-0005-0000-0000-0000B4470000}"/>
    <cellStyle name="Note 19 2 3 4" xfId="18421" xr:uid="{00000000-0005-0000-0000-0000B5470000}"/>
    <cellStyle name="Note 19 2 4" xfId="18422" xr:uid="{00000000-0005-0000-0000-0000B6470000}"/>
    <cellStyle name="Note 19 2 5" xfId="18423" xr:uid="{00000000-0005-0000-0000-0000B7470000}"/>
    <cellStyle name="Note 19 2 6" xfId="18424" xr:uid="{00000000-0005-0000-0000-0000B8470000}"/>
    <cellStyle name="Note 19 3" xfId="18425" xr:uid="{00000000-0005-0000-0000-0000B9470000}"/>
    <cellStyle name="Note 19 3 2" xfId="18426" xr:uid="{00000000-0005-0000-0000-0000BA470000}"/>
    <cellStyle name="Note 19 3 2 2" xfId="18427" xr:uid="{00000000-0005-0000-0000-0000BB470000}"/>
    <cellStyle name="Note 19 3 2 3" xfId="18428" xr:uid="{00000000-0005-0000-0000-0000BC470000}"/>
    <cellStyle name="Note 19 3 2 4" xfId="18429" xr:uid="{00000000-0005-0000-0000-0000BD470000}"/>
    <cellStyle name="Note 19 3 3" xfId="18430" xr:uid="{00000000-0005-0000-0000-0000BE470000}"/>
    <cellStyle name="Note 19 3 3 2" xfId="18431" xr:uid="{00000000-0005-0000-0000-0000BF470000}"/>
    <cellStyle name="Note 19 3 3 3" xfId="18432" xr:uid="{00000000-0005-0000-0000-0000C0470000}"/>
    <cellStyle name="Note 19 3 3 4" xfId="18433" xr:uid="{00000000-0005-0000-0000-0000C1470000}"/>
    <cellStyle name="Note 19 3 4" xfId="18434" xr:uid="{00000000-0005-0000-0000-0000C2470000}"/>
    <cellStyle name="Note 19 3 4 2" xfId="18435" xr:uid="{00000000-0005-0000-0000-0000C3470000}"/>
    <cellStyle name="Note 19 3 4 3" xfId="18436" xr:uid="{00000000-0005-0000-0000-0000C4470000}"/>
    <cellStyle name="Note 19 3 4 4" xfId="18437" xr:uid="{00000000-0005-0000-0000-0000C5470000}"/>
    <cellStyle name="Note 19 3 5" xfId="18438" xr:uid="{00000000-0005-0000-0000-0000C6470000}"/>
    <cellStyle name="Note 19 3 5 2" xfId="18439" xr:uid="{00000000-0005-0000-0000-0000C7470000}"/>
    <cellStyle name="Note 19 3 5 3" xfId="18440" xr:uid="{00000000-0005-0000-0000-0000C8470000}"/>
    <cellStyle name="Note 19 3 5 4" xfId="18441" xr:uid="{00000000-0005-0000-0000-0000C9470000}"/>
    <cellStyle name="Note 19 3 6" xfId="18442" xr:uid="{00000000-0005-0000-0000-0000CA470000}"/>
    <cellStyle name="Note 19 3 7" xfId="18443" xr:uid="{00000000-0005-0000-0000-0000CB470000}"/>
    <cellStyle name="Note 19 3 8" xfId="18444" xr:uid="{00000000-0005-0000-0000-0000CC470000}"/>
    <cellStyle name="Note 19 4" xfId="18445" xr:uid="{00000000-0005-0000-0000-0000CD470000}"/>
    <cellStyle name="Note 19 4 2" xfId="18446" xr:uid="{00000000-0005-0000-0000-0000CE470000}"/>
    <cellStyle name="Note 19 4 3" xfId="18447" xr:uid="{00000000-0005-0000-0000-0000CF470000}"/>
    <cellStyle name="Note 19 4 4" xfId="18448" xr:uid="{00000000-0005-0000-0000-0000D0470000}"/>
    <cellStyle name="Note 19 5" xfId="18449" xr:uid="{00000000-0005-0000-0000-0000D1470000}"/>
    <cellStyle name="Note 19 6" xfId="18450" xr:uid="{00000000-0005-0000-0000-0000D2470000}"/>
    <cellStyle name="Note 19 7" xfId="18451" xr:uid="{00000000-0005-0000-0000-0000D3470000}"/>
    <cellStyle name="Note 2" xfId="18452" xr:uid="{00000000-0005-0000-0000-0000D4470000}"/>
    <cellStyle name="Note 2 10" xfId="18453" xr:uid="{00000000-0005-0000-0000-0000D5470000}"/>
    <cellStyle name="Note 2 10 2" xfId="18454" xr:uid="{00000000-0005-0000-0000-0000D6470000}"/>
    <cellStyle name="Note 2 10 2 2" xfId="18455" xr:uid="{00000000-0005-0000-0000-0000D7470000}"/>
    <cellStyle name="Note 2 10 2 2 2" xfId="18456" xr:uid="{00000000-0005-0000-0000-0000D8470000}"/>
    <cellStyle name="Note 2 10 2 2 2 2" xfId="18457" xr:uid="{00000000-0005-0000-0000-0000D9470000}"/>
    <cellStyle name="Note 2 10 2 2 3" xfId="18458" xr:uid="{00000000-0005-0000-0000-0000DA470000}"/>
    <cellStyle name="Note 2 10 2 3" xfId="18459" xr:uid="{00000000-0005-0000-0000-0000DB470000}"/>
    <cellStyle name="Note 2 10 2 3 2" xfId="18460" xr:uid="{00000000-0005-0000-0000-0000DC470000}"/>
    <cellStyle name="Note 2 10 2 4" xfId="18461" xr:uid="{00000000-0005-0000-0000-0000DD470000}"/>
    <cellStyle name="Note 2 10 2 4 2" xfId="18462" xr:uid="{00000000-0005-0000-0000-0000DE470000}"/>
    <cellStyle name="Note 2 10 2 5" xfId="18463" xr:uid="{00000000-0005-0000-0000-0000DF470000}"/>
    <cellStyle name="Note 2 10 3" xfId="18464" xr:uid="{00000000-0005-0000-0000-0000E0470000}"/>
    <cellStyle name="Note 2 10 3 2" xfId="18465" xr:uid="{00000000-0005-0000-0000-0000E1470000}"/>
    <cellStyle name="Note 2 10 4" xfId="18466" xr:uid="{00000000-0005-0000-0000-0000E2470000}"/>
    <cellStyle name="Note 2 10 4 2" xfId="18467" xr:uid="{00000000-0005-0000-0000-0000E3470000}"/>
    <cellStyle name="Note 2 10 5" xfId="18468" xr:uid="{00000000-0005-0000-0000-0000E4470000}"/>
    <cellStyle name="Note 2 10 5 2" xfId="18469" xr:uid="{00000000-0005-0000-0000-0000E5470000}"/>
    <cellStyle name="Note 2 10 6" xfId="18470" xr:uid="{00000000-0005-0000-0000-0000E6470000}"/>
    <cellStyle name="Note 2 10 6 2" xfId="18471" xr:uid="{00000000-0005-0000-0000-0000E7470000}"/>
    <cellStyle name="Note 2 10 7" xfId="18472" xr:uid="{00000000-0005-0000-0000-0000E8470000}"/>
    <cellStyle name="Note 2 10 8" xfId="18473" xr:uid="{00000000-0005-0000-0000-0000E9470000}"/>
    <cellStyle name="Note 2 11" xfId="18474" xr:uid="{00000000-0005-0000-0000-0000EA470000}"/>
    <cellStyle name="Note 2 11 2" xfId="18475" xr:uid="{00000000-0005-0000-0000-0000EB470000}"/>
    <cellStyle name="Note 2 11 2 2" xfId="18476" xr:uid="{00000000-0005-0000-0000-0000EC470000}"/>
    <cellStyle name="Note 2 11 2 2 2" xfId="18477" xr:uid="{00000000-0005-0000-0000-0000ED470000}"/>
    <cellStyle name="Note 2 11 2 3" xfId="18478" xr:uid="{00000000-0005-0000-0000-0000EE470000}"/>
    <cellStyle name="Note 2 11 3" xfId="18479" xr:uid="{00000000-0005-0000-0000-0000EF470000}"/>
    <cellStyle name="Note 2 11 3 2" xfId="18480" xr:uid="{00000000-0005-0000-0000-0000F0470000}"/>
    <cellStyle name="Note 2 11 4" xfId="18481" xr:uid="{00000000-0005-0000-0000-0000F1470000}"/>
    <cellStyle name="Note 2 11 4 2" xfId="18482" xr:uid="{00000000-0005-0000-0000-0000F2470000}"/>
    <cellStyle name="Note 2 11 5" xfId="18483" xr:uid="{00000000-0005-0000-0000-0000F3470000}"/>
    <cellStyle name="Note 2 11 5 2" xfId="18484" xr:uid="{00000000-0005-0000-0000-0000F4470000}"/>
    <cellStyle name="Note 2 11 6" xfId="18485" xr:uid="{00000000-0005-0000-0000-0000F5470000}"/>
    <cellStyle name="Note 2 11 6 2" xfId="18486" xr:uid="{00000000-0005-0000-0000-0000F6470000}"/>
    <cellStyle name="Note 2 11 7" xfId="18487" xr:uid="{00000000-0005-0000-0000-0000F7470000}"/>
    <cellStyle name="Note 2 11 8" xfId="18488" xr:uid="{00000000-0005-0000-0000-0000F8470000}"/>
    <cellStyle name="Note 2 12" xfId="18489" xr:uid="{00000000-0005-0000-0000-0000F9470000}"/>
    <cellStyle name="Note 2 12 2" xfId="18490" xr:uid="{00000000-0005-0000-0000-0000FA470000}"/>
    <cellStyle name="Note 2 12 2 2" xfId="18491" xr:uid="{00000000-0005-0000-0000-0000FB470000}"/>
    <cellStyle name="Note 2 12 3" xfId="18492" xr:uid="{00000000-0005-0000-0000-0000FC470000}"/>
    <cellStyle name="Note 2 12 3 2" xfId="18493" xr:uid="{00000000-0005-0000-0000-0000FD470000}"/>
    <cellStyle name="Note 2 12 4" xfId="18494" xr:uid="{00000000-0005-0000-0000-0000FE470000}"/>
    <cellStyle name="Note 2 13" xfId="18495" xr:uid="{00000000-0005-0000-0000-0000FF470000}"/>
    <cellStyle name="Note 2 13 2" xfId="18496" xr:uid="{00000000-0005-0000-0000-000000480000}"/>
    <cellStyle name="Note 2 13 2 2" xfId="18497" xr:uid="{00000000-0005-0000-0000-000001480000}"/>
    <cellStyle name="Note 2 13 3" xfId="18498" xr:uid="{00000000-0005-0000-0000-000002480000}"/>
    <cellStyle name="Note 2 13 3 2" xfId="18499" xr:uid="{00000000-0005-0000-0000-000003480000}"/>
    <cellStyle name="Note 2 13 4" xfId="18500" xr:uid="{00000000-0005-0000-0000-000004480000}"/>
    <cellStyle name="Note 2 14" xfId="18501" xr:uid="{00000000-0005-0000-0000-000005480000}"/>
    <cellStyle name="Note 2 14 2" xfId="18502" xr:uid="{00000000-0005-0000-0000-000006480000}"/>
    <cellStyle name="Note 2 14 2 2" xfId="18503" xr:uid="{00000000-0005-0000-0000-000007480000}"/>
    <cellStyle name="Note 2 14 3" xfId="18504" xr:uid="{00000000-0005-0000-0000-000008480000}"/>
    <cellStyle name="Note 2 14 3 2" xfId="18505" xr:uid="{00000000-0005-0000-0000-000009480000}"/>
    <cellStyle name="Note 2 14 4" xfId="18506" xr:uid="{00000000-0005-0000-0000-00000A480000}"/>
    <cellStyle name="Note 2 15" xfId="18507" xr:uid="{00000000-0005-0000-0000-00000B480000}"/>
    <cellStyle name="Note 2 15 2" xfId="18508" xr:uid="{00000000-0005-0000-0000-00000C480000}"/>
    <cellStyle name="Note 2 15 2 2" xfId="18509" xr:uid="{00000000-0005-0000-0000-00000D480000}"/>
    <cellStyle name="Note 2 15 3" xfId="18510" xr:uid="{00000000-0005-0000-0000-00000E480000}"/>
    <cellStyle name="Note 2 15 3 2" xfId="18511" xr:uid="{00000000-0005-0000-0000-00000F480000}"/>
    <cellStyle name="Note 2 15 4" xfId="18512" xr:uid="{00000000-0005-0000-0000-000010480000}"/>
    <cellStyle name="Note 2 16" xfId="18513" xr:uid="{00000000-0005-0000-0000-000011480000}"/>
    <cellStyle name="Note 2 16 2" xfId="18514" xr:uid="{00000000-0005-0000-0000-000012480000}"/>
    <cellStyle name="Note 2 16 2 2" xfId="18515" xr:uid="{00000000-0005-0000-0000-000013480000}"/>
    <cellStyle name="Note 2 16 3" xfId="18516" xr:uid="{00000000-0005-0000-0000-000014480000}"/>
    <cellStyle name="Note 2 16 3 2" xfId="18517" xr:uid="{00000000-0005-0000-0000-000015480000}"/>
    <cellStyle name="Note 2 16 4" xfId="18518" xr:uid="{00000000-0005-0000-0000-000016480000}"/>
    <cellStyle name="Note 2 17" xfId="18519" xr:uid="{00000000-0005-0000-0000-000017480000}"/>
    <cellStyle name="Note 2 17 2" xfId="18520" xr:uid="{00000000-0005-0000-0000-000018480000}"/>
    <cellStyle name="Note 2 17 2 2" xfId="18521" xr:uid="{00000000-0005-0000-0000-000019480000}"/>
    <cellStyle name="Note 2 17 3" xfId="18522" xr:uid="{00000000-0005-0000-0000-00001A480000}"/>
    <cellStyle name="Note 2 17 3 2" xfId="18523" xr:uid="{00000000-0005-0000-0000-00001B480000}"/>
    <cellStyle name="Note 2 17 4" xfId="18524" xr:uid="{00000000-0005-0000-0000-00001C480000}"/>
    <cellStyle name="Note 2 18" xfId="18525" xr:uid="{00000000-0005-0000-0000-00001D480000}"/>
    <cellStyle name="Note 2 18 2" xfId="18526" xr:uid="{00000000-0005-0000-0000-00001E480000}"/>
    <cellStyle name="Note 2 18 2 2" xfId="18527" xr:uid="{00000000-0005-0000-0000-00001F480000}"/>
    <cellStyle name="Note 2 18 3" xfId="18528" xr:uid="{00000000-0005-0000-0000-000020480000}"/>
    <cellStyle name="Note 2 18 3 2" xfId="18529" xr:uid="{00000000-0005-0000-0000-000021480000}"/>
    <cellStyle name="Note 2 18 4" xfId="18530" xr:uid="{00000000-0005-0000-0000-000022480000}"/>
    <cellStyle name="Note 2 19" xfId="18531" xr:uid="{00000000-0005-0000-0000-000023480000}"/>
    <cellStyle name="Note 2 19 2" xfId="18532" xr:uid="{00000000-0005-0000-0000-000024480000}"/>
    <cellStyle name="Note 2 19 2 2" xfId="18533" xr:uid="{00000000-0005-0000-0000-000025480000}"/>
    <cellStyle name="Note 2 19 3" xfId="18534" xr:uid="{00000000-0005-0000-0000-000026480000}"/>
    <cellStyle name="Note 2 19 3 2" xfId="18535" xr:uid="{00000000-0005-0000-0000-000027480000}"/>
    <cellStyle name="Note 2 19 4" xfId="18536" xr:uid="{00000000-0005-0000-0000-000028480000}"/>
    <cellStyle name="Note 2 2" xfId="18537" xr:uid="{00000000-0005-0000-0000-000029480000}"/>
    <cellStyle name="Note 2 2 10" xfId="18538" xr:uid="{00000000-0005-0000-0000-00002A480000}"/>
    <cellStyle name="Note 2 2 10 2" xfId="18539" xr:uid="{00000000-0005-0000-0000-00002B480000}"/>
    <cellStyle name="Note 2 2 10 2 2" xfId="18540" xr:uid="{00000000-0005-0000-0000-00002C480000}"/>
    <cellStyle name="Note 2 2 10 3" xfId="18541" xr:uid="{00000000-0005-0000-0000-00002D480000}"/>
    <cellStyle name="Note 2 2 10 3 2" xfId="18542" xr:uid="{00000000-0005-0000-0000-00002E480000}"/>
    <cellStyle name="Note 2 2 10 4" xfId="18543" xr:uid="{00000000-0005-0000-0000-00002F480000}"/>
    <cellStyle name="Note 2 2 11" xfId="18544" xr:uid="{00000000-0005-0000-0000-000030480000}"/>
    <cellStyle name="Note 2 2 11 2" xfId="18545" xr:uid="{00000000-0005-0000-0000-000031480000}"/>
    <cellStyle name="Note 2 2 11 2 2" xfId="18546" xr:uid="{00000000-0005-0000-0000-000032480000}"/>
    <cellStyle name="Note 2 2 11 3" xfId="18547" xr:uid="{00000000-0005-0000-0000-000033480000}"/>
    <cellStyle name="Note 2 2 11 3 2" xfId="18548" xr:uid="{00000000-0005-0000-0000-000034480000}"/>
    <cellStyle name="Note 2 2 11 4" xfId="18549" xr:uid="{00000000-0005-0000-0000-000035480000}"/>
    <cellStyle name="Note 2 2 12" xfId="18550" xr:uid="{00000000-0005-0000-0000-000036480000}"/>
    <cellStyle name="Note 2 2 12 2" xfId="18551" xr:uid="{00000000-0005-0000-0000-000037480000}"/>
    <cellStyle name="Note 2 2 12 2 2" xfId="18552" xr:uid="{00000000-0005-0000-0000-000038480000}"/>
    <cellStyle name="Note 2 2 12 3" xfId="18553" xr:uid="{00000000-0005-0000-0000-000039480000}"/>
    <cellStyle name="Note 2 2 12 3 2" xfId="18554" xr:uid="{00000000-0005-0000-0000-00003A480000}"/>
    <cellStyle name="Note 2 2 12 4" xfId="18555" xr:uid="{00000000-0005-0000-0000-00003B480000}"/>
    <cellStyle name="Note 2 2 13" xfId="18556" xr:uid="{00000000-0005-0000-0000-00003C480000}"/>
    <cellStyle name="Note 2 2 13 2" xfId="18557" xr:uid="{00000000-0005-0000-0000-00003D480000}"/>
    <cellStyle name="Note 2 2 13 2 2" xfId="18558" xr:uid="{00000000-0005-0000-0000-00003E480000}"/>
    <cellStyle name="Note 2 2 13 3" xfId="18559" xr:uid="{00000000-0005-0000-0000-00003F480000}"/>
    <cellStyle name="Note 2 2 13 3 2" xfId="18560" xr:uid="{00000000-0005-0000-0000-000040480000}"/>
    <cellStyle name="Note 2 2 13 4" xfId="18561" xr:uid="{00000000-0005-0000-0000-000041480000}"/>
    <cellStyle name="Note 2 2 14" xfId="18562" xr:uid="{00000000-0005-0000-0000-000042480000}"/>
    <cellStyle name="Note 2 2 14 2" xfId="18563" xr:uid="{00000000-0005-0000-0000-000043480000}"/>
    <cellStyle name="Note 2 2 14 2 2" xfId="18564" xr:uid="{00000000-0005-0000-0000-000044480000}"/>
    <cellStyle name="Note 2 2 14 3" xfId="18565" xr:uid="{00000000-0005-0000-0000-000045480000}"/>
    <cellStyle name="Note 2 2 14 3 2" xfId="18566" xr:uid="{00000000-0005-0000-0000-000046480000}"/>
    <cellStyle name="Note 2 2 14 4" xfId="18567" xr:uid="{00000000-0005-0000-0000-000047480000}"/>
    <cellStyle name="Note 2 2 15" xfId="18568" xr:uid="{00000000-0005-0000-0000-000048480000}"/>
    <cellStyle name="Note 2 2 15 2" xfId="18569" xr:uid="{00000000-0005-0000-0000-000049480000}"/>
    <cellStyle name="Note 2 2 15 2 2" xfId="18570" xr:uid="{00000000-0005-0000-0000-00004A480000}"/>
    <cellStyle name="Note 2 2 15 3" xfId="18571" xr:uid="{00000000-0005-0000-0000-00004B480000}"/>
    <cellStyle name="Note 2 2 15 3 2" xfId="18572" xr:uid="{00000000-0005-0000-0000-00004C480000}"/>
    <cellStyle name="Note 2 2 15 4" xfId="18573" xr:uid="{00000000-0005-0000-0000-00004D480000}"/>
    <cellStyle name="Note 2 2 16" xfId="18574" xr:uid="{00000000-0005-0000-0000-00004E480000}"/>
    <cellStyle name="Note 2 2 16 2" xfId="18575" xr:uid="{00000000-0005-0000-0000-00004F480000}"/>
    <cellStyle name="Note 2 2 16 2 2" xfId="18576" xr:uid="{00000000-0005-0000-0000-000050480000}"/>
    <cellStyle name="Note 2 2 16 3" xfId="18577" xr:uid="{00000000-0005-0000-0000-000051480000}"/>
    <cellStyle name="Note 2 2 16 3 2" xfId="18578" xr:uid="{00000000-0005-0000-0000-000052480000}"/>
    <cellStyle name="Note 2 2 16 4" xfId="18579" xr:uid="{00000000-0005-0000-0000-000053480000}"/>
    <cellStyle name="Note 2 2 17" xfId="18580" xr:uid="{00000000-0005-0000-0000-000054480000}"/>
    <cellStyle name="Note 2 2 17 2" xfId="18581" xr:uid="{00000000-0005-0000-0000-000055480000}"/>
    <cellStyle name="Note 2 2 17 2 2" xfId="18582" xr:uid="{00000000-0005-0000-0000-000056480000}"/>
    <cellStyle name="Note 2 2 17 3" xfId="18583" xr:uid="{00000000-0005-0000-0000-000057480000}"/>
    <cellStyle name="Note 2 2 17 3 2" xfId="18584" xr:uid="{00000000-0005-0000-0000-000058480000}"/>
    <cellStyle name="Note 2 2 17 4" xfId="18585" xr:uid="{00000000-0005-0000-0000-000059480000}"/>
    <cellStyle name="Note 2 2 18" xfId="18586" xr:uid="{00000000-0005-0000-0000-00005A480000}"/>
    <cellStyle name="Note 2 2 18 2" xfId="18587" xr:uid="{00000000-0005-0000-0000-00005B480000}"/>
    <cellStyle name="Note 2 2 18 2 2" xfId="18588" xr:uid="{00000000-0005-0000-0000-00005C480000}"/>
    <cellStyle name="Note 2 2 18 3" xfId="18589" xr:uid="{00000000-0005-0000-0000-00005D480000}"/>
    <cellStyle name="Note 2 2 18 3 2" xfId="18590" xr:uid="{00000000-0005-0000-0000-00005E480000}"/>
    <cellStyle name="Note 2 2 18 4" xfId="18591" xr:uid="{00000000-0005-0000-0000-00005F480000}"/>
    <cellStyle name="Note 2 2 19" xfId="18592" xr:uid="{00000000-0005-0000-0000-000060480000}"/>
    <cellStyle name="Note 2 2 19 2" xfId="18593" xr:uid="{00000000-0005-0000-0000-000061480000}"/>
    <cellStyle name="Note 2 2 19 2 2" xfId="18594" xr:uid="{00000000-0005-0000-0000-000062480000}"/>
    <cellStyle name="Note 2 2 19 3" xfId="18595" xr:uid="{00000000-0005-0000-0000-000063480000}"/>
    <cellStyle name="Note 2 2 19 3 2" xfId="18596" xr:uid="{00000000-0005-0000-0000-000064480000}"/>
    <cellStyle name="Note 2 2 19 4" xfId="18597" xr:uid="{00000000-0005-0000-0000-000065480000}"/>
    <cellStyle name="Note 2 2 2" xfId="18598" xr:uid="{00000000-0005-0000-0000-000066480000}"/>
    <cellStyle name="Note 2 2 2 10" xfId="18599" xr:uid="{00000000-0005-0000-0000-000067480000}"/>
    <cellStyle name="Note 2 2 2 10 2" xfId="18600" xr:uid="{00000000-0005-0000-0000-000068480000}"/>
    <cellStyle name="Note 2 2 2 11" xfId="18601" xr:uid="{00000000-0005-0000-0000-000069480000}"/>
    <cellStyle name="Note 2 2 2 11 2" xfId="18602" xr:uid="{00000000-0005-0000-0000-00006A480000}"/>
    <cellStyle name="Note 2 2 2 12" xfId="18603" xr:uid="{00000000-0005-0000-0000-00006B480000}"/>
    <cellStyle name="Note 2 2 2 12 2" xfId="18604" xr:uid="{00000000-0005-0000-0000-00006C480000}"/>
    <cellStyle name="Note 2 2 2 13" xfId="18605" xr:uid="{00000000-0005-0000-0000-00006D480000}"/>
    <cellStyle name="Note 2 2 2 14" xfId="18606" xr:uid="{00000000-0005-0000-0000-00006E480000}"/>
    <cellStyle name="Note 2 2 2 2" xfId="18607" xr:uid="{00000000-0005-0000-0000-00006F480000}"/>
    <cellStyle name="Note 2 2 2 2 10" xfId="18608" xr:uid="{00000000-0005-0000-0000-000070480000}"/>
    <cellStyle name="Note 2 2 2 2 2" xfId="18609" xr:uid="{00000000-0005-0000-0000-000071480000}"/>
    <cellStyle name="Note 2 2 2 2 2 2" xfId="18610" xr:uid="{00000000-0005-0000-0000-000072480000}"/>
    <cellStyle name="Note 2 2 2 2 2 2 2" xfId="18611" xr:uid="{00000000-0005-0000-0000-000073480000}"/>
    <cellStyle name="Note 2 2 2 2 2 2 2 2" xfId="18612" xr:uid="{00000000-0005-0000-0000-000074480000}"/>
    <cellStyle name="Note 2 2 2 2 2 2 3" xfId="18613" xr:uid="{00000000-0005-0000-0000-000075480000}"/>
    <cellStyle name="Note 2 2 2 2 2 2 3 2" xfId="18614" xr:uid="{00000000-0005-0000-0000-000076480000}"/>
    <cellStyle name="Note 2 2 2 2 2 2 4" xfId="18615" xr:uid="{00000000-0005-0000-0000-000077480000}"/>
    <cellStyle name="Note 2 2 2 2 2 3" xfId="18616" xr:uid="{00000000-0005-0000-0000-000078480000}"/>
    <cellStyle name="Note 2 2 2 2 2 3 2" xfId="18617" xr:uid="{00000000-0005-0000-0000-000079480000}"/>
    <cellStyle name="Note 2 2 2 2 2 4" xfId="18618" xr:uid="{00000000-0005-0000-0000-00007A480000}"/>
    <cellStyle name="Note 2 2 2 2 2 4 2" xfId="18619" xr:uid="{00000000-0005-0000-0000-00007B480000}"/>
    <cellStyle name="Note 2 2 2 2 2 5" xfId="18620" xr:uid="{00000000-0005-0000-0000-00007C480000}"/>
    <cellStyle name="Note 2 2 2 2 3" xfId="18621" xr:uid="{00000000-0005-0000-0000-00007D480000}"/>
    <cellStyle name="Note 2 2 2 2 3 2" xfId="18622" xr:uid="{00000000-0005-0000-0000-00007E480000}"/>
    <cellStyle name="Note 2 2 2 2 3 2 2" xfId="18623" xr:uid="{00000000-0005-0000-0000-00007F480000}"/>
    <cellStyle name="Note 2 2 2 2 3 3" xfId="18624" xr:uid="{00000000-0005-0000-0000-000080480000}"/>
    <cellStyle name="Note 2 2 2 2 3 3 2" xfId="18625" xr:uid="{00000000-0005-0000-0000-000081480000}"/>
    <cellStyle name="Note 2 2 2 2 3 4" xfId="18626" xr:uid="{00000000-0005-0000-0000-000082480000}"/>
    <cellStyle name="Note 2 2 2 2 4" xfId="18627" xr:uid="{00000000-0005-0000-0000-000083480000}"/>
    <cellStyle name="Note 2 2 2 2 4 2" xfId="18628" xr:uid="{00000000-0005-0000-0000-000084480000}"/>
    <cellStyle name="Note 2 2 2 2 4 3" xfId="18629" xr:uid="{00000000-0005-0000-0000-000085480000}"/>
    <cellStyle name="Note 2 2 2 2 4 4" xfId="18630" xr:uid="{00000000-0005-0000-0000-000086480000}"/>
    <cellStyle name="Note 2 2 2 2 5" xfId="18631" xr:uid="{00000000-0005-0000-0000-000087480000}"/>
    <cellStyle name="Note 2 2 2 2 5 2" xfId="18632" xr:uid="{00000000-0005-0000-0000-000088480000}"/>
    <cellStyle name="Note 2 2 2 2 5 3" xfId="18633" xr:uid="{00000000-0005-0000-0000-000089480000}"/>
    <cellStyle name="Note 2 2 2 2 5 4" xfId="18634" xr:uid="{00000000-0005-0000-0000-00008A480000}"/>
    <cellStyle name="Note 2 2 2 2 6" xfId="18635" xr:uid="{00000000-0005-0000-0000-00008B480000}"/>
    <cellStyle name="Note 2 2 2 2 6 2" xfId="18636" xr:uid="{00000000-0005-0000-0000-00008C480000}"/>
    <cellStyle name="Note 2 2 2 2 6 3" xfId="18637" xr:uid="{00000000-0005-0000-0000-00008D480000}"/>
    <cellStyle name="Note 2 2 2 2 6 4" xfId="18638" xr:uid="{00000000-0005-0000-0000-00008E480000}"/>
    <cellStyle name="Note 2 2 2 2 7" xfId="18639" xr:uid="{00000000-0005-0000-0000-00008F480000}"/>
    <cellStyle name="Note 2 2 2 2 7 2" xfId="18640" xr:uid="{00000000-0005-0000-0000-000090480000}"/>
    <cellStyle name="Note 2 2 2 2 7 3" xfId="18641" xr:uid="{00000000-0005-0000-0000-000091480000}"/>
    <cellStyle name="Note 2 2 2 2 7 4" xfId="18642" xr:uid="{00000000-0005-0000-0000-000092480000}"/>
    <cellStyle name="Note 2 2 2 2 8" xfId="18643" xr:uid="{00000000-0005-0000-0000-000093480000}"/>
    <cellStyle name="Note 2 2 2 2 8 2" xfId="18644" xr:uid="{00000000-0005-0000-0000-000094480000}"/>
    <cellStyle name="Note 2 2 2 2 9" xfId="18645" xr:uid="{00000000-0005-0000-0000-000095480000}"/>
    <cellStyle name="Note 2 2 2 3" xfId="18646" xr:uid="{00000000-0005-0000-0000-000096480000}"/>
    <cellStyle name="Note 2 2 2 3 2" xfId="18647" xr:uid="{00000000-0005-0000-0000-000097480000}"/>
    <cellStyle name="Note 2 2 2 3 2 2" xfId="18648" xr:uid="{00000000-0005-0000-0000-000098480000}"/>
    <cellStyle name="Note 2 2 2 3 2 2 2" xfId="18649" xr:uid="{00000000-0005-0000-0000-000099480000}"/>
    <cellStyle name="Note 2 2 2 3 2 3" xfId="18650" xr:uid="{00000000-0005-0000-0000-00009A480000}"/>
    <cellStyle name="Note 2 2 2 3 2 3 2" xfId="18651" xr:uid="{00000000-0005-0000-0000-00009B480000}"/>
    <cellStyle name="Note 2 2 2 3 2 4" xfId="18652" xr:uid="{00000000-0005-0000-0000-00009C480000}"/>
    <cellStyle name="Note 2 2 2 3 3" xfId="18653" xr:uid="{00000000-0005-0000-0000-00009D480000}"/>
    <cellStyle name="Note 2 2 2 3 3 2" xfId="18654" xr:uid="{00000000-0005-0000-0000-00009E480000}"/>
    <cellStyle name="Note 2 2 2 3 4" xfId="18655" xr:uid="{00000000-0005-0000-0000-00009F480000}"/>
    <cellStyle name="Note 2 2 2 3 4 2" xfId="18656" xr:uid="{00000000-0005-0000-0000-0000A0480000}"/>
    <cellStyle name="Note 2 2 2 3 5" xfId="18657" xr:uid="{00000000-0005-0000-0000-0000A1480000}"/>
    <cellStyle name="Note 2 2 2 3 6" xfId="18658" xr:uid="{00000000-0005-0000-0000-0000A2480000}"/>
    <cellStyle name="Note 2 2 2 4" xfId="18659" xr:uid="{00000000-0005-0000-0000-0000A3480000}"/>
    <cellStyle name="Note 2 2 2 4 2" xfId="18660" xr:uid="{00000000-0005-0000-0000-0000A4480000}"/>
    <cellStyle name="Note 2 2 2 4 2 2" xfId="18661" xr:uid="{00000000-0005-0000-0000-0000A5480000}"/>
    <cellStyle name="Note 2 2 2 4 3" xfId="18662" xr:uid="{00000000-0005-0000-0000-0000A6480000}"/>
    <cellStyle name="Note 2 2 2 4 3 2" xfId="18663" xr:uid="{00000000-0005-0000-0000-0000A7480000}"/>
    <cellStyle name="Note 2 2 2 4 4" xfId="18664" xr:uid="{00000000-0005-0000-0000-0000A8480000}"/>
    <cellStyle name="Note 2 2 2 4 5" xfId="18665" xr:uid="{00000000-0005-0000-0000-0000A9480000}"/>
    <cellStyle name="Note 2 2 2 5" xfId="18666" xr:uid="{00000000-0005-0000-0000-0000AA480000}"/>
    <cellStyle name="Note 2 2 2 5 2" xfId="18667" xr:uid="{00000000-0005-0000-0000-0000AB480000}"/>
    <cellStyle name="Note 2 2 2 5 2 2" xfId="18668" xr:uid="{00000000-0005-0000-0000-0000AC480000}"/>
    <cellStyle name="Note 2 2 2 5 3" xfId="18669" xr:uid="{00000000-0005-0000-0000-0000AD480000}"/>
    <cellStyle name="Note 2 2 2 5 4" xfId="18670" xr:uid="{00000000-0005-0000-0000-0000AE480000}"/>
    <cellStyle name="Note 2 2 2 6" xfId="18671" xr:uid="{00000000-0005-0000-0000-0000AF480000}"/>
    <cellStyle name="Note 2 2 2 6 2" xfId="18672" xr:uid="{00000000-0005-0000-0000-0000B0480000}"/>
    <cellStyle name="Note 2 2 2 6 3" xfId="18673" xr:uid="{00000000-0005-0000-0000-0000B1480000}"/>
    <cellStyle name="Note 2 2 2 6 4" xfId="18674" xr:uid="{00000000-0005-0000-0000-0000B2480000}"/>
    <cellStyle name="Note 2 2 2 7" xfId="18675" xr:uid="{00000000-0005-0000-0000-0000B3480000}"/>
    <cellStyle name="Note 2 2 2 7 2" xfId="18676" xr:uid="{00000000-0005-0000-0000-0000B4480000}"/>
    <cellStyle name="Note 2 2 2 8" xfId="18677" xr:uid="{00000000-0005-0000-0000-0000B5480000}"/>
    <cellStyle name="Note 2 2 2 8 2" xfId="18678" xr:uid="{00000000-0005-0000-0000-0000B6480000}"/>
    <cellStyle name="Note 2 2 2 9" xfId="18679" xr:uid="{00000000-0005-0000-0000-0000B7480000}"/>
    <cellStyle name="Note 2 2 2 9 2" xfId="18680" xr:uid="{00000000-0005-0000-0000-0000B8480000}"/>
    <cellStyle name="Note 2 2 20" xfId="18681" xr:uid="{00000000-0005-0000-0000-0000B9480000}"/>
    <cellStyle name="Note 2 2 20 2" xfId="18682" xr:uid="{00000000-0005-0000-0000-0000BA480000}"/>
    <cellStyle name="Note 2 2 20 2 2" xfId="18683" xr:uid="{00000000-0005-0000-0000-0000BB480000}"/>
    <cellStyle name="Note 2 2 20 3" xfId="18684" xr:uid="{00000000-0005-0000-0000-0000BC480000}"/>
    <cellStyle name="Note 2 2 20 3 2" xfId="18685" xr:uid="{00000000-0005-0000-0000-0000BD480000}"/>
    <cellStyle name="Note 2 2 20 4" xfId="18686" xr:uid="{00000000-0005-0000-0000-0000BE480000}"/>
    <cellStyle name="Note 2 2 21" xfId="18687" xr:uid="{00000000-0005-0000-0000-0000BF480000}"/>
    <cellStyle name="Note 2 2 21 2" xfId="18688" xr:uid="{00000000-0005-0000-0000-0000C0480000}"/>
    <cellStyle name="Note 2 2 21 2 2" xfId="18689" xr:uid="{00000000-0005-0000-0000-0000C1480000}"/>
    <cellStyle name="Note 2 2 21 3" xfId="18690" xr:uid="{00000000-0005-0000-0000-0000C2480000}"/>
    <cellStyle name="Note 2 2 21 3 2" xfId="18691" xr:uid="{00000000-0005-0000-0000-0000C3480000}"/>
    <cellStyle name="Note 2 2 21 4" xfId="18692" xr:uid="{00000000-0005-0000-0000-0000C4480000}"/>
    <cellStyle name="Note 2 2 22" xfId="18693" xr:uid="{00000000-0005-0000-0000-0000C5480000}"/>
    <cellStyle name="Note 2 2 22 2" xfId="18694" xr:uid="{00000000-0005-0000-0000-0000C6480000}"/>
    <cellStyle name="Note 2 2 22 2 2" xfId="18695" xr:uid="{00000000-0005-0000-0000-0000C7480000}"/>
    <cellStyle name="Note 2 2 22 3" xfId="18696" xr:uid="{00000000-0005-0000-0000-0000C8480000}"/>
    <cellStyle name="Note 2 2 22 3 2" xfId="18697" xr:uid="{00000000-0005-0000-0000-0000C9480000}"/>
    <cellStyle name="Note 2 2 22 4" xfId="18698" xr:uid="{00000000-0005-0000-0000-0000CA480000}"/>
    <cellStyle name="Note 2 2 23" xfId="18699" xr:uid="{00000000-0005-0000-0000-0000CB480000}"/>
    <cellStyle name="Note 2 2 23 2" xfId="18700" xr:uid="{00000000-0005-0000-0000-0000CC480000}"/>
    <cellStyle name="Note 2 2 23 2 2" xfId="18701" xr:uid="{00000000-0005-0000-0000-0000CD480000}"/>
    <cellStyle name="Note 2 2 23 3" xfId="18702" xr:uid="{00000000-0005-0000-0000-0000CE480000}"/>
    <cellStyle name="Note 2 2 23 3 2" xfId="18703" xr:uid="{00000000-0005-0000-0000-0000CF480000}"/>
    <cellStyle name="Note 2 2 23 4" xfId="18704" xr:uid="{00000000-0005-0000-0000-0000D0480000}"/>
    <cellStyle name="Note 2 2 24" xfId="18705" xr:uid="{00000000-0005-0000-0000-0000D1480000}"/>
    <cellStyle name="Note 2 2 24 2" xfId="18706" xr:uid="{00000000-0005-0000-0000-0000D2480000}"/>
    <cellStyle name="Note 2 2 24 2 2" xfId="18707" xr:uid="{00000000-0005-0000-0000-0000D3480000}"/>
    <cellStyle name="Note 2 2 24 3" xfId="18708" xr:uid="{00000000-0005-0000-0000-0000D4480000}"/>
    <cellStyle name="Note 2 2 24 3 2" xfId="18709" xr:uid="{00000000-0005-0000-0000-0000D5480000}"/>
    <cellStyle name="Note 2 2 24 4" xfId="18710" xr:uid="{00000000-0005-0000-0000-0000D6480000}"/>
    <cellStyle name="Note 2 2 25" xfId="18711" xr:uid="{00000000-0005-0000-0000-0000D7480000}"/>
    <cellStyle name="Note 2 2 25 2" xfId="18712" xr:uid="{00000000-0005-0000-0000-0000D8480000}"/>
    <cellStyle name="Note 2 2 26" xfId="18713" xr:uid="{00000000-0005-0000-0000-0000D9480000}"/>
    <cellStyle name="Note 2 2 26 2" xfId="18714" xr:uid="{00000000-0005-0000-0000-0000DA480000}"/>
    <cellStyle name="Note 2 2 27" xfId="18715" xr:uid="{00000000-0005-0000-0000-0000DB480000}"/>
    <cellStyle name="Note 2 2 27 2" xfId="18716" xr:uid="{00000000-0005-0000-0000-0000DC480000}"/>
    <cellStyle name="Note 2 2 28" xfId="18717" xr:uid="{00000000-0005-0000-0000-0000DD480000}"/>
    <cellStyle name="Note 2 2 28 2" xfId="18718" xr:uid="{00000000-0005-0000-0000-0000DE480000}"/>
    <cellStyle name="Note 2 2 29" xfId="18719" xr:uid="{00000000-0005-0000-0000-0000DF480000}"/>
    <cellStyle name="Note 2 2 3" xfId="18720" xr:uid="{00000000-0005-0000-0000-0000E0480000}"/>
    <cellStyle name="Note 2 2 3 10" xfId="18721" xr:uid="{00000000-0005-0000-0000-0000E1480000}"/>
    <cellStyle name="Note 2 2 3 10 2" xfId="18722" xr:uid="{00000000-0005-0000-0000-0000E2480000}"/>
    <cellStyle name="Note 2 2 3 11" xfId="18723" xr:uid="{00000000-0005-0000-0000-0000E3480000}"/>
    <cellStyle name="Note 2 2 3 11 2" xfId="18724" xr:uid="{00000000-0005-0000-0000-0000E4480000}"/>
    <cellStyle name="Note 2 2 3 12" xfId="18725" xr:uid="{00000000-0005-0000-0000-0000E5480000}"/>
    <cellStyle name="Note 2 2 3 13" xfId="18726" xr:uid="{00000000-0005-0000-0000-0000E6480000}"/>
    <cellStyle name="Note 2 2 3 2" xfId="18727" xr:uid="{00000000-0005-0000-0000-0000E7480000}"/>
    <cellStyle name="Note 2 2 3 2 10" xfId="18728" xr:uid="{00000000-0005-0000-0000-0000E8480000}"/>
    <cellStyle name="Note 2 2 3 2 2" xfId="18729" xr:uid="{00000000-0005-0000-0000-0000E9480000}"/>
    <cellStyle name="Note 2 2 3 2 2 2" xfId="18730" xr:uid="{00000000-0005-0000-0000-0000EA480000}"/>
    <cellStyle name="Note 2 2 3 2 2 2 2" xfId="18731" xr:uid="{00000000-0005-0000-0000-0000EB480000}"/>
    <cellStyle name="Note 2 2 3 2 2 3" xfId="18732" xr:uid="{00000000-0005-0000-0000-0000EC480000}"/>
    <cellStyle name="Note 2 2 3 2 2 3 2" xfId="18733" xr:uid="{00000000-0005-0000-0000-0000ED480000}"/>
    <cellStyle name="Note 2 2 3 2 2 4" xfId="18734" xr:uid="{00000000-0005-0000-0000-0000EE480000}"/>
    <cellStyle name="Note 2 2 3 2 3" xfId="18735" xr:uid="{00000000-0005-0000-0000-0000EF480000}"/>
    <cellStyle name="Note 2 2 3 2 3 2" xfId="18736" xr:uid="{00000000-0005-0000-0000-0000F0480000}"/>
    <cellStyle name="Note 2 2 3 2 3 3" xfId="18737" xr:uid="{00000000-0005-0000-0000-0000F1480000}"/>
    <cellStyle name="Note 2 2 3 2 3 4" xfId="18738" xr:uid="{00000000-0005-0000-0000-0000F2480000}"/>
    <cellStyle name="Note 2 2 3 2 4" xfId="18739" xr:uid="{00000000-0005-0000-0000-0000F3480000}"/>
    <cellStyle name="Note 2 2 3 2 4 2" xfId="18740" xr:uid="{00000000-0005-0000-0000-0000F4480000}"/>
    <cellStyle name="Note 2 2 3 2 4 3" xfId="18741" xr:uid="{00000000-0005-0000-0000-0000F5480000}"/>
    <cellStyle name="Note 2 2 3 2 4 4" xfId="18742" xr:uid="{00000000-0005-0000-0000-0000F6480000}"/>
    <cellStyle name="Note 2 2 3 2 5" xfId="18743" xr:uid="{00000000-0005-0000-0000-0000F7480000}"/>
    <cellStyle name="Note 2 2 3 2 5 2" xfId="18744" xr:uid="{00000000-0005-0000-0000-0000F8480000}"/>
    <cellStyle name="Note 2 2 3 2 5 3" xfId="18745" xr:uid="{00000000-0005-0000-0000-0000F9480000}"/>
    <cellStyle name="Note 2 2 3 2 5 4" xfId="18746" xr:uid="{00000000-0005-0000-0000-0000FA480000}"/>
    <cellStyle name="Note 2 2 3 2 6" xfId="18747" xr:uid="{00000000-0005-0000-0000-0000FB480000}"/>
    <cellStyle name="Note 2 2 3 2 6 2" xfId="18748" xr:uid="{00000000-0005-0000-0000-0000FC480000}"/>
    <cellStyle name="Note 2 2 3 2 6 3" xfId="18749" xr:uid="{00000000-0005-0000-0000-0000FD480000}"/>
    <cellStyle name="Note 2 2 3 2 6 4" xfId="18750" xr:uid="{00000000-0005-0000-0000-0000FE480000}"/>
    <cellStyle name="Note 2 2 3 2 7" xfId="18751" xr:uid="{00000000-0005-0000-0000-0000FF480000}"/>
    <cellStyle name="Note 2 2 3 2 7 2" xfId="18752" xr:uid="{00000000-0005-0000-0000-000000490000}"/>
    <cellStyle name="Note 2 2 3 2 7 3" xfId="18753" xr:uid="{00000000-0005-0000-0000-000001490000}"/>
    <cellStyle name="Note 2 2 3 2 7 4" xfId="18754" xr:uid="{00000000-0005-0000-0000-000002490000}"/>
    <cellStyle name="Note 2 2 3 2 8" xfId="18755" xr:uid="{00000000-0005-0000-0000-000003490000}"/>
    <cellStyle name="Note 2 2 3 2 9" xfId="18756" xr:uid="{00000000-0005-0000-0000-000004490000}"/>
    <cellStyle name="Note 2 2 3 3" xfId="18757" xr:uid="{00000000-0005-0000-0000-000005490000}"/>
    <cellStyle name="Note 2 2 3 3 2" xfId="18758" xr:uid="{00000000-0005-0000-0000-000006490000}"/>
    <cellStyle name="Note 2 2 3 3 2 2" xfId="18759" xr:uid="{00000000-0005-0000-0000-000007490000}"/>
    <cellStyle name="Note 2 2 3 3 3" xfId="18760" xr:uid="{00000000-0005-0000-0000-000008490000}"/>
    <cellStyle name="Note 2 2 3 3 3 2" xfId="18761" xr:uid="{00000000-0005-0000-0000-000009490000}"/>
    <cellStyle name="Note 2 2 3 3 4" xfId="18762" xr:uid="{00000000-0005-0000-0000-00000A490000}"/>
    <cellStyle name="Note 2 2 3 3 5" xfId="18763" xr:uid="{00000000-0005-0000-0000-00000B490000}"/>
    <cellStyle name="Note 2 2 3 4" xfId="18764" xr:uid="{00000000-0005-0000-0000-00000C490000}"/>
    <cellStyle name="Note 2 2 3 4 2" xfId="18765" xr:uid="{00000000-0005-0000-0000-00000D490000}"/>
    <cellStyle name="Note 2 2 3 4 2 2" xfId="18766" xr:uid="{00000000-0005-0000-0000-00000E490000}"/>
    <cellStyle name="Note 2 2 3 4 3" xfId="18767" xr:uid="{00000000-0005-0000-0000-00000F490000}"/>
    <cellStyle name="Note 2 2 3 4 4" xfId="18768" xr:uid="{00000000-0005-0000-0000-000010490000}"/>
    <cellStyle name="Note 2 2 3 5" xfId="18769" xr:uid="{00000000-0005-0000-0000-000011490000}"/>
    <cellStyle name="Note 2 2 3 5 2" xfId="18770" xr:uid="{00000000-0005-0000-0000-000012490000}"/>
    <cellStyle name="Note 2 2 3 5 3" xfId="18771" xr:uid="{00000000-0005-0000-0000-000013490000}"/>
    <cellStyle name="Note 2 2 3 5 4" xfId="18772" xr:uid="{00000000-0005-0000-0000-000014490000}"/>
    <cellStyle name="Note 2 2 3 6" xfId="18773" xr:uid="{00000000-0005-0000-0000-000015490000}"/>
    <cellStyle name="Note 2 2 3 6 2" xfId="18774" xr:uid="{00000000-0005-0000-0000-000016490000}"/>
    <cellStyle name="Note 2 2 3 6 3" xfId="18775" xr:uid="{00000000-0005-0000-0000-000017490000}"/>
    <cellStyle name="Note 2 2 3 6 4" xfId="18776" xr:uid="{00000000-0005-0000-0000-000018490000}"/>
    <cellStyle name="Note 2 2 3 7" xfId="18777" xr:uid="{00000000-0005-0000-0000-000019490000}"/>
    <cellStyle name="Note 2 2 3 7 2" xfId="18778" xr:uid="{00000000-0005-0000-0000-00001A490000}"/>
    <cellStyle name="Note 2 2 3 8" xfId="18779" xr:uid="{00000000-0005-0000-0000-00001B490000}"/>
    <cellStyle name="Note 2 2 3 8 2" xfId="18780" xr:uid="{00000000-0005-0000-0000-00001C490000}"/>
    <cellStyle name="Note 2 2 3 9" xfId="18781" xr:uid="{00000000-0005-0000-0000-00001D490000}"/>
    <cellStyle name="Note 2 2 3 9 2" xfId="18782" xr:uid="{00000000-0005-0000-0000-00001E490000}"/>
    <cellStyle name="Note 2 2 30" xfId="18783" xr:uid="{00000000-0005-0000-0000-00001F490000}"/>
    <cellStyle name="Note 2 2 4" xfId="18784" xr:uid="{00000000-0005-0000-0000-000020490000}"/>
    <cellStyle name="Note 2 2 4 10" xfId="18785" xr:uid="{00000000-0005-0000-0000-000021490000}"/>
    <cellStyle name="Note 2 2 4 10 2" xfId="18786" xr:uid="{00000000-0005-0000-0000-000022490000}"/>
    <cellStyle name="Note 2 2 4 11" xfId="18787" xr:uid="{00000000-0005-0000-0000-000023490000}"/>
    <cellStyle name="Note 2 2 4 11 2" xfId="18788" xr:uid="{00000000-0005-0000-0000-000024490000}"/>
    <cellStyle name="Note 2 2 4 12" xfId="18789" xr:uid="{00000000-0005-0000-0000-000025490000}"/>
    <cellStyle name="Note 2 2 4 13" xfId="18790" xr:uid="{00000000-0005-0000-0000-000026490000}"/>
    <cellStyle name="Note 2 2 4 2" xfId="18791" xr:uid="{00000000-0005-0000-0000-000027490000}"/>
    <cellStyle name="Note 2 2 4 2 2" xfId="18792" xr:uid="{00000000-0005-0000-0000-000028490000}"/>
    <cellStyle name="Note 2 2 4 2 2 2" xfId="18793" xr:uid="{00000000-0005-0000-0000-000029490000}"/>
    <cellStyle name="Note 2 2 4 2 2 2 2" xfId="18794" xr:uid="{00000000-0005-0000-0000-00002A490000}"/>
    <cellStyle name="Note 2 2 4 2 2 3" xfId="18795" xr:uid="{00000000-0005-0000-0000-00002B490000}"/>
    <cellStyle name="Note 2 2 4 2 2 3 2" xfId="18796" xr:uid="{00000000-0005-0000-0000-00002C490000}"/>
    <cellStyle name="Note 2 2 4 2 2 4" xfId="18797" xr:uid="{00000000-0005-0000-0000-00002D490000}"/>
    <cellStyle name="Note 2 2 4 2 3" xfId="18798" xr:uid="{00000000-0005-0000-0000-00002E490000}"/>
    <cellStyle name="Note 2 2 4 2 3 2" xfId="18799" xr:uid="{00000000-0005-0000-0000-00002F490000}"/>
    <cellStyle name="Note 2 2 4 2 4" xfId="18800" xr:uid="{00000000-0005-0000-0000-000030490000}"/>
    <cellStyle name="Note 2 2 4 2 4 2" xfId="18801" xr:uid="{00000000-0005-0000-0000-000031490000}"/>
    <cellStyle name="Note 2 2 4 2 5" xfId="18802" xr:uid="{00000000-0005-0000-0000-000032490000}"/>
    <cellStyle name="Note 2 2 4 3" xfId="18803" xr:uid="{00000000-0005-0000-0000-000033490000}"/>
    <cellStyle name="Note 2 2 4 3 2" xfId="18804" xr:uid="{00000000-0005-0000-0000-000034490000}"/>
    <cellStyle name="Note 2 2 4 3 2 2" xfId="18805" xr:uid="{00000000-0005-0000-0000-000035490000}"/>
    <cellStyle name="Note 2 2 4 3 3" xfId="18806" xr:uid="{00000000-0005-0000-0000-000036490000}"/>
    <cellStyle name="Note 2 2 4 3 3 2" xfId="18807" xr:uid="{00000000-0005-0000-0000-000037490000}"/>
    <cellStyle name="Note 2 2 4 3 4" xfId="18808" xr:uid="{00000000-0005-0000-0000-000038490000}"/>
    <cellStyle name="Note 2 2 4 4" xfId="18809" xr:uid="{00000000-0005-0000-0000-000039490000}"/>
    <cellStyle name="Note 2 2 4 4 2" xfId="18810" xr:uid="{00000000-0005-0000-0000-00003A490000}"/>
    <cellStyle name="Note 2 2 4 4 2 2" xfId="18811" xr:uid="{00000000-0005-0000-0000-00003B490000}"/>
    <cellStyle name="Note 2 2 4 4 3" xfId="18812" xr:uid="{00000000-0005-0000-0000-00003C490000}"/>
    <cellStyle name="Note 2 2 4 4 4" xfId="18813" xr:uid="{00000000-0005-0000-0000-00003D490000}"/>
    <cellStyle name="Note 2 2 4 5" xfId="18814" xr:uid="{00000000-0005-0000-0000-00003E490000}"/>
    <cellStyle name="Note 2 2 4 5 2" xfId="18815" xr:uid="{00000000-0005-0000-0000-00003F490000}"/>
    <cellStyle name="Note 2 2 4 5 3" xfId="18816" xr:uid="{00000000-0005-0000-0000-000040490000}"/>
    <cellStyle name="Note 2 2 4 5 4" xfId="18817" xr:uid="{00000000-0005-0000-0000-000041490000}"/>
    <cellStyle name="Note 2 2 4 6" xfId="18818" xr:uid="{00000000-0005-0000-0000-000042490000}"/>
    <cellStyle name="Note 2 2 4 6 2" xfId="18819" xr:uid="{00000000-0005-0000-0000-000043490000}"/>
    <cellStyle name="Note 2 2 4 6 3" xfId="18820" xr:uid="{00000000-0005-0000-0000-000044490000}"/>
    <cellStyle name="Note 2 2 4 6 4" xfId="18821" xr:uid="{00000000-0005-0000-0000-000045490000}"/>
    <cellStyle name="Note 2 2 4 7" xfId="18822" xr:uid="{00000000-0005-0000-0000-000046490000}"/>
    <cellStyle name="Note 2 2 4 7 2" xfId="18823" xr:uid="{00000000-0005-0000-0000-000047490000}"/>
    <cellStyle name="Note 2 2 4 7 3" xfId="18824" xr:uid="{00000000-0005-0000-0000-000048490000}"/>
    <cellStyle name="Note 2 2 4 7 4" xfId="18825" xr:uid="{00000000-0005-0000-0000-000049490000}"/>
    <cellStyle name="Note 2 2 4 8" xfId="18826" xr:uid="{00000000-0005-0000-0000-00004A490000}"/>
    <cellStyle name="Note 2 2 4 8 2" xfId="18827" xr:uid="{00000000-0005-0000-0000-00004B490000}"/>
    <cellStyle name="Note 2 2 4 9" xfId="18828" xr:uid="{00000000-0005-0000-0000-00004C490000}"/>
    <cellStyle name="Note 2 2 4 9 2" xfId="18829" xr:uid="{00000000-0005-0000-0000-00004D490000}"/>
    <cellStyle name="Note 2 2 5" xfId="18830" xr:uid="{00000000-0005-0000-0000-00004E490000}"/>
    <cellStyle name="Note 2 2 5 10" xfId="18831" xr:uid="{00000000-0005-0000-0000-00004F490000}"/>
    <cellStyle name="Note 2 2 5 2" xfId="18832" xr:uid="{00000000-0005-0000-0000-000050490000}"/>
    <cellStyle name="Note 2 2 5 2 2" xfId="18833" xr:uid="{00000000-0005-0000-0000-000051490000}"/>
    <cellStyle name="Note 2 2 5 2 2 2" xfId="18834" xr:uid="{00000000-0005-0000-0000-000052490000}"/>
    <cellStyle name="Note 2 2 5 2 2 2 2" xfId="18835" xr:uid="{00000000-0005-0000-0000-000053490000}"/>
    <cellStyle name="Note 2 2 5 2 2 3" xfId="18836" xr:uid="{00000000-0005-0000-0000-000054490000}"/>
    <cellStyle name="Note 2 2 5 2 2 3 2" xfId="18837" xr:uid="{00000000-0005-0000-0000-000055490000}"/>
    <cellStyle name="Note 2 2 5 2 2 4" xfId="18838" xr:uid="{00000000-0005-0000-0000-000056490000}"/>
    <cellStyle name="Note 2 2 5 2 3" xfId="18839" xr:uid="{00000000-0005-0000-0000-000057490000}"/>
    <cellStyle name="Note 2 2 5 2 3 2" xfId="18840" xr:uid="{00000000-0005-0000-0000-000058490000}"/>
    <cellStyle name="Note 2 2 5 2 4" xfId="18841" xr:uid="{00000000-0005-0000-0000-000059490000}"/>
    <cellStyle name="Note 2 2 5 2 4 2" xfId="18842" xr:uid="{00000000-0005-0000-0000-00005A490000}"/>
    <cellStyle name="Note 2 2 5 2 5" xfId="18843" xr:uid="{00000000-0005-0000-0000-00005B490000}"/>
    <cellStyle name="Note 2 2 5 3" xfId="18844" xr:uid="{00000000-0005-0000-0000-00005C490000}"/>
    <cellStyle name="Note 2 2 5 3 2" xfId="18845" xr:uid="{00000000-0005-0000-0000-00005D490000}"/>
    <cellStyle name="Note 2 2 5 3 2 2" xfId="18846" xr:uid="{00000000-0005-0000-0000-00005E490000}"/>
    <cellStyle name="Note 2 2 5 3 3" xfId="18847" xr:uid="{00000000-0005-0000-0000-00005F490000}"/>
    <cellStyle name="Note 2 2 5 3 3 2" xfId="18848" xr:uid="{00000000-0005-0000-0000-000060490000}"/>
    <cellStyle name="Note 2 2 5 3 4" xfId="18849" xr:uid="{00000000-0005-0000-0000-000061490000}"/>
    <cellStyle name="Note 2 2 5 4" xfId="18850" xr:uid="{00000000-0005-0000-0000-000062490000}"/>
    <cellStyle name="Note 2 2 5 4 2" xfId="18851" xr:uid="{00000000-0005-0000-0000-000063490000}"/>
    <cellStyle name="Note 2 2 5 4 2 2" xfId="18852" xr:uid="{00000000-0005-0000-0000-000064490000}"/>
    <cellStyle name="Note 2 2 5 4 3" xfId="18853" xr:uid="{00000000-0005-0000-0000-000065490000}"/>
    <cellStyle name="Note 2 2 5 5" xfId="18854" xr:uid="{00000000-0005-0000-0000-000066490000}"/>
    <cellStyle name="Note 2 2 5 5 2" xfId="18855" xr:uid="{00000000-0005-0000-0000-000067490000}"/>
    <cellStyle name="Note 2 2 5 6" xfId="18856" xr:uid="{00000000-0005-0000-0000-000068490000}"/>
    <cellStyle name="Note 2 2 5 6 2" xfId="18857" xr:uid="{00000000-0005-0000-0000-000069490000}"/>
    <cellStyle name="Note 2 2 5 7" xfId="18858" xr:uid="{00000000-0005-0000-0000-00006A490000}"/>
    <cellStyle name="Note 2 2 5 7 2" xfId="18859" xr:uid="{00000000-0005-0000-0000-00006B490000}"/>
    <cellStyle name="Note 2 2 5 8" xfId="18860" xr:uid="{00000000-0005-0000-0000-00006C490000}"/>
    <cellStyle name="Note 2 2 5 8 2" xfId="18861" xr:uid="{00000000-0005-0000-0000-00006D490000}"/>
    <cellStyle name="Note 2 2 5 9" xfId="18862" xr:uid="{00000000-0005-0000-0000-00006E490000}"/>
    <cellStyle name="Note 2 2 6" xfId="18863" xr:uid="{00000000-0005-0000-0000-00006F490000}"/>
    <cellStyle name="Note 2 2 6 2" xfId="18864" xr:uid="{00000000-0005-0000-0000-000070490000}"/>
    <cellStyle name="Note 2 2 6 2 2" xfId="18865" xr:uid="{00000000-0005-0000-0000-000071490000}"/>
    <cellStyle name="Note 2 2 6 2 2 2" xfId="18866" xr:uid="{00000000-0005-0000-0000-000072490000}"/>
    <cellStyle name="Note 2 2 6 2 3" xfId="18867" xr:uid="{00000000-0005-0000-0000-000073490000}"/>
    <cellStyle name="Note 2 2 6 2 3 2" xfId="18868" xr:uid="{00000000-0005-0000-0000-000074490000}"/>
    <cellStyle name="Note 2 2 6 2 4" xfId="18869" xr:uid="{00000000-0005-0000-0000-000075490000}"/>
    <cellStyle name="Note 2 2 6 3" xfId="18870" xr:uid="{00000000-0005-0000-0000-000076490000}"/>
    <cellStyle name="Note 2 2 6 3 2" xfId="18871" xr:uid="{00000000-0005-0000-0000-000077490000}"/>
    <cellStyle name="Note 2 2 6 3 2 2" xfId="18872" xr:uid="{00000000-0005-0000-0000-000078490000}"/>
    <cellStyle name="Note 2 2 6 3 3" xfId="18873" xr:uid="{00000000-0005-0000-0000-000079490000}"/>
    <cellStyle name="Note 2 2 6 4" xfId="18874" xr:uid="{00000000-0005-0000-0000-00007A490000}"/>
    <cellStyle name="Note 2 2 6 4 2" xfId="18875" xr:uid="{00000000-0005-0000-0000-00007B490000}"/>
    <cellStyle name="Note 2 2 6 5" xfId="18876" xr:uid="{00000000-0005-0000-0000-00007C490000}"/>
    <cellStyle name="Note 2 2 6 5 2" xfId="18877" xr:uid="{00000000-0005-0000-0000-00007D490000}"/>
    <cellStyle name="Note 2 2 6 6" xfId="18878" xr:uid="{00000000-0005-0000-0000-00007E490000}"/>
    <cellStyle name="Note 2 2 6 6 2" xfId="18879" xr:uid="{00000000-0005-0000-0000-00007F490000}"/>
    <cellStyle name="Note 2 2 6 7" xfId="18880" xr:uid="{00000000-0005-0000-0000-000080490000}"/>
    <cellStyle name="Note 2 2 6 7 2" xfId="18881" xr:uid="{00000000-0005-0000-0000-000081490000}"/>
    <cellStyle name="Note 2 2 6 8" xfId="18882" xr:uid="{00000000-0005-0000-0000-000082490000}"/>
    <cellStyle name="Note 2 2 6 9" xfId="18883" xr:uid="{00000000-0005-0000-0000-000083490000}"/>
    <cellStyle name="Note 2 2 7" xfId="18884" xr:uid="{00000000-0005-0000-0000-000084490000}"/>
    <cellStyle name="Note 2 2 7 2" xfId="18885" xr:uid="{00000000-0005-0000-0000-000085490000}"/>
    <cellStyle name="Note 2 2 7 2 2" xfId="18886" xr:uid="{00000000-0005-0000-0000-000086490000}"/>
    <cellStyle name="Note 2 2 7 2 2 2" xfId="18887" xr:uid="{00000000-0005-0000-0000-000087490000}"/>
    <cellStyle name="Note 2 2 7 2 2 2 2" xfId="18888" xr:uid="{00000000-0005-0000-0000-000088490000}"/>
    <cellStyle name="Note 2 2 7 2 2 3" xfId="18889" xr:uid="{00000000-0005-0000-0000-000089490000}"/>
    <cellStyle name="Note 2 2 7 2 3" xfId="18890" xr:uid="{00000000-0005-0000-0000-00008A490000}"/>
    <cellStyle name="Note 2 2 7 2 3 2" xfId="18891" xr:uid="{00000000-0005-0000-0000-00008B490000}"/>
    <cellStyle name="Note 2 2 7 2 4" xfId="18892" xr:uid="{00000000-0005-0000-0000-00008C490000}"/>
    <cellStyle name="Note 2 2 7 2 4 2" xfId="18893" xr:uid="{00000000-0005-0000-0000-00008D490000}"/>
    <cellStyle name="Note 2 2 7 2 5" xfId="18894" xr:uid="{00000000-0005-0000-0000-00008E490000}"/>
    <cellStyle name="Note 2 2 7 3" xfId="18895" xr:uid="{00000000-0005-0000-0000-00008F490000}"/>
    <cellStyle name="Note 2 2 7 3 2" xfId="18896" xr:uid="{00000000-0005-0000-0000-000090490000}"/>
    <cellStyle name="Note 2 2 7 4" xfId="18897" xr:uid="{00000000-0005-0000-0000-000091490000}"/>
    <cellStyle name="Note 2 2 7 4 2" xfId="18898" xr:uid="{00000000-0005-0000-0000-000092490000}"/>
    <cellStyle name="Note 2 2 7 5" xfId="18899" xr:uid="{00000000-0005-0000-0000-000093490000}"/>
    <cellStyle name="Note 2 2 7 5 2" xfId="18900" xr:uid="{00000000-0005-0000-0000-000094490000}"/>
    <cellStyle name="Note 2 2 7 6" xfId="18901" xr:uid="{00000000-0005-0000-0000-000095490000}"/>
    <cellStyle name="Note 2 2 7 6 2" xfId="18902" xr:uid="{00000000-0005-0000-0000-000096490000}"/>
    <cellStyle name="Note 2 2 7 7" xfId="18903" xr:uid="{00000000-0005-0000-0000-000097490000}"/>
    <cellStyle name="Note 2 2 7 8" xfId="18904" xr:uid="{00000000-0005-0000-0000-000098490000}"/>
    <cellStyle name="Note 2 2 8" xfId="18905" xr:uid="{00000000-0005-0000-0000-000099490000}"/>
    <cellStyle name="Note 2 2 8 2" xfId="18906" xr:uid="{00000000-0005-0000-0000-00009A490000}"/>
    <cellStyle name="Note 2 2 8 2 2" xfId="18907" xr:uid="{00000000-0005-0000-0000-00009B490000}"/>
    <cellStyle name="Note 2 2 8 2 2 2" xfId="18908" xr:uid="{00000000-0005-0000-0000-00009C490000}"/>
    <cellStyle name="Note 2 2 8 2 2 2 2" xfId="18909" xr:uid="{00000000-0005-0000-0000-00009D490000}"/>
    <cellStyle name="Note 2 2 8 2 2 3" xfId="18910" xr:uid="{00000000-0005-0000-0000-00009E490000}"/>
    <cellStyle name="Note 2 2 8 2 3" xfId="18911" xr:uid="{00000000-0005-0000-0000-00009F490000}"/>
    <cellStyle name="Note 2 2 8 2 3 2" xfId="18912" xr:uid="{00000000-0005-0000-0000-0000A0490000}"/>
    <cellStyle name="Note 2 2 8 2 4" xfId="18913" xr:uid="{00000000-0005-0000-0000-0000A1490000}"/>
    <cellStyle name="Note 2 2 8 2 4 2" xfId="18914" xr:uid="{00000000-0005-0000-0000-0000A2490000}"/>
    <cellStyle name="Note 2 2 8 2 5" xfId="18915" xr:uid="{00000000-0005-0000-0000-0000A3490000}"/>
    <cellStyle name="Note 2 2 8 3" xfId="18916" xr:uid="{00000000-0005-0000-0000-0000A4490000}"/>
    <cellStyle name="Note 2 2 8 3 2" xfId="18917" xr:uid="{00000000-0005-0000-0000-0000A5490000}"/>
    <cellStyle name="Note 2 2 8 4" xfId="18918" xr:uid="{00000000-0005-0000-0000-0000A6490000}"/>
    <cellStyle name="Note 2 2 8 4 2" xfId="18919" xr:uid="{00000000-0005-0000-0000-0000A7490000}"/>
    <cellStyle name="Note 2 2 8 5" xfId="18920" xr:uid="{00000000-0005-0000-0000-0000A8490000}"/>
    <cellStyle name="Note 2 2 8 5 2" xfId="18921" xr:uid="{00000000-0005-0000-0000-0000A9490000}"/>
    <cellStyle name="Note 2 2 8 6" xfId="18922" xr:uid="{00000000-0005-0000-0000-0000AA490000}"/>
    <cellStyle name="Note 2 2 8 6 2" xfId="18923" xr:uid="{00000000-0005-0000-0000-0000AB490000}"/>
    <cellStyle name="Note 2 2 8 7" xfId="18924" xr:uid="{00000000-0005-0000-0000-0000AC490000}"/>
    <cellStyle name="Note 2 2 9" xfId="18925" xr:uid="{00000000-0005-0000-0000-0000AD490000}"/>
    <cellStyle name="Note 2 2 9 2" xfId="18926" xr:uid="{00000000-0005-0000-0000-0000AE490000}"/>
    <cellStyle name="Note 2 2 9 2 2" xfId="18927" xr:uid="{00000000-0005-0000-0000-0000AF490000}"/>
    <cellStyle name="Note 2 2 9 2 2 2" xfId="18928" xr:uid="{00000000-0005-0000-0000-0000B0490000}"/>
    <cellStyle name="Note 2 2 9 2 3" xfId="18929" xr:uid="{00000000-0005-0000-0000-0000B1490000}"/>
    <cellStyle name="Note 2 2 9 3" xfId="18930" xr:uid="{00000000-0005-0000-0000-0000B2490000}"/>
    <cellStyle name="Note 2 2 9 3 2" xfId="18931" xr:uid="{00000000-0005-0000-0000-0000B3490000}"/>
    <cellStyle name="Note 2 2 9 4" xfId="18932" xr:uid="{00000000-0005-0000-0000-0000B4490000}"/>
    <cellStyle name="Note 2 2 9 4 2" xfId="18933" xr:uid="{00000000-0005-0000-0000-0000B5490000}"/>
    <cellStyle name="Note 2 2 9 5" xfId="18934" xr:uid="{00000000-0005-0000-0000-0000B6490000}"/>
    <cellStyle name="Note 2 2 9 5 2" xfId="18935" xr:uid="{00000000-0005-0000-0000-0000B7490000}"/>
    <cellStyle name="Note 2 2 9 6" xfId="18936" xr:uid="{00000000-0005-0000-0000-0000B8490000}"/>
    <cellStyle name="Note 2 2 9 6 2" xfId="18937" xr:uid="{00000000-0005-0000-0000-0000B9490000}"/>
    <cellStyle name="Note 2 2 9 7" xfId="18938" xr:uid="{00000000-0005-0000-0000-0000BA490000}"/>
    <cellStyle name="Note 2 20" xfId="18939" xr:uid="{00000000-0005-0000-0000-0000BB490000}"/>
    <cellStyle name="Note 2 20 2" xfId="18940" xr:uid="{00000000-0005-0000-0000-0000BC490000}"/>
    <cellStyle name="Note 2 20 2 2" xfId="18941" xr:uid="{00000000-0005-0000-0000-0000BD490000}"/>
    <cellStyle name="Note 2 20 3" xfId="18942" xr:uid="{00000000-0005-0000-0000-0000BE490000}"/>
    <cellStyle name="Note 2 20 3 2" xfId="18943" xr:uid="{00000000-0005-0000-0000-0000BF490000}"/>
    <cellStyle name="Note 2 20 4" xfId="18944" xr:uid="{00000000-0005-0000-0000-0000C0490000}"/>
    <cellStyle name="Note 2 21" xfId="18945" xr:uid="{00000000-0005-0000-0000-0000C1490000}"/>
    <cellStyle name="Note 2 21 2" xfId="18946" xr:uid="{00000000-0005-0000-0000-0000C2490000}"/>
    <cellStyle name="Note 2 21 2 2" xfId="18947" xr:uid="{00000000-0005-0000-0000-0000C3490000}"/>
    <cellStyle name="Note 2 21 3" xfId="18948" xr:uid="{00000000-0005-0000-0000-0000C4490000}"/>
    <cellStyle name="Note 2 21 3 2" xfId="18949" xr:uid="{00000000-0005-0000-0000-0000C5490000}"/>
    <cellStyle name="Note 2 21 4" xfId="18950" xr:uid="{00000000-0005-0000-0000-0000C6490000}"/>
    <cellStyle name="Note 2 22" xfId="18951" xr:uid="{00000000-0005-0000-0000-0000C7490000}"/>
    <cellStyle name="Note 2 22 2" xfId="18952" xr:uid="{00000000-0005-0000-0000-0000C8490000}"/>
    <cellStyle name="Note 2 22 2 2" xfId="18953" xr:uid="{00000000-0005-0000-0000-0000C9490000}"/>
    <cellStyle name="Note 2 22 3" xfId="18954" xr:uid="{00000000-0005-0000-0000-0000CA490000}"/>
    <cellStyle name="Note 2 22 3 2" xfId="18955" xr:uid="{00000000-0005-0000-0000-0000CB490000}"/>
    <cellStyle name="Note 2 22 4" xfId="18956" xr:uid="{00000000-0005-0000-0000-0000CC490000}"/>
    <cellStyle name="Note 2 23" xfId="18957" xr:uid="{00000000-0005-0000-0000-0000CD490000}"/>
    <cellStyle name="Note 2 23 2" xfId="18958" xr:uid="{00000000-0005-0000-0000-0000CE490000}"/>
    <cellStyle name="Note 2 23 2 2" xfId="18959" xr:uid="{00000000-0005-0000-0000-0000CF490000}"/>
    <cellStyle name="Note 2 23 3" xfId="18960" xr:uid="{00000000-0005-0000-0000-0000D0490000}"/>
    <cellStyle name="Note 2 23 3 2" xfId="18961" xr:uid="{00000000-0005-0000-0000-0000D1490000}"/>
    <cellStyle name="Note 2 23 4" xfId="18962" xr:uid="{00000000-0005-0000-0000-0000D2490000}"/>
    <cellStyle name="Note 2 24" xfId="18963" xr:uid="{00000000-0005-0000-0000-0000D3490000}"/>
    <cellStyle name="Note 2 24 2" xfId="18964" xr:uid="{00000000-0005-0000-0000-0000D4490000}"/>
    <cellStyle name="Note 2 24 2 2" xfId="18965" xr:uid="{00000000-0005-0000-0000-0000D5490000}"/>
    <cellStyle name="Note 2 24 3" xfId="18966" xr:uid="{00000000-0005-0000-0000-0000D6490000}"/>
    <cellStyle name="Note 2 24 3 2" xfId="18967" xr:uid="{00000000-0005-0000-0000-0000D7490000}"/>
    <cellStyle name="Note 2 24 4" xfId="18968" xr:uid="{00000000-0005-0000-0000-0000D8490000}"/>
    <cellStyle name="Note 2 25" xfId="18969" xr:uid="{00000000-0005-0000-0000-0000D9490000}"/>
    <cellStyle name="Note 2 25 2" xfId="18970" xr:uid="{00000000-0005-0000-0000-0000DA490000}"/>
    <cellStyle name="Note 2 25 2 2" xfId="18971" xr:uid="{00000000-0005-0000-0000-0000DB490000}"/>
    <cellStyle name="Note 2 25 3" xfId="18972" xr:uid="{00000000-0005-0000-0000-0000DC490000}"/>
    <cellStyle name="Note 2 25 3 2" xfId="18973" xr:uid="{00000000-0005-0000-0000-0000DD490000}"/>
    <cellStyle name="Note 2 25 4" xfId="18974" xr:uid="{00000000-0005-0000-0000-0000DE490000}"/>
    <cellStyle name="Note 2 26" xfId="18975" xr:uid="{00000000-0005-0000-0000-0000DF490000}"/>
    <cellStyle name="Note 2 26 2" xfId="18976" xr:uid="{00000000-0005-0000-0000-0000E0490000}"/>
    <cellStyle name="Note 2 26 2 2" xfId="18977" xr:uid="{00000000-0005-0000-0000-0000E1490000}"/>
    <cellStyle name="Note 2 26 3" xfId="18978" xr:uid="{00000000-0005-0000-0000-0000E2490000}"/>
    <cellStyle name="Note 2 26 3 2" xfId="18979" xr:uid="{00000000-0005-0000-0000-0000E3490000}"/>
    <cellStyle name="Note 2 26 4" xfId="18980" xr:uid="{00000000-0005-0000-0000-0000E4490000}"/>
    <cellStyle name="Note 2 27" xfId="18981" xr:uid="{00000000-0005-0000-0000-0000E5490000}"/>
    <cellStyle name="Note 2 27 2" xfId="18982" xr:uid="{00000000-0005-0000-0000-0000E6490000}"/>
    <cellStyle name="Note 2 28" xfId="18983" xr:uid="{00000000-0005-0000-0000-0000E7490000}"/>
    <cellStyle name="Note 2 28 2" xfId="18984" xr:uid="{00000000-0005-0000-0000-0000E8490000}"/>
    <cellStyle name="Note 2 29" xfId="18985" xr:uid="{00000000-0005-0000-0000-0000E9490000}"/>
    <cellStyle name="Note 2 29 2" xfId="18986" xr:uid="{00000000-0005-0000-0000-0000EA490000}"/>
    <cellStyle name="Note 2 3" xfId="18987" xr:uid="{00000000-0005-0000-0000-0000EB490000}"/>
    <cellStyle name="Note 2 3 10" xfId="18988" xr:uid="{00000000-0005-0000-0000-0000EC490000}"/>
    <cellStyle name="Note 2 3 10 2" xfId="18989" xr:uid="{00000000-0005-0000-0000-0000ED490000}"/>
    <cellStyle name="Note 2 3 10 2 2" xfId="18990" xr:uid="{00000000-0005-0000-0000-0000EE490000}"/>
    <cellStyle name="Note 2 3 10 3" xfId="18991" xr:uid="{00000000-0005-0000-0000-0000EF490000}"/>
    <cellStyle name="Note 2 3 10 3 2" xfId="18992" xr:uid="{00000000-0005-0000-0000-0000F0490000}"/>
    <cellStyle name="Note 2 3 10 4" xfId="18993" xr:uid="{00000000-0005-0000-0000-0000F1490000}"/>
    <cellStyle name="Note 2 3 11" xfId="18994" xr:uid="{00000000-0005-0000-0000-0000F2490000}"/>
    <cellStyle name="Note 2 3 11 2" xfId="18995" xr:uid="{00000000-0005-0000-0000-0000F3490000}"/>
    <cellStyle name="Note 2 3 11 2 2" xfId="18996" xr:uid="{00000000-0005-0000-0000-0000F4490000}"/>
    <cellStyle name="Note 2 3 11 3" xfId="18997" xr:uid="{00000000-0005-0000-0000-0000F5490000}"/>
    <cellStyle name="Note 2 3 11 3 2" xfId="18998" xr:uid="{00000000-0005-0000-0000-0000F6490000}"/>
    <cellStyle name="Note 2 3 11 4" xfId="18999" xr:uid="{00000000-0005-0000-0000-0000F7490000}"/>
    <cellStyle name="Note 2 3 12" xfId="19000" xr:uid="{00000000-0005-0000-0000-0000F8490000}"/>
    <cellStyle name="Note 2 3 12 2" xfId="19001" xr:uid="{00000000-0005-0000-0000-0000F9490000}"/>
    <cellStyle name="Note 2 3 12 2 2" xfId="19002" xr:uid="{00000000-0005-0000-0000-0000FA490000}"/>
    <cellStyle name="Note 2 3 12 3" xfId="19003" xr:uid="{00000000-0005-0000-0000-0000FB490000}"/>
    <cellStyle name="Note 2 3 12 3 2" xfId="19004" xr:uid="{00000000-0005-0000-0000-0000FC490000}"/>
    <cellStyle name="Note 2 3 12 4" xfId="19005" xr:uid="{00000000-0005-0000-0000-0000FD490000}"/>
    <cellStyle name="Note 2 3 13" xfId="19006" xr:uid="{00000000-0005-0000-0000-0000FE490000}"/>
    <cellStyle name="Note 2 3 13 2" xfId="19007" xr:uid="{00000000-0005-0000-0000-0000FF490000}"/>
    <cellStyle name="Note 2 3 13 2 2" xfId="19008" xr:uid="{00000000-0005-0000-0000-0000004A0000}"/>
    <cellStyle name="Note 2 3 13 3" xfId="19009" xr:uid="{00000000-0005-0000-0000-0000014A0000}"/>
    <cellStyle name="Note 2 3 13 3 2" xfId="19010" xr:uid="{00000000-0005-0000-0000-0000024A0000}"/>
    <cellStyle name="Note 2 3 13 4" xfId="19011" xr:uid="{00000000-0005-0000-0000-0000034A0000}"/>
    <cellStyle name="Note 2 3 14" xfId="19012" xr:uid="{00000000-0005-0000-0000-0000044A0000}"/>
    <cellStyle name="Note 2 3 14 2" xfId="19013" xr:uid="{00000000-0005-0000-0000-0000054A0000}"/>
    <cellStyle name="Note 2 3 14 2 2" xfId="19014" xr:uid="{00000000-0005-0000-0000-0000064A0000}"/>
    <cellStyle name="Note 2 3 14 3" xfId="19015" xr:uid="{00000000-0005-0000-0000-0000074A0000}"/>
    <cellStyle name="Note 2 3 14 3 2" xfId="19016" xr:uid="{00000000-0005-0000-0000-0000084A0000}"/>
    <cellStyle name="Note 2 3 14 4" xfId="19017" xr:uid="{00000000-0005-0000-0000-0000094A0000}"/>
    <cellStyle name="Note 2 3 15" xfId="19018" xr:uid="{00000000-0005-0000-0000-00000A4A0000}"/>
    <cellStyle name="Note 2 3 15 2" xfId="19019" xr:uid="{00000000-0005-0000-0000-00000B4A0000}"/>
    <cellStyle name="Note 2 3 15 2 2" xfId="19020" xr:uid="{00000000-0005-0000-0000-00000C4A0000}"/>
    <cellStyle name="Note 2 3 15 3" xfId="19021" xr:uid="{00000000-0005-0000-0000-00000D4A0000}"/>
    <cellStyle name="Note 2 3 15 3 2" xfId="19022" xr:uid="{00000000-0005-0000-0000-00000E4A0000}"/>
    <cellStyle name="Note 2 3 15 4" xfId="19023" xr:uid="{00000000-0005-0000-0000-00000F4A0000}"/>
    <cellStyle name="Note 2 3 16" xfId="19024" xr:uid="{00000000-0005-0000-0000-0000104A0000}"/>
    <cellStyle name="Note 2 3 16 2" xfId="19025" xr:uid="{00000000-0005-0000-0000-0000114A0000}"/>
    <cellStyle name="Note 2 3 16 2 2" xfId="19026" xr:uid="{00000000-0005-0000-0000-0000124A0000}"/>
    <cellStyle name="Note 2 3 16 3" xfId="19027" xr:uid="{00000000-0005-0000-0000-0000134A0000}"/>
    <cellStyle name="Note 2 3 16 3 2" xfId="19028" xr:uid="{00000000-0005-0000-0000-0000144A0000}"/>
    <cellStyle name="Note 2 3 16 4" xfId="19029" xr:uid="{00000000-0005-0000-0000-0000154A0000}"/>
    <cellStyle name="Note 2 3 17" xfId="19030" xr:uid="{00000000-0005-0000-0000-0000164A0000}"/>
    <cellStyle name="Note 2 3 17 2" xfId="19031" xr:uid="{00000000-0005-0000-0000-0000174A0000}"/>
    <cellStyle name="Note 2 3 18" xfId="19032" xr:uid="{00000000-0005-0000-0000-0000184A0000}"/>
    <cellStyle name="Note 2 3 18 2" xfId="19033" xr:uid="{00000000-0005-0000-0000-0000194A0000}"/>
    <cellStyle name="Note 2 3 19" xfId="19034" xr:uid="{00000000-0005-0000-0000-00001A4A0000}"/>
    <cellStyle name="Note 2 3 19 2" xfId="19035" xr:uid="{00000000-0005-0000-0000-00001B4A0000}"/>
    <cellStyle name="Note 2 3 2" xfId="19036" xr:uid="{00000000-0005-0000-0000-00001C4A0000}"/>
    <cellStyle name="Note 2 3 2 10" xfId="19037" xr:uid="{00000000-0005-0000-0000-00001D4A0000}"/>
    <cellStyle name="Note 2 3 2 10 2" xfId="19038" xr:uid="{00000000-0005-0000-0000-00001E4A0000}"/>
    <cellStyle name="Note 2 3 2 11" xfId="19039" xr:uid="{00000000-0005-0000-0000-00001F4A0000}"/>
    <cellStyle name="Note 2 3 2 11 2" xfId="19040" xr:uid="{00000000-0005-0000-0000-0000204A0000}"/>
    <cellStyle name="Note 2 3 2 12" xfId="19041" xr:uid="{00000000-0005-0000-0000-0000214A0000}"/>
    <cellStyle name="Note 2 3 2 13" xfId="19042" xr:uid="{00000000-0005-0000-0000-0000224A0000}"/>
    <cellStyle name="Note 2 3 2 2" xfId="19043" xr:uid="{00000000-0005-0000-0000-0000234A0000}"/>
    <cellStyle name="Note 2 3 2 2 10" xfId="19044" xr:uid="{00000000-0005-0000-0000-0000244A0000}"/>
    <cellStyle name="Note 2 3 2 2 2" xfId="19045" xr:uid="{00000000-0005-0000-0000-0000254A0000}"/>
    <cellStyle name="Note 2 3 2 2 2 2" xfId="19046" xr:uid="{00000000-0005-0000-0000-0000264A0000}"/>
    <cellStyle name="Note 2 3 2 2 2 2 2" xfId="19047" xr:uid="{00000000-0005-0000-0000-0000274A0000}"/>
    <cellStyle name="Note 2 3 2 2 2 3" xfId="19048" xr:uid="{00000000-0005-0000-0000-0000284A0000}"/>
    <cellStyle name="Note 2 3 2 2 2 3 2" xfId="19049" xr:uid="{00000000-0005-0000-0000-0000294A0000}"/>
    <cellStyle name="Note 2 3 2 2 2 4" xfId="19050" xr:uid="{00000000-0005-0000-0000-00002A4A0000}"/>
    <cellStyle name="Note 2 3 2 2 3" xfId="19051" xr:uid="{00000000-0005-0000-0000-00002B4A0000}"/>
    <cellStyle name="Note 2 3 2 2 3 2" xfId="19052" xr:uid="{00000000-0005-0000-0000-00002C4A0000}"/>
    <cellStyle name="Note 2 3 2 2 3 3" xfId="19053" xr:uid="{00000000-0005-0000-0000-00002D4A0000}"/>
    <cellStyle name="Note 2 3 2 2 3 4" xfId="19054" xr:uid="{00000000-0005-0000-0000-00002E4A0000}"/>
    <cellStyle name="Note 2 3 2 2 4" xfId="19055" xr:uid="{00000000-0005-0000-0000-00002F4A0000}"/>
    <cellStyle name="Note 2 3 2 2 4 2" xfId="19056" xr:uid="{00000000-0005-0000-0000-0000304A0000}"/>
    <cellStyle name="Note 2 3 2 2 4 3" xfId="19057" xr:uid="{00000000-0005-0000-0000-0000314A0000}"/>
    <cellStyle name="Note 2 3 2 2 4 4" xfId="19058" xr:uid="{00000000-0005-0000-0000-0000324A0000}"/>
    <cellStyle name="Note 2 3 2 2 5" xfId="19059" xr:uid="{00000000-0005-0000-0000-0000334A0000}"/>
    <cellStyle name="Note 2 3 2 2 5 2" xfId="19060" xr:uid="{00000000-0005-0000-0000-0000344A0000}"/>
    <cellStyle name="Note 2 3 2 2 5 3" xfId="19061" xr:uid="{00000000-0005-0000-0000-0000354A0000}"/>
    <cellStyle name="Note 2 3 2 2 5 4" xfId="19062" xr:uid="{00000000-0005-0000-0000-0000364A0000}"/>
    <cellStyle name="Note 2 3 2 2 6" xfId="19063" xr:uid="{00000000-0005-0000-0000-0000374A0000}"/>
    <cellStyle name="Note 2 3 2 2 6 2" xfId="19064" xr:uid="{00000000-0005-0000-0000-0000384A0000}"/>
    <cellStyle name="Note 2 3 2 2 6 3" xfId="19065" xr:uid="{00000000-0005-0000-0000-0000394A0000}"/>
    <cellStyle name="Note 2 3 2 2 6 4" xfId="19066" xr:uid="{00000000-0005-0000-0000-00003A4A0000}"/>
    <cellStyle name="Note 2 3 2 2 7" xfId="19067" xr:uid="{00000000-0005-0000-0000-00003B4A0000}"/>
    <cellStyle name="Note 2 3 2 2 7 2" xfId="19068" xr:uid="{00000000-0005-0000-0000-00003C4A0000}"/>
    <cellStyle name="Note 2 3 2 2 7 3" xfId="19069" xr:uid="{00000000-0005-0000-0000-00003D4A0000}"/>
    <cellStyle name="Note 2 3 2 2 7 4" xfId="19070" xr:uid="{00000000-0005-0000-0000-00003E4A0000}"/>
    <cellStyle name="Note 2 3 2 2 8" xfId="19071" xr:uid="{00000000-0005-0000-0000-00003F4A0000}"/>
    <cellStyle name="Note 2 3 2 2 9" xfId="19072" xr:uid="{00000000-0005-0000-0000-0000404A0000}"/>
    <cellStyle name="Note 2 3 2 3" xfId="19073" xr:uid="{00000000-0005-0000-0000-0000414A0000}"/>
    <cellStyle name="Note 2 3 2 3 2" xfId="19074" xr:uid="{00000000-0005-0000-0000-0000424A0000}"/>
    <cellStyle name="Note 2 3 2 3 2 2" xfId="19075" xr:uid="{00000000-0005-0000-0000-0000434A0000}"/>
    <cellStyle name="Note 2 3 2 3 3" xfId="19076" xr:uid="{00000000-0005-0000-0000-0000444A0000}"/>
    <cellStyle name="Note 2 3 2 3 3 2" xfId="19077" xr:uid="{00000000-0005-0000-0000-0000454A0000}"/>
    <cellStyle name="Note 2 3 2 3 4" xfId="19078" xr:uid="{00000000-0005-0000-0000-0000464A0000}"/>
    <cellStyle name="Note 2 3 2 4" xfId="19079" xr:uid="{00000000-0005-0000-0000-0000474A0000}"/>
    <cellStyle name="Note 2 3 2 4 2" xfId="19080" xr:uid="{00000000-0005-0000-0000-0000484A0000}"/>
    <cellStyle name="Note 2 3 2 4 2 2" xfId="19081" xr:uid="{00000000-0005-0000-0000-0000494A0000}"/>
    <cellStyle name="Note 2 3 2 4 3" xfId="19082" xr:uid="{00000000-0005-0000-0000-00004A4A0000}"/>
    <cellStyle name="Note 2 3 2 4 4" xfId="19083" xr:uid="{00000000-0005-0000-0000-00004B4A0000}"/>
    <cellStyle name="Note 2 3 2 5" xfId="19084" xr:uid="{00000000-0005-0000-0000-00004C4A0000}"/>
    <cellStyle name="Note 2 3 2 5 2" xfId="19085" xr:uid="{00000000-0005-0000-0000-00004D4A0000}"/>
    <cellStyle name="Note 2 3 2 5 3" xfId="19086" xr:uid="{00000000-0005-0000-0000-00004E4A0000}"/>
    <cellStyle name="Note 2 3 2 5 4" xfId="19087" xr:uid="{00000000-0005-0000-0000-00004F4A0000}"/>
    <cellStyle name="Note 2 3 2 6" xfId="19088" xr:uid="{00000000-0005-0000-0000-0000504A0000}"/>
    <cellStyle name="Note 2 3 2 6 2" xfId="19089" xr:uid="{00000000-0005-0000-0000-0000514A0000}"/>
    <cellStyle name="Note 2 3 2 6 3" xfId="19090" xr:uid="{00000000-0005-0000-0000-0000524A0000}"/>
    <cellStyle name="Note 2 3 2 6 4" xfId="19091" xr:uid="{00000000-0005-0000-0000-0000534A0000}"/>
    <cellStyle name="Note 2 3 2 7" xfId="19092" xr:uid="{00000000-0005-0000-0000-0000544A0000}"/>
    <cellStyle name="Note 2 3 2 7 2" xfId="19093" xr:uid="{00000000-0005-0000-0000-0000554A0000}"/>
    <cellStyle name="Note 2 3 2 8" xfId="19094" xr:uid="{00000000-0005-0000-0000-0000564A0000}"/>
    <cellStyle name="Note 2 3 2 8 2" xfId="19095" xr:uid="{00000000-0005-0000-0000-0000574A0000}"/>
    <cellStyle name="Note 2 3 2 9" xfId="19096" xr:uid="{00000000-0005-0000-0000-0000584A0000}"/>
    <cellStyle name="Note 2 3 2 9 2" xfId="19097" xr:uid="{00000000-0005-0000-0000-0000594A0000}"/>
    <cellStyle name="Note 2 3 20" xfId="19098" xr:uid="{00000000-0005-0000-0000-00005A4A0000}"/>
    <cellStyle name="Note 2 3 20 2" xfId="19099" xr:uid="{00000000-0005-0000-0000-00005B4A0000}"/>
    <cellStyle name="Note 2 3 21" xfId="19100" xr:uid="{00000000-0005-0000-0000-00005C4A0000}"/>
    <cellStyle name="Note 2 3 3" xfId="19101" xr:uid="{00000000-0005-0000-0000-00005D4A0000}"/>
    <cellStyle name="Note 2 3 3 10" xfId="19102" xr:uid="{00000000-0005-0000-0000-00005E4A0000}"/>
    <cellStyle name="Note 2 3 3 10 2" xfId="19103" xr:uid="{00000000-0005-0000-0000-00005F4A0000}"/>
    <cellStyle name="Note 2 3 3 11" xfId="19104" xr:uid="{00000000-0005-0000-0000-0000604A0000}"/>
    <cellStyle name="Note 2 3 3 11 2" xfId="19105" xr:uid="{00000000-0005-0000-0000-0000614A0000}"/>
    <cellStyle name="Note 2 3 3 12" xfId="19106" xr:uid="{00000000-0005-0000-0000-0000624A0000}"/>
    <cellStyle name="Note 2 3 3 13" xfId="19107" xr:uid="{00000000-0005-0000-0000-0000634A0000}"/>
    <cellStyle name="Note 2 3 3 2" xfId="19108" xr:uid="{00000000-0005-0000-0000-0000644A0000}"/>
    <cellStyle name="Note 2 3 3 2 10" xfId="19109" xr:uid="{00000000-0005-0000-0000-0000654A0000}"/>
    <cellStyle name="Note 2 3 3 2 2" xfId="19110" xr:uid="{00000000-0005-0000-0000-0000664A0000}"/>
    <cellStyle name="Note 2 3 3 2 2 2" xfId="19111" xr:uid="{00000000-0005-0000-0000-0000674A0000}"/>
    <cellStyle name="Note 2 3 3 2 2 2 2" xfId="19112" xr:uid="{00000000-0005-0000-0000-0000684A0000}"/>
    <cellStyle name="Note 2 3 3 2 2 3" xfId="19113" xr:uid="{00000000-0005-0000-0000-0000694A0000}"/>
    <cellStyle name="Note 2 3 3 2 2 3 2" xfId="19114" xr:uid="{00000000-0005-0000-0000-00006A4A0000}"/>
    <cellStyle name="Note 2 3 3 2 2 4" xfId="19115" xr:uid="{00000000-0005-0000-0000-00006B4A0000}"/>
    <cellStyle name="Note 2 3 3 2 3" xfId="19116" xr:uid="{00000000-0005-0000-0000-00006C4A0000}"/>
    <cellStyle name="Note 2 3 3 2 3 2" xfId="19117" xr:uid="{00000000-0005-0000-0000-00006D4A0000}"/>
    <cellStyle name="Note 2 3 3 2 3 3" xfId="19118" xr:uid="{00000000-0005-0000-0000-00006E4A0000}"/>
    <cellStyle name="Note 2 3 3 2 3 4" xfId="19119" xr:uid="{00000000-0005-0000-0000-00006F4A0000}"/>
    <cellStyle name="Note 2 3 3 2 4" xfId="19120" xr:uid="{00000000-0005-0000-0000-0000704A0000}"/>
    <cellStyle name="Note 2 3 3 2 4 2" xfId="19121" xr:uid="{00000000-0005-0000-0000-0000714A0000}"/>
    <cellStyle name="Note 2 3 3 2 4 3" xfId="19122" xr:uid="{00000000-0005-0000-0000-0000724A0000}"/>
    <cellStyle name="Note 2 3 3 2 4 4" xfId="19123" xr:uid="{00000000-0005-0000-0000-0000734A0000}"/>
    <cellStyle name="Note 2 3 3 2 5" xfId="19124" xr:uid="{00000000-0005-0000-0000-0000744A0000}"/>
    <cellStyle name="Note 2 3 3 2 5 2" xfId="19125" xr:uid="{00000000-0005-0000-0000-0000754A0000}"/>
    <cellStyle name="Note 2 3 3 2 5 3" xfId="19126" xr:uid="{00000000-0005-0000-0000-0000764A0000}"/>
    <cellStyle name="Note 2 3 3 2 5 4" xfId="19127" xr:uid="{00000000-0005-0000-0000-0000774A0000}"/>
    <cellStyle name="Note 2 3 3 2 6" xfId="19128" xr:uid="{00000000-0005-0000-0000-0000784A0000}"/>
    <cellStyle name="Note 2 3 3 2 6 2" xfId="19129" xr:uid="{00000000-0005-0000-0000-0000794A0000}"/>
    <cellStyle name="Note 2 3 3 2 6 3" xfId="19130" xr:uid="{00000000-0005-0000-0000-00007A4A0000}"/>
    <cellStyle name="Note 2 3 3 2 6 4" xfId="19131" xr:uid="{00000000-0005-0000-0000-00007B4A0000}"/>
    <cellStyle name="Note 2 3 3 2 7" xfId="19132" xr:uid="{00000000-0005-0000-0000-00007C4A0000}"/>
    <cellStyle name="Note 2 3 3 2 7 2" xfId="19133" xr:uid="{00000000-0005-0000-0000-00007D4A0000}"/>
    <cellStyle name="Note 2 3 3 2 7 3" xfId="19134" xr:uid="{00000000-0005-0000-0000-00007E4A0000}"/>
    <cellStyle name="Note 2 3 3 2 7 4" xfId="19135" xr:uid="{00000000-0005-0000-0000-00007F4A0000}"/>
    <cellStyle name="Note 2 3 3 2 8" xfId="19136" xr:uid="{00000000-0005-0000-0000-0000804A0000}"/>
    <cellStyle name="Note 2 3 3 2 9" xfId="19137" xr:uid="{00000000-0005-0000-0000-0000814A0000}"/>
    <cellStyle name="Note 2 3 3 3" xfId="19138" xr:uid="{00000000-0005-0000-0000-0000824A0000}"/>
    <cellStyle name="Note 2 3 3 3 2" xfId="19139" xr:uid="{00000000-0005-0000-0000-0000834A0000}"/>
    <cellStyle name="Note 2 3 3 3 2 2" xfId="19140" xr:uid="{00000000-0005-0000-0000-0000844A0000}"/>
    <cellStyle name="Note 2 3 3 3 3" xfId="19141" xr:uid="{00000000-0005-0000-0000-0000854A0000}"/>
    <cellStyle name="Note 2 3 3 3 3 2" xfId="19142" xr:uid="{00000000-0005-0000-0000-0000864A0000}"/>
    <cellStyle name="Note 2 3 3 3 4" xfId="19143" xr:uid="{00000000-0005-0000-0000-0000874A0000}"/>
    <cellStyle name="Note 2 3 3 4" xfId="19144" xr:uid="{00000000-0005-0000-0000-0000884A0000}"/>
    <cellStyle name="Note 2 3 3 4 2" xfId="19145" xr:uid="{00000000-0005-0000-0000-0000894A0000}"/>
    <cellStyle name="Note 2 3 3 4 2 2" xfId="19146" xr:uid="{00000000-0005-0000-0000-00008A4A0000}"/>
    <cellStyle name="Note 2 3 3 4 3" xfId="19147" xr:uid="{00000000-0005-0000-0000-00008B4A0000}"/>
    <cellStyle name="Note 2 3 3 4 4" xfId="19148" xr:uid="{00000000-0005-0000-0000-00008C4A0000}"/>
    <cellStyle name="Note 2 3 3 5" xfId="19149" xr:uid="{00000000-0005-0000-0000-00008D4A0000}"/>
    <cellStyle name="Note 2 3 3 5 2" xfId="19150" xr:uid="{00000000-0005-0000-0000-00008E4A0000}"/>
    <cellStyle name="Note 2 3 3 5 3" xfId="19151" xr:uid="{00000000-0005-0000-0000-00008F4A0000}"/>
    <cellStyle name="Note 2 3 3 5 4" xfId="19152" xr:uid="{00000000-0005-0000-0000-0000904A0000}"/>
    <cellStyle name="Note 2 3 3 6" xfId="19153" xr:uid="{00000000-0005-0000-0000-0000914A0000}"/>
    <cellStyle name="Note 2 3 3 6 2" xfId="19154" xr:uid="{00000000-0005-0000-0000-0000924A0000}"/>
    <cellStyle name="Note 2 3 3 6 3" xfId="19155" xr:uid="{00000000-0005-0000-0000-0000934A0000}"/>
    <cellStyle name="Note 2 3 3 6 4" xfId="19156" xr:uid="{00000000-0005-0000-0000-0000944A0000}"/>
    <cellStyle name="Note 2 3 3 7" xfId="19157" xr:uid="{00000000-0005-0000-0000-0000954A0000}"/>
    <cellStyle name="Note 2 3 3 7 2" xfId="19158" xr:uid="{00000000-0005-0000-0000-0000964A0000}"/>
    <cellStyle name="Note 2 3 3 8" xfId="19159" xr:uid="{00000000-0005-0000-0000-0000974A0000}"/>
    <cellStyle name="Note 2 3 3 8 2" xfId="19160" xr:uid="{00000000-0005-0000-0000-0000984A0000}"/>
    <cellStyle name="Note 2 3 3 9" xfId="19161" xr:uid="{00000000-0005-0000-0000-0000994A0000}"/>
    <cellStyle name="Note 2 3 3 9 2" xfId="19162" xr:uid="{00000000-0005-0000-0000-00009A4A0000}"/>
    <cellStyle name="Note 2 3 4" xfId="19163" xr:uid="{00000000-0005-0000-0000-00009B4A0000}"/>
    <cellStyle name="Note 2 3 4 10" xfId="19164" xr:uid="{00000000-0005-0000-0000-00009C4A0000}"/>
    <cellStyle name="Note 2 3 4 10 2" xfId="19165" xr:uid="{00000000-0005-0000-0000-00009D4A0000}"/>
    <cellStyle name="Note 2 3 4 11" xfId="19166" xr:uid="{00000000-0005-0000-0000-00009E4A0000}"/>
    <cellStyle name="Note 2 3 4 12" xfId="19167" xr:uid="{00000000-0005-0000-0000-00009F4A0000}"/>
    <cellStyle name="Note 2 3 4 13" xfId="19168" xr:uid="{00000000-0005-0000-0000-0000A04A0000}"/>
    <cellStyle name="Note 2 3 4 2" xfId="19169" xr:uid="{00000000-0005-0000-0000-0000A14A0000}"/>
    <cellStyle name="Note 2 3 4 2 2" xfId="19170" xr:uid="{00000000-0005-0000-0000-0000A24A0000}"/>
    <cellStyle name="Note 2 3 4 2 2 2" xfId="19171" xr:uid="{00000000-0005-0000-0000-0000A34A0000}"/>
    <cellStyle name="Note 2 3 4 2 2 2 2" xfId="19172" xr:uid="{00000000-0005-0000-0000-0000A44A0000}"/>
    <cellStyle name="Note 2 3 4 2 2 3" xfId="19173" xr:uid="{00000000-0005-0000-0000-0000A54A0000}"/>
    <cellStyle name="Note 2 3 4 2 2 3 2" xfId="19174" xr:uid="{00000000-0005-0000-0000-0000A64A0000}"/>
    <cellStyle name="Note 2 3 4 2 2 4" xfId="19175" xr:uid="{00000000-0005-0000-0000-0000A74A0000}"/>
    <cellStyle name="Note 2 3 4 2 3" xfId="19176" xr:uid="{00000000-0005-0000-0000-0000A84A0000}"/>
    <cellStyle name="Note 2 3 4 2 3 2" xfId="19177" xr:uid="{00000000-0005-0000-0000-0000A94A0000}"/>
    <cellStyle name="Note 2 3 4 2 4" xfId="19178" xr:uid="{00000000-0005-0000-0000-0000AA4A0000}"/>
    <cellStyle name="Note 2 3 4 2 4 2" xfId="19179" xr:uid="{00000000-0005-0000-0000-0000AB4A0000}"/>
    <cellStyle name="Note 2 3 4 2 5" xfId="19180" xr:uid="{00000000-0005-0000-0000-0000AC4A0000}"/>
    <cellStyle name="Note 2 3 4 3" xfId="19181" xr:uid="{00000000-0005-0000-0000-0000AD4A0000}"/>
    <cellStyle name="Note 2 3 4 3 2" xfId="19182" xr:uid="{00000000-0005-0000-0000-0000AE4A0000}"/>
    <cellStyle name="Note 2 3 4 3 2 2" xfId="19183" xr:uid="{00000000-0005-0000-0000-0000AF4A0000}"/>
    <cellStyle name="Note 2 3 4 3 3" xfId="19184" xr:uid="{00000000-0005-0000-0000-0000B04A0000}"/>
    <cellStyle name="Note 2 3 4 3 3 2" xfId="19185" xr:uid="{00000000-0005-0000-0000-0000B14A0000}"/>
    <cellStyle name="Note 2 3 4 3 4" xfId="19186" xr:uid="{00000000-0005-0000-0000-0000B24A0000}"/>
    <cellStyle name="Note 2 3 4 4" xfId="19187" xr:uid="{00000000-0005-0000-0000-0000B34A0000}"/>
    <cellStyle name="Note 2 3 4 4 2" xfId="19188" xr:uid="{00000000-0005-0000-0000-0000B44A0000}"/>
    <cellStyle name="Note 2 3 4 4 2 2" xfId="19189" xr:uid="{00000000-0005-0000-0000-0000B54A0000}"/>
    <cellStyle name="Note 2 3 4 4 3" xfId="19190" xr:uid="{00000000-0005-0000-0000-0000B64A0000}"/>
    <cellStyle name="Note 2 3 4 4 4" xfId="19191" xr:uid="{00000000-0005-0000-0000-0000B74A0000}"/>
    <cellStyle name="Note 2 3 4 5" xfId="19192" xr:uid="{00000000-0005-0000-0000-0000B84A0000}"/>
    <cellStyle name="Note 2 3 4 5 2" xfId="19193" xr:uid="{00000000-0005-0000-0000-0000B94A0000}"/>
    <cellStyle name="Note 2 3 4 5 3" xfId="19194" xr:uid="{00000000-0005-0000-0000-0000BA4A0000}"/>
    <cellStyle name="Note 2 3 4 5 4" xfId="19195" xr:uid="{00000000-0005-0000-0000-0000BB4A0000}"/>
    <cellStyle name="Note 2 3 4 6" xfId="19196" xr:uid="{00000000-0005-0000-0000-0000BC4A0000}"/>
    <cellStyle name="Note 2 3 4 6 2" xfId="19197" xr:uid="{00000000-0005-0000-0000-0000BD4A0000}"/>
    <cellStyle name="Note 2 3 4 6 3" xfId="19198" xr:uid="{00000000-0005-0000-0000-0000BE4A0000}"/>
    <cellStyle name="Note 2 3 4 6 4" xfId="19199" xr:uid="{00000000-0005-0000-0000-0000BF4A0000}"/>
    <cellStyle name="Note 2 3 4 7" xfId="19200" xr:uid="{00000000-0005-0000-0000-0000C04A0000}"/>
    <cellStyle name="Note 2 3 4 7 2" xfId="19201" xr:uid="{00000000-0005-0000-0000-0000C14A0000}"/>
    <cellStyle name="Note 2 3 4 7 3" xfId="19202" xr:uid="{00000000-0005-0000-0000-0000C24A0000}"/>
    <cellStyle name="Note 2 3 4 7 4" xfId="19203" xr:uid="{00000000-0005-0000-0000-0000C34A0000}"/>
    <cellStyle name="Note 2 3 4 8" xfId="19204" xr:uid="{00000000-0005-0000-0000-0000C44A0000}"/>
    <cellStyle name="Note 2 3 4 8 2" xfId="19205" xr:uid="{00000000-0005-0000-0000-0000C54A0000}"/>
    <cellStyle name="Note 2 3 4 9" xfId="19206" xr:uid="{00000000-0005-0000-0000-0000C64A0000}"/>
    <cellStyle name="Note 2 3 4 9 2" xfId="19207" xr:uid="{00000000-0005-0000-0000-0000C74A0000}"/>
    <cellStyle name="Note 2 3 5" xfId="19208" xr:uid="{00000000-0005-0000-0000-0000C84A0000}"/>
    <cellStyle name="Note 2 3 5 2" xfId="19209" xr:uid="{00000000-0005-0000-0000-0000C94A0000}"/>
    <cellStyle name="Note 2 3 5 2 2" xfId="19210" xr:uid="{00000000-0005-0000-0000-0000CA4A0000}"/>
    <cellStyle name="Note 2 3 5 2 2 2" xfId="19211" xr:uid="{00000000-0005-0000-0000-0000CB4A0000}"/>
    <cellStyle name="Note 2 3 5 2 3" xfId="19212" xr:uid="{00000000-0005-0000-0000-0000CC4A0000}"/>
    <cellStyle name="Note 2 3 5 2 3 2" xfId="19213" xr:uid="{00000000-0005-0000-0000-0000CD4A0000}"/>
    <cellStyle name="Note 2 3 5 2 4" xfId="19214" xr:uid="{00000000-0005-0000-0000-0000CE4A0000}"/>
    <cellStyle name="Note 2 3 5 3" xfId="19215" xr:uid="{00000000-0005-0000-0000-0000CF4A0000}"/>
    <cellStyle name="Note 2 3 5 3 2" xfId="19216" xr:uid="{00000000-0005-0000-0000-0000D04A0000}"/>
    <cellStyle name="Note 2 3 5 3 2 2" xfId="19217" xr:uid="{00000000-0005-0000-0000-0000D14A0000}"/>
    <cellStyle name="Note 2 3 5 3 3" xfId="19218" xr:uid="{00000000-0005-0000-0000-0000D24A0000}"/>
    <cellStyle name="Note 2 3 5 4" xfId="19219" xr:uid="{00000000-0005-0000-0000-0000D34A0000}"/>
    <cellStyle name="Note 2 3 5 4 2" xfId="19220" xr:uid="{00000000-0005-0000-0000-0000D44A0000}"/>
    <cellStyle name="Note 2 3 5 5" xfId="19221" xr:uid="{00000000-0005-0000-0000-0000D54A0000}"/>
    <cellStyle name="Note 2 3 5 5 2" xfId="19222" xr:uid="{00000000-0005-0000-0000-0000D64A0000}"/>
    <cellStyle name="Note 2 3 5 6" xfId="19223" xr:uid="{00000000-0005-0000-0000-0000D74A0000}"/>
    <cellStyle name="Note 2 3 5 6 2" xfId="19224" xr:uid="{00000000-0005-0000-0000-0000D84A0000}"/>
    <cellStyle name="Note 2 3 5 7" xfId="19225" xr:uid="{00000000-0005-0000-0000-0000D94A0000}"/>
    <cellStyle name="Note 2 3 5 8" xfId="19226" xr:uid="{00000000-0005-0000-0000-0000DA4A0000}"/>
    <cellStyle name="Note 2 3 6" xfId="19227" xr:uid="{00000000-0005-0000-0000-0000DB4A0000}"/>
    <cellStyle name="Note 2 3 6 2" xfId="19228" xr:uid="{00000000-0005-0000-0000-0000DC4A0000}"/>
    <cellStyle name="Note 2 3 6 2 2" xfId="19229" xr:uid="{00000000-0005-0000-0000-0000DD4A0000}"/>
    <cellStyle name="Note 2 3 6 2 2 2" xfId="19230" xr:uid="{00000000-0005-0000-0000-0000DE4A0000}"/>
    <cellStyle name="Note 2 3 6 2 3" xfId="19231" xr:uid="{00000000-0005-0000-0000-0000DF4A0000}"/>
    <cellStyle name="Note 2 3 6 2 3 2" xfId="19232" xr:uid="{00000000-0005-0000-0000-0000E04A0000}"/>
    <cellStyle name="Note 2 3 6 2 4" xfId="19233" xr:uid="{00000000-0005-0000-0000-0000E14A0000}"/>
    <cellStyle name="Note 2 3 6 3" xfId="19234" xr:uid="{00000000-0005-0000-0000-0000E24A0000}"/>
    <cellStyle name="Note 2 3 6 3 2" xfId="19235" xr:uid="{00000000-0005-0000-0000-0000E34A0000}"/>
    <cellStyle name="Note 2 3 6 3 2 2" xfId="19236" xr:uid="{00000000-0005-0000-0000-0000E44A0000}"/>
    <cellStyle name="Note 2 3 6 3 3" xfId="19237" xr:uid="{00000000-0005-0000-0000-0000E54A0000}"/>
    <cellStyle name="Note 2 3 6 4" xfId="19238" xr:uid="{00000000-0005-0000-0000-0000E64A0000}"/>
    <cellStyle name="Note 2 3 6 4 2" xfId="19239" xr:uid="{00000000-0005-0000-0000-0000E74A0000}"/>
    <cellStyle name="Note 2 3 6 5" xfId="19240" xr:uid="{00000000-0005-0000-0000-0000E84A0000}"/>
    <cellStyle name="Note 2 3 6 5 2" xfId="19241" xr:uid="{00000000-0005-0000-0000-0000E94A0000}"/>
    <cellStyle name="Note 2 3 6 6" xfId="19242" xr:uid="{00000000-0005-0000-0000-0000EA4A0000}"/>
    <cellStyle name="Note 2 3 6 6 2" xfId="19243" xr:uid="{00000000-0005-0000-0000-0000EB4A0000}"/>
    <cellStyle name="Note 2 3 6 7" xfId="19244" xr:uid="{00000000-0005-0000-0000-0000EC4A0000}"/>
    <cellStyle name="Note 2 3 7" xfId="19245" xr:uid="{00000000-0005-0000-0000-0000ED4A0000}"/>
    <cellStyle name="Note 2 3 7 2" xfId="19246" xr:uid="{00000000-0005-0000-0000-0000EE4A0000}"/>
    <cellStyle name="Note 2 3 7 2 2" xfId="19247" xr:uid="{00000000-0005-0000-0000-0000EF4A0000}"/>
    <cellStyle name="Note 2 3 7 2 2 2" xfId="19248" xr:uid="{00000000-0005-0000-0000-0000F04A0000}"/>
    <cellStyle name="Note 2 3 7 2 3" xfId="19249" xr:uid="{00000000-0005-0000-0000-0000F14A0000}"/>
    <cellStyle name="Note 2 3 7 2 3 2" xfId="19250" xr:uid="{00000000-0005-0000-0000-0000F24A0000}"/>
    <cellStyle name="Note 2 3 7 2 4" xfId="19251" xr:uid="{00000000-0005-0000-0000-0000F34A0000}"/>
    <cellStyle name="Note 2 3 7 3" xfId="19252" xr:uid="{00000000-0005-0000-0000-0000F44A0000}"/>
    <cellStyle name="Note 2 3 7 3 2" xfId="19253" xr:uid="{00000000-0005-0000-0000-0000F54A0000}"/>
    <cellStyle name="Note 2 3 7 4" xfId="19254" xr:uid="{00000000-0005-0000-0000-0000F64A0000}"/>
    <cellStyle name="Note 2 3 7 4 2" xfId="19255" xr:uid="{00000000-0005-0000-0000-0000F74A0000}"/>
    <cellStyle name="Note 2 3 7 5" xfId="19256" xr:uid="{00000000-0005-0000-0000-0000F84A0000}"/>
    <cellStyle name="Note 2 3 7 5 2" xfId="19257" xr:uid="{00000000-0005-0000-0000-0000F94A0000}"/>
    <cellStyle name="Note 2 3 7 6" xfId="19258" xr:uid="{00000000-0005-0000-0000-0000FA4A0000}"/>
    <cellStyle name="Note 2 3 8" xfId="19259" xr:uid="{00000000-0005-0000-0000-0000FB4A0000}"/>
    <cellStyle name="Note 2 3 8 2" xfId="19260" xr:uid="{00000000-0005-0000-0000-0000FC4A0000}"/>
    <cellStyle name="Note 2 3 8 2 2" xfId="19261" xr:uid="{00000000-0005-0000-0000-0000FD4A0000}"/>
    <cellStyle name="Note 2 3 8 2 2 2" xfId="19262" xr:uid="{00000000-0005-0000-0000-0000FE4A0000}"/>
    <cellStyle name="Note 2 3 8 2 3" xfId="19263" xr:uid="{00000000-0005-0000-0000-0000FF4A0000}"/>
    <cellStyle name="Note 2 3 8 3" xfId="19264" xr:uid="{00000000-0005-0000-0000-0000004B0000}"/>
    <cellStyle name="Note 2 3 8 3 2" xfId="19265" xr:uid="{00000000-0005-0000-0000-0000014B0000}"/>
    <cellStyle name="Note 2 3 8 4" xfId="19266" xr:uid="{00000000-0005-0000-0000-0000024B0000}"/>
    <cellStyle name="Note 2 3 8 4 2" xfId="19267" xr:uid="{00000000-0005-0000-0000-0000034B0000}"/>
    <cellStyle name="Note 2 3 8 5" xfId="19268" xr:uid="{00000000-0005-0000-0000-0000044B0000}"/>
    <cellStyle name="Note 2 3 8 5 2" xfId="19269" xr:uid="{00000000-0005-0000-0000-0000054B0000}"/>
    <cellStyle name="Note 2 3 8 6" xfId="19270" xr:uid="{00000000-0005-0000-0000-0000064B0000}"/>
    <cellStyle name="Note 2 3 9" xfId="19271" xr:uid="{00000000-0005-0000-0000-0000074B0000}"/>
    <cellStyle name="Note 2 3 9 2" xfId="19272" xr:uid="{00000000-0005-0000-0000-0000084B0000}"/>
    <cellStyle name="Note 2 3 9 2 2" xfId="19273" xr:uid="{00000000-0005-0000-0000-0000094B0000}"/>
    <cellStyle name="Note 2 3 9 3" xfId="19274" xr:uid="{00000000-0005-0000-0000-00000A4B0000}"/>
    <cellStyle name="Note 2 3 9 3 2" xfId="19275" xr:uid="{00000000-0005-0000-0000-00000B4B0000}"/>
    <cellStyle name="Note 2 3 9 4" xfId="19276" xr:uid="{00000000-0005-0000-0000-00000C4B0000}"/>
    <cellStyle name="Note 2 30" xfId="19277" xr:uid="{00000000-0005-0000-0000-00000D4B0000}"/>
    <cellStyle name="Note 2 30 2" xfId="19278" xr:uid="{00000000-0005-0000-0000-00000E4B0000}"/>
    <cellStyle name="Note 2 31" xfId="19279" xr:uid="{00000000-0005-0000-0000-00000F4B0000}"/>
    <cellStyle name="Note 2 32" xfId="19280" xr:uid="{00000000-0005-0000-0000-0000104B0000}"/>
    <cellStyle name="Note 2 4" xfId="19281" xr:uid="{00000000-0005-0000-0000-0000114B0000}"/>
    <cellStyle name="Note 2 4 10" xfId="19282" xr:uid="{00000000-0005-0000-0000-0000124B0000}"/>
    <cellStyle name="Note 2 4 10 2" xfId="19283" xr:uid="{00000000-0005-0000-0000-0000134B0000}"/>
    <cellStyle name="Note 2 4 11" xfId="19284" xr:uid="{00000000-0005-0000-0000-0000144B0000}"/>
    <cellStyle name="Note 2 4 11 2" xfId="19285" xr:uid="{00000000-0005-0000-0000-0000154B0000}"/>
    <cellStyle name="Note 2 4 12" xfId="19286" xr:uid="{00000000-0005-0000-0000-0000164B0000}"/>
    <cellStyle name="Note 2 4 12 2" xfId="19287" xr:uid="{00000000-0005-0000-0000-0000174B0000}"/>
    <cellStyle name="Note 2 4 13" xfId="19288" xr:uid="{00000000-0005-0000-0000-0000184B0000}"/>
    <cellStyle name="Note 2 4 14" xfId="19289" xr:uid="{00000000-0005-0000-0000-0000194B0000}"/>
    <cellStyle name="Note 2 4 2" xfId="19290" xr:uid="{00000000-0005-0000-0000-00001A4B0000}"/>
    <cellStyle name="Note 2 4 2 10" xfId="19291" xr:uid="{00000000-0005-0000-0000-00001B4B0000}"/>
    <cellStyle name="Note 2 4 2 2" xfId="19292" xr:uid="{00000000-0005-0000-0000-00001C4B0000}"/>
    <cellStyle name="Note 2 4 2 2 2" xfId="19293" xr:uid="{00000000-0005-0000-0000-00001D4B0000}"/>
    <cellStyle name="Note 2 4 2 2 2 2" xfId="19294" xr:uid="{00000000-0005-0000-0000-00001E4B0000}"/>
    <cellStyle name="Note 2 4 2 2 2 2 2" xfId="19295" xr:uid="{00000000-0005-0000-0000-00001F4B0000}"/>
    <cellStyle name="Note 2 4 2 2 2 3" xfId="19296" xr:uid="{00000000-0005-0000-0000-0000204B0000}"/>
    <cellStyle name="Note 2 4 2 2 2 3 2" xfId="19297" xr:uid="{00000000-0005-0000-0000-0000214B0000}"/>
    <cellStyle name="Note 2 4 2 2 2 4" xfId="19298" xr:uid="{00000000-0005-0000-0000-0000224B0000}"/>
    <cellStyle name="Note 2 4 2 2 3" xfId="19299" xr:uid="{00000000-0005-0000-0000-0000234B0000}"/>
    <cellStyle name="Note 2 4 2 2 3 2" xfId="19300" xr:uid="{00000000-0005-0000-0000-0000244B0000}"/>
    <cellStyle name="Note 2 4 2 2 4" xfId="19301" xr:uid="{00000000-0005-0000-0000-0000254B0000}"/>
    <cellStyle name="Note 2 4 2 2 4 2" xfId="19302" xr:uid="{00000000-0005-0000-0000-0000264B0000}"/>
    <cellStyle name="Note 2 4 2 2 5" xfId="19303" xr:uid="{00000000-0005-0000-0000-0000274B0000}"/>
    <cellStyle name="Note 2 4 2 3" xfId="19304" xr:uid="{00000000-0005-0000-0000-0000284B0000}"/>
    <cellStyle name="Note 2 4 2 3 2" xfId="19305" xr:uid="{00000000-0005-0000-0000-0000294B0000}"/>
    <cellStyle name="Note 2 4 2 3 2 2" xfId="19306" xr:uid="{00000000-0005-0000-0000-00002A4B0000}"/>
    <cellStyle name="Note 2 4 2 3 3" xfId="19307" xr:uid="{00000000-0005-0000-0000-00002B4B0000}"/>
    <cellStyle name="Note 2 4 2 3 3 2" xfId="19308" xr:uid="{00000000-0005-0000-0000-00002C4B0000}"/>
    <cellStyle name="Note 2 4 2 3 4" xfId="19309" xr:uid="{00000000-0005-0000-0000-00002D4B0000}"/>
    <cellStyle name="Note 2 4 2 4" xfId="19310" xr:uid="{00000000-0005-0000-0000-00002E4B0000}"/>
    <cellStyle name="Note 2 4 2 4 2" xfId="19311" xr:uid="{00000000-0005-0000-0000-00002F4B0000}"/>
    <cellStyle name="Note 2 4 2 4 3" xfId="19312" xr:uid="{00000000-0005-0000-0000-0000304B0000}"/>
    <cellStyle name="Note 2 4 2 4 4" xfId="19313" xr:uid="{00000000-0005-0000-0000-0000314B0000}"/>
    <cellStyle name="Note 2 4 2 5" xfId="19314" xr:uid="{00000000-0005-0000-0000-0000324B0000}"/>
    <cellStyle name="Note 2 4 2 5 2" xfId="19315" xr:uid="{00000000-0005-0000-0000-0000334B0000}"/>
    <cellStyle name="Note 2 4 2 5 3" xfId="19316" xr:uid="{00000000-0005-0000-0000-0000344B0000}"/>
    <cellStyle name="Note 2 4 2 5 4" xfId="19317" xr:uid="{00000000-0005-0000-0000-0000354B0000}"/>
    <cellStyle name="Note 2 4 2 6" xfId="19318" xr:uid="{00000000-0005-0000-0000-0000364B0000}"/>
    <cellStyle name="Note 2 4 2 6 2" xfId="19319" xr:uid="{00000000-0005-0000-0000-0000374B0000}"/>
    <cellStyle name="Note 2 4 2 6 3" xfId="19320" xr:uid="{00000000-0005-0000-0000-0000384B0000}"/>
    <cellStyle name="Note 2 4 2 6 4" xfId="19321" xr:uid="{00000000-0005-0000-0000-0000394B0000}"/>
    <cellStyle name="Note 2 4 2 7" xfId="19322" xr:uid="{00000000-0005-0000-0000-00003A4B0000}"/>
    <cellStyle name="Note 2 4 2 7 2" xfId="19323" xr:uid="{00000000-0005-0000-0000-00003B4B0000}"/>
    <cellStyle name="Note 2 4 2 7 3" xfId="19324" xr:uid="{00000000-0005-0000-0000-00003C4B0000}"/>
    <cellStyle name="Note 2 4 2 7 4" xfId="19325" xr:uid="{00000000-0005-0000-0000-00003D4B0000}"/>
    <cellStyle name="Note 2 4 2 8" xfId="19326" xr:uid="{00000000-0005-0000-0000-00003E4B0000}"/>
    <cellStyle name="Note 2 4 2 9" xfId="19327" xr:uid="{00000000-0005-0000-0000-00003F4B0000}"/>
    <cellStyle name="Note 2 4 3" xfId="19328" xr:uid="{00000000-0005-0000-0000-0000404B0000}"/>
    <cellStyle name="Note 2 4 3 2" xfId="19329" xr:uid="{00000000-0005-0000-0000-0000414B0000}"/>
    <cellStyle name="Note 2 4 3 2 2" xfId="19330" xr:uid="{00000000-0005-0000-0000-0000424B0000}"/>
    <cellStyle name="Note 2 4 3 2 2 2" xfId="19331" xr:uid="{00000000-0005-0000-0000-0000434B0000}"/>
    <cellStyle name="Note 2 4 3 2 3" xfId="19332" xr:uid="{00000000-0005-0000-0000-0000444B0000}"/>
    <cellStyle name="Note 2 4 3 2 3 2" xfId="19333" xr:uid="{00000000-0005-0000-0000-0000454B0000}"/>
    <cellStyle name="Note 2 4 3 2 4" xfId="19334" xr:uid="{00000000-0005-0000-0000-0000464B0000}"/>
    <cellStyle name="Note 2 4 3 3" xfId="19335" xr:uid="{00000000-0005-0000-0000-0000474B0000}"/>
    <cellStyle name="Note 2 4 3 3 2" xfId="19336" xr:uid="{00000000-0005-0000-0000-0000484B0000}"/>
    <cellStyle name="Note 2 4 3 4" xfId="19337" xr:uid="{00000000-0005-0000-0000-0000494B0000}"/>
    <cellStyle name="Note 2 4 3 4 2" xfId="19338" xr:uid="{00000000-0005-0000-0000-00004A4B0000}"/>
    <cellStyle name="Note 2 4 3 5" xfId="19339" xr:uid="{00000000-0005-0000-0000-00004B4B0000}"/>
    <cellStyle name="Note 2 4 3 6" xfId="19340" xr:uid="{00000000-0005-0000-0000-00004C4B0000}"/>
    <cellStyle name="Note 2 4 4" xfId="19341" xr:uid="{00000000-0005-0000-0000-00004D4B0000}"/>
    <cellStyle name="Note 2 4 4 2" xfId="19342" xr:uid="{00000000-0005-0000-0000-00004E4B0000}"/>
    <cellStyle name="Note 2 4 4 2 2" xfId="19343" xr:uid="{00000000-0005-0000-0000-00004F4B0000}"/>
    <cellStyle name="Note 2 4 4 3" xfId="19344" xr:uid="{00000000-0005-0000-0000-0000504B0000}"/>
    <cellStyle name="Note 2 4 4 3 2" xfId="19345" xr:uid="{00000000-0005-0000-0000-0000514B0000}"/>
    <cellStyle name="Note 2 4 4 4" xfId="19346" xr:uid="{00000000-0005-0000-0000-0000524B0000}"/>
    <cellStyle name="Note 2 4 4 5" xfId="19347" xr:uid="{00000000-0005-0000-0000-0000534B0000}"/>
    <cellStyle name="Note 2 4 5" xfId="19348" xr:uid="{00000000-0005-0000-0000-0000544B0000}"/>
    <cellStyle name="Note 2 4 5 2" xfId="19349" xr:uid="{00000000-0005-0000-0000-0000554B0000}"/>
    <cellStyle name="Note 2 4 5 2 2" xfId="19350" xr:uid="{00000000-0005-0000-0000-0000564B0000}"/>
    <cellStyle name="Note 2 4 5 3" xfId="19351" xr:uid="{00000000-0005-0000-0000-0000574B0000}"/>
    <cellStyle name="Note 2 4 5 4" xfId="19352" xr:uid="{00000000-0005-0000-0000-0000584B0000}"/>
    <cellStyle name="Note 2 4 6" xfId="19353" xr:uid="{00000000-0005-0000-0000-0000594B0000}"/>
    <cellStyle name="Note 2 4 6 2" xfId="19354" xr:uid="{00000000-0005-0000-0000-00005A4B0000}"/>
    <cellStyle name="Note 2 4 6 3" xfId="19355" xr:uid="{00000000-0005-0000-0000-00005B4B0000}"/>
    <cellStyle name="Note 2 4 6 4" xfId="19356" xr:uid="{00000000-0005-0000-0000-00005C4B0000}"/>
    <cellStyle name="Note 2 4 7" xfId="19357" xr:uid="{00000000-0005-0000-0000-00005D4B0000}"/>
    <cellStyle name="Note 2 4 7 2" xfId="19358" xr:uid="{00000000-0005-0000-0000-00005E4B0000}"/>
    <cellStyle name="Note 2 4 8" xfId="19359" xr:uid="{00000000-0005-0000-0000-00005F4B0000}"/>
    <cellStyle name="Note 2 4 8 2" xfId="19360" xr:uid="{00000000-0005-0000-0000-0000604B0000}"/>
    <cellStyle name="Note 2 4 9" xfId="19361" xr:uid="{00000000-0005-0000-0000-0000614B0000}"/>
    <cellStyle name="Note 2 4 9 2" xfId="19362" xr:uid="{00000000-0005-0000-0000-0000624B0000}"/>
    <cellStyle name="Note 2 5" xfId="19363" xr:uid="{00000000-0005-0000-0000-0000634B0000}"/>
    <cellStyle name="Note 2 5 10" xfId="19364" xr:uid="{00000000-0005-0000-0000-0000644B0000}"/>
    <cellStyle name="Note 2 5 10 2" xfId="19365" xr:uid="{00000000-0005-0000-0000-0000654B0000}"/>
    <cellStyle name="Note 2 5 11" xfId="19366" xr:uid="{00000000-0005-0000-0000-0000664B0000}"/>
    <cellStyle name="Note 2 5 11 2" xfId="19367" xr:uid="{00000000-0005-0000-0000-0000674B0000}"/>
    <cellStyle name="Note 2 5 12" xfId="19368" xr:uid="{00000000-0005-0000-0000-0000684B0000}"/>
    <cellStyle name="Note 2 5 13" xfId="19369" xr:uid="{00000000-0005-0000-0000-0000694B0000}"/>
    <cellStyle name="Note 2 5 2" xfId="19370" xr:uid="{00000000-0005-0000-0000-00006A4B0000}"/>
    <cellStyle name="Note 2 5 2 10" xfId="19371" xr:uid="{00000000-0005-0000-0000-00006B4B0000}"/>
    <cellStyle name="Note 2 5 2 2" xfId="19372" xr:uid="{00000000-0005-0000-0000-00006C4B0000}"/>
    <cellStyle name="Note 2 5 2 2 2" xfId="19373" xr:uid="{00000000-0005-0000-0000-00006D4B0000}"/>
    <cellStyle name="Note 2 5 2 2 2 2" xfId="19374" xr:uid="{00000000-0005-0000-0000-00006E4B0000}"/>
    <cellStyle name="Note 2 5 2 2 3" xfId="19375" xr:uid="{00000000-0005-0000-0000-00006F4B0000}"/>
    <cellStyle name="Note 2 5 2 2 3 2" xfId="19376" xr:uid="{00000000-0005-0000-0000-0000704B0000}"/>
    <cellStyle name="Note 2 5 2 2 4" xfId="19377" xr:uid="{00000000-0005-0000-0000-0000714B0000}"/>
    <cellStyle name="Note 2 5 2 3" xfId="19378" xr:uid="{00000000-0005-0000-0000-0000724B0000}"/>
    <cellStyle name="Note 2 5 2 3 2" xfId="19379" xr:uid="{00000000-0005-0000-0000-0000734B0000}"/>
    <cellStyle name="Note 2 5 2 3 3" xfId="19380" xr:uid="{00000000-0005-0000-0000-0000744B0000}"/>
    <cellStyle name="Note 2 5 2 3 4" xfId="19381" xr:uid="{00000000-0005-0000-0000-0000754B0000}"/>
    <cellStyle name="Note 2 5 2 4" xfId="19382" xr:uid="{00000000-0005-0000-0000-0000764B0000}"/>
    <cellStyle name="Note 2 5 2 4 2" xfId="19383" xr:uid="{00000000-0005-0000-0000-0000774B0000}"/>
    <cellStyle name="Note 2 5 2 4 3" xfId="19384" xr:uid="{00000000-0005-0000-0000-0000784B0000}"/>
    <cellStyle name="Note 2 5 2 4 4" xfId="19385" xr:uid="{00000000-0005-0000-0000-0000794B0000}"/>
    <cellStyle name="Note 2 5 2 5" xfId="19386" xr:uid="{00000000-0005-0000-0000-00007A4B0000}"/>
    <cellStyle name="Note 2 5 2 5 2" xfId="19387" xr:uid="{00000000-0005-0000-0000-00007B4B0000}"/>
    <cellStyle name="Note 2 5 2 5 3" xfId="19388" xr:uid="{00000000-0005-0000-0000-00007C4B0000}"/>
    <cellStyle name="Note 2 5 2 5 4" xfId="19389" xr:uid="{00000000-0005-0000-0000-00007D4B0000}"/>
    <cellStyle name="Note 2 5 2 6" xfId="19390" xr:uid="{00000000-0005-0000-0000-00007E4B0000}"/>
    <cellStyle name="Note 2 5 2 6 2" xfId="19391" xr:uid="{00000000-0005-0000-0000-00007F4B0000}"/>
    <cellStyle name="Note 2 5 2 6 3" xfId="19392" xr:uid="{00000000-0005-0000-0000-0000804B0000}"/>
    <cellStyle name="Note 2 5 2 6 4" xfId="19393" xr:uid="{00000000-0005-0000-0000-0000814B0000}"/>
    <cellStyle name="Note 2 5 2 7" xfId="19394" xr:uid="{00000000-0005-0000-0000-0000824B0000}"/>
    <cellStyle name="Note 2 5 2 7 2" xfId="19395" xr:uid="{00000000-0005-0000-0000-0000834B0000}"/>
    <cellStyle name="Note 2 5 2 7 3" xfId="19396" xr:uid="{00000000-0005-0000-0000-0000844B0000}"/>
    <cellStyle name="Note 2 5 2 7 4" xfId="19397" xr:uid="{00000000-0005-0000-0000-0000854B0000}"/>
    <cellStyle name="Note 2 5 2 8" xfId="19398" xr:uid="{00000000-0005-0000-0000-0000864B0000}"/>
    <cellStyle name="Note 2 5 2 9" xfId="19399" xr:uid="{00000000-0005-0000-0000-0000874B0000}"/>
    <cellStyle name="Note 2 5 3" xfId="19400" xr:uid="{00000000-0005-0000-0000-0000884B0000}"/>
    <cellStyle name="Note 2 5 3 2" xfId="19401" xr:uid="{00000000-0005-0000-0000-0000894B0000}"/>
    <cellStyle name="Note 2 5 3 2 2" xfId="19402" xr:uid="{00000000-0005-0000-0000-00008A4B0000}"/>
    <cellStyle name="Note 2 5 3 3" xfId="19403" xr:uid="{00000000-0005-0000-0000-00008B4B0000}"/>
    <cellStyle name="Note 2 5 3 3 2" xfId="19404" xr:uid="{00000000-0005-0000-0000-00008C4B0000}"/>
    <cellStyle name="Note 2 5 3 4" xfId="19405" xr:uid="{00000000-0005-0000-0000-00008D4B0000}"/>
    <cellStyle name="Note 2 5 3 5" xfId="19406" xr:uid="{00000000-0005-0000-0000-00008E4B0000}"/>
    <cellStyle name="Note 2 5 4" xfId="19407" xr:uid="{00000000-0005-0000-0000-00008F4B0000}"/>
    <cellStyle name="Note 2 5 4 2" xfId="19408" xr:uid="{00000000-0005-0000-0000-0000904B0000}"/>
    <cellStyle name="Note 2 5 4 2 2" xfId="19409" xr:uid="{00000000-0005-0000-0000-0000914B0000}"/>
    <cellStyle name="Note 2 5 4 3" xfId="19410" xr:uid="{00000000-0005-0000-0000-0000924B0000}"/>
    <cellStyle name="Note 2 5 4 4" xfId="19411" xr:uid="{00000000-0005-0000-0000-0000934B0000}"/>
    <cellStyle name="Note 2 5 5" xfId="19412" xr:uid="{00000000-0005-0000-0000-0000944B0000}"/>
    <cellStyle name="Note 2 5 5 2" xfId="19413" xr:uid="{00000000-0005-0000-0000-0000954B0000}"/>
    <cellStyle name="Note 2 5 5 3" xfId="19414" xr:uid="{00000000-0005-0000-0000-0000964B0000}"/>
    <cellStyle name="Note 2 5 5 4" xfId="19415" xr:uid="{00000000-0005-0000-0000-0000974B0000}"/>
    <cellStyle name="Note 2 5 6" xfId="19416" xr:uid="{00000000-0005-0000-0000-0000984B0000}"/>
    <cellStyle name="Note 2 5 6 2" xfId="19417" xr:uid="{00000000-0005-0000-0000-0000994B0000}"/>
    <cellStyle name="Note 2 5 6 3" xfId="19418" xr:uid="{00000000-0005-0000-0000-00009A4B0000}"/>
    <cellStyle name="Note 2 5 6 4" xfId="19419" xr:uid="{00000000-0005-0000-0000-00009B4B0000}"/>
    <cellStyle name="Note 2 5 7" xfId="19420" xr:uid="{00000000-0005-0000-0000-00009C4B0000}"/>
    <cellStyle name="Note 2 5 7 2" xfId="19421" xr:uid="{00000000-0005-0000-0000-00009D4B0000}"/>
    <cellStyle name="Note 2 5 8" xfId="19422" xr:uid="{00000000-0005-0000-0000-00009E4B0000}"/>
    <cellStyle name="Note 2 5 8 2" xfId="19423" xr:uid="{00000000-0005-0000-0000-00009F4B0000}"/>
    <cellStyle name="Note 2 5 9" xfId="19424" xr:uid="{00000000-0005-0000-0000-0000A04B0000}"/>
    <cellStyle name="Note 2 5 9 2" xfId="19425" xr:uid="{00000000-0005-0000-0000-0000A14B0000}"/>
    <cellStyle name="Note 2 6" xfId="19426" xr:uid="{00000000-0005-0000-0000-0000A24B0000}"/>
    <cellStyle name="Note 2 6 10" xfId="19427" xr:uid="{00000000-0005-0000-0000-0000A34B0000}"/>
    <cellStyle name="Note 2 6 10 2" xfId="19428" xr:uid="{00000000-0005-0000-0000-0000A44B0000}"/>
    <cellStyle name="Note 2 6 11" xfId="19429" xr:uid="{00000000-0005-0000-0000-0000A54B0000}"/>
    <cellStyle name="Note 2 6 12" xfId="19430" xr:uid="{00000000-0005-0000-0000-0000A64B0000}"/>
    <cellStyle name="Note 2 6 13" xfId="19431" xr:uid="{00000000-0005-0000-0000-0000A74B0000}"/>
    <cellStyle name="Note 2 6 2" xfId="19432" xr:uid="{00000000-0005-0000-0000-0000A84B0000}"/>
    <cellStyle name="Note 2 6 2 2" xfId="19433" xr:uid="{00000000-0005-0000-0000-0000A94B0000}"/>
    <cellStyle name="Note 2 6 2 2 2" xfId="19434" xr:uid="{00000000-0005-0000-0000-0000AA4B0000}"/>
    <cellStyle name="Note 2 6 2 2 2 2" xfId="19435" xr:uid="{00000000-0005-0000-0000-0000AB4B0000}"/>
    <cellStyle name="Note 2 6 2 2 3" xfId="19436" xr:uid="{00000000-0005-0000-0000-0000AC4B0000}"/>
    <cellStyle name="Note 2 6 2 2 3 2" xfId="19437" xr:uid="{00000000-0005-0000-0000-0000AD4B0000}"/>
    <cellStyle name="Note 2 6 2 2 4" xfId="19438" xr:uid="{00000000-0005-0000-0000-0000AE4B0000}"/>
    <cellStyle name="Note 2 6 2 3" xfId="19439" xr:uid="{00000000-0005-0000-0000-0000AF4B0000}"/>
    <cellStyle name="Note 2 6 2 3 2" xfId="19440" xr:uid="{00000000-0005-0000-0000-0000B04B0000}"/>
    <cellStyle name="Note 2 6 2 4" xfId="19441" xr:uid="{00000000-0005-0000-0000-0000B14B0000}"/>
    <cellStyle name="Note 2 6 2 4 2" xfId="19442" xr:uid="{00000000-0005-0000-0000-0000B24B0000}"/>
    <cellStyle name="Note 2 6 2 5" xfId="19443" xr:uid="{00000000-0005-0000-0000-0000B34B0000}"/>
    <cellStyle name="Note 2 6 3" xfId="19444" xr:uid="{00000000-0005-0000-0000-0000B44B0000}"/>
    <cellStyle name="Note 2 6 3 2" xfId="19445" xr:uid="{00000000-0005-0000-0000-0000B54B0000}"/>
    <cellStyle name="Note 2 6 3 2 2" xfId="19446" xr:uid="{00000000-0005-0000-0000-0000B64B0000}"/>
    <cellStyle name="Note 2 6 3 3" xfId="19447" xr:uid="{00000000-0005-0000-0000-0000B74B0000}"/>
    <cellStyle name="Note 2 6 3 3 2" xfId="19448" xr:uid="{00000000-0005-0000-0000-0000B84B0000}"/>
    <cellStyle name="Note 2 6 3 4" xfId="19449" xr:uid="{00000000-0005-0000-0000-0000B94B0000}"/>
    <cellStyle name="Note 2 6 4" xfId="19450" xr:uid="{00000000-0005-0000-0000-0000BA4B0000}"/>
    <cellStyle name="Note 2 6 4 2" xfId="19451" xr:uid="{00000000-0005-0000-0000-0000BB4B0000}"/>
    <cellStyle name="Note 2 6 4 2 2" xfId="19452" xr:uid="{00000000-0005-0000-0000-0000BC4B0000}"/>
    <cellStyle name="Note 2 6 4 3" xfId="19453" xr:uid="{00000000-0005-0000-0000-0000BD4B0000}"/>
    <cellStyle name="Note 2 6 4 4" xfId="19454" xr:uid="{00000000-0005-0000-0000-0000BE4B0000}"/>
    <cellStyle name="Note 2 6 5" xfId="19455" xr:uid="{00000000-0005-0000-0000-0000BF4B0000}"/>
    <cellStyle name="Note 2 6 5 2" xfId="19456" xr:uid="{00000000-0005-0000-0000-0000C04B0000}"/>
    <cellStyle name="Note 2 6 5 3" xfId="19457" xr:uid="{00000000-0005-0000-0000-0000C14B0000}"/>
    <cellStyle name="Note 2 6 5 4" xfId="19458" xr:uid="{00000000-0005-0000-0000-0000C24B0000}"/>
    <cellStyle name="Note 2 6 6" xfId="19459" xr:uid="{00000000-0005-0000-0000-0000C34B0000}"/>
    <cellStyle name="Note 2 6 6 2" xfId="19460" xr:uid="{00000000-0005-0000-0000-0000C44B0000}"/>
    <cellStyle name="Note 2 6 6 3" xfId="19461" xr:uid="{00000000-0005-0000-0000-0000C54B0000}"/>
    <cellStyle name="Note 2 6 6 4" xfId="19462" xr:uid="{00000000-0005-0000-0000-0000C64B0000}"/>
    <cellStyle name="Note 2 6 7" xfId="19463" xr:uid="{00000000-0005-0000-0000-0000C74B0000}"/>
    <cellStyle name="Note 2 6 7 2" xfId="19464" xr:uid="{00000000-0005-0000-0000-0000C84B0000}"/>
    <cellStyle name="Note 2 6 7 3" xfId="19465" xr:uid="{00000000-0005-0000-0000-0000C94B0000}"/>
    <cellStyle name="Note 2 6 7 4" xfId="19466" xr:uid="{00000000-0005-0000-0000-0000CA4B0000}"/>
    <cellStyle name="Note 2 6 8" xfId="19467" xr:uid="{00000000-0005-0000-0000-0000CB4B0000}"/>
    <cellStyle name="Note 2 6 8 2" xfId="19468" xr:uid="{00000000-0005-0000-0000-0000CC4B0000}"/>
    <cellStyle name="Note 2 6 9" xfId="19469" xr:uid="{00000000-0005-0000-0000-0000CD4B0000}"/>
    <cellStyle name="Note 2 6 9 2" xfId="19470" xr:uid="{00000000-0005-0000-0000-0000CE4B0000}"/>
    <cellStyle name="Note 2 7" xfId="19471" xr:uid="{00000000-0005-0000-0000-0000CF4B0000}"/>
    <cellStyle name="Note 2 7 10" xfId="19472" xr:uid="{00000000-0005-0000-0000-0000D04B0000}"/>
    <cellStyle name="Note 2 7 2" xfId="19473" xr:uid="{00000000-0005-0000-0000-0000D14B0000}"/>
    <cellStyle name="Note 2 7 2 2" xfId="19474" xr:uid="{00000000-0005-0000-0000-0000D24B0000}"/>
    <cellStyle name="Note 2 7 2 2 2" xfId="19475" xr:uid="{00000000-0005-0000-0000-0000D34B0000}"/>
    <cellStyle name="Note 2 7 2 2 2 2" xfId="19476" xr:uid="{00000000-0005-0000-0000-0000D44B0000}"/>
    <cellStyle name="Note 2 7 2 2 3" xfId="19477" xr:uid="{00000000-0005-0000-0000-0000D54B0000}"/>
    <cellStyle name="Note 2 7 2 2 3 2" xfId="19478" xr:uid="{00000000-0005-0000-0000-0000D64B0000}"/>
    <cellStyle name="Note 2 7 2 2 4" xfId="19479" xr:uid="{00000000-0005-0000-0000-0000D74B0000}"/>
    <cellStyle name="Note 2 7 2 3" xfId="19480" xr:uid="{00000000-0005-0000-0000-0000D84B0000}"/>
    <cellStyle name="Note 2 7 2 3 2" xfId="19481" xr:uid="{00000000-0005-0000-0000-0000D94B0000}"/>
    <cellStyle name="Note 2 7 2 4" xfId="19482" xr:uid="{00000000-0005-0000-0000-0000DA4B0000}"/>
    <cellStyle name="Note 2 7 2 4 2" xfId="19483" xr:uid="{00000000-0005-0000-0000-0000DB4B0000}"/>
    <cellStyle name="Note 2 7 2 5" xfId="19484" xr:uid="{00000000-0005-0000-0000-0000DC4B0000}"/>
    <cellStyle name="Note 2 7 3" xfId="19485" xr:uid="{00000000-0005-0000-0000-0000DD4B0000}"/>
    <cellStyle name="Note 2 7 3 2" xfId="19486" xr:uid="{00000000-0005-0000-0000-0000DE4B0000}"/>
    <cellStyle name="Note 2 7 3 2 2" xfId="19487" xr:uid="{00000000-0005-0000-0000-0000DF4B0000}"/>
    <cellStyle name="Note 2 7 3 3" xfId="19488" xr:uid="{00000000-0005-0000-0000-0000E04B0000}"/>
    <cellStyle name="Note 2 7 3 3 2" xfId="19489" xr:uid="{00000000-0005-0000-0000-0000E14B0000}"/>
    <cellStyle name="Note 2 7 3 4" xfId="19490" xr:uid="{00000000-0005-0000-0000-0000E24B0000}"/>
    <cellStyle name="Note 2 7 4" xfId="19491" xr:uid="{00000000-0005-0000-0000-0000E34B0000}"/>
    <cellStyle name="Note 2 7 4 2" xfId="19492" xr:uid="{00000000-0005-0000-0000-0000E44B0000}"/>
    <cellStyle name="Note 2 7 4 2 2" xfId="19493" xr:uid="{00000000-0005-0000-0000-0000E54B0000}"/>
    <cellStyle name="Note 2 7 4 3" xfId="19494" xr:uid="{00000000-0005-0000-0000-0000E64B0000}"/>
    <cellStyle name="Note 2 7 5" xfId="19495" xr:uid="{00000000-0005-0000-0000-0000E74B0000}"/>
    <cellStyle name="Note 2 7 5 2" xfId="19496" xr:uid="{00000000-0005-0000-0000-0000E84B0000}"/>
    <cellStyle name="Note 2 7 6" xfId="19497" xr:uid="{00000000-0005-0000-0000-0000E94B0000}"/>
    <cellStyle name="Note 2 7 6 2" xfId="19498" xr:uid="{00000000-0005-0000-0000-0000EA4B0000}"/>
    <cellStyle name="Note 2 7 7" xfId="19499" xr:uid="{00000000-0005-0000-0000-0000EB4B0000}"/>
    <cellStyle name="Note 2 7 7 2" xfId="19500" xr:uid="{00000000-0005-0000-0000-0000EC4B0000}"/>
    <cellStyle name="Note 2 7 8" xfId="19501" xr:uid="{00000000-0005-0000-0000-0000ED4B0000}"/>
    <cellStyle name="Note 2 7 8 2" xfId="19502" xr:uid="{00000000-0005-0000-0000-0000EE4B0000}"/>
    <cellStyle name="Note 2 7 9" xfId="19503" xr:uid="{00000000-0005-0000-0000-0000EF4B0000}"/>
    <cellStyle name="Note 2 8" xfId="19504" xr:uid="{00000000-0005-0000-0000-0000F04B0000}"/>
    <cellStyle name="Note 2 8 2" xfId="19505" xr:uid="{00000000-0005-0000-0000-0000F14B0000}"/>
    <cellStyle name="Note 2 8 2 2" xfId="19506" xr:uid="{00000000-0005-0000-0000-0000F24B0000}"/>
    <cellStyle name="Note 2 8 2 2 2" xfId="19507" xr:uid="{00000000-0005-0000-0000-0000F34B0000}"/>
    <cellStyle name="Note 2 8 2 3" xfId="19508" xr:uid="{00000000-0005-0000-0000-0000F44B0000}"/>
    <cellStyle name="Note 2 8 2 3 2" xfId="19509" xr:uid="{00000000-0005-0000-0000-0000F54B0000}"/>
    <cellStyle name="Note 2 8 2 4" xfId="19510" xr:uid="{00000000-0005-0000-0000-0000F64B0000}"/>
    <cellStyle name="Note 2 8 3" xfId="19511" xr:uid="{00000000-0005-0000-0000-0000F74B0000}"/>
    <cellStyle name="Note 2 8 3 2" xfId="19512" xr:uid="{00000000-0005-0000-0000-0000F84B0000}"/>
    <cellStyle name="Note 2 8 3 2 2" xfId="19513" xr:uid="{00000000-0005-0000-0000-0000F94B0000}"/>
    <cellStyle name="Note 2 8 3 3" xfId="19514" xr:uid="{00000000-0005-0000-0000-0000FA4B0000}"/>
    <cellStyle name="Note 2 8 4" xfId="19515" xr:uid="{00000000-0005-0000-0000-0000FB4B0000}"/>
    <cellStyle name="Note 2 8 4 2" xfId="19516" xr:uid="{00000000-0005-0000-0000-0000FC4B0000}"/>
    <cellStyle name="Note 2 8 5" xfId="19517" xr:uid="{00000000-0005-0000-0000-0000FD4B0000}"/>
    <cellStyle name="Note 2 8 5 2" xfId="19518" xr:uid="{00000000-0005-0000-0000-0000FE4B0000}"/>
    <cellStyle name="Note 2 8 6" xfId="19519" xr:uid="{00000000-0005-0000-0000-0000FF4B0000}"/>
    <cellStyle name="Note 2 8 6 2" xfId="19520" xr:uid="{00000000-0005-0000-0000-0000004C0000}"/>
    <cellStyle name="Note 2 8 7" xfId="19521" xr:uid="{00000000-0005-0000-0000-0000014C0000}"/>
    <cellStyle name="Note 2 8 7 2" xfId="19522" xr:uid="{00000000-0005-0000-0000-0000024C0000}"/>
    <cellStyle name="Note 2 8 8" xfId="19523" xr:uid="{00000000-0005-0000-0000-0000034C0000}"/>
    <cellStyle name="Note 2 8 9" xfId="19524" xr:uid="{00000000-0005-0000-0000-0000044C0000}"/>
    <cellStyle name="Note 2 9" xfId="19525" xr:uid="{00000000-0005-0000-0000-0000054C0000}"/>
    <cellStyle name="Note 2 9 2" xfId="19526" xr:uid="{00000000-0005-0000-0000-0000064C0000}"/>
    <cellStyle name="Note 2 9 2 2" xfId="19527" xr:uid="{00000000-0005-0000-0000-0000074C0000}"/>
    <cellStyle name="Note 2 9 2 2 2" xfId="19528" xr:uid="{00000000-0005-0000-0000-0000084C0000}"/>
    <cellStyle name="Note 2 9 2 2 2 2" xfId="19529" xr:uid="{00000000-0005-0000-0000-0000094C0000}"/>
    <cellStyle name="Note 2 9 2 2 3" xfId="19530" xr:uid="{00000000-0005-0000-0000-00000A4C0000}"/>
    <cellStyle name="Note 2 9 2 3" xfId="19531" xr:uid="{00000000-0005-0000-0000-00000B4C0000}"/>
    <cellStyle name="Note 2 9 2 3 2" xfId="19532" xr:uid="{00000000-0005-0000-0000-00000C4C0000}"/>
    <cellStyle name="Note 2 9 2 4" xfId="19533" xr:uid="{00000000-0005-0000-0000-00000D4C0000}"/>
    <cellStyle name="Note 2 9 2 4 2" xfId="19534" xr:uid="{00000000-0005-0000-0000-00000E4C0000}"/>
    <cellStyle name="Note 2 9 2 5" xfId="19535" xr:uid="{00000000-0005-0000-0000-00000F4C0000}"/>
    <cellStyle name="Note 2 9 3" xfId="19536" xr:uid="{00000000-0005-0000-0000-0000104C0000}"/>
    <cellStyle name="Note 2 9 3 2" xfId="19537" xr:uid="{00000000-0005-0000-0000-0000114C0000}"/>
    <cellStyle name="Note 2 9 4" xfId="19538" xr:uid="{00000000-0005-0000-0000-0000124C0000}"/>
    <cellStyle name="Note 2 9 4 2" xfId="19539" xr:uid="{00000000-0005-0000-0000-0000134C0000}"/>
    <cellStyle name="Note 2 9 5" xfId="19540" xr:uid="{00000000-0005-0000-0000-0000144C0000}"/>
    <cellStyle name="Note 2 9 5 2" xfId="19541" xr:uid="{00000000-0005-0000-0000-0000154C0000}"/>
    <cellStyle name="Note 2 9 6" xfId="19542" xr:uid="{00000000-0005-0000-0000-0000164C0000}"/>
    <cellStyle name="Note 2 9 6 2" xfId="19543" xr:uid="{00000000-0005-0000-0000-0000174C0000}"/>
    <cellStyle name="Note 2 9 7" xfId="19544" xr:uid="{00000000-0005-0000-0000-0000184C0000}"/>
    <cellStyle name="Note 2 9 8" xfId="19545" xr:uid="{00000000-0005-0000-0000-0000194C0000}"/>
    <cellStyle name="Note 2_Internal FC 3+9 2010_templ v3_CMS_ 6 5 ver vas sms adj " xfId="19546" xr:uid="{00000000-0005-0000-0000-00001A4C0000}"/>
    <cellStyle name="Note 20" xfId="19547" xr:uid="{00000000-0005-0000-0000-00001B4C0000}"/>
    <cellStyle name="Note 20 2" xfId="19548" xr:uid="{00000000-0005-0000-0000-00001C4C0000}"/>
    <cellStyle name="Note 20 2 2" xfId="19549" xr:uid="{00000000-0005-0000-0000-00001D4C0000}"/>
    <cellStyle name="Note 20 2 2 2" xfId="19550" xr:uid="{00000000-0005-0000-0000-00001E4C0000}"/>
    <cellStyle name="Note 20 2 2 2 2" xfId="19551" xr:uid="{00000000-0005-0000-0000-00001F4C0000}"/>
    <cellStyle name="Note 20 2 2 2 3" xfId="19552" xr:uid="{00000000-0005-0000-0000-0000204C0000}"/>
    <cellStyle name="Note 20 2 2 2 4" xfId="19553" xr:uid="{00000000-0005-0000-0000-0000214C0000}"/>
    <cellStyle name="Note 20 2 2 3" xfId="19554" xr:uid="{00000000-0005-0000-0000-0000224C0000}"/>
    <cellStyle name="Note 20 2 2 3 2" xfId="19555" xr:uid="{00000000-0005-0000-0000-0000234C0000}"/>
    <cellStyle name="Note 20 2 2 3 3" xfId="19556" xr:uid="{00000000-0005-0000-0000-0000244C0000}"/>
    <cellStyle name="Note 20 2 2 3 4" xfId="19557" xr:uid="{00000000-0005-0000-0000-0000254C0000}"/>
    <cellStyle name="Note 20 2 2 4" xfId="19558" xr:uid="{00000000-0005-0000-0000-0000264C0000}"/>
    <cellStyle name="Note 20 2 2 4 2" xfId="19559" xr:uid="{00000000-0005-0000-0000-0000274C0000}"/>
    <cellStyle name="Note 20 2 2 4 3" xfId="19560" xr:uid="{00000000-0005-0000-0000-0000284C0000}"/>
    <cellStyle name="Note 20 2 2 4 4" xfId="19561" xr:uid="{00000000-0005-0000-0000-0000294C0000}"/>
    <cellStyle name="Note 20 2 2 5" xfId="19562" xr:uid="{00000000-0005-0000-0000-00002A4C0000}"/>
    <cellStyle name="Note 20 2 2 5 2" xfId="19563" xr:uid="{00000000-0005-0000-0000-00002B4C0000}"/>
    <cellStyle name="Note 20 2 2 5 3" xfId="19564" xr:uid="{00000000-0005-0000-0000-00002C4C0000}"/>
    <cellStyle name="Note 20 2 2 5 4" xfId="19565" xr:uid="{00000000-0005-0000-0000-00002D4C0000}"/>
    <cellStyle name="Note 20 2 2 6" xfId="19566" xr:uid="{00000000-0005-0000-0000-00002E4C0000}"/>
    <cellStyle name="Note 20 2 2 7" xfId="19567" xr:uid="{00000000-0005-0000-0000-00002F4C0000}"/>
    <cellStyle name="Note 20 2 2 8" xfId="19568" xr:uid="{00000000-0005-0000-0000-0000304C0000}"/>
    <cellStyle name="Note 20 2 3" xfId="19569" xr:uid="{00000000-0005-0000-0000-0000314C0000}"/>
    <cellStyle name="Note 20 2 3 2" xfId="19570" xr:uid="{00000000-0005-0000-0000-0000324C0000}"/>
    <cellStyle name="Note 20 2 3 3" xfId="19571" xr:uid="{00000000-0005-0000-0000-0000334C0000}"/>
    <cellStyle name="Note 20 2 3 4" xfId="19572" xr:uid="{00000000-0005-0000-0000-0000344C0000}"/>
    <cellStyle name="Note 20 2 4" xfId="19573" xr:uid="{00000000-0005-0000-0000-0000354C0000}"/>
    <cellStyle name="Note 20 2 5" xfId="19574" xr:uid="{00000000-0005-0000-0000-0000364C0000}"/>
    <cellStyle name="Note 20 2 6" xfId="19575" xr:uid="{00000000-0005-0000-0000-0000374C0000}"/>
    <cellStyle name="Note 20 3" xfId="19576" xr:uid="{00000000-0005-0000-0000-0000384C0000}"/>
    <cellStyle name="Note 20 3 2" xfId="19577" xr:uid="{00000000-0005-0000-0000-0000394C0000}"/>
    <cellStyle name="Note 20 3 2 2" xfId="19578" xr:uid="{00000000-0005-0000-0000-00003A4C0000}"/>
    <cellStyle name="Note 20 3 2 3" xfId="19579" xr:uid="{00000000-0005-0000-0000-00003B4C0000}"/>
    <cellStyle name="Note 20 3 2 4" xfId="19580" xr:uid="{00000000-0005-0000-0000-00003C4C0000}"/>
    <cellStyle name="Note 20 3 3" xfId="19581" xr:uid="{00000000-0005-0000-0000-00003D4C0000}"/>
    <cellStyle name="Note 20 3 3 2" xfId="19582" xr:uid="{00000000-0005-0000-0000-00003E4C0000}"/>
    <cellStyle name="Note 20 3 3 3" xfId="19583" xr:uid="{00000000-0005-0000-0000-00003F4C0000}"/>
    <cellStyle name="Note 20 3 3 4" xfId="19584" xr:uid="{00000000-0005-0000-0000-0000404C0000}"/>
    <cellStyle name="Note 20 3 4" xfId="19585" xr:uid="{00000000-0005-0000-0000-0000414C0000}"/>
    <cellStyle name="Note 20 3 4 2" xfId="19586" xr:uid="{00000000-0005-0000-0000-0000424C0000}"/>
    <cellStyle name="Note 20 3 4 3" xfId="19587" xr:uid="{00000000-0005-0000-0000-0000434C0000}"/>
    <cellStyle name="Note 20 3 4 4" xfId="19588" xr:uid="{00000000-0005-0000-0000-0000444C0000}"/>
    <cellStyle name="Note 20 3 5" xfId="19589" xr:uid="{00000000-0005-0000-0000-0000454C0000}"/>
    <cellStyle name="Note 20 3 5 2" xfId="19590" xr:uid="{00000000-0005-0000-0000-0000464C0000}"/>
    <cellStyle name="Note 20 3 5 3" xfId="19591" xr:uid="{00000000-0005-0000-0000-0000474C0000}"/>
    <cellStyle name="Note 20 3 5 4" xfId="19592" xr:uid="{00000000-0005-0000-0000-0000484C0000}"/>
    <cellStyle name="Note 20 3 6" xfId="19593" xr:uid="{00000000-0005-0000-0000-0000494C0000}"/>
    <cellStyle name="Note 20 3 7" xfId="19594" xr:uid="{00000000-0005-0000-0000-00004A4C0000}"/>
    <cellStyle name="Note 20 3 8" xfId="19595" xr:uid="{00000000-0005-0000-0000-00004B4C0000}"/>
    <cellStyle name="Note 20 4" xfId="19596" xr:uid="{00000000-0005-0000-0000-00004C4C0000}"/>
    <cellStyle name="Note 20 4 2" xfId="19597" xr:uid="{00000000-0005-0000-0000-00004D4C0000}"/>
    <cellStyle name="Note 20 4 3" xfId="19598" xr:uid="{00000000-0005-0000-0000-00004E4C0000}"/>
    <cellStyle name="Note 20 4 4" xfId="19599" xr:uid="{00000000-0005-0000-0000-00004F4C0000}"/>
    <cellStyle name="Note 20 5" xfId="19600" xr:uid="{00000000-0005-0000-0000-0000504C0000}"/>
    <cellStyle name="Note 20 6" xfId="19601" xr:uid="{00000000-0005-0000-0000-0000514C0000}"/>
    <cellStyle name="Note 20 7" xfId="19602" xr:uid="{00000000-0005-0000-0000-0000524C0000}"/>
    <cellStyle name="Note 21" xfId="19603" xr:uid="{00000000-0005-0000-0000-0000534C0000}"/>
    <cellStyle name="Note 21 2" xfId="19604" xr:uid="{00000000-0005-0000-0000-0000544C0000}"/>
    <cellStyle name="Note 21 2 2" xfId="19605" xr:uid="{00000000-0005-0000-0000-0000554C0000}"/>
    <cellStyle name="Note 21 2 2 2" xfId="19606" xr:uid="{00000000-0005-0000-0000-0000564C0000}"/>
    <cellStyle name="Note 21 2 2 2 2" xfId="19607" xr:uid="{00000000-0005-0000-0000-0000574C0000}"/>
    <cellStyle name="Note 21 2 2 2 3" xfId="19608" xr:uid="{00000000-0005-0000-0000-0000584C0000}"/>
    <cellStyle name="Note 21 2 2 2 4" xfId="19609" xr:uid="{00000000-0005-0000-0000-0000594C0000}"/>
    <cellStyle name="Note 21 2 2 3" xfId="19610" xr:uid="{00000000-0005-0000-0000-00005A4C0000}"/>
    <cellStyle name="Note 21 2 2 3 2" xfId="19611" xr:uid="{00000000-0005-0000-0000-00005B4C0000}"/>
    <cellStyle name="Note 21 2 2 3 3" xfId="19612" xr:uid="{00000000-0005-0000-0000-00005C4C0000}"/>
    <cellStyle name="Note 21 2 2 3 4" xfId="19613" xr:uid="{00000000-0005-0000-0000-00005D4C0000}"/>
    <cellStyle name="Note 21 2 2 4" xfId="19614" xr:uid="{00000000-0005-0000-0000-00005E4C0000}"/>
    <cellStyle name="Note 21 2 2 4 2" xfId="19615" xr:uid="{00000000-0005-0000-0000-00005F4C0000}"/>
    <cellStyle name="Note 21 2 2 4 3" xfId="19616" xr:uid="{00000000-0005-0000-0000-0000604C0000}"/>
    <cellStyle name="Note 21 2 2 4 4" xfId="19617" xr:uid="{00000000-0005-0000-0000-0000614C0000}"/>
    <cellStyle name="Note 21 2 2 5" xfId="19618" xr:uid="{00000000-0005-0000-0000-0000624C0000}"/>
    <cellStyle name="Note 21 2 2 5 2" xfId="19619" xr:uid="{00000000-0005-0000-0000-0000634C0000}"/>
    <cellStyle name="Note 21 2 2 5 3" xfId="19620" xr:uid="{00000000-0005-0000-0000-0000644C0000}"/>
    <cellStyle name="Note 21 2 2 5 4" xfId="19621" xr:uid="{00000000-0005-0000-0000-0000654C0000}"/>
    <cellStyle name="Note 21 2 2 6" xfId="19622" xr:uid="{00000000-0005-0000-0000-0000664C0000}"/>
    <cellStyle name="Note 21 2 2 7" xfId="19623" xr:uid="{00000000-0005-0000-0000-0000674C0000}"/>
    <cellStyle name="Note 21 2 2 8" xfId="19624" xr:uid="{00000000-0005-0000-0000-0000684C0000}"/>
    <cellStyle name="Note 21 2 3" xfId="19625" xr:uid="{00000000-0005-0000-0000-0000694C0000}"/>
    <cellStyle name="Note 21 2 3 2" xfId="19626" xr:uid="{00000000-0005-0000-0000-00006A4C0000}"/>
    <cellStyle name="Note 21 2 3 3" xfId="19627" xr:uid="{00000000-0005-0000-0000-00006B4C0000}"/>
    <cellStyle name="Note 21 2 3 4" xfId="19628" xr:uid="{00000000-0005-0000-0000-00006C4C0000}"/>
    <cellStyle name="Note 21 2 4" xfId="19629" xr:uid="{00000000-0005-0000-0000-00006D4C0000}"/>
    <cellStyle name="Note 21 2 5" xfId="19630" xr:uid="{00000000-0005-0000-0000-00006E4C0000}"/>
    <cellStyle name="Note 21 2 6" xfId="19631" xr:uid="{00000000-0005-0000-0000-00006F4C0000}"/>
    <cellStyle name="Note 21 3" xfId="19632" xr:uid="{00000000-0005-0000-0000-0000704C0000}"/>
    <cellStyle name="Note 21 3 2" xfId="19633" xr:uid="{00000000-0005-0000-0000-0000714C0000}"/>
    <cellStyle name="Note 21 3 2 2" xfId="19634" xr:uid="{00000000-0005-0000-0000-0000724C0000}"/>
    <cellStyle name="Note 21 3 2 3" xfId="19635" xr:uid="{00000000-0005-0000-0000-0000734C0000}"/>
    <cellStyle name="Note 21 3 2 4" xfId="19636" xr:uid="{00000000-0005-0000-0000-0000744C0000}"/>
    <cellStyle name="Note 21 3 3" xfId="19637" xr:uid="{00000000-0005-0000-0000-0000754C0000}"/>
    <cellStyle name="Note 21 3 3 2" xfId="19638" xr:uid="{00000000-0005-0000-0000-0000764C0000}"/>
    <cellStyle name="Note 21 3 3 3" xfId="19639" xr:uid="{00000000-0005-0000-0000-0000774C0000}"/>
    <cellStyle name="Note 21 3 3 4" xfId="19640" xr:uid="{00000000-0005-0000-0000-0000784C0000}"/>
    <cellStyle name="Note 21 3 4" xfId="19641" xr:uid="{00000000-0005-0000-0000-0000794C0000}"/>
    <cellStyle name="Note 21 3 4 2" xfId="19642" xr:uid="{00000000-0005-0000-0000-00007A4C0000}"/>
    <cellStyle name="Note 21 3 4 3" xfId="19643" xr:uid="{00000000-0005-0000-0000-00007B4C0000}"/>
    <cellStyle name="Note 21 3 4 4" xfId="19644" xr:uid="{00000000-0005-0000-0000-00007C4C0000}"/>
    <cellStyle name="Note 21 3 5" xfId="19645" xr:uid="{00000000-0005-0000-0000-00007D4C0000}"/>
    <cellStyle name="Note 21 3 5 2" xfId="19646" xr:uid="{00000000-0005-0000-0000-00007E4C0000}"/>
    <cellStyle name="Note 21 3 5 3" xfId="19647" xr:uid="{00000000-0005-0000-0000-00007F4C0000}"/>
    <cellStyle name="Note 21 3 5 4" xfId="19648" xr:uid="{00000000-0005-0000-0000-0000804C0000}"/>
    <cellStyle name="Note 21 3 6" xfId="19649" xr:uid="{00000000-0005-0000-0000-0000814C0000}"/>
    <cellStyle name="Note 21 3 7" xfId="19650" xr:uid="{00000000-0005-0000-0000-0000824C0000}"/>
    <cellStyle name="Note 21 3 8" xfId="19651" xr:uid="{00000000-0005-0000-0000-0000834C0000}"/>
    <cellStyle name="Note 21 4" xfId="19652" xr:uid="{00000000-0005-0000-0000-0000844C0000}"/>
    <cellStyle name="Note 21 4 2" xfId="19653" xr:uid="{00000000-0005-0000-0000-0000854C0000}"/>
    <cellStyle name="Note 21 4 3" xfId="19654" xr:uid="{00000000-0005-0000-0000-0000864C0000}"/>
    <cellStyle name="Note 21 4 4" xfId="19655" xr:uid="{00000000-0005-0000-0000-0000874C0000}"/>
    <cellStyle name="Note 21 5" xfId="19656" xr:uid="{00000000-0005-0000-0000-0000884C0000}"/>
    <cellStyle name="Note 21 6" xfId="19657" xr:uid="{00000000-0005-0000-0000-0000894C0000}"/>
    <cellStyle name="Note 21 7" xfId="19658" xr:uid="{00000000-0005-0000-0000-00008A4C0000}"/>
    <cellStyle name="Note 22" xfId="19659" xr:uid="{00000000-0005-0000-0000-00008B4C0000}"/>
    <cellStyle name="Note 22 2" xfId="19660" xr:uid="{00000000-0005-0000-0000-00008C4C0000}"/>
    <cellStyle name="Note 22 2 2" xfId="19661" xr:uid="{00000000-0005-0000-0000-00008D4C0000}"/>
    <cellStyle name="Note 22 2 2 2" xfId="19662" xr:uid="{00000000-0005-0000-0000-00008E4C0000}"/>
    <cellStyle name="Note 22 2 2 2 2" xfId="19663" xr:uid="{00000000-0005-0000-0000-00008F4C0000}"/>
    <cellStyle name="Note 22 2 2 2 3" xfId="19664" xr:uid="{00000000-0005-0000-0000-0000904C0000}"/>
    <cellStyle name="Note 22 2 2 2 4" xfId="19665" xr:uid="{00000000-0005-0000-0000-0000914C0000}"/>
    <cellStyle name="Note 22 2 2 3" xfId="19666" xr:uid="{00000000-0005-0000-0000-0000924C0000}"/>
    <cellStyle name="Note 22 2 2 3 2" xfId="19667" xr:uid="{00000000-0005-0000-0000-0000934C0000}"/>
    <cellStyle name="Note 22 2 2 3 3" xfId="19668" xr:uid="{00000000-0005-0000-0000-0000944C0000}"/>
    <cellStyle name="Note 22 2 2 3 4" xfId="19669" xr:uid="{00000000-0005-0000-0000-0000954C0000}"/>
    <cellStyle name="Note 22 2 2 4" xfId="19670" xr:uid="{00000000-0005-0000-0000-0000964C0000}"/>
    <cellStyle name="Note 22 2 2 4 2" xfId="19671" xr:uid="{00000000-0005-0000-0000-0000974C0000}"/>
    <cellStyle name="Note 22 2 2 4 3" xfId="19672" xr:uid="{00000000-0005-0000-0000-0000984C0000}"/>
    <cellStyle name="Note 22 2 2 4 4" xfId="19673" xr:uid="{00000000-0005-0000-0000-0000994C0000}"/>
    <cellStyle name="Note 22 2 2 5" xfId="19674" xr:uid="{00000000-0005-0000-0000-00009A4C0000}"/>
    <cellStyle name="Note 22 2 2 5 2" xfId="19675" xr:uid="{00000000-0005-0000-0000-00009B4C0000}"/>
    <cellStyle name="Note 22 2 2 5 3" xfId="19676" xr:uid="{00000000-0005-0000-0000-00009C4C0000}"/>
    <cellStyle name="Note 22 2 2 5 4" xfId="19677" xr:uid="{00000000-0005-0000-0000-00009D4C0000}"/>
    <cellStyle name="Note 22 2 2 6" xfId="19678" xr:uid="{00000000-0005-0000-0000-00009E4C0000}"/>
    <cellStyle name="Note 22 2 2 7" xfId="19679" xr:uid="{00000000-0005-0000-0000-00009F4C0000}"/>
    <cellStyle name="Note 22 2 2 8" xfId="19680" xr:uid="{00000000-0005-0000-0000-0000A04C0000}"/>
    <cellStyle name="Note 22 2 3" xfId="19681" xr:uid="{00000000-0005-0000-0000-0000A14C0000}"/>
    <cellStyle name="Note 22 2 3 2" xfId="19682" xr:uid="{00000000-0005-0000-0000-0000A24C0000}"/>
    <cellStyle name="Note 22 2 3 3" xfId="19683" xr:uid="{00000000-0005-0000-0000-0000A34C0000}"/>
    <cellStyle name="Note 22 2 3 4" xfId="19684" xr:uid="{00000000-0005-0000-0000-0000A44C0000}"/>
    <cellStyle name="Note 22 2 4" xfId="19685" xr:uid="{00000000-0005-0000-0000-0000A54C0000}"/>
    <cellStyle name="Note 22 2 5" xfId="19686" xr:uid="{00000000-0005-0000-0000-0000A64C0000}"/>
    <cellStyle name="Note 22 2 6" xfId="19687" xr:uid="{00000000-0005-0000-0000-0000A74C0000}"/>
    <cellStyle name="Note 22 3" xfId="19688" xr:uid="{00000000-0005-0000-0000-0000A84C0000}"/>
    <cellStyle name="Note 22 3 2" xfId="19689" xr:uid="{00000000-0005-0000-0000-0000A94C0000}"/>
    <cellStyle name="Note 22 3 2 2" xfId="19690" xr:uid="{00000000-0005-0000-0000-0000AA4C0000}"/>
    <cellStyle name="Note 22 3 2 3" xfId="19691" xr:uid="{00000000-0005-0000-0000-0000AB4C0000}"/>
    <cellStyle name="Note 22 3 2 4" xfId="19692" xr:uid="{00000000-0005-0000-0000-0000AC4C0000}"/>
    <cellStyle name="Note 22 3 3" xfId="19693" xr:uid="{00000000-0005-0000-0000-0000AD4C0000}"/>
    <cellStyle name="Note 22 3 3 2" xfId="19694" xr:uid="{00000000-0005-0000-0000-0000AE4C0000}"/>
    <cellStyle name="Note 22 3 3 3" xfId="19695" xr:uid="{00000000-0005-0000-0000-0000AF4C0000}"/>
    <cellStyle name="Note 22 3 3 4" xfId="19696" xr:uid="{00000000-0005-0000-0000-0000B04C0000}"/>
    <cellStyle name="Note 22 3 4" xfId="19697" xr:uid="{00000000-0005-0000-0000-0000B14C0000}"/>
    <cellStyle name="Note 22 3 4 2" xfId="19698" xr:uid="{00000000-0005-0000-0000-0000B24C0000}"/>
    <cellStyle name="Note 22 3 4 3" xfId="19699" xr:uid="{00000000-0005-0000-0000-0000B34C0000}"/>
    <cellStyle name="Note 22 3 4 4" xfId="19700" xr:uid="{00000000-0005-0000-0000-0000B44C0000}"/>
    <cellStyle name="Note 22 3 5" xfId="19701" xr:uid="{00000000-0005-0000-0000-0000B54C0000}"/>
    <cellStyle name="Note 22 3 5 2" xfId="19702" xr:uid="{00000000-0005-0000-0000-0000B64C0000}"/>
    <cellStyle name="Note 22 3 5 3" xfId="19703" xr:uid="{00000000-0005-0000-0000-0000B74C0000}"/>
    <cellStyle name="Note 22 3 5 4" xfId="19704" xr:uid="{00000000-0005-0000-0000-0000B84C0000}"/>
    <cellStyle name="Note 22 3 6" xfId="19705" xr:uid="{00000000-0005-0000-0000-0000B94C0000}"/>
    <cellStyle name="Note 22 3 7" xfId="19706" xr:uid="{00000000-0005-0000-0000-0000BA4C0000}"/>
    <cellStyle name="Note 22 3 8" xfId="19707" xr:uid="{00000000-0005-0000-0000-0000BB4C0000}"/>
    <cellStyle name="Note 22 4" xfId="19708" xr:uid="{00000000-0005-0000-0000-0000BC4C0000}"/>
    <cellStyle name="Note 22 4 2" xfId="19709" xr:uid="{00000000-0005-0000-0000-0000BD4C0000}"/>
    <cellStyle name="Note 22 4 3" xfId="19710" xr:uid="{00000000-0005-0000-0000-0000BE4C0000}"/>
    <cellStyle name="Note 22 4 4" xfId="19711" xr:uid="{00000000-0005-0000-0000-0000BF4C0000}"/>
    <cellStyle name="Note 22 5" xfId="19712" xr:uid="{00000000-0005-0000-0000-0000C04C0000}"/>
    <cellStyle name="Note 22 6" xfId="19713" xr:uid="{00000000-0005-0000-0000-0000C14C0000}"/>
    <cellStyle name="Note 22 7" xfId="19714" xr:uid="{00000000-0005-0000-0000-0000C24C0000}"/>
    <cellStyle name="Note 23" xfId="19715" xr:uid="{00000000-0005-0000-0000-0000C34C0000}"/>
    <cellStyle name="Note 23 2" xfId="19716" xr:uid="{00000000-0005-0000-0000-0000C44C0000}"/>
    <cellStyle name="Note 23 2 2" xfId="19717" xr:uid="{00000000-0005-0000-0000-0000C54C0000}"/>
    <cellStyle name="Note 23 2 2 2" xfId="19718" xr:uid="{00000000-0005-0000-0000-0000C64C0000}"/>
    <cellStyle name="Note 23 2 2 2 2" xfId="19719" xr:uid="{00000000-0005-0000-0000-0000C74C0000}"/>
    <cellStyle name="Note 23 2 2 2 3" xfId="19720" xr:uid="{00000000-0005-0000-0000-0000C84C0000}"/>
    <cellStyle name="Note 23 2 2 2 4" xfId="19721" xr:uid="{00000000-0005-0000-0000-0000C94C0000}"/>
    <cellStyle name="Note 23 2 2 3" xfId="19722" xr:uid="{00000000-0005-0000-0000-0000CA4C0000}"/>
    <cellStyle name="Note 23 2 2 3 2" xfId="19723" xr:uid="{00000000-0005-0000-0000-0000CB4C0000}"/>
    <cellStyle name="Note 23 2 2 3 3" xfId="19724" xr:uid="{00000000-0005-0000-0000-0000CC4C0000}"/>
    <cellStyle name="Note 23 2 2 3 4" xfId="19725" xr:uid="{00000000-0005-0000-0000-0000CD4C0000}"/>
    <cellStyle name="Note 23 2 2 4" xfId="19726" xr:uid="{00000000-0005-0000-0000-0000CE4C0000}"/>
    <cellStyle name="Note 23 2 2 4 2" xfId="19727" xr:uid="{00000000-0005-0000-0000-0000CF4C0000}"/>
    <cellStyle name="Note 23 2 2 4 3" xfId="19728" xr:uid="{00000000-0005-0000-0000-0000D04C0000}"/>
    <cellStyle name="Note 23 2 2 4 4" xfId="19729" xr:uid="{00000000-0005-0000-0000-0000D14C0000}"/>
    <cellStyle name="Note 23 2 2 5" xfId="19730" xr:uid="{00000000-0005-0000-0000-0000D24C0000}"/>
    <cellStyle name="Note 23 2 2 5 2" xfId="19731" xr:uid="{00000000-0005-0000-0000-0000D34C0000}"/>
    <cellStyle name="Note 23 2 2 5 3" xfId="19732" xr:uid="{00000000-0005-0000-0000-0000D44C0000}"/>
    <cellStyle name="Note 23 2 2 5 4" xfId="19733" xr:uid="{00000000-0005-0000-0000-0000D54C0000}"/>
    <cellStyle name="Note 23 2 2 6" xfId="19734" xr:uid="{00000000-0005-0000-0000-0000D64C0000}"/>
    <cellStyle name="Note 23 2 2 7" xfId="19735" xr:uid="{00000000-0005-0000-0000-0000D74C0000}"/>
    <cellStyle name="Note 23 2 2 8" xfId="19736" xr:uid="{00000000-0005-0000-0000-0000D84C0000}"/>
    <cellStyle name="Note 23 2 3" xfId="19737" xr:uid="{00000000-0005-0000-0000-0000D94C0000}"/>
    <cellStyle name="Note 23 2 3 2" xfId="19738" xr:uid="{00000000-0005-0000-0000-0000DA4C0000}"/>
    <cellStyle name="Note 23 2 3 3" xfId="19739" xr:uid="{00000000-0005-0000-0000-0000DB4C0000}"/>
    <cellStyle name="Note 23 2 3 4" xfId="19740" xr:uid="{00000000-0005-0000-0000-0000DC4C0000}"/>
    <cellStyle name="Note 23 2 4" xfId="19741" xr:uid="{00000000-0005-0000-0000-0000DD4C0000}"/>
    <cellStyle name="Note 23 2 5" xfId="19742" xr:uid="{00000000-0005-0000-0000-0000DE4C0000}"/>
    <cellStyle name="Note 23 2 6" xfId="19743" xr:uid="{00000000-0005-0000-0000-0000DF4C0000}"/>
    <cellStyle name="Note 23 3" xfId="19744" xr:uid="{00000000-0005-0000-0000-0000E04C0000}"/>
    <cellStyle name="Note 23 3 2" xfId="19745" xr:uid="{00000000-0005-0000-0000-0000E14C0000}"/>
    <cellStyle name="Note 23 3 2 2" xfId="19746" xr:uid="{00000000-0005-0000-0000-0000E24C0000}"/>
    <cellStyle name="Note 23 3 2 3" xfId="19747" xr:uid="{00000000-0005-0000-0000-0000E34C0000}"/>
    <cellStyle name="Note 23 3 2 4" xfId="19748" xr:uid="{00000000-0005-0000-0000-0000E44C0000}"/>
    <cellStyle name="Note 23 3 3" xfId="19749" xr:uid="{00000000-0005-0000-0000-0000E54C0000}"/>
    <cellStyle name="Note 23 3 3 2" xfId="19750" xr:uid="{00000000-0005-0000-0000-0000E64C0000}"/>
    <cellStyle name="Note 23 3 3 3" xfId="19751" xr:uid="{00000000-0005-0000-0000-0000E74C0000}"/>
    <cellStyle name="Note 23 3 3 4" xfId="19752" xr:uid="{00000000-0005-0000-0000-0000E84C0000}"/>
    <cellStyle name="Note 23 3 4" xfId="19753" xr:uid="{00000000-0005-0000-0000-0000E94C0000}"/>
    <cellStyle name="Note 23 3 4 2" xfId="19754" xr:uid="{00000000-0005-0000-0000-0000EA4C0000}"/>
    <cellStyle name="Note 23 3 4 3" xfId="19755" xr:uid="{00000000-0005-0000-0000-0000EB4C0000}"/>
    <cellStyle name="Note 23 3 4 4" xfId="19756" xr:uid="{00000000-0005-0000-0000-0000EC4C0000}"/>
    <cellStyle name="Note 23 3 5" xfId="19757" xr:uid="{00000000-0005-0000-0000-0000ED4C0000}"/>
    <cellStyle name="Note 23 3 5 2" xfId="19758" xr:uid="{00000000-0005-0000-0000-0000EE4C0000}"/>
    <cellStyle name="Note 23 3 5 3" xfId="19759" xr:uid="{00000000-0005-0000-0000-0000EF4C0000}"/>
    <cellStyle name="Note 23 3 5 4" xfId="19760" xr:uid="{00000000-0005-0000-0000-0000F04C0000}"/>
    <cellStyle name="Note 23 3 6" xfId="19761" xr:uid="{00000000-0005-0000-0000-0000F14C0000}"/>
    <cellStyle name="Note 23 3 7" xfId="19762" xr:uid="{00000000-0005-0000-0000-0000F24C0000}"/>
    <cellStyle name="Note 23 3 8" xfId="19763" xr:uid="{00000000-0005-0000-0000-0000F34C0000}"/>
    <cellStyle name="Note 23 4" xfId="19764" xr:uid="{00000000-0005-0000-0000-0000F44C0000}"/>
    <cellStyle name="Note 23 4 2" xfId="19765" xr:uid="{00000000-0005-0000-0000-0000F54C0000}"/>
    <cellStyle name="Note 23 4 3" xfId="19766" xr:uid="{00000000-0005-0000-0000-0000F64C0000}"/>
    <cellStyle name="Note 23 4 4" xfId="19767" xr:uid="{00000000-0005-0000-0000-0000F74C0000}"/>
    <cellStyle name="Note 23 5" xfId="19768" xr:uid="{00000000-0005-0000-0000-0000F84C0000}"/>
    <cellStyle name="Note 23 6" xfId="19769" xr:uid="{00000000-0005-0000-0000-0000F94C0000}"/>
    <cellStyle name="Note 23 7" xfId="19770" xr:uid="{00000000-0005-0000-0000-0000FA4C0000}"/>
    <cellStyle name="Note 24" xfId="19771" xr:uid="{00000000-0005-0000-0000-0000FB4C0000}"/>
    <cellStyle name="Note 24 2" xfId="19772" xr:uid="{00000000-0005-0000-0000-0000FC4C0000}"/>
    <cellStyle name="Note 24 2 2" xfId="19773" xr:uid="{00000000-0005-0000-0000-0000FD4C0000}"/>
    <cellStyle name="Note 24 2 2 2" xfId="19774" xr:uid="{00000000-0005-0000-0000-0000FE4C0000}"/>
    <cellStyle name="Note 24 2 2 2 2" xfId="19775" xr:uid="{00000000-0005-0000-0000-0000FF4C0000}"/>
    <cellStyle name="Note 24 2 2 2 3" xfId="19776" xr:uid="{00000000-0005-0000-0000-0000004D0000}"/>
    <cellStyle name="Note 24 2 2 2 4" xfId="19777" xr:uid="{00000000-0005-0000-0000-0000014D0000}"/>
    <cellStyle name="Note 24 2 2 3" xfId="19778" xr:uid="{00000000-0005-0000-0000-0000024D0000}"/>
    <cellStyle name="Note 24 2 2 3 2" xfId="19779" xr:uid="{00000000-0005-0000-0000-0000034D0000}"/>
    <cellStyle name="Note 24 2 2 3 3" xfId="19780" xr:uid="{00000000-0005-0000-0000-0000044D0000}"/>
    <cellStyle name="Note 24 2 2 3 4" xfId="19781" xr:uid="{00000000-0005-0000-0000-0000054D0000}"/>
    <cellStyle name="Note 24 2 2 4" xfId="19782" xr:uid="{00000000-0005-0000-0000-0000064D0000}"/>
    <cellStyle name="Note 24 2 2 4 2" xfId="19783" xr:uid="{00000000-0005-0000-0000-0000074D0000}"/>
    <cellStyle name="Note 24 2 2 4 3" xfId="19784" xr:uid="{00000000-0005-0000-0000-0000084D0000}"/>
    <cellStyle name="Note 24 2 2 4 4" xfId="19785" xr:uid="{00000000-0005-0000-0000-0000094D0000}"/>
    <cellStyle name="Note 24 2 2 5" xfId="19786" xr:uid="{00000000-0005-0000-0000-00000A4D0000}"/>
    <cellStyle name="Note 24 2 2 5 2" xfId="19787" xr:uid="{00000000-0005-0000-0000-00000B4D0000}"/>
    <cellStyle name="Note 24 2 2 5 3" xfId="19788" xr:uid="{00000000-0005-0000-0000-00000C4D0000}"/>
    <cellStyle name="Note 24 2 2 5 4" xfId="19789" xr:uid="{00000000-0005-0000-0000-00000D4D0000}"/>
    <cellStyle name="Note 24 2 2 6" xfId="19790" xr:uid="{00000000-0005-0000-0000-00000E4D0000}"/>
    <cellStyle name="Note 24 2 2 7" xfId="19791" xr:uid="{00000000-0005-0000-0000-00000F4D0000}"/>
    <cellStyle name="Note 24 2 2 8" xfId="19792" xr:uid="{00000000-0005-0000-0000-0000104D0000}"/>
    <cellStyle name="Note 24 2 3" xfId="19793" xr:uid="{00000000-0005-0000-0000-0000114D0000}"/>
    <cellStyle name="Note 24 2 3 2" xfId="19794" xr:uid="{00000000-0005-0000-0000-0000124D0000}"/>
    <cellStyle name="Note 24 2 3 3" xfId="19795" xr:uid="{00000000-0005-0000-0000-0000134D0000}"/>
    <cellStyle name="Note 24 2 3 4" xfId="19796" xr:uid="{00000000-0005-0000-0000-0000144D0000}"/>
    <cellStyle name="Note 24 2 4" xfId="19797" xr:uid="{00000000-0005-0000-0000-0000154D0000}"/>
    <cellStyle name="Note 24 2 5" xfId="19798" xr:uid="{00000000-0005-0000-0000-0000164D0000}"/>
    <cellStyle name="Note 24 2 6" xfId="19799" xr:uid="{00000000-0005-0000-0000-0000174D0000}"/>
    <cellStyle name="Note 24 3" xfId="19800" xr:uid="{00000000-0005-0000-0000-0000184D0000}"/>
    <cellStyle name="Note 24 3 2" xfId="19801" xr:uid="{00000000-0005-0000-0000-0000194D0000}"/>
    <cellStyle name="Note 24 3 2 2" xfId="19802" xr:uid="{00000000-0005-0000-0000-00001A4D0000}"/>
    <cellStyle name="Note 24 3 2 3" xfId="19803" xr:uid="{00000000-0005-0000-0000-00001B4D0000}"/>
    <cellStyle name="Note 24 3 2 4" xfId="19804" xr:uid="{00000000-0005-0000-0000-00001C4D0000}"/>
    <cellStyle name="Note 24 3 3" xfId="19805" xr:uid="{00000000-0005-0000-0000-00001D4D0000}"/>
    <cellStyle name="Note 24 3 3 2" xfId="19806" xr:uid="{00000000-0005-0000-0000-00001E4D0000}"/>
    <cellStyle name="Note 24 3 3 3" xfId="19807" xr:uid="{00000000-0005-0000-0000-00001F4D0000}"/>
    <cellStyle name="Note 24 3 3 4" xfId="19808" xr:uid="{00000000-0005-0000-0000-0000204D0000}"/>
    <cellStyle name="Note 24 3 4" xfId="19809" xr:uid="{00000000-0005-0000-0000-0000214D0000}"/>
    <cellStyle name="Note 24 3 4 2" xfId="19810" xr:uid="{00000000-0005-0000-0000-0000224D0000}"/>
    <cellStyle name="Note 24 3 4 3" xfId="19811" xr:uid="{00000000-0005-0000-0000-0000234D0000}"/>
    <cellStyle name="Note 24 3 4 4" xfId="19812" xr:uid="{00000000-0005-0000-0000-0000244D0000}"/>
    <cellStyle name="Note 24 3 5" xfId="19813" xr:uid="{00000000-0005-0000-0000-0000254D0000}"/>
    <cellStyle name="Note 24 3 5 2" xfId="19814" xr:uid="{00000000-0005-0000-0000-0000264D0000}"/>
    <cellStyle name="Note 24 3 5 3" xfId="19815" xr:uid="{00000000-0005-0000-0000-0000274D0000}"/>
    <cellStyle name="Note 24 3 5 4" xfId="19816" xr:uid="{00000000-0005-0000-0000-0000284D0000}"/>
    <cellStyle name="Note 24 3 6" xfId="19817" xr:uid="{00000000-0005-0000-0000-0000294D0000}"/>
    <cellStyle name="Note 24 3 7" xfId="19818" xr:uid="{00000000-0005-0000-0000-00002A4D0000}"/>
    <cellStyle name="Note 24 3 8" xfId="19819" xr:uid="{00000000-0005-0000-0000-00002B4D0000}"/>
    <cellStyle name="Note 24 4" xfId="19820" xr:uid="{00000000-0005-0000-0000-00002C4D0000}"/>
    <cellStyle name="Note 24 4 2" xfId="19821" xr:uid="{00000000-0005-0000-0000-00002D4D0000}"/>
    <cellStyle name="Note 24 4 3" xfId="19822" xr:uid="{00000000-0005-0000-0000-00002E4D0000}"/>
    <cellStyle name="Note 24 4 4" xfId="19823" xr:uid="{00000000-0005-0000-0000-00002F4D0000}"/>
    <cellStyle name="Note 24 5" xfId="19824" xr:uid="{00000000-0005-0000-0000-0000304D0000}"/>
    <cellStyle name="Note 24 6" xfId="19825" xr:uid="{00000000-0005-0000-0000-0000314D0000}"/>
    <cellStyle name="Note 24 7" xfId="19826" xr:uid="{00000000-0005-0000-0000-0000324D0000}"/>
    <cellStyle name="Note 25" xfId="19827" xr:uid="{00000000-0005-0000-0000-0000334D0000}"/>
    <cellStyle name="Note 25 2" xfId="19828" xr:uid="{00000000-0005-0000-0000-0000344D0000}"/>
    <cellStyle name="Note 25 2 2" xfId="19829" xr:uid="{00000000-0005-0000-0000-0000354D0000}"/>
    <cellStyle name="Note 25 2 2 2" xfId="19830" xr:uid="{00000000-0005-0000-0000-0000364D0000}"/>
    <cellStyle name="Note 25 2 2 2 2" xfId="19831" xr:uid="{00000000-0005-0000-0000-0000374D0000}"/>
    <cellStyle name="Note 25 2 2 2 3" xfId="19832" xr:uid="{00000000-0005-0000-0000-0000384D0000}"/>
    <cellStyle name="Note 25 2 2 2 4" xfId="19833" xr:uid="{00000000-0005-0000-0000-0000394D0000}"/>
    <cellStyle name="Note 25 2 2 3" xfId="19834" xr:uid="{00000000-0005-0000-0000-00003A4D0000}"/>
    <cellStyle name="Note 25 2 2 3 2" xfId="19835" xr:uid="{00000000-0005-0000-0000-00003B4D0000}"/>
    <cellStyle name="Note 25 2 2 3 3" xfId="19836" xr:uid="{00000000-0005-0000-0000-00003C4D0000}"/>
    <cellStyle name="Note 25 2 2 3 4" xfId="19837" xr:uid="{00000000-0005-0000-0000-00003D4D0000}"/>
    <cellStyle name="Note 25 2 2 4" xfId="19838" xr:uid="{00000000-0005-0000-0000-00003E4D0000}"/>
    <cellStyle name="Note 25 2 2 4 2" xfId="19839" xr:uid="{00000000-0005-0000-0000-00003F4D0000}"/>
    <cellStyle name="Note 25 2 2 4 3" xfId="19840" xr:uid="{00000000-0005-0000-0000-0000404D0000}"/>
    <cellStyle name="Note 25 2 2 4 4" xfId="19841" xr:uid="{00000000-0005-0000-0000-0000414D0000}"/>
    <cellStyle name="Note 25 2 2 5" xfId="19842" xr:uid="{00000000-0005-0000-0000-0000424D0000}"/>
    <cellStyle name="Note 25 2 2 5 2" xfId="19843" xr:uid="{00000000-0005-0000-0000-0000434D0000}"/>
    <cellStyle name="Note 25 2 2 5 3" xfId="19844" xr:uid="{00000000-0005-0000-0000-0000444D0000}"/>
    <cellStyle name="Note 25 2 2 5 4" xfId="19845" xr:uid="{00000000-0005-0000-0000-0000454D0000}"/>
    <cellStyle name="Note 25 2 2 6" xfId="19846" xr:uid="{00000000-0005-0000-0000-0000464D0000}"/>
    <cellStyle name="Note 25 2 2 7" xfId="19847" xr:uid="{00000000-0005-0000-0000-0000474D0000}"/>
    <cellStyle name="Note 25 2 2 8" xfId="19848" xr:uid="{00000000-0005-0000-0000-0000484D0000}"/>
    <cellStyle name="Note 25 2 3" xfId="19849" xr:uid="{00000000-0005-0000-0000-0000494D0000}"/>
    <cellStyle name="Note 25 2 3 2" xfId="19850" xr:uid="{00000000-0005-0000-0000-00004A4D0000}"/>
    <cellStyle name="Note 25 2 3 3" xfId="19851" xr:uid="{00000000-0005-0000-0000-00004B4D0000}"/>
    <cellStyle name="Note 25 2 3 4" xfId="19852" xr:uid="{00000000-0005-0000-0000-00004C4D0000}"/>
    <cellStyle name="Note 25 2 4" xfId="19853" xr:uid="{00000000-0005-0000-0000-00004D4D0000}"/>
    <cellStyle name="Note 25 2 5" xfId="19854" xr:uid="{00000000-0005-0000-0000-00004E4D0000}"/>
    <cellStyle name="Note 25 2 6" xfId="19855" xr:uid="{00000000-0005-0000-0000-00004F4D0000}"/>
    <cellStyle name="Note 25 3" xfId="19856" xr:uid="{00000000-0005-0000-0000-0000504D0000}"/>
    <cellStyle name="Note 25 3 2" xfId="19857" xr:uid="{00000000-0005-0000-0000-0000514D0000}"/>
    <cellStyle name="Note 25 3 2 2" xfId="19858" xr:uid="{00000000-0005-0000-0000-0000524D0000}"/>
    <cellStyle name="Note 25 3 2 3" xfId="19859" xr:uid="{00000000-0005-0000-0000-0000534D0000}"/>
    <cellStyle name="Note 25 3 2 4" xfId="19860" xr:uid="{00000000-0005-0000-0000-0000544D0000}"/>
    <cellStyle name="Note 25 3 3" xfId="19861" xr:uid="{00000000-0005-0000-0000-0000554D0000}"/>
    <cellStyle name="Note 25 3 3 2" xfId="19862" xr:uid="{00000000-0005-0000-0000-0000564D0000}"/>
    <cellStyle name="Note 25 3 3 3" xfId="19863" xr:uid="{00000000-0005-0000-0000-0000574D0000}"/>
    <cellStyle name="Note 25 3 3 4" xfId="19864" xr:uid="{00000000-0005-0000-0000-0000584D0000}"/>
    <cellStyle name="Note 25 3 4" xfId="19865" xr:uid="{00000000-0005-0000-0000-0000594D0000}"/>
    <cellStyle name="Note 25 3 4 2" xfId="19866" xr:uid="{00000000-0005-0000-0000-00005A4D0000}"/>
    <cellStyle name="Note 25 3 4 3" xfId="19867" xr:uid="{00000000-0005-0000-0000-00005B4D0000}"/>
    <cellStyle name="Note 25 3 4 4" xfId="19868" xr:uid="{00000000-0005-0000-0000-00005C4D0000}"/>
    <cellStyle name="Note 25 3 5" xfId="19869" xr:uid="{00000000-0005-0000-0000-00005D4D0000}"/>
    <cellStyle name="Note 25 3 5 2" xfId="19870" xr:uid="{00000000-0005-0000-0000-00005E4D0000}"/>
    <cellStyle name="Note 25 3 5 3" xfId="19871" xr:uid="{00000000-0005-0000-0000-00005F4D0000}"/>
    <cellStyle name="Note 25 3 5 4" xfId="19872" xr:uid="{00000000-0005-0000-0000-0000604D0000}"/>
    <cellStyle name="Note 25 3 6" xfId="19873" xr:uid="{00000000-0005-0000-0000-0000614D0000}"/>
    <cellStyle name="Note 25 3 7" xfId="19874" xr:uid="{00000000-0005-0000-0000-0000624D0000}"/>
    <cellStyle name="Note 25 3 8" xfId="19875" xr:uid="{00000000-0005-0000-0000-0000634D0000}"/>
    <cellStyle name="Note 25 4" xfId="19876" xr:uid="{00000000-0005-0000-0000-0000644D0000}"/>
    <cellStyle name="Note 25 4 2" xfId="19877" xr:uid="{00000000-0005-0000-0000-0000654D0000}"/>
    <cellStyle name="Note 25 4 3" xfId="19878" xr:uid="{00000000-0005-0000-0000-0000664D0000}"/>
    <cellStyle name="Note 25 4 4" xfId="19879" xr:uid="{00000000-0005-0000-0000-0000674D0000}"/>
    <cellStyle name="Note 25 5" xfId="19880" xr:uid="{00000000-0005-0000-0000-0000684D0000}"/>
    <cellStyle name="Note 25 6" xfId="19881" xr:uid="{00000000-0005-0000-0000-0000694D0000}"/>
    <cellStyle name="Note 25 7" xfId="19882" xr:uid="{00000000-0005-0000-0000-00006A4D0000}"/>
    <cellStyle name="Note 26" xfId="19883" xr:uid="{00000000-0005-0000-0000-00006B4D0000}"/>
    <cellStyle name="Note 26 2" xfId="19884" xr:uid="{00000000-0005-0000-0000-00006C4D0000}"/>
    <cellStyle name="Note 26 2 2" xfId="19885" xr:uid="{00000000-0005-0000-0000-00006D4D0000}"/>
    <cellStyle name="Note 26 2 2 2" xfId="19886" xr:uid="{00000000-0005-0000-0000-00006E4D0000}"/>
    <cellStyle name="Note 26 2 2 2 2" xfId="19887" xr:uid="{00000000-0005-0000-0000-00006F4D0000}"/>
    <cellStyle name="Note 26 2 2 2 3" xfId="19888" xr:uid="{00000000-0005-0000-0000-0000704D0000}"/>
    <cellStyle name="Note 26 2 2 2 4" xfId="19889" xr:uid="{00000000-0005-0000-0000-0000714D0000}"/>
    <cellStyle name="Note 26 2 2 3" xfId="19890" xr:uid="{00000000-0005-0000-0000-0000724D0000}"/>
    <cellStyle name="Note 26 2 2 3 2" xfId="19891" xr:uid="{00000000-0005-0000-0000-0000734D0000}"/>
    <cellStyle name="Note 26 2 2 3 3" xfId="19892" xr:uid="{00000000-0005-0000-0000-0000744D0000}"/>
    <cellStyle name="Note 26 2 2 3 4" xfId="19893" xr:uid="{00000000-0005-0000-0000-0000754D0000}"/>
    <cellStyle name="Note 26 2 2 4" xfId="19894" xr:uid="{00000000-0005-0000-0000-0000764D0000}"/>
    <cellStyle name="Note 26 2 2 4 2" xfId="19895" xr:uid="{00000000-0005-0000-0000-0000774D0000}"/>
    <cellStyle name="Note 26 2 2 4 3" xfId="19896" xr:uid="{00000000-0005-0000-0000-0000784D0000}"/>
    <cellStyle name="Note 26 2 2 4 4" xfId="19897" xr:uid="{00000000-0005-0000-0000-0000794D0000}"/>
    <cellStyle name="Note 26 2 2 5" xfId="19898" xr:uid="{00000000-0005-0000-0000-00007A4D0000}"/>
    <cellStyle name="Note 26 2 2 5 2" xfId="19899" xr:uid="{00000000-0005-0000-0000-00007B4D0000}"/>
    <cellStyle name="Note 26 2 2 5 3" xfId="19900" xr:uid="{00000000-0005-0000-0000-00007C4D0000}"/>
    <cellStyle name="Note 26 2 2 5 4" xfId="19901" xr:uid="{00000000-0005-0000-0000-00007D4D0000}"/>
    <cellStyle name="Note 26 2 2 6" xfId="19902" xr:uid="{00000000-0005-0000-0000-00007E4D0000}"/>
    <cellStyle name="Note 26 2 2 7" xfId="19903" xr:uid="{00000000-0005-0000-0000-00007F4D0000}"/>
    <cellStyle name="Note 26 2 2 8" xfId="19904" xr:uid="{00000000-0005-0000-0000-0000804D0000}"/>
    <cellStyle name="Note 26 2 3" xfId="19905" xr:uid="{00000000-0005-0000-0000-0000814D0000}"/>
    <cellStyle name="Note 26 2 3 2" xfId="19906" xr:uid="{00000000-0005-0000-0000-0000824D0000}"/>
    <cellStyle name="Note 26 2 3 3" xfId="19907" xr:uid="{00000000-0005-0000-0000-0000834D0000}"/>
    <cellStyle name="Note 26 2 3 4" xfId="19908" xr:uid="{00000000-0005-0000-0000-0000844D0000}"/>
    <cellStyle name="Note 26 2 4" xfId="19909" xr:uid="{00000000-0005-0000-0000-0000854D0000}"/>
    <cellStyle name="Note 26 2 5" xfId="19910" xr:uid="{00000000-0005-0000-0000-0000864D0000}"/>
    <cellStyle name="Note 26 2 6" xfId="19911" xr:uid="{00000000-0005-0000-0000-0000874D0000}"/>
    <cellStyle name="Note 26 3" xfId="19912" xr:uid="{00000000-0005-0000-0000-0000884D0000}"/>
    <cellStyle name="Note 26 3 2" xfId="19913" xr:uid="{00000000-0005-0000-0000-0000894D0000}"/>
    <cellStyle name="Note 26 3 2 2" xfId="19914" xr:uid="{00000000-0005-0000-0000-00008A4D0000}"/>
    <cellStyle name="Note 26 3 2 3" xfId="19915" xr:uid="{00000000-0005-0000-0000-00008B4D0000}"/>
    <cellStyle name="Note 26 3 2 4" xfId="19916" xr:uid="{00000000-0005-0000-0000-00008C4D0000}"/>
    <cellStyle name="Note 26 3 3" xfId="19917" xr:uid="{00000000-0005-0000-0000-00008D4D0000}"/>
    <cellStyle name="Note 26 3 3 2" xfId="19918" xr:uid="{00000000-0005-0000-0000-00008E4D0000}"/>
    <cellStyle name="Note 26 3 3 3" xfId="19919" xr:uid="{00000000-0005-0000-0000-00008F4D0000}"/>
    <cellStyle name="Note 26 3 3 4" xfId="19920" xr:uid="{00000000-0005-0000-0000-0000904D0000}"/>
    <cellStyle name="Note 26 3 4" xfId="19921" xr:uid="{00000000-0005-0000-0000-0000914D0000}"/>
    <cellStyle name="Note 26 3 4 2" xfId="19922" xr:uid="{00000000-0005-0000-0000-0000924D0000}"/>
    <cellStyle name="Note 26 3 4 3" xfId="19923" xr:uid="{00000000-0005-0000-0000-0000934D0000}"/>
    <cellStyle name="Note 26 3 4 4" xfId="19924" xr:uid="{00000000-0005-0000-0000-0000944D0000}"/>
    <cellStyle name="Note 26 3 5" xfId="19925" xr:uid="{00000000-0005-0000-0000-0000954D0000}"/>
    <cellStyle name="Note 26 3 5 2" xfId="19926" xr:uid="{00000000-0005-0000-0000-0000964D0000}"/>
    <cellStyle name="Note 26 3 5 3" xfId="19927" xr:uid="{00000000-0005-0000-0000-0000974D0000}"/>
    <cellStyle name="Note 26 3 5 4" xfId="19928" xr:uid="{00000000-0005-0000-0000-0000984D0000}"/>
    <cellStyle name="Note 26 3 6" xfId="19929" xr:uid="{00000000-0005-0000-0000-0000994D0000}"/>
    <cellStyle name="Note 26 3 7" xfId="19930" xr:uid="{00000000-0005-0000-0000-00009A4D0000}"/>
    <cellStyle name="Note 26 3 8" xfId="19931" xr:uid="{00000000-0005-0000-0000-00009B4D0000}"/>
    <cellStyle name="Note 26 4" xfId="19932" xr:uid="{00000000-0005-0000-0000-00009C4D0000}"/>
    <cellStyle name="Note 26 4 2" xfId="19933" xr:uid="{00000000-0005-0000-0000-00009D4D0000}"/>
    <cellStyle name="Note 26 4 3" xfId="19934" xr:uid="{00000000-0005-0000-0000-00009E4D0000}"/>
    <cellStyle name="Note 26 4 4" xfId="19935" xr:uid="{00000000-0005-0000-0000-00009F4D0000}"/>
    <cellStyle name="Note 26 5" xfId="19936" xr:uid="{00000000-0005-0000-0000-0000A04D0000}"/>
    <cellStyle name="Note 26 6" xfId="19937" xr:uid="{00000000-0005-0000-0000-0000A14D0000}"/>
    <cellStyle name="Note 26 7" xfId="19938" xr:uid="{00000000-0005-0000-0000-0000A24D0000}"/>
    <cellStyle name="Note 27" xfId="19939" xr:uid="{00000000-0005-0000-0000-0000A34D0000}"/>
    <cellStyle name="Note 27 2" xfId="19940" xr:uid="{00000000-0005-0000-0000-0000A44D0000}"/>
    <cellStyle name="Note 27 2 2" xfId="19941" xr:uid="{00000000-0005-0000-0000-0000A54D0000}"/>
    <cellStyle name="Note 27 2 2 2" xfId="19942" xr:uid="{00000000-0005-0000-0000-0000A64D0000}"/>
    <cellStyle name="Note 27 2 2 2 2" xfId="19943" xr:uid="{00000000-0005-0000-0000-0000A74D0000}"/>
    <cellStyle name="Note 27 2 2 2 3" xfId="19944" xr:uid="{00000000-0005-0000-0000-0000A84D0000}"/>
    <cellStyle name="Note 27 2 2 2 4" xfId="19945" xr:uid="{00000000-0005-0000-0000-0000A94D0000}"/>
    <cellStyle name="Note 27 2 2 3" xfId="19946" xr:uid="{00000000-0005-0000-0000-0000AA4D0000}"/>
    <cellStyle name="Note 27 2 2 3 2" xfId="19947" xr:uid="{00000000-0005-0000-0000-0000AB4D0000}"/>
    <cellStyle name="Note 27 2 2 3 3" xfId="19948" xr:uid="{00000000-0005-0000-0000-0000AC4D0000}"/>
    <cellStyle name="Note 27 2 2 3 4" xfId="19949" xr:uid="{00000000-0005-0000-0000-0000AD4D0000}"/>
    <cellStyle name="Note 27 2 2 4" xfId="19950" xr:uid="{00000000-0005-0000-0000-0000AE4D0000}"/>
    <cellStyle name="Note 27 2 2 4 2" xfId="19951" xr:uid="{00000000-0005-0000-0000-0000AF4D0000}"/>
    <cellStyle name="Note 27 2 2 4 3" xfId="19952" xr:uid="{00000000-0005-0000-0000-0000B04D0000}"/>
    <cellStyle name="Note 27 2 2 4 4" xfId="19953" xr:uid="{00000000-0005-0000-0000-0000B14D0000}"/>
    <cellStyle name="Note 27 2 2 5" xfId="19954" xr:uid="{00000000-0005-0000-0000-0000B24D0000}"/>
    <cellStyle name="Note 27 2 2 5 2" xfId="19955" xr:uid="{00000000-0005-0000-0000-0000B34D0000}"/>
    <cellStyle name="Note 27 2 2 5 3" xfId="19956" xr:uid="{00000000-0005-0000-0000-0000B44D0000}"/>
    <cellStyle name="Note 27 2 2 5 4" xfId="19957" xr:uid="{00000000-0005-0000-0000-0000B54D0000}"/>
    <cellStyle name="Note 27 2 2 6" xfId="19958" xr:uid="{00000000-0005-0000-0000-0000B64D0000}"/>
    <cellStyle name="Note 27 2 2 7" xfId="19959" xr:uid="{00000000-0005-0000-0000-0000B74D0000}"/>
    <cellStyle name="Note 27 2 2 8" xfId="19960" xr:uid="{00000000-0005-0000-0000-0000B84D0000}"/>
    <cellStyle name="Note 27 2 3" xfId="19961" xr:uid="{00000000-0005-0000-0000-0000B94D0000}"/>
    <cellStyle name="Note 27 2 3 2" xfId="19962" xr:uid="{00000000-0005-0000-0000-0000BA4D0000}"/>
    <cellStyle name="Note 27 2 3 3" xfId="19963" xr:uid="{00000000-0005-0000-0000-0000BB4D0000}"/>
    <cellStyle name="Note 27 2 3 4" xfId="19964" xr:uid="{00000000-0005-0000-0000-0000BC4D0000}"/>
    <cellStyle name="Note 27 2 4" xfId="19965" xr:uid="{00000000-0005-0000-0000-0000BD4D0000}"/>
    <cellStyle name="Note 27 2 5" xfId="19966" xr:uid="{00000000-0005-0000-0000-0000BE4D0000}"/>
    <cellStyle name="Note 27 2 6" xfId="19967" xr:uid="{00000000-0005-0000-0000-0000BF4D0000}"/>
    <cellStyle name="Note 27 3" xfId="19968" xr:uid="{00000000-0005-0000-0000-0000C04D0000}"/>
    <cellStyle name="Note 27 3 2" xfId="19969" xr:uid="{00000000-0005-0000-0000-0000C14D0000}"/>
    <cellStyle name="Note 27 3 2 2" xfId="19970" xr:uid="{00000000-0005-0000-0000-0000C24D0000}"/>
    <cellStyle name="Note 27 3 2 3" xfId="19971" xr:uid="{00000000-0005-0000-0000-0000C34D0000}"/>
    <cellStyle name="Note 27 3 2 4" xfId="19972" xr:uid="{00000000-0005-0000-0000-0000C44D0000}"/>
    <cellStyle name="Note 27 3 3" xfId="19973" xr:uid="{00000000-0005-0000-0000-0000C54D0000}"/>
    <cellStyle name="Note 27 3 3 2" xfId="19974" xr:uid="{00000000-0005-0000-0000-0000C64D0000}"/>
    <cellStyle name="Note 27 3 3 3" xfId="19975" xr:uid="{00000000-0005-0000-0000-0000C74D0000}"/>
    <cellStyle name="Note 27 3 3 4" xfId="19976" xr:uid="{00000000-0005-0000-0000-0000C84D0000}"/>
    <cellStyle name="Note 27 3 4" xfId="19977" xr:uid="{00000000-0005-0000-0000-0000C94D0000}"/>
    <cellStyle name="Note 27 3 4 2" xfId="19978" xr:uid="{00000000-0005-0000-0000-0000CA4D0000}"/>
    <cellStyle name="Note 27 3 4 3" xfId="19979" xr:uid="{00000000-0005-0000-0000-0000CB4D0000}"/>
    <cellStyle name="Note 27 3 4 4" xfId="19980" xr:uid="{00000000-0005-0000-0000-0000CC4D0000}"/>
    <cellStyle name="Note 27 3 5" xfId="19981" xr:uid="{00000000-0005-0000-0000-0000CD4D0000}"/>
    <cellStyle name="Note 27 3 5 2" xfId="19982" xr:uid="{00000000-0005-0000-0000-0000CE4D0000}"/>
    <cellStyle name="Note 27 3 5 3" xfId="19983" xr:uid="{00000000-0005-0000-0000-0000CF4D0000}"/>
    <cellStyle name="Note 27 3 5 4" xfId="19984" xr:uid="{00000000-0005-0000-0000-0000D04D0000}"/>
    <cellStyle name="Note 27 3 6" xfId="19985" xr:uid="{00000000-0005-0000-0000-0000D14D0000}"/>
    <cellStyle name="Note 27 3 7" xfId="19986" xr:uid="{00000000-0005-0000-0000-0000D24D0000}"/>
    <cellStyle name="Note 27 3 8" xfId="19987" xr:uid="{00000000-0005-0000-0000-0000D34D0000}"/>
    <cellStyle name="Note 27 4" xfId="19988" xr:uid="{00000000-0005-0000-0000-0000D44D0000}"/>
    <cellStyle name="Note 27 4 2" xfId="19989" xr:uid="{00000000-0005-0000-0000-0000D54D0000}"/>
    <cellStyle name="Note 27 4 3" xfId="19990" xr:uid="{00000000-0005-0000-0000-0000D64D0000}"/>
    <cellStyle name="Note 27 4 4" xfId="19991" xr:uid="{00000000-0005-0000-0000-0000D74D0000}"/>
    <cellStyle name="Note 27 5" xfId="19992" xr:uid="{00000000-0005-0000-0000-0000D84D0000}"/>
    <cellStyle name="Note 27 6" xfId="19993" xr:uid="{00000000-0005-0000-0000-0000D94D0000}"/>
    <cellStyle name="Note 27 7" xfId="19994" xr:uid="{00000000-0005-0000-0000-0000DA4D0000}"/>
    <cellStyle name="Note 28" xfId="19995" xr:uid="{00000000-0005-0000-0000-0000DB4D0000}"/>
    <cellStyle name="Note 28 2" xfId="19996" xr:uid="{00000000-0005-0000-0000-0000DC4D0000}"/>
    <cellStyle name="Note 28 2 2" xfId="19997" xr:uid="{00000000-0005-0000-0000-0000DD4D0000}"/>
    <cellStyle name="Note 28 2 2 2" xfId="19998" xr:uid="{00000000-0005-0000-0000-0000DE4D0000}"/>
    <cellStyle name="Note 28 2 2 2 2" xfId="19999" xr:uid="{00000000-0005-0000-0000-0000DF4D0000}"/>
    <cellStyle name="Note 28 2 2 2 3" xfId="20000" xr:uid="{00000000-0005-0000-0000-0000E04D0000}"/>
    <cellStyle name="Note 28 2 2 2 4" xfId="20001" xr:uid="{00000000-0005-0000-0000-0000E14D0000}"/>
    <cellStyle name="Note 28 2 2 3" xfId="20002" xr:uid="{00000000-0005-0000-0000-0000E24D0000}"/>
    <cellStyle name="Note 28 2 2 3 2" xfId="20003" xr:uid="{00000000-0005-0000-0000-0000E34D0000}"/>
    <cellStyle name="Note 28 2 2 3 3" xfId="20004" xr:uid="{00000000-0005-0000-0000-0000E44D0000}"/>
    <cellStyle name="Note 28 2 2 3 4" xfId="20005" xr:uid="{00000000-0005-0000-0000-0000E54D0000}"/>
    <cellStyle name="Note 28 2 2 4" xfId="20006" xr:uid="{00000000-0005-0000-0000-0000E64D0000}"/>
    <cellStyle name="Note 28 2 2 4 2" xfId="20007" xr:uid="{00000000-0005-0000-0000-0000E74D0000}"/>
    <cellStyle name="Note 28 2 2 4 3" xfId="20008" xr:uid="{00000000-0005-0000-0000-0000E84D0000}"/>
    <cellStyle name="Note 28 2 2 4 4" xfId="20009" xr:uid="{00000000-0005-0000-0000-0000E94D0000}"/>
    <cellStyle name="Note 28 2 2 5" xfId="20010" xr:uid="{00000000-0005-0000-0000-0000EA4D0000}"/>
    <cellStyle name="Note 28 2 2 5 2" xfId="20011" xr:uid="{00000000-0005-0000-0000-0000EB4D0000}"/>
    <cellStyle name="Note 28 2 2 5 3" xfId="20012" xr:uid="{00000000-0005-0000-0000-0000EC4D0000}"/>
    <cellStyle name="Note 28 2 2 5 4" xfId="20013" xr:uid="{00000000-0005-0000-0000-0000ED4D0000}"/>
    <cellStyle name="Note 28 2 2 6" xfId="20014" xr:uid="{00000000-0005-0000-0000-0000EE4D0000}"/>
    <cellStyle name="Note 28 2 2 7" xfId="20015" xr:uid="{00000000-0005-0000-0000-0000EF4D0000}"/>
    <cellStyle name="Note 28 2 2 8" xfId="20016" xr:uid="{00000000-0005-0000-0000-0000F04D0000}"/>
    <cellStyle name="Note 28 2 3" xfId="20017" xr:uid="{00000000-0005-0000-0000-0000F14D0000}"/>
    <cellStyle name="Note 28 2 3 2" xfId="20018" xr:uid="{00000000-0005-0000-0000-0000F24D0000}"/>
    <cellStyle name="Note 28 2 3 3" xfId="20019" xr:uid="{00000000-0005-0000-0000-0000F34D0000}"/>
    <cellStyle name="Note 28 2 3 4" xfId="20020" xr:uid="{00000000-0005-0000-0000-0000F44D0000}"/>
    <cellStyle name="Note 28 2 4" xfId="20021" xr:uid="{00000000-0005-0000-0000-0000F54D0000}"/>
    <cellStyle name="Note 28 2 5" xfId="20022" xr:uid="{00000000-0005-0000-0000-0000F64D0000}"/>
    <cellStyle name="Note 28 2 6" xfId="20023" xr:uid="{00000000-0005-0000-0000-0000F74D0000}"/>
    <cellStyle name="Note 28 3" xfId="20024" xr:uid="{00000000-0005-0000-0000-0000F84D0000}"/>
    <cellStyle name="Note 28 3 2" xfId="20025" xr:uid="{00000000-0005-0000-0000-0000F94D0000}"/>
    <cellStyle name="Note 28 3 2 2" xfId="20026" xr:uid="{00000000-0005-0000-0000-0000FA4D0000}"/>
    <cellStyle name="Note 28 3 2 3" xfId="20027" xr:uid="{00000000-0005-0000-0000-0000FB4D0000}"/>
    <cellStyle name="Note 28 3 2 4" xfId="20028" xr:uid="{00000000-0005-0000-0000-0000FC4D0000}"/>
    <cellStyle name="Note 28 3 3" xfId="20029" xr:uid="{00000000-0005-0000-0000-0000FD4D0000}"/>
    <cellStyle name="Note 28 3 3 2" xfId="20030" xr:uid="{00000000-0005-0000-0000-0000FE4D0000}"/>
    <cellStyle name="Note 28 3 3 3" xfId="20031" xr:uid="{00000000-0005-0000-0000-0000FF4D0000}"/>
    <cellStyle name="Note 28 3 3 4" xfId="20032" xr:uid="{00000000-0005-0000-0000-0000004E0000}"/>
    <cellStyle name="Note 28 3 4" xfId="20033" xr:uid="{00000000-0005-0000-0000-0000014E0000}"/>
    <cellStyle name="Note 28 3 4 2" xfId="20034" xr:uid="{00000000-0005-0000-0000-0000024E0000}"/>
    <cellStyle name="Note 28 3 4 3" xfId="20035" xr:uid="{00000000-0005-0000-0000-0000034E0000}"/>
    <cellStyle name="Note 28 3 4 4" xfId="20036" xr:uid="{00000000-0005-0000-0000-0000044E0000}"/>
    <cellStyle name="Note 28 3 5" xfId="20037" xr:uid="{00000000-0005-0000-0000-0000054E0000}"/>
    <cellStyle name="Note 28 3 5 2" xfId="20038" xr:uid="{00000000-0005-0000-0000-0000064E0000}"/>
    <cellStyle name="Note 28 3 5 3" xfId="20039" xr:uid="{00000000-0005-0000-0000-0000074E0000}"/>
    <cellStyle name="Note 28 3 5 4" xfId="20040" xr:uid="{00000000-0005-0000-0000-0000084E0000}"/>
    <cellStyle name="Note 28 3 6" xfId="20041" xr:uid="{00000000-0005-0000-0000-0000094E0000}"/>
    <cellStyle name="Note 28 3 7" xfId="20042" xr:uid="{00000000-0005-0000-0000-00000A4E0000}"/>
    <cellStyle name="Note 28 3 8" xfId="20043" xr:uid="{00000000-0005-0000-0000-00000B4E0000}"/>
    <cellStyle name="Note 28 4" xfId="20044" xr:uid="{00000000-0005-0000-0000-00000C4E0000}"/>
    <cellStyle name="Note 28 4 2" xfId="20045" xr:uid="{00000000-0005-0000-0000-00000D4E0000}"/>
    <cellStyle name="Note 28 4 3" xfId="20046" xr:uid="{00000000-0005-0000-0000-00000E4E0000}"/>
    <cellStyle name="Note 28 4 4" xfId="20047" xr:uid="{00000000-0005-0000-0000-00000F4E0000}"/>
    <cellStyle name="Note 28 5" xfId="20048" xr:uid="{00000000-0005-0000-0000-0000104E0000}"/>
    <cellStyle name="Note 28 6" xfId="20049" xr:uid="{00000000-0005-0000-0000-0000114E0000}"/>
    <cellStyle name="Note 28 7" xfId="20050" xr:uid="{00000000-0005-0000-0000-0000124E0000}"/>
    <cellStyle name="Note 29" xfId="20051" xr:uid="{00000000-0005-0000-0000-0000134E0000}"/>
    <cellStyle name="Note 29 2" xfId="20052" xr:uid="{00000000-0005-0000-0000-0000144E0000}"/>
    <cellStyle name="Note 29 2 2" xfId="20053" xr:uid="{00000000-0005-0000-0000-0000154E0000}"/>
    <cellStyle name="Note 29 2 2 2" xfId="20054" xr:uid="{00000000-0005-0000-0000-0000164E0000}"/>
    <cellStyle name="Note 29 2 2 2 2" xfId="20055" xr:uid="{00000000-0005-0000-0000-0000174E0000}"/>
    <cellStyle name="Note 29 2 2 2 3" xfId="20056" xr:uid="{00000000-0005-0000-0000-0000184E0000}"/>
    <cellStyle name="Note 29 2 2 2 4" xfId="20057" xr:uid="{00000000-0005-0000-0000-0000194E0000}"/>
    <cellStyle name="Note 29 2 2 3" xfId="20058" xr:uid="{00000000-0005-0000-0000-00001A4E0000}"/>
    <cellStyle name="Note 29 2 2 3 2" xfId="20059" xr:uid="{00000000-0005-0000-0000-00001B4E0000}"/>
    <cellStyle name="Note 29 2 2 3 3" xfId="20060" xr:uid="{00000000-0005-0000-0000-00001C4E0000}"/>
    <cellStyle name="Note 29 2 2 3 4" xfId="20061" xr:uid="{00000000-0005-0000-0000-00001D4E0000}"/>
    <cellStyle name="Note 29 2 2 4" xfId="20062" xr:uid="{00000000-0005-0000-0000-00001E4E0000}"/>
    <cellStyle name="Note 29 2 2 4 2" xfId="20063" xr:uid="{00000000-0005-0000-0000-00001F4E0000}"/>
    <cellStyle name="Note 29 2 2 4 3" xfId="20064" xr:uid="{00000000-0005-0000-0000-0000204E0000}"/>
    <cellStyle name="Note 29 2 2 4 4" xfId="20065" xr:uid="{00000000-0005-0000-0000-0000214E0000}"/>
    <cellStyle name="Note 29 2 2 5" xfId="20066" xr:uid="{00000000-0005-0000-0000-0000224E0000}"/>
    <cellStyle name="Note 29 2 2 5 2" xfId="20067" xr:uid="{00000000-0005-0000-0000-0000234E0000}"/>
    <cellStyle name="Note 29 2 2 5 3" xfId="20068" xr:uid="{00000000-0005-0000-0000-0000244E0000}"/>
    <cellStyle name="Note 29 2 2 5 4" xfId="20069" xr:uid="{00000000-0005-0000-0000-0000254E0000}"/>
    <cellStyle name="Note 29 2 2 6" xfId="20070" xr:uid="{00000000-0005-0000-0000-0000264E0000}"/>
    <cellStyle name="Note 29 2 2 7" xfId="20071" xr:uid="{00000000-0005-0000-0000-0000274E0000}"/>
    <cellStyle name="Note 29 2 2 8" xfId="20072" xr:uid="{00000000-0005-0000-0000-0000284E0000}"/>
    <cellStyle name="Note 29 2 3" xfId="20073" xr:uid="{00000000-0005-0000-0000-0000294E0000}"/>
    <cellStyle name="Note 29 2 3 2" xfId="20074" xr:uid="{00000000-0005-0000-0000-00002A4E0000}"/>
    <cellStyle name="Note 29 2 3 3" xfId="20075" xr:uid="{00000000-0005-0000-0000-00002B4E0000}"/>
    <cellStyle name="Note 29 2 3 4" xfId="20076" xr:uid="{00000000-0005-0000-0000-00002C4E0000}"/>
    <cellStyle name="Note 29 2 4" xfId="20077" xr:uid="{00000000-0005-0000-0000-00002D4E0000}"/>
    <cellStyle name="Note 29 2 5" xfId="20078" xr:uid="{00000000-0005-0000-0000-00002E4E0000}"/>
    <cellStyle name="Note 29 2 6" xfId="20079" xr:uid="{00000000-0005-0000-0000-00002F4E0000}"/>
    <cellStyle name="Note 29 3" xfId="20080" xr:uid="{00000000-0005-0000-0000-0000304E0000}"/>
    <cellStyle name="Note 29 3 2" xfId="20081" xr:uid="{00000000-0005-0000-0000-0000314E0000}"/>
    <cellStyle name="Note 29 3 2 2" xfId="20082" xr:uid="{00000000-0005-0000-0000-0000324E0000}"/>
    <cellStyle name="Note 29 3 2 3" xfId="20083" xr:uid="{00000000-0005-0000-0000-0000334E0000}"/>
    <cellStyle name="Note 29 3 2 4" xfId="20084" xr:uid="{00000000-0005-0000-0000-0000344E0000}"/>
    <cellStyle name="Note 29 3 3" xfId="20085" xr:uid="{00000000-0005-0000-0000-0000354E0000}"/>
    <cellStyle name="Note 29 3 3 2" xfId="20086" xr:uid="{00000000-0005-0000-0000-0000364E0000}"/>
    <cellStyle name="Note 29 3 3 3" xfId="20087" xr:uid="{00000000-0005-0000-0000-0000374E0000}"/>
    <cellStyle name="Note 29 3 3 4" xfId="20088" xr:uid="{00000000-0005-0000-0000-0000384E0000}"/>
    <cellStyle name="Note 29 3 4" xfId="20089" xr:uid="{00000000-0005-0000-0000-0000394E0000}"/>
    <cellStyle name="Note 29 3 4 2" xfId="20090" xr:uid="{00000000-0005-0000-0000-00003A4E0000}"/>
    <cellStyle name="Note 29 3 4 3" xfId="20091" xr:uid="{00000000-0005-0000-0000-00003B4E0000}"/>
    <cellStyle name="Note 29 3 4 4" xfId="20092" xr:uid="{00000000-0005-0000-0000-00003C4E0000}"/>
    <cellStyle name="Note 29 3 5" xfId="20093" xr:uid="{00000000-0005-0000-0000-00003D4E0000}"/>
    <cellStyle name="Note 29 3 5 2" xfId="20094" xr:uid="{00000000-0005-0000-0000-00003E4E0000}"/>
    <cellStyle name="Note 29 3 5 3" xfId="20095" xr:uid="{00000000-0005-0000-0000-00003F4E0000}"/>
    <cellStyle name="Note 29 3 5 4" xfId="20096" xr:uid="{00000000-0005-0000-0000-0000404E0000}"/>
    <cellStyle name="Note 29 3 6" xfId="20097" xr:uid="{00000000-0005-0000-0000-0000414E0000}"/>
    <cellStyle name="Note 29 3 7" xfId="20098" xr:uid="{00000000-0005-0000-0000-0000424E0000}"/>
    <cellStyle name="Note 29 3 8" xfId="20099" xr:uid="{00000000-0005-0000-0000-0000434E0000}"/>
    <cellStyle name="Note 29 4" xfId="20100" xr:uid="{00000000-0005-0000-0000-0000444E0000}"/>
    <cellStyle name="Note 29 4 2" xfId="20101" xr:uid="{00000000-0005-0000-0000-0000454E0000}"/>
    <cellStyle name="Note 29 4 3" xfId="20102" xr:uid="{00000000-0005-0000-0000-0000464E0000}"/>
    <cellStyle name="Note 29 4 4" xfId="20103" xr:uid="{00000000-0005-0000-0000-0000474E0000}"/>
    <cellStyle name="Note 29 5" xfId="20104" xr:uid="{00000000-0005-0000-0000-0000484E0000}"/>
    <cellStyle name="Note 29 6" xfId="20105" xr:uid="{00000000-0005-0000-0000-0000494E0000}"/>
    <cellStyle name="Note 29 7" xfId="20106" xr:uid="{00000000-0005-0000-0000-00004A4E0000}"/>
    <cellStyle name="Note 3" xfId="20107" xr:uid="{00000000-0005-0000-0000-00004B4E0000}"/>
    <cellStyle name="Note 3 10" xfId="20108" xr:uid="{00000000-0005-0000-0000-00004C4E0000}"/>
    <cellStyle name="Note 3 10 2" xfId="20109" xr:uid="{00000000-0005-0000-0000-00004D4E0000}"/>
    <cellStyle name="Note 3 10 2 2" xfId="20110" xr:uid="{00000000-0005-0000-0000-00004E4E0000}"/>
    <cellStyle name="Note 3 10 3" xfId="20111" xr:uid="{00000000-0005-0000-0000-00004F4E0000}"/>
    <cellStyle name="Note 3 10 3 2" xfId="20112" xr:uid="{00000000-0005-0000-0000-0000504E0000}"/>
    <cellStyle name="Note 3 10 4" xfId="20113" xr:uid="{00000000-0005-0000-0000-0000514E0000}"/>
    <cellStyle name="Note 3 10 5" xfId="20114" xr:uid="{00000000-0005-0000-0000-0000524E0000}"/>
    <cellStyle name="Note 3 11" xfId="20115" xr:uid="{00000000-0005-0000-0000-0000534E0000}"/>
    <cellStyle name="Note 3 11 2" xfId="20116" xr:uid="{00000000-0005-0000-0000-0000544E0000}"/>
    <cellStyle name="Note 3 11 2 2" xfId="20117" xr:uid="{00000000-0005-0000-0000-0000554E0000}"/>
    <cellStyle name="Note 3 11 3" xfId="20118" xr:uid="{00000000-0005-0000-0000-0000564E0000}"/>
    <cellStyle name="Note 3 11 3 2" xfId="20119" xr:uid="{00000000-0005-0000-0000-0000574E0000}"/>
    <cellStyle name="Note 3 11 4" xfId="20120" xr:uid="{00000000-0005-0000-0000-0000584E0000}"/>
    <cellStyle name="Note 3 11 5" xfId="20121" xr:uid="{00000000-0005-0000-0000-0000594E0000}"/>
    <cellStyle name="Note 3 12" xfId="20122" xr:uid="{00000000-0005-0000-0000-00005A4E0000}"/>
    <cellStyle name="Note 3 12 2" xfId="20123" xr:uid="{00000000-0005-0000-0000-00005B4E0000}"/>
    <cellStyle name="Note 3 12 2 2" xfId="20124" xr:uid="{00000000-0005-0000-0000-00005C4E0000}"/>
    <cellStyle name="Note 3 12 3" xfId="20125" xr:uid="{00000000-0005-0000-0000-00005D4E0000}"/>
    <cellStyle name="Note 3 12 3 2" xfId="20126" xr:uid="{00000000-0005-0000-0000-00005E4E0000}"/>
    <cellStyle name="Note 3 12 4" xfId="20127" xr:uid="{00000000-0005-0000-0000-00005F4E0000}"/>
    <cellStyle name="Note 3 13" xfId="20128" xr:uid="{00000000-0005-0000-0000-0000604E0000}"/>
    <cellStyle name="Note 3 13 2" xfId="20129" xr:uid="{00000000-0005-0000-0000-0000614E0000}"/>
    <cellStyle name="Note 3 13 2 2" xfId="20130" xr:uid="{00000000-0005-0000-0000-0000624E0000}"/>
    <cellStyle name="Note 3 13 3" xfId="20131" xr:uid="{00000000-0005-0000-0000-0000634E0000}"/>
    <cellStyle name="Note 3 13 3 2" xfId="20132" xr:uid="{00000000-0005-0000-0000-0000644E0000}"/>
    <cellStyle name="Note 3 13 4" xfId="20133" xr:uid="{00000000-0005-0000-0000-0000654E0000}"/>
    <cellStyle name="Note 3 14" xfId="20134" xr:uid="{00000000-0005-0000-0000-0000664E0000}"/>
    <cellStyle name="Note 3 14 2" xfId="20135" xr:uid="{00000000-0005-0000-0000-0000674E0000}"/>
    <cellStyle name="Note 3 14 2 2" xfId="20136" xr:uid="{00000000-0005-0000-0000-0000684E0000}"/>
    <cellStyle name="Note 3 14 3" xfId="20137" xr:uid="{00000000-0005-0000-0000-0000694E0000}"/>
    <cellStyle name="Note 3 14 3 2" xfId="20138" xr:uid="{00000000-0005-0000-0000-00006A4E0000}"/>
    <cellStyle name="Note 3 14 4" xfId="20139" xr:uid="{00000000-0005-0000-0000-00006B4E0000}"/>
    <cellStyle name="Note 3 15" xfId="20140" xr:uid="{00000000-0005-0000-0000-00006C4E0000}"/>
    <cellStyle name="Note 3 15 2" xfId="20141" xr:uid="{00000000-0005-0000-0000-00006D4E0000}"/>
    <cellStyle name="Note 3 15 2 2" xfId="20142" xr:uid="{00000000-0005-0000-0000-00006E4E0000}"/>
    <cellStyle name="Note 3 15 3" xfId="20143" xr:uid="{00000000-0005-0000-0000-00006F4E0000}"/>
    <cellStyle name="Note 3 15 3 2" xfId="20144" xr:uid="{00000000-0005-0000-0000-0000704E0000}"/>
    <cellStyle name="Note 3 15 4" xfId="20145" xr:uid="{00000000-0005-0000-0000-0000714E0000}"/>
    <cellStyle name="Note 3 16" xfId="20146" xr:uid="{00000000-0005-0000-0000-0000724E0000}"/>
    <cellStyle name="Note 3 16 2" xfId="20147" xr:uid="{00000000-0005-0000-0000-0000734E0000}"/>
    <cellStyle name="Note 3 16 2 2" xfId="20148" xr:uid="{00000000-0005-0000-0000-0000744E0000}"/>
    <cellStyle name="Note 3 16 3" xfId="20149" xr:uid="{00000000-0005-0000-0000-0000754E0000}"/>
    <cellStyle name="Note 3 16 3 2" xfId="20150" xr:uid="{00000000-0005-0000-0000-0000764E0000}"/>
    <cellStyle name="Note 3 16 4" xfId="20151" xr:uid="{00000000-0005-0000-0000-0000774E0000}"/>
    <cellStyle name="Note 3 17" xfId="20152" xr:uid="{00000000-0005-0000-0000-0000784E0000}"/>
    <cellStyle name="Note 3 17 2" xfId="20153" xr:uid="{00000000-0005-0000-0000-0000794E0000}"/>
    <cellStyle name="Note 3 17 2 2" xfId="20154" xr:uid="{00000000-0005-0000-0000-00007A4E0000}"/>
    <cellStyle name="Note 3 17 3" xfId="20155" xr:uid="{00000000-0005-0000-0000-00007B4E0000}"/>
    <cellStyle name="Note 3 17 3 2" xfId="20156" xr:uid="{00000000-0005-0000-0000-00007C4E0000}"/>
    <cellStyle name="Note 3 17 4" xfId="20157" xr:uid="{00000000-0005-0000-0000-00007D4E0000}"/>
    <cellStyle name="Note 3 18" xfId="20158" xr:uid="{00000000-0005-0000-0000-00007E4E0000}"/>
    <cellStyle name="Note 3 18 2" xfId="20159" xr:uid="{00000000-0005-0000-0000-00007F4E0000}"/>
    <cellStyle name="Note 3 18 2 2" xfId="20160" xr:uid="{00000000-0005-0000-0000-0000804E0000}"/>
    <cellStyle name="Note 3 18 3" xfId="20161" xr:uid="{00000000-0005-0000-0000-0000814E0000}"/>
    <cellStyle name="Note 3 18 3 2" xfId="20162" xr:uid="{00000000-0005-0000-0000-0000824E0000}"/>
    <cellStyle name="Note 3 18 4" xfId="20163" xr:uid="{00000000-0005-0000-0000-0000834E0000}"/>
    <cellStyle name="Note 3 19" xfId="20164" xr:uid="{00000000-0005-0000-0000-0000844E0000}"/>
    <cellStyle name="Note 3 19 2" xfId="20165" xr:uid="{00000000-0005-0000-0000-0000854E0000}"/>
    <cellStyle name="Note 3 19 2 2" xfId="20166" xr:uid="{00000000-0005-0000-0000-0000864E0000}"/>
    <cellStyle name="Note 3 19 3" xfId="20167" xr:uid="{00000000-0005-0000-0000-0000874E0000}"/>
    <cellStyle name="Note 3 19 3 2" xfId="20168" xr:uid="{00000000-0005-0000-0000-0000884E0000}"/>
    <cellStyle name="Note 3 19 4" xfId="20169" xr:uid="{00000000-0005-0000-0000-0000894E0000}"/>
    <cellStyle name="Note 3 2" xfId="20170" xr:uid="{00000000-0005-0000-0000-00008A4E0000}"/>
    <cellStyle name="Note 3 2 10" xfId="20171" xr:uid="{00000000-0005-0000-0000-00008B4E0000}"/>
    <cellStyle name="Note 3 2 10 2" xfId="20172" xr:uid="{00000000-0005-0000-0000-00008C4E0000}"/>
    <cellStyle name="Note 3 2 11" xfId="20173" xr:uid="{00000000-0005-0000-0000-00008D4E0000}"/>
    <cellStyle name="Note 3 2 11 2" xfId="20174" xr:uid="{00000000-0005-0000-0000-00008E4E0000}"/>
    <cellStyle name="Note 3 2 12" xfId="20175" xr:uid="{00000000-0005-0000-0000-00008F4E0000}"/>
    <cellStyle name="Note 3 2 12 2" xfId="20176" xr:uid="{00000000-0005-0000-0000-0000904E0000}"/>
    <cellStyle name="Note 3 2 13" xfId="20177" xr:uid="{00000000-0005-0000-0000-0000914E0000}"/>
    <cellStyle name="Note 3 2 14" xfId="20178" xr:uid="{00000000-0005-0000-0000-0000924E0000}"/>
    <cellStyle name="Note 3 2 2" xfId="20179" xr:uid="{00000000-0005-0000-0000-0000934E0000}"/>
    <cellStyle name="Note 3 2 2 10" xfId="20180" xr:uid="{00000000-0005-0000-0000-0000944E0000}"/>
    <cellStyle name="Note 3 2 2 2" xfId="20181" xr:uid="{00000000-0005-0000-0000-0000954E0000}"/>
    <cellStyle name="Note 3 2 2 2 2" xfId="20182" xr:uid="{00000000-0005-0000-0000-0000964E0000}"/>
    <cellStyle name="Note 3 2 2 2 2 2" xfId="20183" xr:uid="{00000000-0005-0000-0000-0000974E0000}"/>
    <cellStyle name="Note 3 2 2 2 2 2 2" xfId="20184" xr:uid="{00000000-0005-0000-0000-0000984E0000}"/>
    <cellStyle name="Note 3 2 2 2 2 3" xfId="20185" xr:uid="{00000000-0005-0000-0000-0000994E0000}"/>
    <cellStyle name="Note 3 2 2 2 2 3 2" xfId="20186" xr:uid="{00000000-0005-0000-0000-00009A4E0000}"/>
    <cellStyle name="Note 3 2 2 2 2 4" xfId="20187" xr:uid="{00000000-0005-0000-0000-00009B4E0000}"/>
    <cellStyle name="Note 3 2 2 2 3" xfId="20188" xr:uid="{00000000-0005-0000-0000-00009C4E0000}"/>
    <cellStyle name="Note 3 2 2 2 3 2" xfId="20189" xr:uid="{00000000-0005-0000-0000-00009D4E0000}"/>
    <cellStyle name="Note 3 2 2 2 4" xfId="20190" xr:uid="{00000000-0005-0000-0000-00009E4E0000}"/>
    <cellStyle name="Note 3 2 2 2 4 2" xfId="20191" xr:uid="{00000000-0005-0000-0000-00009F4E0000}"/>
    <cellStyle name="Note 3 2 2 2 5" xfId="20192" xr:uid="{00000000-0005-0000-0000-0000A04E0000}"/>
    <cellStyle name="Note 3 2 2 2 6" xfId="20193" xr:uid="{00000000-0005-0000-0000-0000A14E0000}"/>
    <cellStyle name="Note 3 2 2 3" xfId="20194" xr:uid="{00000000-0005-0000-0000-0000A24E0000}"/>
    <cellStyle name="Note 3 2 2 3 2" xfId="20195" xr:uid="{00000000-0005-0000-0000-0000A34E0000}"/>
    <cellStyle name="Note 3 2 2 3 2 2" xfId="20196" xr:uid="{00000000-0005-0000-0000-0000A44E0000}"/>
    <cellStyle name="Note 3 2 2 3 3" xfId="20197" xr:uid="{00000000-0005-0000-0000-0000A54E0000}"/>
    <cellStyle name="Note 3 2 2 3 3 2" xfId="20198" xr:uid="{00000000-0005-0000-0000-0000A64E0000}"/>
    <cellStyle name="Note 3 2 2 3 4" xfId="20199" xr:uid="{00000000-0005-0000-0000-0000A74E0000}"/>
    <cellStyle name="Note 3 2 2 3 5" xfId="20200" xr:uid="{00000000-0005-0000-0000-0000A84E0000}"/>
    <cellStyle name="Note 3 2 2 4" xfId="20201" xr:uid="{00000000-0005-0000-0000-0000A94E0000}"/>
    <cellStyle name="Note 3 2 2 4 2" xfId="20202" xr:uid="{00000000-0005-0000-0000-0000AA4E0000}"/>
    <cellStyle name="Note 3 2 2 4 3" xfId="20203" xr:uid="{00000000-0005-0000-0000-0000AB4E0000}"/>
    <cellStyle name="Note 3 2 2 4 4" xfId="20204" xr:uid="{00000000-0005-0000-0000-0000AC4E0000}"/>
    <cellStyle name="Note 3 2 2 5" xfId="20205" xr:uid="{00000000-0005-0000-0000-0000AD4E0000}"/>
    <cellStyle name="Note 3 2 2 5 2" xfId="20206" xr:uid="{00000000-0005-0000-0000-0000AE4E0000}"/>
    <cellStyle name="Note 3 2 2 5 3" xfId="20207" xr:uid="{00000000-0005-0000-0000-0000AF4E0000}"/>
    <cellStyle name="Note 3 2 2 5 4" xfId="20208" xr:uid="{00000000-0005-0000-0000-0000B04E0000}"/>
    <cellStyle name="Note 3 2 2 6" xfId="20209" xr:uid="{00000000-0005-0000-0000-0000B14E0000}"/>
    <cellStyle name="Note 3 2 2 6 2" xfId="20210" xr:uid="{00000000-0005-0000-0000-0000B24E0000}"/>
    <cellStyle name="Note 3 2 2 6 3" xfId="20211" xr:uid="{00000000-0005-0000-0000-0000B34E0000}"/>
    <cellStyle name="Note 3 2 2 6 4" xfId="20212" xr:uid="{00000000-0005-0000-0000-0000B44E0000}"/>
    <cellStyle name="Note 3 2 2 7" xfId="20213" xr:uid="{00000000-0005-0000-0000-0000B54E0000}"/>
    <cellStyle name="Note 3 2 2 7 2" xfId="20214" xr:uid="{00000000-0005-0000-0000-0000B64E0000}"/>
    <cellStyle name="Note 3 2 2 7 3" xfId="20215" xr:uid="{00000000-0005-0000-0000-0000B74E0000}"/>
    <cellStyle name="Note 3 2 2 7 4" xfId="20216" xr:uid="{00000000-0005-0000-0000-0000B84E0000}"/>
    <cellStyle name="Note 3 2 2 8" xfId="20217" xr:uid="{00000000-0005-0000-0000-0000B94E0000}"/>
    <cellStyle name="Note 3 2 2 9" xfId="20218" xr:uid="{00000000-0005-0000-0000-0000BA4E0000}"/>
    <cellStyle name="Note 3 2 3" xfId="20219" xr:uid="{00000000-0005-0000-0000-0000BB4E0000}"/>
    <cellStyle name="Note 3 2 3 2" xfId="20220" xr:uid="{00000000-0005-0000-0000-0000BC4E0000}"/>
    <cellStyle name="Note 3 2 3 2 2" xfId="20221" xr:uid="{00000000-0005-0000-0000-0000BD4E0000}"/>
    <cellStyle name="Note 3 2 3 2 2 2" xfId="20222" xr:uid="{00000000-0005-0000-0000-0000BE4E0000}"/>
    <cellStyle name="Note 3 2 3 2 3" xfId="20223" xr:uid="{00000000-0005-0000-0000-0000BF4E0000}"/>
    <cellStyle name="Note 3 2 3 2 3 2" xfId="20224" xr:uid="{00000000-0005-0000-0000-0000C04E0000}"/>
    <cellStyle name="Note 3 2 3 2 4" xfId="20225" xr:uid="{00000000-0005-0000-0000-0000C14E0000}"/>
    <cellStyle name="Note 3 2 3 3" xfId="20226" xr:uid="{00000000-0005-0000-0000-0000C24E0000}"/>
    <cellStyle name="Note 3 2 3 3 2" xfId="20227" xr:uid="{00000000-0005-0000-0000-0000C34E0000}"/>
    <cellStyle name="Note 3 2 3 4" xfId="20228" xr:uid="{00000000-0005-0000-0000-0000C44E0000}"/>
    <cellStyle name="Note 3 2 3 4 2" xfId="20229" xr:uid="{00000000-0005-0000-0000-0000C54E0000}"/>
    <cellStyle name="Note 3 2 3 5" xfId="20230" xr:uid="{00000000-0005-0000-0000-0000C64E0000}"/>
    <cellStyle name="Note 3 2 3 6" xfId="20231" xr:uid="{00000000-0005-0000-0000-0000C74E0000}"/>
    <cellStyle name="Note 3 2 4" xfId="20232" xr:uid="{00000000-0005-0000-0000-0000C84E0000}"/>
    <cellStyle name="Note 3 2 4 2" xfId="20233" xr:uid="{00000000-0005-0000-0000-0000C94E0000}"/>
    <cellStyle name="Note 3 2 4 2 2" xfId="20234" xr:uid="{00000000-0005-0000-0000-0000CA4E0000}"/>
    <cellStyle name="Note 3 2 4 3" xfId="20235" xr:uid="{00000000-0005-0000-0000-0000CB4E0000}"/>
    <cellStyle name="Note 3 2 4 3 2" xfId="20236" xr:uid="{00000000-0005-0000-0000-0000CC4E0000}"/>
    <cellStyle name="Note 3 2 4 4" xfId="20237" xr:uid="{00000000-0005-0000-0000-0000CD4E0000}"/>
    <cellStyle name="Note 3 2 5" xfId="20238" xr:uid="{00000000-0005-0000-0000-0000CE4E0000}"/>
    <cellStyle name="Note 3 2 5 2" xfId="20239" xr:uid="{00000000-0005-0000-0000-0000CF4E0000}"/>
    <cellStyle name="Note 3 2 5 2 2" xfId="20240" xr:uid="{00000000-0005-0000-0000-0000D04E0000}"/>
    <cellStyle name="Note 3 2 5 3" xfId="20241" xr:uid="{00000000-0005-0000-0000-0000D14E0000}"/>
    <cellStyle name="Note 3 2 5 4" xfId="20242" xr:uid="{00000000-0005-0000-0000-0000D24E0000}"/>
    <cellStyle name="Note 3 2 6" xfId="20243" xr:uid="{00000000-0005-0000-0000-0000D34E0000}"/>
    <cellStyle name="Note 3 2 6 2" xfId="20244" xr:uid="{00000000-0005-0000-0000-0000D44E0000}"/>
    <cellStyle name="Note 3 2 6 3" xfId="20245" xr:uid="{00000000-0005-0000-0000-0000D54E0000}"/>
    <cellStyle name="Note 3 2 6 4" xfId="20246" xr:uid="{00000000-0005-0000-0000-0000D64E0000}"/>
    <cellStyle name="Note 3 2 7" xfId="20247" xr:uid="{00000000-0005-0000-0000-0000D74E0000}"/>
    <cellStyle name="Note 3 2 7 2" xfId="20248" xr:uid="{00000000-0005-0000-0000-0000D84E0000}"/>
    <cellStyle name="Note 3 2 8" xfId="20249" xr:uid="{00000000-0005-0000-0000-0000D94E0000}"/>
    <cellStyle name="Note 3 2 8 2" xfId="20250" xr:uid="{00000000-0005-0000-0000-0000DA4E0000}"/>
    <cellStyle name="Note 3 2 9" xfId="20251" xr:uid="{00000000-0005-0000-0000-0000DB4E0000}"/>
    <cellStyle name="Note 3 2 9 2" xfId="20252" xr:uid="{00000000-0005-0000-0000-0000DC4E0000}"/>
    <cellStyle name="Note 3 20" xfId="20253" xr:uid="{00000000-0005-0000-0000-0000DD4E0000}"/>
    <cellStyle name="Note 3 20 2" xfId="20254" xr:uid="{00000000-0005-0000-0000-0000DE4E0000}"/>
    <cellStyle name="Note 3 20 2 2" xfId="20255" xr:uid="{00000000-0005-0000-0000-0000DF4E0000}"/>
    <cellStyle name="Note 3 20 3" xfId="20256" xr:uid="{00000000-0005-0000-0000-0000E04E0000}"/>
    <cellStyle name="Note 3 20 3 2" xfId="20257" xr:uid="{00000000-0005-0000-0000-0000E14E0000}"/>
    <cellStyle name="Note 3 20 4" xfId="20258" xr:uid="{00000000-0005-0000-0000-0000E24E0000}"/>
    <cellStyle name="Note 3 21" xfId="20259" xr:uid="{00000000-0005-0000-0000-0000E34E0000}"/>
    <cellStyle name="Note 3 21 2" xfId="20260" xr:uid="{00000000-0005-0000-0000-0000E44E0000}"/>
    <cellStyle name="Note 3 21 2 2" xfId="20261" xr:uid="{00000000-0005-0000-0000-0000E54E0000}"/>
    <cellStyle name="Note 3 21 3" xfId="20262" xr:uid="{00000000-0005-0000-0000-0000E64E0000}"/>
    <cellStyle name="Note 3 21 3 2" xfId="20263" xr:uid="{00000000-0005-0000-0000-0000E74E0000}"/>
    <cellStyle name="Note 3 21 4" xfId="20264" xr:uid="{00000000-0005-0000-0000-0000E84E0000}"/>
    <cellStyle name="Note 3 22" xfId="20265" xr:uid="{00000000-0005-0000-0000-0000E94E0000}"/>
    <cellStyle name="Note 3 22 2" xfId="20266" xr:uid="{00000000-0005-0000-0000-0000EA4E0000}"/>
    <cellStyle name="Note 3 22 2 2" xfId="20267" xr:uid="{00000000-0005-0000-0000-0000EB4E0000}"/>
    <cellStyle name="Note 3 22 3" xfId="20268" xr:uid="{00000000-0005-0000-0000-0000EC4E0000}"/>
    <cellStyle name="Note 3 22 3 2" xfId="20269" xr:uid="{00000000-0005-0000-0000-0000ED4E0000}"/>
    <cellStyle name="Note 3 22 4" xfId="20270" xr:uid="{00000000-0005-0000-0000-0000EE4E0000}"/>
    <cellStyle name="Note 3 23" xfId="20271" xr:uid="{00000000-0005-0000-0000-0000EF4E0000}"/>
    <cellStyle name="Note 3 23 2" xfId="20272" xr:uid="{00000000-0005-0000-0000-0000F04E0000}"/>
    <cellStyle name="Note 3 23 2 2" xfId="20273" xr:uid="{00000000-0005-0000-0000-0000F14E0000}"/>
    <cellStyle name="Note 3 23 3" xfId="20274" xr:uid="{00000000-0005-0000-0000-0000F24E0000}"/>
    <cellStyle name="Note 3 23 3 2" xfId="20275" xr:uid="{00000000-0005-0000-0000-0000F34E0000}"/>
    <cellStyle name="Note 3 23 4" xfId="20276" xr:uid="{00000000-0005-0000-0000-0000F44E0000}"/>
    <cellStyle name="Note 3 24" xfId="20277" xr:uid="{00000000-0005-0000-0000-0000F54E0000}"/>
    <cellStyle name="Note 3 24 2" xfId="20278" xr:uid="{00000000-0005-0000-0000-0000F64E0000}"/>
    <cellStyle name="Note 3 24 2 2" xfId="20279" xr:uid="{00000000-0005-0000-0000-0000F74E0000}"/>
    <cellStyle name="Note 3 24 3" xfId="20280" xr:uid="{00000000-0005-0000-0000-0000F84E0000}"/>
    <cellStyle name="Note 3 24 3 2" xfId="20281" xr:uid="{00000000-0005-0000-0000-0000F94E0000}"/>
    <cellStyle name="Note 3 24 4" xfId="20282" xr:uid="{00000000-0005-0000-0000-0000FA4E0000}"/>
    <cellStyle name="Note 3 25" xfId="20283" xr:uid="{00000000-0005-0000-0000-0000FB4E0000}"/>
    <cellStyle name="Note 3 25 2" xfId="20284" xr:uid="{00000000-0005-0000-0000-0000FC4E0000}"/>
    <cellStyle name="Note 3 26" xfId="20285" xr:uid="{00000000-0005-0000-0000-0000FD4E0000}"/>
    <cellStyle name="Note 3 26 2" xfId="20286" xr:uid="{00000000-0005-0000-0000-0000FE4E0000}"/>
    <cellStyle name="Note 3 27" xfId="20287" xr:uid="{00000000-0005-0000-0000-0000FF4E0000}"/>
    <cellStyle name="Note 3 27 2" xfId="20288" xr:uid="{00000000-0005-0000-0000-0000004F0000}"/>
    <cellStyle name="Note 3 28" xfId="20289" xr:uid="{00000000-0005-0000-0000-0000014F0000}"/>
    <cellStyle name="Note 3 28 2" xfId="20290" xr:uid="{00000000-0005-0000-0000-0000024F0000}"/>
    <cellStyle name="Note 3 29" xfId="20291" xr:uid="{00000000-0005-0000-0000-0000034F0000}"/>
    <cellStyle name="Note 3 3" xfId="20292" xr:uid="{00000000-0005-0000-0000-0000044F0000}"/>
    <cellStyle name="Note 3 3 10" xfId="20293" xr:uid="{00000000-0005-0000-0000-0000054F0000}"/>
    <cellStyle name="Note 3 3 10 2" xfId="20294" xr:uid="{00000000-0005-0000-0000-0000064F0000}"/>
    <cellStyle name="Note 3 3 11" xfId="20295" xr:uid="{00000000-0005-0000-0000-0000074F0000}"/>
    <cellStyle name="Note 3 3 11 2" xfId="20296" xr:uid="{00000000-0005-0000-0000-0000084F0000}"/>
    <cellStyle name="Note 3 3 12" xfId="20297" xr:uid="{00000000-0005-0000-0000-0000094F0000}"/>
    <cellStyle name="Note 3 3 13" xfId="20298" xr:uid="{00000000-0005-0000-0000-00000A4F0000}"/>
    <cellStyle name="Note 3 3 2" xfId="20299" xr:uid="{00000000-0005-0000-0000-00000B4F0000}"/>
    <cellStyle name="Note 3 3 2 10" xfId="20300" xr:uid="{00000000-0005-0000-0000-00000C4F0000}"/>
    <cellStyle name="Note 3 3 2 2" xfId="20301" xr:uid="{00000000-0005-0000-0000-00000D4F0000}"/>
    <cellStyle name="Note 3 3 2 2 2" xfId="20302" xr:uid="{00000000-0005-0000-0000-00000E4F0000}"/>
    <cellStyle name="Note 3 3 2 2 2 2" xfId="20303" xr:uid="{00000000-0005-0000-0000-00000F4F0000}"/>
    <cellStyle name="Note 3 3 2 2 3" xfId="20304" xr:uid="{00000000-0005-0000-0000-0000104F0000}"/>
    <cellStyle name="Note 3 3 2 2 3 2" xfId="20305" xr:uid="{00000000-0005-0000-0000-0000114F0000}"/>
    <cellStyle name="Note 3 3 2 2 4" xfId="20306" xr:uid="{00000000-0005-0000-0000-0000124F0000}"/>
    <cellStyle name="Note 3 3 2 3" xfId="20307" xr:uid="{00000000-0005-0000-0000-0000134F0000}"/>
    <cellStyle name="Note 3 3 2 3 2" xfId="20308" xr:uid="{00000000-0005-0000-0000-0000144F0000}"/>
    <cellStyle name="Note 3 3 2 3 3" xfId="20309" xr:uid="{00000000-0005-0000-0000-0000154F0000}"/>
    <cellStyle name="Note 3 3 2 3 4" xfId="20310" xr:uid="{00000000-0005-0000-0000-0000164F0000}"/>
    <cellStyle name="Note 3 3 2 4" xfId="20311" xr:uid="{00000000-0005-0000-0000-0000174F0000}"/>
    <cellStyle name="Note 3 3 2 4 2" xfId="20312" xr:uid="{00000000-0005-0000-0000-0000184F0000}"/>
    <cellStyle name="Note 3 3 2 4 3" xfId="20313" xr:uid="{00000000-0005-0000-0000-0000194F0000}"/>
    <cellStyle name="Note 3 3 2 4 4" xfId="20314" xr:uid="{00000000-0005-0000-0000-00001A4F0000}"/>
    <cellStyle name="Note 3 3 2 5" xfId="20315" xr:uid="{00000000-0005-0000-0000-00001B4F0000}"/>
    <cellStyle name="Note 3 3 2 5 2" xfId="20316" xr:uid="{00000000-0005-0000-0000-00001C4F0000}"/>
    <cellStyle name="Note 3 3 2 5 3" xfId="20317" xr:uid="{00000000-0005-0000-0000-00001D4F0000}"/>
    <cellStyle name="Note 3 3 2 5 4" xfId="20318" xr:uid="{00000000-0005-0000-0000-00001E4F0000}"/>
    <cellStyle name="Note 3 3 2 6" xfId="20319" xr:uid="{00000000-0005-0000-0000-00001F4F0000}"/>
    <cellStyle name="Note 3 3 2 6 2" xfId="20320" xr:uid="{00000000-0005-0000-0000-0000204F0000}"/>
    <cellStyle name="Note 3 3 2 6 3" xfId="20321" xr:uid="{00000000-0005-0000-0000-0000214F0000}"/>
    <cellStyle name="Note 3 3 2 6 4" xfId="20322" xr:uid="{00000000-0005-0000-0000-0000224F0000}"/>
    <cellStyle name="Note 3 3 2 7" xfId="20323" xr:uid="{00000000-0005-0000-0000-0000234F0000}"/>
    <cellStyle name="Note 3 3 2 7 2" xfId="20324" xr:uid="{00000000-0005-0000-0000-0000244F0000}"/>
    <cellStyle name="Note 3 3 2 7 3" xfId="20325" xr:uid="{00000000-0005-0000-0000-0000254F0000}"/>
    <cellStyle name="Note 3 3 2 7 4" xfId="20326" xr:uid="{00000000-0005-0000-0000-0000264F0000}"/>
    <cellStyle name="Note 3 3 2 8" xfId="20327" xr:uid="{00000000-0005-0000-0000-0000274F0000}"/>
    <cellStyle name="Note 3 3 2 9" xfId="20328" xr:uid="{00000000-0005-0000-0000-0000284F0000}"/>
    <cellStyle name="Note 3 3 3" xfId="20329" xr:uid="{00000000-0005-0000-0000-0000294F0000}"/>
    <cellStyle name="Note 3 3 3 2" xfId="20330" xr:uid="{00000000-0005-0000-0000-00002A4F0000}"/>
    <cellStyle name="Note 3 3 3 2 2" xfId="20331" xr:uid="{00000000-0005-0000-0000-00002B4F0000}"/>
    <cellStyle name="Note 3 3 3 3" xfId="20332" xr:uid="{00000000-0005-0000-0000-00002C4F0000}"/>
    <cellStyle name="Note 3 3 3 3 2" xfId="20333" xr:uid="{00000000-0005-0000-0000-00002D4F0000}"/>
    <cellStyle name="Note 3 3 3 4" xfId="20334" xr:uid="{00000000-0005-0000-0000-00002E4F0000}"/>
    <cellStyle name="Note 3 3 3 5" xfId="20335" xr:uid="{00000000-0005-0000-0000-00002F4F0000}"/>
    <cellStyle name="Note 3 3 4" xfId="20336" xr:uid="{00000000-0005-0000-0000-0000304F0000}"/>
    <cellStyle name="Note 3 3 4 2" xfId="20337" xr:uid="{00000000-0005-0000-0000-0000314F0000}"/>
    <cellStyle name="Note 3 3 4 2 2" xfId="20338" xr:uid="{00000000-0005-0000-0000-0000324F0000}"/>
    <cellStyle name="Note 3 3 4 3" xfId="20339" xr:uid="{00000000-0005-0000-0000-0000334F0000}"/>
    <cellStyle name="Note 3 3 4 4" xfId="20340" xr:uid="{00000000-0005-0000-0000-0000344F0000}"/>
    <cellStyle name="Note 3 3 5" xfId="20341" xr:uid="{00000000-0005-0000-0000-0000354F0000}"/>
    <cellStyle name="Note 3 3 5 2" xfId="20342" xr:uid="{00000000-0005-0000-0000-0000364F0000}"/>
    <cellStyle name="Note 3 3 5 3" xfId="20343" xr:uid="{00000000-0005-0000-0000-0000374F0000}"/>
    <cellStyle name="Note 3 3 5 4" xfId="20344" xr:uid="{00000000-0005-0000-0000-0000384F0000}"/>
    <cellStyle name="Note 3 3 6" xfId="20345" xr:uid="{00000000-0005-0000-0000-0000394F0000}"/>
    <cellStyle name="Note 3 3 6 2" xfId="20346" xr:uid="{00000000-0005-0000-0000-00003A4F0000}"/>
    <cellStyle name="Note 3 3 6 3" xfId="20347" xr:uid="{00000000-0005-0000-0000-00003B4F0000}"/>
    <cellStyle name="Note 3 3 6 4" xfId="20348" xr:uid="{00000000-0005-0000-0000-00003C4F0000}"/>
    <cellStyle name="Note 3 3 7" xfId="20349" xr:uid="{00000000-0005-0000-0000-00003D4F0000}"/>
    <cellStyle name="Note 3 3 7 2" xfId="20350" xr:uid="{00000000-0005-0000-0000-00003E4F0000}"/>
    <cellStyle name="Note 3 3 8" xfId="20351" xr:uid="{00000000-0005-0000-0000-00003F4F0000}"/>
    <cellStyle name="Note 3 3 8 2" xfId="20352" xr:uid="{00000000-0005-0000-0000-0000404F0000}"/>
    <cellStyle name="Note 3 3 9" xfId="20353" xr:uid="{00000000-0005-0000-0000-0000414F0000}"/>
    <cellStyle name="Note 3 3 9 2" xfId="20354" xr:uid="{00000000-0005-0000-0000-0000424F0000}"/>
    <cellStyle name="Note 3 4" xfId="20355" xr:uid="{00000000-0005-0000-0000-0000434F0000}"/>
    <cellStyle name="Note 3 4 10" xfId="20356" xr:uid="{00000000-0005-0000-0000-0000444F0000}"/>
    <cellStyle name="Note 3 4 10 2" xfId="20357" xr:uid="{00000000-0005-0000-0000-0000454F0000}"/>
    <cellStyle name="Note 3 4 11" xfId="20358" xr:uid="{00000000-0005-0000-0000-0000464F0000}"/>
    <cellStyle name="Note 3 4 12" xfId="20359" xr:uid="{00000000-0005-0000-0000-0000474F0000}"/>
    <cellStyle name="Note 3 4 13" xfId="20360" xr:uid="{00000000-0005-0000-0000-0000484F0000}"/>
    <cellStyle name="Note 3 4 2" xfId="20361" xr:uid="{00000000-0005-0000-0000-0000494F0000}"/>
    <cellStyle name="Note 3 4 2 2" xfId="20362" xr:uid="{00000000-0005-0000-0000-00004A4F0000}"/>
    <cellStyle name="Note 3 4 2 2 2" xfId="20363" xr:uid="{00000000-0005-0000-0000-00004B4F0000}"/>
    <cellStyle name="Note 3 4 2 2 2 2" xfId="20364" xr:uid="{00000000-0005-0000-0000-00004C4F0000}"/>
    <cellStyle name="Note 3 4 2 2 3" xfId="20365" xr:uid="{00000000-0005-0000-0000-00004D4F0000}"/>
    <cellStyle name="Note 3 4 2 2 3 2" xfId="20366" xr:uid="{00000000-0005-0000-0000-00004E4F0000}"/>
    <cellStyle name="Note 3 4 2 2 4" xfId="20367" xr:uid="{00000000-0005-0000-0000-00004F4F0000}"/>
    <cellStyle name="Note 3 4 2 3" xfId="20368" xr:uid="{00000000-0005-0000-0000-0000504F0000}"/>
    <cellStyle name="Note 3 4 2 3 2" xfId="20369" xr:uid="{00000000-0005-0000-0000-0000514F0000}"/>
    <cellStyle name="Note 3 4 2 4" xfId="20370" xr:uid="{00000000-0005-0000-0000-0000524F0000}"/>
    <cellStyle name="Note 3 4 2 4 2" xfId="20371" xr:uid="{00000000-0005-0000-0000-0000534F0000}"/>
    <cellStyle name="Note 3 4 2 5" xfId="20372" xr:uid="{00000000-0005-0000-0000-0000544F0000}"/>
    <cellStyle name="Note 3 4 2 6" xfId="20373" xr:uid="{00000000-0005-0000-0000-0000554F0000}"/>
    <cellStyle name="Note 3 4 3" xfId="20374" xr:uid="{00000000-0005-0000-0000-0000564F0000}"/>
    <cellStyle name="Note 3 4 3 2" xfId="20375" xr:uid="{00000000-0005-0000-0000-0000574F0000}"/>
    <cellStyle name="Note 3 4 3 2 2" xfId="20376" xr:uid="{00000000-0005-0000-0000-0000584F0000}"/>
    <cellStyle name="Note 3 4 3 3" xfId="20377" xr:uid="{00000000-0005-0000-0000-0000594F0000}"/>
    <cellStyle name="Note 3 4 3 3 2" xfId="20378" xr:uid="{00000000-0005-0000-0000-00005A4F0000}"/>
    <cellStyle name="Note 3 4 3 4" xfId="20379" xr:uid="{00000000-0005-0000-0000-00005B4F0000}"/>
    <cellStyle name="Note 3 4 3 5" xfId="20380" xr:uid="{00000000-0005-0000-0000-00005C4F0000}"/>
    <cellStyle name="Note 3 4 4" xfId="20381" xr:uid="{00000000-0005-0000-0000-00005D4F0000}"/>
    <cellStyle name="Note 3 4 4 2" xfId="20382" xr:uid="{00000000-0005-0000-0000-00005E4F0000}"/>
    <cellStyle name="Note 3 4 4 2 2" xfId="20383" xr:uid="{00000000-0005-0000-0000-00005F4F0000}"/>
    <cellStyle name="Note 3 4 4 3" xfId="20384" xr:uid="{00000000-0005-0000-0000-0000604F0000}"/>
    <cellStyle name="Note 3 4 4 4" xfId="20385" xr:uid="{00000000-0005-0000-0000-0000614F0000}"/>
    <cellStyle name="Note 3 4 5" xfId="20386" xr:uid="{00000000-0005-0000-0000-0000624F0000}"/>
    <cellStyle name="Note 3 4 5 2" xfId="20387" xr:uid="{00000000-0005-0000-0000-0000634F0000}"/>
    <cellStyle name="Note 3 4 5 3" xfId="20388" xr:uid="{00000000-0005-0000-0000-0000644F0000}"/>
    <cellStyle name="Note 3 4 5 4" xfId="20389" xr:uid="{00000000-0005-0000-0000-0000654F0000}"/>
    <cellStyle name="Note 3 4 6" xfId="20390" xr:uid="{00000000-0005-0000-0000-0000664F0000}"/>
    <cellStyle name="Note 3 4 6 2" xfId="20391" xr:uid="{00000000-0005-0000-0000-0000674F0000}"/>
    <cellStyle name="Note 3 4 6 3" xfId="20392" xr:uid="{00000000-0005-0000-0000-0000684F0000}"/>
    <cellStyle name="Note 3 4 6 4" xfId="20393" xr:uid="{00000000-0005-0000-0000-0000694F0000}"/>
    <cellStyle name="Note 3 4 7" xfId="20394" xr:uid="{00000000-0005-0000-0000-00006A4F0000}"/>
    <cellStyle name="Note 3 4 7 2" xfId="20395" xr:uid="{00000000-0005-0000-0000-00006B4F0000}"/>
    <cellStyle name="Note 3 4 7 3" xfId="20396" xr:uid="{00000000-0005-0000-0000-00006C4F0000}"/>
    <cellStyle name="Note 3 4 7 4" xfId="20397" xr:uid="{00000000-0005-0000-0000-00006D4F0000}"/>
    <cellStyle name="Note 3 4 8" xfId="20398" xr:uid="{00000000-0005-0000-0000-00006E4F0000}"/>
    <cellStyle name="Note 3 4 8 2" xfId="20399" xr:uid="{00000000-0005-0000-0000-00006F4F0000}"/>
    <cellStyle name="Note 3 4 9" xfId="20400" xr:uid="{00000000-0005-0000-0000-0000704F0000}"/>
    <cellStyle name="Note 3 4 9 2" xfId="20401" xr:uid="{00000000-0005-0000-0000-0000714F0000}"/>
    <cellStyle name="Note 3 5" xfId="20402" xr:uid="{00000000-0005-0000-0000-0000724F0000}"/>
    <cellStyle name="Note 3 5 10" xfId="20403" xr:uid="{00000000-0005-0000-0000-0000734F0000}"/>
    <cellStyle name="Note 3 5 2" xfId="20404" xr:uid="{00000000-0005-0000-0000-0000744F0000}"/>
    <cellStyle name="Note 3 5 2 2" xfId="20405" xr:uid="{00000000-0005-0000-0000-0000754F0000}"/>
    <cellStyle name="Note 3 5 2 2 2" xfId="20406" xr:uid="{00000000-0005-0000-0000-0000764F0000}"/>
    <cellStyle name="Note 3 5 2 2 2 2" xfId="20407" xr:uid="{00000000-0005-0000-0000-0000774F0000}"/>
    <cellStyle name="Note 3 5 2 2 3" xfId="20408" xr:uid="{00000000-0005-0000-0000-0000784F0000}"/>
    <cellStyle name="Note 3 5 2 2 3 2" xfId="20409" xr:uid="{00000000-0005-0000-0000-0000794F0000}"/>
    <cellStyle name="Note 3 5 2 2 4" xfId="20410" xr:uid="{00000000-0005-0000-0000-00007A4F0000}"/>
    <cellStyle name="Note 3 5 2 3" xfId="20411" xr:uid="{00000000-0005-0000-0000-00007B4F0000}"/>
    <cellStyle name="Note 3 5 2 3 2" xfId="20412" xr:uid="{00000000-0005-0000-0000-00007C4F0000}"/>
    <cellStyle name="Note 3 5 2 4" xfId="20413" xr:uid="{00000000-0005-0000-0000-00007D4F0000}"/>
    <cellStyle name="Note 3 5 2 4 2" xfId="20414" xr:uid="{00000000-0005-0000-0000-00007E4F0000}"/>
    <cellStyle name="Note 3 5 2 5" xfId="20415" xr:uid="{00000000-0005-0000-0000-00007F4F0000}"/>
    <cellStyle name="Note 3 5 2 6" xfId="20416" xr:uid="{00000000-0005-0000-0000-0000804F0000}"/>
    <cellStyle name="Note 3 5 3" xfId="20417" xr:uid="{00000000-0005-0000-0000-0000814F0000}"/>
    <cellStyle name="Note 3 5 3 2" xfId="20418" xr:uid="{00000000-0005-0000-0000-0000824F0000}"/>
    <cellStyle name="Note 3 5 3 2 2" xfId="20419" xr:uid="{00000000-0005-0000-0000-0000834F0000}"/>
    <cellStyle name="Note 3 5 3 3" xfId="20420" xr:uid="{00000000-0005-0000-0000-0000844F0000}"/>
    <cellStyle name="Note 3 5 3 3 2" xfId="20421" xr:uid="{00000000-0005-0000-0000-0000854F0000}"/>
    <cellStyle name="Note 3 5 3 4" xfId="20422" xr:uid="{00000000-0005-0000-0000-0000864F0000}"/>
    <cellStyle name="Note 3 5 3 5" xfId="20423" xr:uid="{00000000-0005-0000-0000-0000874F0000}"/>
    <cellStyle name="Note 3 5 4" xfId="20424" xr:uid="{00000000-0005-0000-0000-0000884F0000}"/>
    <cellStyle name="Note 3 5 4 2" xfId="20425" xr:uid="{00000000-0005-0000-0000-0000894F0000}"/>
    <cellStyle name="Note 3 5 4 2 2" xfId="20426" xr:uid="{00000000-0005-0000-0000-00008A4F0000}"/>
    <cellStyle name="Note 3 5 4 3" xfId="20427" xr:uid="{00000000-0005-0000-0000-00008B4F0000}"/>
    <cellStyle name="Note 3 5 4 4" xfId="20428" xr:uid="{00000000-0005-0000-0000-00008C4F0000}"/>
    <cellStyle name="Note 3 5 5" xfId="20429" xr:uid="{00000000-0005-0000-0000-00008D4F0000}"/>
    <cellStyle name="Note 3 5 5 2" xfId="20430" xr:uid="{00000000-0005-0000-0000-00008E4F0000}"/>
    <cellStyle name="Note 3 5 5 3" xfId="20431" xr:uid="{00000000-0005-0000-0000-00008F4F0000}"/>
    <cellStyle name="Note 3 5 5 4" xfId="20432" xr:uid="{00000000-0005-0000-0000-0000904F0000}"/>
    <cellStyle name="Note 3 5 6" xfId="20433" xr:uid="{00000000-0005-0000-0000-0000914F0000}"/>
    <cellStyle name="Note 3 5 6 2" xfId="20434" xr:uid="{00000000-0005-0000-0000-0000924F0000}"/>
    <cellStyle name="Note 3 5 7" xfId="20435" xr:uid="{00000000-0005-0000-0000-0000934F0000}"/>
    <cellStyle name="Note 3 5 7 2" xfId="20436" xr:uid="{00000000-0005-0000-0000-0000944F0000}"/>
    <cellStyle name="Note 3 5 8" xfId="20437" xr:uid="{00000000-0005-0000-0000-0000954F0000}"/>
    <cellStyle name="Note 3 5 8 2" xfId="20438" xr:uid="{00000000-0005-0000-0000-0000964F0000}"/>
    <cellStyle name="Note 3 5 9" xfId="20439" xr:uid="{00000000-0005-0000-0000-0000974F0000}"/>
    <cellStyle name="Note 3 6" xfId="20440" xr:uid="{00000000-0005-0000-0000-0000984F0000}"/>
    <cellStyle name="Note 3 6 2" xfId="20441" xr:uid="{00000000-0005-0000-0000-0000994F0000}"/>
    <cellStyle name="Note 3 6 2 2" xfId="20442" xr:uid="{00000000-0005-0000-0000-00009A4F0000}"/>
    <cellStyle name="Note 3 6 2 2 2" xfId="20443" xr:uid="{00000000-0005-0000-0000-00009B4F0000}"/>
    <cellStyle name="Note 3 6 2 3" xfId="20444" xr:uid="{00000000-0005-0000-0000-00009C4F0000}"/>
    <cellStyle name="Note 3 6 2 3 2" xfId="20445" xr:uid="{00000000-0005-0000-0000-00009D4F0000}"/>
    <cellStyle name="Note 3 6 2 4" xfId="20446" xr:uid="{00000000-0005-0000-0000-00009E4F0000}"/>
    <cellStyle name="Note 3 6 3" xfId="20447" xr:uid="{00000000-0005-0000-0000-00009F4F0000}"/>
    <cellStyle name="Note 3 6 3 2" xfId="20448" xr:uid="{00000000-0005-0000-0000-0000A04F0000}"/>
    <cellStyle name="Note 3 6 3 2 2" xfId="20449" xr:uid="{00000000-0005-0000-0000-0000A14F0000}"/>
    <cellStyle name="Note 3 6 3 3" xfId="20450" xr:uid="{00000000-0005-0000-0000-0000A24F0000}"/>
    <cellStyle name="Note 3 6 4" xfId="20451" xr:uid="{00000000-0005-0000-0000-0000A34F0000}"/>
    <cellStyle name="Note 3 6 4 2" xfId="20452" xr:uid="{00000000-0005-0000-0000-0000A44F0000}"/>
    <cellStyle name="Note 3 6 5" xfId="20453" xr:uid="{00000000-0005-0000-0000-0000A54F0000}"/>
    <cellStyle name="Note 3 6 5 2" xfId="20454" xr:uid="{00000000-0005-0000-0000-0000A64F0000}"/>
    <cellStyle name="Note 3 6 6" xfId="20455" xr:uid="{00000000-0005-0000-0000-0000A74F0000}"/>
    <cellStyle name="Note 3 6 6 2" xfId="20456" xr:uid="{00000000-0005-0000-0000-0000A84F0000}"/>
    <cellStyle name="Note 3 6 7" xfId="20457" xr:uid="{00000000-0005-0000-0000-0000A94F0000}"/>
    <cellStyle name="Note 3 6 7 2" xfId="20458" xr:uid="{00000000-0005-0000-0000-0000AA4F0000}"/>
    <cellStyle name="Note 3 6 8" xfId="20459" xr:uid="{00000000-0005-0000-0000-0000AB4F0000}"/>
    <cellStyle name="Note 3 6 9" xfId="20460" xr:uid="{00000000-0005-0000-0000-0000AC4F0000}"/>
    <cellStyle name="Note 3 7" xfId="20461" xr:uid="{00000000-0005-0000-0000-0000AD4F0000}"/>
    <cellStyle name="Note 3 7 2" xfId="20462" xr:uid="{00000000-0005-0000-0000-0000AE4F0000}"/>
    <cellStyle name="Note 3 7 2 2" xfId="20463" xr:uid="{00000000-0005-0000-0000-0000AF4F0000}"/>
    <cellStyle name="Note 3 7 2 2 2" xfId="20464" xr:uid="{00000000-0005-0000-0000-0000B04F0000}"/>
    <cellStyle name="Note 3 7 2 2 2 2" xfId="20465" xr:uid="{00000000-0005-0000-0000-0000B14F0000}"/>
    <cellStyle name="Note 3 7 2 2 3" xfId="20466" xr:uid="{00000000-0005-0000-0000-0000B24F0000}"/>
    <cellStyle name="Note 3 7 2 3" xfId="20467" xr:uid="{00000000-0005-0000-0000-0000B34F0000}"/>
    <cellStyle name="Note 3 7 2 3 2" xfId="20468" xr:uid="{00000000-0005-0000-0000-0000B44F0000}"/>
    <cellStyle name="Note 3 7 2 4" xfId="20469" xr:uid="{00000000-0005-0000-0000-0000B54F0000}"/>
    <cellStyle name="Note 3 7 2 4 2" xfId="20470" xr:uid="{00000000-0005-0000-0000-0000B64F0000}"/>
    <cellStyle name="Note 3 7 2 5" xfId="20471" xr:uid="{00000000-0005-0000-0000-0000B74F0000}"/>
    <cellStyle name="Note 3 7 3" xfId="20472" xr:uid="{00000000-0005-0000-0000-0000B84F0000}"/>
    <cellStyle name="Note 3 7 3 2" xfId="20473" xr:uid="{00000000-0005-0000-0000-0000B94F0000}"/>
    <cellStyle name="Note 3 7 4" xfId="20474" xr:uid="{00000000-0005-0000-0000-0000BA4F0000}"/>
    <cellStyle name="Note 3 7 4 2" xfId="20475" xr:uid="{00000000-0005-0000-0000-0000BB4F0000}"/>
    <cellStyle name="Note 3 7 5" xfId="20476" xr:uid="{00000000-0005-0000-0000-0000BC4F0000}"/>
    <cellStyle name="Note 3 7 5 2" xfId="20477" xr:uid="{00000000-0005-0000-0000-0000BD4F0000}"/>
    <cellStyle name="Note 3 7 6" xfId="20478" xr:uid="{00000000-0005-0000-0000-0000BE4F0000}"/>
    <cellStyle name="Note 3 7 6 2" xfId="20479" xr:uid="{00000000-0005-0000-0000-0000BF4F0000}"/>
    <cellStyle name="Note 3 7 7" xfId="20480" xr:uid="{00000000-0005-0000-0000-0000C04F0000}"/>
    <cellStyle name="Note 3 7 8" xfId="20481" xr:uid="{00000000-0005-0000-0000-0000C14F0000}"/>
    <cellStyle name="Note 3 8" xfId="20482" xr:uid="{00000000-0005-0000-0000-0000C24F0000}"/>
    <cellStyle name="Note 3 8 2" xfId="20483" xr:uid="{00000000-0005-0000-0000-0000C34F0000}"/>
    <cellStyle name="Note 3 8 2 2" xfId="20484" xr:uid="{00000000-0005-0000-0000-0000C44F0000}"/>
    <cellStyle name="Note 3 8 2 2 2" xfId="20485" xr:uid="{00000000-0005-0000-0000-0000C54F0000}"/>
    <cellStyle name="Note 3 8 2 2 2 2" xfId="20486" xr:uid="{00000000-0005-0000-0000-0000C64F0000}"/>
    <cellStyle name="Note 3 8 2 2 3" xfId="20487" xr:uid="{00000000-0005-0000-0000-0000C74F0000}"/>
    <cellStyle name="Note 3 8 2 3" xfId="20488" xr:uid="{00000000-0005-0000-0000-0000C84F0000}"/>
    <cellStyle name="Note 3 8 2 3 2" xfId="20489" xr:uid="{00000000-0005-0000-0000-0000C94F0000}"/>
    <cellStyle name="Note 3 8 2 4" xfId="20490" xr:uid="{00000000-0005-0000-0000-0000CA4F0000}"/>
    <cellStyle name="Note 3 8 2 4 2" xfId="20491" xr:uid="{00000000-0005-0000-0000-0000CB4F0000}"/>
    <cellStyle name="Note 3 8 2 5" xfId="20492" xr:uid="{00000000-0005-0000-0000-0000CC4F0000}"/>
    <cellStyle name="Note 3 8 3" xfId="20493" xr:uid="{00000000-0005-0000-0000-0000CD4F0000}"/>
    <cellStyle name="Note 3 8 3 2" xfId="20494" xr:uid="{00000000-0005-0000-0000-0000CE4F0000}"/>
    <cellStyle name="Note 3 8 4" xfId="20495" xr:uid="{00000000-0005-0000-0000-0000CF4F0000}"/>
    <cellStyle name="Note 3 8 4 2" xfId="20496" xr:uid="{00000000-0005-0000-0000-0000D04F0000}"/>
    <cellStyle name="Note 3 8 5" xfId="20497" xr:uid="{00000000-0005-0000-0000-0000D14F0000}"/>
    <cellStyle name="Note 3 8 5 2" xfId="20498" xr:uid="{00000000-0005-0000-0000-0000D24F0000}"/>
    <cellStyle name="Note 3 8 6" xfId="20499" xr:uid="{00000000-0005-0000-0000-0000D34F0000}"/>
    <cellStyle name="Note 3 8 6 2" xfId="20500" xr:uid="{00000000-0005-0000-0000-0000D44F0000}"/>
    <cellStyle name="Note 3 8 7" xfId="20501" xr:uid="{00000000-0005-0000-0000-0000D54F0000}"/>
    <cellStyle name="Note 3 8 8" xfId="20502" xr:uid="{00000000-0005-0000-0000-0000D64F0000}"/>
    <cellStyle name="Note 3 9" xfId="20503" xr:uid="{00000000-0005-0000-0000-0000D74F0000}"/>
    <cellStyle name="Note 3 9 2" xfId="20504" xr:uid="{00000000-0005-0000-0000-0000D84F0000}"/>
    <cellStyle name="Note 3 9 2 2" xfId="20505" xr:uid="{00000000-0005-0000-0000-0000D94F0000}"/>
    <cellStyle name="Note 3 9 2 2 2" xfId="20506" xr:uid="{00000000-0005-0000-0000-0000DA4F0000}"/>
    <cellStyle name="Note 3 9 2 3" xfId="20507" xr:uid="{00000000-0005-0000-0000-0000DB4F0000}"/>
    <cellStyle name="Note 3 9 3" xfId="20508" xr:uid="{00000000-0005-0000-0000-0000DC4F0000}"/>
    <cellStyle name="Note 3 9 3 2" xfId="20509" xr:uid="{00000000-0005-0000-0000-0000DD4F0000}"/>
    <cellStyle name="Note 3 9 4" xfId="20510" xr:uid="{00000000-0005-0000-0000-0000DE4F0000}"/>
    <cellStyle name="Note 3 9 4 2" xfId="20511" xr:uid="{00000000-0005-0000-0000-0000DF4F0000}"/>
    <cellStyle name="Note 3 9 5" xfId="20512" xr:uid="{00000000-0005-0000-0000-0000E04F0000}"/>
    <cellStyle name="Note 3 9 5 2" xfId="20513" xr:uid="{00000000-0005-0000-0000-0000E14F0000}"/>
    <cellStyle name="Note 3 9 6" xfId="20514" xr:uid="{00000000-0005-0000-0000-0000E24F0000}"/>
    <cellStyle name="Note 3 9 6 2" xfId="20515" xr:uid="{00000000-0005-0000-0000-0000E34F0000}"/>
    <cellStyle name="Note 3 9 7" xfId="20516" xr:uid="{00000000-0005-0000-0000-0000E44F0000}"/>
    <cellStyle name="Note 3 9 8" xfId="20517" xr:uid="{00000000-0005-0000-0000-0000E54F0000}"/>
    <cellStyle name="Note 30" xfId="20518" xr:uid="{00000000-0005-0000-0000-0000E64F0000}"/>
    <cellStyle name="Note 30 2" xfId="20519" xr:uid="{00000000-0005-0000-0000-0000E74F0000}"/>
    <cellStyle name="Note 30 2 2" xfId="20520" xr:uid="{00000000-0005-0000-0000-0000E84F0000}"/>
    <cellStyle name="Note 30 2 2 2" xfId="20521" xr:uid="{00000000-0005-0000-0000-0000E94F0000}"/>
    <cellStyle name="Note 30 2 2 2 2" xfId="20522" xr:uid="{00000000-0005-0000-0000-0000EA4F0000}"/>
    <cellStyle name="Note 30 2 2 2 3" xfId="20523" xr:uid="{00000000-0005-0000-0000-0000EB4F0000}"/>
    <cellStyle name="Note 30 2 2 2 4" xfId="20524" xr:uid="{00000000-0005-0000-0000-0000EC4F0000}"/>
    <cellStyle name="Note 30 2 2 3" xfId="20525" xr:uid="{00000000-0005-0000-0000-0000ED4F0000}"/>
    <cellStyle name="Note 30 2 2 3 2" xfId="20526" xr:uid="{00000000-0005-0000-0000-0000EE4F0000}"/>
    <cellStyle name="Note 30 2 2 3 3" xfId="20527" xr:uid="{00000000-0005-0000-0000-0000EF4F0000}"/>
    <cellStyle name="Note 30 2 2 3 4" xfId="20528" xr:uid="{00000000-0005-0000-0000-0000F04F0000}"/>
    <cellStyle name="Note 30 2 2 4" xfId="20529" xr:uid="{00000000-0005-0000-0000-0000F14F0000}"/>
    <cellStyle name="Note 30 2 2 4 2" xfId="20530" xr:uid="{00000000-0005-0000-0000-0000F24F0000}"/>
    <cellStyle name="Note 30 2 2 4 3" xfId="20531" xr:uid="{00000000-0005-0000-0000-0000F34F0000}"/>
    <cellStyle name="Note 30 2 2 4 4" xfId="20532" xr:uid="{00000000-0005-0000-0000-0000F44F0000}"/>
    <cellStyle name="Note 30 2 2 5" xfId="20533" xr:uid="{00000000-0005-0000-0000-0000F54F0000}"/>
    <cellStyle name="Note 30 2 2 5 2" xfId="20534" xr:uid="{00000000-0005-0000-0000-0000F64F0000}"/>
    <cellStyle name="Note 30 2 2 5 3" xfId="20535" xr:uid="{00000000-0005-0000-0000-0000F74F0000}"/>
    <cellStyle name="Note 30 2 2 5 4" xfId="20536" xr:uid="{00000000-0005-0000-0000-0000F84F0000}"/>
    <cellStyle name="Note 30 2 2 6" xfId="20537" xr:uid="{00000000-0005-0000-0000-0000F94F0000}"/>
    <cellStyle name="Note 30 2 2 7" xfId="20538" xr:uid="{00000000-0005-0000-0000-0000FA4F0000}"/>
    <cellStyle name="Note 30 2 2 8" xfId="20539" xr:uid="{00000000-0005-0000-0000-0000FB4F0000}"/>
    <cellStyle name="Note 30 2 3" xfId="20540" xr:uid="{00000000-0005-0000-0000-0000FC4F0000}"/>
    <cellStyle name="Note 30 2 3 2" xfId="20541" xr:uid="{00000000-0005-0000-0000-0000FD4F0000}"/>
    <cellStyle name="Note 30 2 3 3" xfId="20542" xr:uid="{00000000-0005-0000-0000-0000FE4F0000}"/>
    <cellStyle name="Note 30 2 3 4" xfId="20543" xr:uid="{00000000-0005-0000-0000-0000FF4F0000}"/>
    <cellStyle name="Note 30 2 4" xfId="20544" xr:uid="{00000000-0005-0000-0000-000000500000}"/>
    <cellStyle name="Note 30 2 5" xfId="20545" xr:uid="{00000000-0005-0000-0000-000001500000}"/>
    <cellStyle name="Note 30 2 6" xfId="20546" xr:uid="{00000000-0005-0000-0000-000002500000}"/>
    <cellStyle name="Note 30 3" xfId="20547" xr:uid="{00000000-0005-0000-0000-000003500000}"/>
    <cellStyle name="Note 30 3 2" xfId="20548" xr:uid="{00000000-0005-0000-0000-000004500000}"/>
    <cellStyle name="Note 30 3 2 2" xfId="20549" xr:uid="{00000000-0005-0000-0000-000005500000}"/>
    <cellStyle name="Note 30 3 2 3" xfId="20550" xr:uid="{00000000-0005-0000-0000-000006500000}"/>
    <cellStyle name="Note 30 3 2 4" xfId="20551" xr:uid="{00000000-0005-0000-0000-000007500000}"/>
    <cellStyle name="Note 30 3 3" xfId="20552" xr:uid="{00000000-0005-0000-0000-000008500000}"/>
    <cellStyle name="Note 30 3 3 2" xfId="20553" xr:uid="{00000000-0005-0000-0000-000009500000}"/>
    <cellStyle name="Note 30 3 3 3" xfId="20554" xr:uid="{00000000-0005-0000-0000-00000A500000}"/>
    <cellStyle name="Note 30 3 3 4" xfId="20555" xr:uid="{00000000-0005-0000-0000-00000B500000}"/>
    <cellStyle name="Note 30 3 4" xfId="20556" xr:uid="{00000000-0005-0000-0000-00000C500000}"/>
    <cellStyle name="Note 30 3 4 2" xfId="20557" xr:uid="{00000000-0005-0000-0000-00000D500000}"/>
    <cellStyle name="Note 30 3 4 3" xfId="20558" xr:uid="{00000000-0005-0000-0000-00000E500000}"/>
    <cellStyle name="Note 30 3 4 4" xfId="20559" xr:uid="{00000000-0005-0000-0000-00000F500000}"/>
    <cellStyle name="Note 30 3 5" xfId="20560" xr:uid="{00000000-0005-0000-0000-000010500000}"/>
    <cellStyle name="Note 30 3 5 2" xfId="20561" xr:uid="{00000000-0005-0000-0000-000011500000}"/>
    <cellStyle name="Note 30 3 5 3" xfId="20562" xr:uid="{00000000-0005-0000-0000-000012500000}"/>
    <cellStyle name="Note 30 3 5 4" xfId="20563" xr:uid="{00000000-0005-0000-0000-000013500000}"/>
    <cellStyle name="Note 30 3 6" xfId="20564" xr:uid="{00000000-0005-0000-0000-000014500000}"/>
    <cellStyle name="Note 30 3 7" xfId="20565" xr:uid="{00000000-0005-0000-0000-000015500000}"/>
    <cellStyle name="Note 30 3 8" xfId="20566" xr:uid="{00000000-0005-0000-0000-000016500000}"/>
    <cellStyle name="Note 30 4" xfId="20567" xr:uid="{00000000-0005-0000-0000-000017500000}"/>
    <cellStyle name="Note 30 4 2" xfId="20568" xr:uid="{00000000-0005-0000-0000-000018500000}"/>
    <cellStyle name="Note 30 4 3" xfId="20569" xr:uid="{00000000-0005-0000-0000-000019500000}"/>
    <cellStyle name="Note 30 4 4" xfId="20570" xr:uid="{00000000-0005-0000-0000-00001A500000}"/>
    <cellStyle name="Note 30 5" xfId="20571" xr:uid="{00000000-0005-0000-0000-00001B500000}"/>
    <cellStyle name="Note 30 6" xfId="20572" xr:uid="{00000000-0005-0000-0000-00001C500000}"/>
    <cellStyle name="Note 30 7" xfId="20573" xr:uid="{00000000-0005-0000-0000-00001D500000}"/>
    <cellStyle name="Note 31" xfId="20574" xr:uid="{00000000-0005-0000-0000-00001E500000}"/>
    <cellStyle name="Note 31 2" xfId="20575" xr:uid="{00000000-0005-0000-0000-00001F500000}"/>
    <cellStyle name="Note 31 2 2" xfId="20576" xr:uid="{00000000-0005-0000-0000-000020500000}"/>
    <cellStyle name="Note 31 2 2 2" xfId="20577" xr:uid="{00000000-0005-0000-0000-000021500000}"/>
    <cellStyle name="Note 31 2 2 2 2" xfId="20578" xr:uid="{00000000-0005-0000-0000-000022500000}"/>
    <cellStyle name="Note 31 2 2 2 3" xfId="20579" xr:uid="{00000000-0005-0000-0000-000023500000}"/>
    <cellStyle name="Note 31 2 2 2 4" xfId="20580" xr:uid="{00000000-0005-0000-0000-000024500000}"/>
    <cellStyle name="Note 31 2 2 3" xfId="20581" xr:uid="{00000000-0005-0000-0000-000025500000}"/>
    <cellStyle name="Note 31 2 2 3 2" xfId="20582" xr:uid="{00000000-0005-0000-0000-000026500000}"/>
    <cellStyle name="Note 31 2 2 3 3" xfId="20583" xr:uid="{00000000-0005-0000-0000-000027500000}"/>
    <cellStyle name="Note 31 2 2 3 4" xfId="20584" xr:uid="{00000000-0005-0000-0000-000028500000}"/>
    <cellStyle name="Note 31 2 2 4" xfId="20585" xr:uid="{00000000-0005-0000-0000-000029500000}"/>
    <cellStyle name="Note 31 2 2 4 2" xfId="20586" xr:uid="{00000000-0005-0000-0000-00002A500000}"/>
    <cellStyle name="Note 31 2 2 4 3" xfId="20587" xr:uid="{00000000-0005-0000-0000-00002B500000}"/>
    <cellStyle name="Note 31 2 2 4 4" xfId="20588" xr:uid="{00000000-0005-0000-0000-00002C500000}"/>
    <cellStyle name="Note 31 2 2 5" xfId="20589" xr:uid="{00000000-0005-0000-0000-00002D500000}"/>
    <cellStyle name="Note 31 2 2 5 2" xfId="20590" xr:uid="{00000000-0005-0000-0000-00002E500000}"/>
    <cellStyle name="Note 31 2 2 5 3" xfId="20591" xr:uid="{00000000-0005-0000-0000-00002F500000}"/>
    <cellStyle name="Note 31 2 2 5 4" xfId="20592" xr:uid="{00000000-0005-0000-0000-000030500000}"/>
    <cellStyle name="Note 31 2 2 6" xfId="20593" xr:uid="{00000000-0005-0000-0000-000031500000}"/>
    <cellStyle name="Note 31 2 2 7" xfId="20594" xr:uid="{00000000-0005-0000-0000-000032500000}"/>
    <cellStyle name="Note 31 2 2 8" xfId="20595" xr:uid="{00000000-0005-0000-0000-000033500000}"/>
    <cellStyle name="Note 31 2 3" xfId="20596" xr:uid="{00000000-0005-0000-0000-000034500000}"/>
    <cellStyle name="Note 31 2 3 2" xfId="20597" xr:uid="{00000000-0005-0000-0000-000035500000}"/>
    <cellStyle name="Note 31 2 3 3" xfId="20598" xr:uid="{00000000-0005-0000-0000-000036500000}"/>
    <cellStyle name="Note 31 2 3 4" xfId="20599" xr:uid="{00000000-0005-0000-0000-000037500000}"/>
    <cellStyle name="Note 31 2 4" xfId="20600" xr:uid="{00000000-0005-0000-0000-000038500000}"/>
    <cellStyle name="Note 31 2 5" xfId="20601" xr:uid="{00000000-0005-0000-0000-000039500000}"/>
    <cellStyle name="Note 31 2 6" xfId="20602" xr:uid="{00000000-0005-0000-0000-00003A500000}"/>
    <cellStyle name="Note 31 3" xfId="20603" xr:uid="{00000000-0005-0000-0000-00003B500000}"/>
    <cellStyle name="Note 31 3 2" xfId="20604" xr:uid="{00000000-0005-0000-0000-00003C500000}"/>
    <cellStyle name="Note 31 3 2 2" xfId="20605" xr:uid="{00000000-0005-0000-0000-00003D500000}"/>
    <cellStyle name="Note 31 3 2 3" xfId="20606" xr:uid="{00000000-0005-0000-0000-00003E500000}"/>
    <cellStyle name="Note 31 3 2 4" xfId="20607" xr:uid="{00000000-0005-0000-0000-00003F500000}"/>
    <cellStyle name="Note 31 3 3" xfId="20608" xr:uid="{00000000-0005-0000-0000-000040500000}"/>
    <cellStyle name="Note 31 3 3 2" xfId="20609" xr:uid="{00000000-0005-0000-0000-000041500000}"/>
    <cellStyle name="Note 31 3 3 3" xfId="20610" xr:uid="{00000000-0005-0000-0000-000042500000}"/>
    <cellStyle name="Note 31 3 3 4" xfId="20611" xr:uid="{00000000-0005-0000-0000-000043500000}"/>
    <cellStyle name="Note 31 3 4" xfId="20612" xr:uid="{00000000-0005-0000-0000-000044500000}"/>
    <cellStyle name="Note 31 3 4 2" xfId="20613" xr:uid="{00000000-0005-0000-0000-000045500000}"/>
    <cellStyle name="Note 31 3 4 3" xfId="20614" xr:uid="{00000000-0005-0000-0000-000046500000}"/>
    <cellStyle name="Note 31 3 4 4" xfId="20615" xr:uid="{00000000-0005-0000-0000-000047500000}"/>
    <cellStyle name="Note 31 3 5" xfId="20616" xr:uid="{00000000-0005-0000-0000-000048500000}"/>
    <cellStyle name="Note 31 3 5 2" xfId="20617" xr:uid="{00000000-0005-0000-0000-000049500000}"/>
    <cellStyle name="Note 31 3 5 3" xfId="20618" xr:uid="{00000000-0005-0000-0000-00004A500000}"/>
    <cellStyle name="Note 31 3 5 4" xfId="20619" xr:uid="{00000000-0005-0000-0000-00004B500000}"/>
    <cellStyle name="Note 31 3 6" xfId="20620" xr:uid="{00000000-0005-0000-0000-00004C500000}"/>
    <cellStyle name="Note 31 3 7" xfId="20621" xr:uid="{00000000-0005-0000-0000-00004D500000}"/>
    <cellStyle name="Note 31 3 8" xfId="20622" xr:uid="{00000000-0005-0000-0000-00004E500000}"/>
    <cellStyle name="Note 31 4" xfId="20623" xr:uid="{00000000-0005-0000-0000-00004F500000}"/>
    <cellStyle name="Note 31 4 2" xfId="20624" xr:uid="{00000000-0005-0000-0000-000050500000}"/>
    <cellStyle name="Note 31 4 3" xfId="20625" xr:uid="{00000000-0005-0000-0000-000051500000}"/>
    <cellStyle name="Note 31 4 4" xfId="20626" xr:uid="{00000000-0005-0000-0000-000052500000}"/>
    <cellStyle name="Note 31 5" xfId="20627" xr:uid="{00000000-0005-0000-0000-000053500000}"/>
    <cellStyle name="Note 31 6" xfId="20628" xr:uid="{00000000-0005-0000-0000-000054500000}"/>
    <cellStyle name="Note 31 7" xfId="20629" xr:uid="{00000000-0005-0000-0000-000055500000}"/>
    <cellStyle name="Note 32" xfId="20630" xr:uid="{00000000-0005-0000-0000-000056500000}"/>
    <cellStyle name="Note 32 2" xfId="20631" xr:uid="{00000000-0005-0000-0000-000057500000}"/>
    <cellStyle name="Note 32 2 2" xfId="20632" xr:uid="{00000000-0005-0000-0000-000058500000}"/>
    <cellStyle name="Note 32 2 2 2" xfId="20633" xr:uid="{00000000-0005-0000-0000-000059500000}"/>
    <cellStyle name="Note 32 2 2 2 2" xfId="20634" xr:uid="{00000000-0005-0000-0000-00005A500000}"/>
    <cellStyle name="Note 32 2 2 2 3" xfId="20635" xr:uid="{00000000-0005-0000-0000-00005B500000}"/>
    <cellStyle name="Note 32 2 2 2 4" xfId="20636" xr:uid="{00000000-0005-0000-0000-00005C500000}"/>
    <cellStyle name="Note 32 2 2 3" xfId="20637" xr:uid="{00000000-0005-0000-0000-00005D500000}"/>
    <cellStyle name="Note 32 2 2 3 2" xfId="20638" xr:uid="{00000000-0005-0000-0000-00005E500000}"/>
    <cellStyle name="Note 32 2 2 3 3" xfId="20639" xr:uid="{00000000-0005-0000-0000-00005F500000}"/>
    <cellStyle name="Note 32 2 2 3 4" xfId="20640" xr:uid="{00000000-0005-0000-0000-000060500000}"/>
    <cellStyle name="Note 32 2 2 4" xfId="20641" xr:uid="{00000000-0005-0000-0000-000061500000}"/>
    <cellStyle name="Note 32 2 2 4 2" xfId="20642" xr:uid="{00000000-0005-0000-0000-000062500000}"/>
    <cellStyle name="Note 32 2 2 4 3" xfId="20643" xr:uid="{00000000-0005-0000-0000-000063500000}"/>
    <cellStyle name="Note 32 2 2 4 4" xfId="20644" xr:uid="{00000000-0005-0000-0000-000064500000}"/>
    <cellStyle name="Note 32 2 2 5" xfId="20645" xr:uid="{00000000-0005-0000-0000-000065500000}"/>
    <cellStyle name="Note 32 2 2 5 2" xfId="20646" xr:uid="{00000000-0005-0000-0000-000066500000}"/>
    <cellStyle name="Note 32 2 2 5 3" xfId="20647" xr:uid="{00000000-0005-0000-0000-000067500000}"/>
    <cellStyle name="Note 32 2 2 5 4" xfId="20648" xr:uid="{00000000-0005-0000-0000-000068500000}"/>
    <cellStyle name="Note 32 2 2 6" xfId="20649" xr:uid="{00000000-0005-0000-0000-000069500000}"/>
    <cellStyle name="Note 32 2 2 7" xfId="20650" xr:uid="{00000000-0005-0000-0000-00006A500000}"/>
    <cellStyle name="Note 32 2 2 8" xfId="20651" xr:uid="{00000000-0005-0000-0000-00006B500000}"/>
    <cellStyle name="Note 32 2 3" xfId="20652" xr:uid="{00000000-0005-0000-0000-00006C500000}"/>
    <cellStyle name="Note 32 2 3 2" xfId="20653" xr:uid="{00000000-0005-0000-0000-00006D500000}"/>
    <cellStyle name="Note 32 2 3 3" xfId="20654" xr:uid="{00000000-0005-0000-0000-00006E500000}"/>
    <cellStyle name="Note 32 2 3 4" xfId="20655" xr:uid="{00000000-0005-0000-0000-00006F500000}"/>
    <cellStyle name="Note 32 2 4" xfId="20656" xr:uid="{00000000-0005-0000-0000-000070500000}"/>
    <cellStyle name="Note 32 2 5" xfId="20657" xr:uid="{00000000-0005-0000-0000-000071500000}"/>
    <cellStyle name="Note 32 2 6" xfId="20658" xr:uid="{00000000-0005-0000-0000-000072500000}"/>
    <cellStyle name="Note 32 3" xfId="20659" xr:uid="{00000000-0005-0000-0000-000073500000}"/>
    <cellStyle name="Note 32 3 2" xfId="20660" xr:uid="{00000000-0005-0000-0000-000074500000}"/>
    <cellStyle name="Note 32 3 2 2" xfId="20661" xr:uid="{00000000-0005-0000-0000-000075500000}"/>
    <cellStyle name="Note 32 3 2 3" xfId="20662" xr:uid="{00000000-0005-0000-0000-000076500000}"/>
    <cellStyle name="Note 32 3 2 4" xfId="20663" xr:uid="{00000000-0005-0000-0000-000077500000}"/>
    <cellStyle name="Note 32 3 3" xfId="20664" xr:uid="{00000000-0005-0000-0000-000078500000}"/>
    <cellStyle name="Note 32 3 3 2" xfId="20665" xr:uid="{00000000-0005-0000-0000-000079500000}"/>
    <cellStyle name="Note 32 3 3 3" xfId="20666" xr:uid="{00000000-0005-0000-0000-00007A500000}"/>
    <cellStyle name="Note 32 3 3 4" xfId="20667" xr:uid="{00000000-0005-0000-0000-00007B500000}"/>
    <cellStyle name="Note 32 3 4" xfId="20668" xr:uid="{00000000-0005-0000-0000-00007C500000}"/>
    <cellStyle name="Note 32 3 4 2" xfId="20669" xr:uid="{00000000-0005-0000-0000-00007D500000}"/>
    <cellStyle name="Note 32 3 4 3" xfId="20670" xr:uid="{00000000-0005-0000-0000-00007E500000}"/>
    <cellStyle name="Note 32 3 4 4" xfId="20671" xr:uid="{00000000-0005-0000-0000-00007F500000}"/>
    <cellStyle name="Note 32 3 5" xfId="20672" xr:uid="{00000000-0005-0000-0000-000080500000}"/>
    <cellStyle name="Note 32 3 5 2" xfId="20673" xr:uid="{00000000-0005-0000-0000-000081500000}"/>
    <cellStyle name="Note 32 3 5 3" xfId="20674" xr:uid="{00000000-0005-0000-0000-000082500000}"/>
    <cellStyle name="Note 32 3 5 4" xfId="20675" xr:uid="{00000000-0005-0000-0000-000083500000}"/>
    <cellStyle name="Note 32 3 6" xfId="20676" xr:uid="{00000000-0005-0000-0000-000084500000}"/>
    <cellStyle name="Note 32 3 7" xfId="20677" xr:uid="{00000000-0005-0000-0000-000085500000}"/>
    <cellStyle name="Note 32 3 8" xfId="20678" xr:uid="{00000000-0005-0000-0000-000086500000}"/>
    <cellStyle name="Note 32 4" xfId="20679" xr:uid="{00000000-0005-0000-0000-000087500000}"/>
    <cellStyle name="Note 32 4 2" xfId="20680" xr:uid="{00000000-0005-0000-0000-000088500000}"/>
    <cellStyle name="Note 32 4 3" xfId="20681" xr:uid="{00000000-0005-0000-0000-000089500000}"/>
    <cellStyle name="Note 32 4 4" xfId="20682" xr:uid="{00000000-0005-0000-0000-00008A500000}"/>
    <cellStyle name="Note 32 5" xfId="20683" xr:uid="{00000000-0005-0000-0000-00008B500000}"/>
    <cellStyle name="Note 32 6" xfId="20684" xr:uid="{00000000-0005-0000-0000-00008C500000}"/>
    <cellStyle name="Note 32 7" xfId="20685" xr:uid="{00000000-0005-0000-0000-00008D500000}"/>
    <cellStyle name="Note 33" xfId="20686" xr:uid="{00000000-0005-0000-0000-00008E500000}"/>
    <cellStyle name="Note 33 2" xfId="20687" xr:uid="{00000000-0005-0000-0000-00008F500000}"/>
    <cellStyle name="Note 33 2 2" xfId="20688" xr:uid="{00000000-0005-0000-0000-000090500000}"/>
    <cellStyle name="Note 33 2 2 2" xfId="20689" xr:uid="{00000000-0005-0000-0000-000091500000}"/>
    <cellStyle name="Note 33 2 2 2 2" xfId="20690" xr:uid="{00000000-0005-0000-0000-000092500000}"/>
    <cellStyle name="Note 33 2 2 2 3" xfId="20691" xr:uid="{00000000-0005-0000-0000-000093500000}"/>
    <cellStyle name="Note 33 2 2 2 4" xfId="20692" xr:uid="{00000000-0005-0000-0000-000094500000}"/>
    <cellStyle name="Note 33 2 2 3" xfId="20693" xr:uid="{00000000-0005-0000-0000-000095500000}"/>
    <cellStyle name="Note 33 2 2 3 2" xfId="20694" xr:uid="{00000000-0005-0000-0000-000096500000}"/>
    <cellStyle name="Note 33 2 2 3 3" xfId="20695" xr:uid="{00000000-0005-0000-0000-000097500000}"/>
    <cellStyle name="Note 33 2 2 3 4" xfId="20696" xr:uid="{00000000-0005-0000-0000-000098500000}"/>
    <cellStyle name="Note 33 2 2 4" xfId="20697" xr:uid="{00000000-0005-0000-0000-000099500000}"/>
    <cellStyle name="Note 33 2 2 4 2" xfId="20698" xr:uid="{00000000-0005-0000-0000-00009A500000}"/>
    <cellStyle name="Note 33 2 2 4 3" xfId="20699" xr:uid="{00000000-0005-0000-0000-00009B500000}"/>
    <cellStyle name="Note 33 2 2 4 4" xfId="20700" xr:uid="{00000000-0005-0000-0000-00009C500000}"/>
    <cellStyle name="Note 33 2 2 5" xfId="20701" xr:uid="{00000000-0005-0000-0000-00009D500000}"/>
    <cellStyle name="Note 33 2 2 5 2" xfId="20702" xr:uid="{00000000-0005-0000-0000-00009E500000}"/>
    <cellStyle name="Note 33 2 2 5 3" xfId="20703" xr:uid="{00000000-0005-0000-0000-00009F500000}"/>
    <cellStyle name="Note 33 2 2 5 4" xfId="20704" xr:uid="{00000000-0005-0000-0000-0000A0500000}"/>
    <cellStyle name="Note 33 2 2 6" xfId="20705" xr:uid="{00000000-0005-0000-0000-0000A1500000}"/>
    <cellStyle name="Note 33 2 2 7" xfId="20706" xr:uid="{00000000-0005-0000-0000-0000A2500000}"/>
    <cellStyle name="Note 33 2 2 8" xfId="20707" xr:uid="{00000000-0005-0000-0000-0000A3500000}"/>
    <cellStyle name="Note 33 2 3" xfId="20708" xr:uid="{00000000-0005-0000-0000-0000A4500000}"/>
    <cellStyle name="Note 33 2 3 2" xfId="20709" xr:uid="{00000000-0005-0000-0000-0000A5500000}"/>
    <cellStyle name="Note 33 2 3 3" xfId="20710" xr:uid="{00000000-0005-0000-0000-0000A6500000}"/>
    <cellStyle name="Note 33 2 3 4" xfId="20711" xr:uid="{00000000-0005-0000-0000-0000A7500000}"/>
    <cellStyle name="Note 33 2 4" xfId="20712" xr:uid="{00000000-0005-0000-0000-0000A8500000}"/>
    <cellStyle name="Note 33 2 5" xfId="20713" xr:uid="{00000000-0005-0000-0000-0000A9500000}"/>
    <cellStyle name="Note 33 2 6" xfId="20714" xr:uid="{00000000-0005-0000-0000-0000AA500000}"/>
    <cellStyle name="Note 33 3" xfId="20715" xr:uid="{00000000-0005-0000-0000-0000AB500000}"/>
    <cellStyle name="Note 33 3 2" xfId="20716" xr:uid="{00000000-0005-0000-0000-0000AC500000}"/>
    <cellStyle name="Note 33 3 2 2" xfId="20717" xr:uid="{00000000-0005-0000-0000-0000AD500000}"/>
    <cellStyle name="Note 33 3 2 3" xfId="20718" xr:uid="{00000000-0005-0000-0000-0000AE500000}"/>
    <cellStyle name="Note 33 3 2 4" xfId="20719" xr:uid="{00000000-0005-0000-0000-0000AF500000}"/>
    <cellStyle name="Note 33 3 3" xfId="20720" xr:uid="{00000000-0005-0000-0000-0000B0500000}"/>
    <cellStyle name="Note 33 3 3 2" xfId="20721" xr:uid="{00000000-0005-0000-0000-0000B1500000}"/>
    <cellStyle name="Note 33 3 3 3" xfId="20722" xr:uid="{00000000-0005-0000-0000-0000B2500000}"/>
    <cellStyle name="Note 33 3 3 4" xfId="20723" xr:uid="{00000000-0005-0000-0000-0000B3500000}"/>
    <cellStyle name="Note 33 3 4" xfId="20724" xr:uid="{00000000-0005-0000-0000-0000B4500000}"/>
    <cellStyle name="Note 33 3 4 2" xfId="20725" xr:uid="{00000000-0005-0000-0000-0000B5500000}"/>
    <cellStyle name="Note 33 3 4 3" xfId="20726" xr:uid="{00000000-0005-0000-0000-0000B6500000}"/>
    <cellStyle name="Note 33 3 4 4" xfId="20727" xr:uid="{00000000-0005-0000-0000-0000B7500000}"/>
    <cellStyle name="Note 33 3 5" xfId="20728" xr:uid="{00000000-0005-0000-0000-0000B8500000}"/>
    <cellStyle name="Note 33 3 5 2" xfId="20729" xr:uid="{00000000-0005-0000-0000-0000B9500000}"/>
    <cellStyle name="Note 33 3 5 3" xfId="20730" xr:uid="{00000000-0005-0000-0000-0000BA500000}"/>
    <cellStyle name="Note 33 3 5 4" xfId="20731" xr:uid="{00000000-0005-0000-0000-0000BB500000}"/>
    <cellStyle name="Note 33 3 6" xfId="20732" xr:uid="{00000000-0005-0000-0000-0000BC500000}"/>
    <cellStyle name="Note 33 3 7" xfId="20733" xr:uid="{00000000-0005-0000-0000-0000BD500000}"/>
    <cellStyle name="Note 33 3 8" xfId="20734" xr:uid="{00000000-0005-0000-0000-0000BE500000}"/>
    <cellStyle name="Note 33 4" xfId="20735" xr:uid="{00000000-0005-0000-0000-0000BF500000}"/>
    <cellStyle name="Note 33 4 2" xfId="20736" xr:uid="{00000000-0005-0000-0000-0000C0500000}"/>
    <cellStyle name="Note 33 4 3" xfId="20737" xr:uid="{00000000-0005-0000-0000-0000C1500000}"/>
    <cellStyle name="Note 33 4 4" xfId="20738" xr:uid="{00000000-0005-0000-0000-0000C2500000}"/>
    <cellStyle name="Note 33 5" xfId="20739" xr:uid="{00000000-0005-0000-0000-0000C3500000}"/>
    <cellStyle name="Note 33 6" xfId="20740" xr:uid="{00000000-0005-0000-0000-0000C4500000}"/>
    <cellStyle name="Note 33 7" xfId="20741" xr:uid="{00000000-0005-0000-0000-0000C5500000}"/>
    <cellStyle name="Note 34" xfId="20742" xr:uid="{00000000-0005-0000-0000-0000C6500000}"/>
    <cellStyle name="Note 34 2" xfId="20743" xr:uid="{00000000-0005-0000-0000-0000C7500000}"/>
    <cellStyle name="Note 34 2 2" xfId="20744" xr:uid="{00000000-0005-0000-0000-0000C8500000}"/>
    <cellStyle name="Note 34 2 2 2" xfId="20745" xr:uid="{00000000-0005-0000-0000-0000C9500000}"/>
    <cellStyle name="Note 34 2 2 2 2" xfId="20746" xr:uid="{00000000-0005-0000-0000-0000CA500000}"/>
    <cellStyle name="Note 34 2 2 2 3" xfId="20747" xr:uid="{00000000-0005-0000-0000-0000CB500000}"/>
    <cellStyle name="Note 34 2 2 2 4" xfId="20748" xr:uid="{00000000-0005-0000-0000-0000CC500000}"/>
    <cellStyle name="Note 34 2 2 3" xfId="20749" xr:uid="{00000000-0005-0000-0000-0000CD500000}"/>
    <cellStyle name="Note 34 2 2 3 2" xfId="20750" xr:uid="{00000000-0005-0000-0000-0000CE500000}"/>
    <cellStyle name="Note 34 2 2 3 3" xfId="20751" xr:uid="{00000000-0005-0000-0000-0000CF500000}"/>
    <cellStyle name="Note 34 2 2 3 4" xfId="20752" xr:uid="{00000000-0005-0000-0000-0000D0500000}"/>
    <cellStyle name="Note 34 2 2 4" xfId="20753" xr:uid="{00000000-0005-0000-0000-0000D1500000}"/>
    <cellStyle name="Note 34 2 2 4 2" xfId="20754" xr:uid="{00000000-0005-0000-0000-0000D2500000}"/>
    <cellStyle name="Note 34 2 2 4 3" xfId="20755" xr:uid="{00000000-0005-0000-0000-0000D3500000}"/>
    <cellStyle name="Note 34 2 2 4 4" xfId="20756" xr:uid="{00000000-0005-0000-0000-0000D4500000}"/>
    <cellStyle name="Note 34 2 2 5" xfId="20757" xr:uid="{00000000-0005-0000-0000-0000D5500000}"/>
    <cellStyle name="Note 34 2 2 5 2" xfId="20758" xr:uid="{00000000-0005-0000-0000-0000D6500000}"/>
    <cellStyle name="Note 34 2 2 5 3" xfId="20759" xr:uid="{00000000-0005-0000-0000-0000D7500000}"/>
    <cellStyle name="Note 34 2 2 5 4" xfId="20760" xr:uid="{00000000-0005-0000-0000-0000D8500000}"/>
    <cellStyle name="Note 34 2 2 6" xfId="20761" xr:uid="{00000000-0005-0000-0000-0000D9500000}"/>
    <cellStyle name="Note 34 2 2 7" xfId="20762" xr:uid="{00000000-0005-0000-0000-0000DA500000}"/>
    <cellStyle name="Note 34 2 2 8" xfId="20763" xr:uid="{00000000-0005-0000-0000-0000DB500000}"/>
    <cellStyle name="Note 34 2 3" xfId="20764" xr:uid="{00000000-0005-0000-0000-0000DC500000}"/>
    <cellStyle name="Note 34 2 3 2" xfId="20765" xr:uid="{00000000-0005-0000-0000-0000DD500000}"/>
    <cellStyle name="Note 34 2 3 3" xfId="20766" xr:uid="{00000000-0005-0000-0000-0000DE500000}"/>
    <cellStyle name="Note 34 2 3 4" xfId="20767" xr:uid="{00000000-0005-0000-0000-0000DF500000}"/>
    <cellStyle name="Note 34 2 4" xfId="20768" xr:uid="{00000000-0005-0000-0000-0000E0500000}"/>
    <cellStyle name="Note 34 2 5" xfId="20769" xr:uid="{00000000-0005-0000-0000-0000E1500000}"/>
    <cellStyle name="Note 34 2 6" xfId="20770" xr:uid="{00000000-0005-0000-0000-0000E2500000}"/>
    <cellStyle name="Note 34 3" xfId="20771" xr:uid="{00000000-0005-0000-0000-0000E3500000}"/>
    <cellStyle name="Note 34 3 2" xfId="20772" xr:uid="{00000000-0005-0000-0000-0000E4500000}"/>
    <cellStyle name="Note 34 3 2 2" xfId="20773" xr:uid="{00000000-0005-0000-0000-0000E5500000}"/>
    <cellStyle name="Note 34 3 2 3" xfId="20774" xr:uid="{00000000-0005-0000-0000-0000E6500000}"/>
    <cellStyle name="Note 34 3 2 4" xfId="20775" xr:uid="{00000000-0005-0000-0000-0000E7500000}"/>
    <cellStyle name="Note 34 3 3" xfId="20776" xr:uid="{00000000-0005-0000-0000-0000E8500000}"/>
    <cellStyle name="Note 34 3 3 2" xfId="20777" xr:uid="{00000000-0005-0000-0000-0000E9500000}"/>
    <cellStyle name="Note 34 3 3 3" xfId="20778" xr:uid="{00000000-0005-0000-0000-0000EA500000}"/>
    <cellStyle name="Note 34 3 3 4" xfId="20779" xr:uid="{00000000-0005-0000-0000-0000EB500000}"/>
    <cellStyle name="Note 34 3 4" xfId="20780" xr:uid="{00000000-0005-0000-0000-0000EC500000}"/>
    <cellStyle name="Note 34 3 4 2" xfId="20781" xr:uid="{00000000-0005-0000-0000-0000ED500000}"/>
    <cellStyle name="Note 34 3 4 3" xfId="20782" xr:uid="{00000000-0005-0000-0000-0000EE500000}"/>
    <cellStyle name="Note 34 3 4 4" xfId="20783" xr:uid="{00000000-0005-0000-0000-0000EF500000}"/>
    <cellStyle name="Note 34 3 5" xfId="20784" xr:uid="{00000000-0005-0000-0000-0000F0500000}"/>
    <cellStyle name="Note 34 3 5 2" xfId="20785" xr:uid="{00000000-0005-0000-0000-0000F1500000}"/>
    <cellStyle name="Note 34 3 5 3" xfId="20786" xr:uid="{00000000-0005-0000-0000-0000F2500000}"/>
    <cellStyle name="Note 34 3 5 4" xfId="20787" xr:uid="{00000000-0005-0000-0000-0000F3500000}"/>
    <cellStyle name="Note 34 3 6" xfId="20788" xr:uid="{00000000-0005-0000-0000-0000F4500000}"/>
    <cellStyle name="Note 34 3 7" xfId="20789" xr:uid="{00000000-0005-0000-0000-0000F5500000}"/>
    <cellStyle name="Note 34 3 8" xfId="20790" xr:uid="{00000000-0005-0000-0000-0000F6500000}"/>
    <cellStyle name="Note 34 4" xfId="20791" xr:uid="{00000000-0005-0000-0000-0000F7500000}"/>
    <cellStyle name="Note 34 4 2" xfId="20792" xr:uid="{00000000-0005-0000-0000-0000F8500000}"/>
    <cellStyle name="Note 34 4 3" xfId="20793" xr:uid="{00000000-0005-0000-0000-0000F9500000}"/>
    <cellStyle name="Note 34 4 4" xfId="20794" xr:uid="{00000000-0005-0000-0000-0000FA500000}"/>
    <cellStyle name="Note 34 5" xfId="20795" xr:uid="{00000000-0005-0000-0000-0000FB500000}"/>
    <cellStyle name="Note 34 6" xfId="20796" xr:uid="{00000000-0005-0000-0000-0000FC500000}"/>
    <cellStyle name="Note 34 7" xfId="20797" xr:uid="{00000000-0005-0000-0000-0000FD500000}"/>
    <cellStyle name="Note 35" xfId="20798" xr:uid="{00000000-0005-0000-0000-0000FE500000}"/>
    <cellStyle name="Note 35 2" xfId="20799" xr:uid="{00000000-0005-0000-0000-0000FF500000}"/>
    <cellStyle name="Note 35 2 2" xfId="20800" xr:uid="{00000000-0005-0000-0000-000000510000}"/>
    <cellStyle name="Note 35 2 2 2" xfId="20801" xr:uid="{00000000-0005-0000-0000-000001510000}"/>
    <cellStyle name="Note 35 2 2 2 2" xfId="20802" xr:uid="{00000000-0005-0000-0000-000002510000}"/>
    <cellStyle name="Note 35 2 2 2 3" xfId="20803" xr:uid="{00000000-0005-0000-0000-000003510000}"/>
    <cellStyle name="Note 35 2 2 2 4" xfId="20804" xr:uid="{00000000-0005-0000-0000-000004510000}"/>
    <cellStyle name="Note 35 2 2 3" xfId="20805" xr:uid="{00000000-0005-0000-0000-000005510000}"/>
    <cellStyle name="Note 35 2 2 3 2" xfId="20806" xr:uid="{00000000-0005-0000-0000-000006510000}"/>
    <cellStyle name="Note 35 2 2 3 3" xfId="20807" xr:uid="{00000000-0005-0000-0000-000007510000}"/>
    <cellStyle name="Note 35 2 2 3 4" xfId="20808" xr:uid="{00000000-0005-0000-0000-000008510000}"/>
    <cellStyle name="Note 35 2 2 4" xfId="20809" xr:uid="{00000000-0005-0000-0000-000009510000}"/>
    <cellStyle name="Note 35 2 2 4 2" xfId="20810" xr:uid="{00000000-0005-0000-0000-00000A510000}"/>
    <cellStyle name="Note 35 2 2 4 3" xfId="20811" xr:uid="{00000000-0005-0000-0000-00000B510000}"/>
    <cellStyle name="Note 35 2 2 4 4" xfId="20812" xr:uid="{00000000-0005-0000-0000-00000C510000}"/>
    <cellStyle name="Note 35 2 2 5" xfId="20813" xr:uid="{00000000-0005-0000-0000-00000D510000}"/>
    <cellStyle name="Note 35 2 2 5 2" xfId="20814" xr:uid="{00000000-0005-0000-0000-00000E510000}"/>
    <cellStyle name="Note 35 2 2 5 3" xfId="20815" xr:uid="{00000000-0005-0000-0000-00000F510000}"/>
    <cellStyle name="Note 35 2 2 5 4" xfId="20816" xr:uid="{00000000-0005-0000-0000-000010510000}"/>
    <cellStyle name="Note 35 2 2 6" xfId="20817" xr:uid="{00000000-0005-0000-0000-000011510000}"/>
    <cellStyle name="Note 35 2 2 7" xfId="20818" xr:uid="{00000000-0005-0000-0000-000012510000}"/>
    <cellStyle name="Note 35 2 2 8" xfId="20819" xr:uid="{00000000-0005-0000-0000-000013510000}"/>
    <cellStyle name="Note 35 2 3" xfId="20820" xr:uid="{00000000-0005-0000-0000-000014510000}"/>
    <cellStyle name="Note 35 2 3 2" xfId="20821" xr:uid="{00000000-0005-0000-0000-000015510000}"/>
    <cellStyle name="Note 35 2 3 3" xfId="20822" xr:uid="{00000000-0005-0000-0000-000016510000}"/>
    <cellStyle name="Note 35 2 3 4" xfId="20823" xr:uid="{00000000-0005-0000-0000-000017510000}"/>
    <cellStyle name="Note 35 2 4" xfId="20824" xr:uid="{00000000-0005-0000-0000-000018510000}"/>
    <cellStyle name="Note 35 2 5" xfId="20825" xr:uid="{00000000-0005-0000-0000-000019510000}"/>
    <cellStyle name="Note 35 2 6" xfId="20826" xr:uid="{00000000-0005-0000-0000-00001A510000}"/>
    <cellStyle name="Note 35 3" xfId="20827" xr:uid="{00000000-0005-0000-0000-00001B510000}"/>
    <cellStyle name="Note 35 3 2" xfId="20828" xr:uid="{00000000-0005-0000-0000-00001C510000}"/>
    <cellStyle name="Note 35 3 2 2" xfId="20829" xr:uid="{00000000-0005-0000-0000-00001D510000}"/>
    <cellStyle name="Note 35 3 2 3" xfId="20830" xr:uid="{00000000-0005-0000-0000-00001E510000}"/>
    <cellStyle name="Note 35 3 2 4" xfId="20831" xr:uid="{00000000-0005-0000-0000-00001F510000}"/>
    <cellStyle name="Note 35 3 3" xfId="20832" xr:uid="{00000000-0005-0000-0000-000020510000}"/>
    <cellStyle name="Note 35 3 3 2" xfId="20833" xr:uid="{00000000-0005-0000-0000-000021510000}"/>
    <cellStyle name="Note 35 3 3 3" xfId="20834" xr:uid="{00000000-0005-0000-0000-000022510000}"/>
    <cellStyle name="Note 35 3 3 4" xfId="20835" xr:uid="{00000000-0005-0000-0000-000023510000}"/>
    <cellStyle name="Note 35 3 4" xfId="20836" xr:uid="{00000000-0005-0000-0000-000024510000}"/>
    <cellStyle name="Note 35 3 4 2" xfId="20837" xr:uid="{00000000-0005-0000-0000-000025510000}"/>
    <cellStyle name="Note 35 3 4 3" xfId="20838" xr:uid="{00000000-0005-0000-0000-000026510000}"/>
    <cellStyle name="Note 35 3 4 4" xfId="20839" xr:uid="{00000000-0005-0000-0000-000027510000}"/>
    <cellStyle name="Note 35 3 5" xfId="20840" xr:uid="{00000000-0005-0000-0000-000028510000}"/>
    <cellStyle name="Note 35 3 5 2" xfId="20841" xr:uid="{00000000-0005-0000-0000-000029510000}"/>
    <cellStyle name="Note 35 3 5 3" xfId="20842" xr:uid="{00000000-0005-0000-0000-00002A510000}"/>
    <cellStyle name="Note 35 3 5 4" xfId="20843" xr:uid="{00000000-0005-0000-0000-00002B510000}"/>
    <cellStyle name="Note 35 3 6" xfId="20844" xr:uid="{00000000-0005-0000-0000-00002C510000}"/>
    <cellStyle name="Note 35 3 7" xfId="20845" xr:uid="{00000000-0005-0000-0000-00002D510000}"/>
    <cellStyle name="Note 35 3 8" xfId="20846" xr:uid="{00000000-0005-0000-0000-00002E510000}"/>
    <cellStyle name="Note 35 4" xfId="20847" xr:uid="{00000000-0005-0000-0000-00002F510000}"/>
    <cellStyle name="Note 35 4 2" xfId="20848" xr:uid="{00000000-0005-0000-0000-000030510000}"/>
    <cellStyle name="Note 35 4 3" xfId="20849" xr:uid="{00000000-0005-0000-0000-000031510000}"/>
    <cellStyle name="Note 35 4 4" xfId="20850" xr:uid="{00000000-0005-0000-0000-000032510000}"/>
    <cellStyle name="Note 35 5" xfId="20851" xr:uid="{00000000-0005-0000-0000-000033510000}"/>
    <cellStyle name="Note 35 6" xfId="20852" xr:uid="{00000000-0005-0000-0000-000034510000}"/>
    <cellStyle name="Note 35 7" xfId="20853" xr:uid="{00000000-0005-0000-0000-000035510000}"/>
    <cellStyle name="Note 36" xfId="20854" xr:uid="{00000000-0005-0000-0000-000036510000}"/>
    <cellStyle name="Note 36 2" xfId="20855" xr:uid="{00000000-0005-0000-0000-000037510000}"/>
    <cellStyle name="Note 36 2 2" xfId="20856" xr:uid="{00000000-0005-0000-0000-000038510000}"/>
    <cellStyle name="Note 36 2 2 2" xfId="20857" xr:uid="{00000000-0005-0000-0000-000039510000}"/>
    <cellStyle name="Note 36 2 2 2 2" xfId="20858" xr:uid="{00000000-0005-0000-0000-00003A510000}"/>
    <cellStyle name="Note 36 2 2 2 3" xfId="20859" xr:uid="{00000000-0005-0000-0000-00003B510000}"/>
    <cellStyle name="Note 36 2 2 2 4" xfId="20860" xr:uid="{00000000-0005-0000-0000-00003C510000}"/>
    <cellStyle name="Note 36 2 2 3" xfId="20861" xr:uid="{00000000-0005-0000-0000-00003D510000}"/>
    <cellStyle name="Note 36 2 2 3 2" xfId="20862" xr:uid="{00000000-0005-0000-0000-00003E510000}"/>
    <cellStyle name="Note 36 2 2 3 3" xfId="20863" xr:uid="{00000000-0005-0000-0000-00003F510000}"/>
    <cellStyle name="Note 36 2 2 3 4" xfId="20864" xr:uid="{00000000-0005-0000-0000-000040510000}"/>
    <cellStyle name="Note 36 2 2 4" xfId="20865" xr:uid="{00000000-0005-0000-0000-000041510000}"/>
    <cellStyle name="Note 36 2 2 4 2" xfId="20866" xr:uid="{00000000-0005-0000-0000-000042510000}"/>
    <cellStyle name="Note 36 2 2 4 3" xfId="20867" xr:uid="{00000000-0005-0000-0000-000043510000}"/>
    <cellStyle name="Note 36 2 2 4 4" xfId="20868" xr:uid="{00000000-0005-0000-0000-000044510000}"/>
    <cellStyle name="Note 36 2 2 5" xfId="20869" xr:uid="{00000000-0005-0000-0000-000045510000}"/>
    <cellStyle name="Note 36 2 2 5 2" xfId="20870" xr:uid="{00000000-0005-0000-0000-000046510000}"/>
    <cellStyle name="Note 36 2 2 5 3" xfId="20871" xr:uid="{00000000-0005-0000-0000-000047510000}"/>
    <cellStyle name="Note 36 2 2 5 4" xfId="20872" xr:uid="{00000000-0005-0000-0000-000048510000}"/>
    <cellStyle name="Note 36 2 2 6" xfId="20873" xr:uid="{00000000-0005-0000-0000-000049510000}"/>
    <cellStyle name="Note 36 2 2 7" xfId="20874" xr:uid="{00000000-0005-0000-0000-00004A510000}"/>
    <cellStyle name="Note 36 2 2 8" xfId="20875" xr:uid="{00000000-0005-0000-0000-00004B510000}"/>
    <cellStyle name="Note 36 2 3" xfId="20876" xr:uid="{00000000-0005-0000-0000-00004C510000}"/>
    <cellStyle name="Note 36 2 3 2" xfId="20877" xr:uid="{00000000-0005-0000-0000-00004D510000}"/>
    <cellStyle name="Note 36 2 3 3" xfId="20878" xr:uid="{00000000-0005-0000-0000-00004E510000}"/>
    <cellStyle name="Note 36 2 3 4" xfId="20879" xr:uid="{00000000-0005-0000-0000-00004F510000}"/>
    <cellStyle name="Note 36 2 4" xfId="20880" xr:uid="{00000000-0005-0000-0000-000050510000}"/>
    <cellStyle name="Note 36 2 5" xfId="20881" xr:uid="{00000000-0005-0000-0000-000051510000}"/>
    <cellStyle name="Note 36 2 6" xfId="20882" xr:uid="{00000000-0005-0000-0000-000052510000}"/>
    <cellStyle name="Note 36 3" xfId="20883" xr:uid="{00000000-0005-0000-0000-000053510000}"/>
    <cellStyle name="Note 36 3 2" xfId="20884" xr:uid="{00000000-0005-0000-0000-000054510000}"/>
    <cellStyle name="Note 36 3 2 2" xfId="20885" xr:uid="{00000000-0005-0000-0000-000055510000}"/>
    <cellStyle name="Note 36 3 2 3" xfId="20886" xr:uid="{00000000-0005-0000-0000-000056510000}"/>
    <cellStyle name="Note 36 3 2 4" xfId="20887" xr:uid="{00000000-0005-0000-0000-000057510000}"/>
    <cellStyle name="Note 36 3 3" xfId="20888" xr:uid="{00000000-0005-0000-0000-000058510000}"/>
    <cellStyle name="Note 36 3 3 2" xfId="20889" xr:uid="{00000000-0005-0000-0000-000059510000}"/>
    <cellStyle name="Note 36 3 3 3" xfId="20890" xr:uid="{00000000-0005-0000-0000-00005A510000}"/>
    <cellStyle name="Note 36 3 3 4" xfId="20891" xr:uid="{00000000-0005-0000-0000-00005B510000}"/>
    <cellStyle name="Note 36 3 4" xfId="20892" xr:uid="{00000000-0005-0000-0000-00005C510000}"/>
    <cellStyle name="Note 36 3 4 2" xfId="20893" xr:uid="{00000000-0005-0000-0000-00005D510000}"/>
    <cellStyle name="Note 36 3 4 3" xfId="20894" xr:uid="{00000000-0005-0000-0000-00005E510000}"/>
    <cellStyle name="Note 36 3 4 4" xfId="20895" xr:uid="{00000000-0005-0000-0000-00005F510000}"/>
    <cellStyle name="Note 36 3 5" xfId="20896" xr:uid="{00000000-0005-0000-0000-000060510000}"/>
    <cellStyle name="Note 36 3 5 2" xfId="20897" xr:uid="{00000000-0005-0000-0000-000061510000}"/>
    <cellStyle name="Note 36 3 5 3" xfId="20898" xr:uid="{00000000-0005-0000-0000-000062510000}"/>
    <cellStyle name="Note 36 3 5 4" xfId="20899" xr:uid="{00000000-0005-0000-0000-000063510000}"/>
    <cellStyle name="Note 36 3 6" xfId="20900" xr:uid="{00000000-0005-0000-0000-000064510000}"/>
    <cellStyle name="Note 36 3 7" xfId="20901" xr:uid="{00000000-0005-0000-0000-000065510000}"/>
    <cellStyle name="Note 36 3 8" xfId="20902" xr:uid="{00000000-0005-0000-0000-000066510000}"/>
    <cellStyle name="Note 36 4" xfId="20903" xr:uid="{00000000-0005-0000-0000-000067510000}"/>
    <cellStyle name="Note 36 4 2" xfId="20904" xr:uid="{00000000-0005-0000-0000-000068510000}"/>
    <cellStyle name="Note 36 4 3" xfId="20905" xr:uid="{00000000-0005-0000-0000-000069510000}"/>
    <cellStyle name="Note 36 4 4" xfId="20906" xr:uid="{00000000-0005-0000-0000-00006A510000}"/>
    <cellStyle name="Note 36 5" xfId="20907" xr:uid="{00000000-0005-0000-0000-00006B510000}"/>
    <cellStyle name="Note 36 6" xfId="20908" xr:uid="{00000000-0005-0000-0000-00006C510000}"/>
    <cellStyle name="Note 36 7" xfId="20909" xr:uid="{00000000-0005-0000-0000-00006D510000}"/>
    <cellStyle name="Note 37" xfId="20910" xr:uid="{00000000-0005-0000-0000-00006E510000}"/>
    <cellStyle name="Note 37 2" xfId="20911" xr:uid="{00000000-0005-0000-0000-00006F510000}"/>
    <cellStyle name="Note 37 2 2" xfId="20912" xr:uid="{00000000-0005-0000-0000-000070510000}"/>
    <cellStyle name="Note 37 2 2 2" xfId="20913" xr:uid="{00000000-0005-0000-0000-000071510000}"/>
    <cellStyle name="Note 37 2 2 2 2" xfId="20914" xr:uid="{00000000-0005-0000-0000-000072510000}"/>
    <cellStyle name="Note 37 2 2 2 3" xfId="20915" xr:uid="{00000000-0005-0000-0000-000073510000}"/>
    <cellStyle name="Note 37 2 2 2 4" xfId="20916" xr:uid="{00000000-0005-0000-0000-000074510000}"/>
    <cellStyle name="Note 37 2 2 3" xfId="20917" xr:uid="{00000000-0005-0000-0000-000075510000}"/>
    <cellStyle name="Note 37 2 2 3 2" xfId="20918" xr:uid="{00000000-0005-0000-0000-000076510000}"/>
    <cellStyle name="Note 37 2 2 3 3" xfId="20919" xr:uid="{00000000-0005-0000-0000-000077510000}"/>
    <cellStyle name="Note 37 2 2 3 4" xfId="20920" xr:uid="{00000000-0005-0000-0000-000078510000}"/>
    <cellStyle name="Note 37 2 2 4" xfId="20921" xr:uid="{00000000-0005-0000-0000-000079510000}"/>
    <cellStyle name="Note 37 2 2 4 2" xfId="20922" xr:uid="{00000000-0005-0000-0000-00007A510000}"/>
    <cellStyle name="Note 37 2 2 4 3" xfId="20923" xr:uid="{00000000-0005-0000-0000-00007B510000}"/>
    <cellStyle name="Note 37 2 2 4 4" xfId="20924" xr:uid="{00000000-0005-0000-0000-00007C510000}"/>
    <cellStyle name="Note 37 2 2 5" xfId="20925" xr:uid="{00000000-0005-0000-0000-00007D510000}"/>
    <cellStyle name="Note 37 2 2 5 2" xfId="20926" xr:uid="{00000000-0005-0000-0000-00007E510000}"/>
    <cellStyle name="Note 37 2 2 5 3" xfId="20927" xr:uid="{00000000-0005-0000-0000-00007F510000}"/>
    <cellStyle name="Note 37 2 2 5 4" xfId="20928" xr:uid="{00000000-0005-0000-0000-000080510000}"/>
    <cellStyle name="Note 37 2 2 6" xfId="20929" xr:uid="{00000000-0005-0000-0000-000081510000}"/>
    <cellStyle name="Note 37 2 2 7" xfId="20930" xr:uid="{00000000-0005-0000-0000-000082510000}"/>
    <cellStyle name="Note 37 2 2 8" xfId="20931" xr:uid="{00000000-0005-0000-0000-000083510000}"/>
    <cellStyle name="Note 37 2 3" xfId="20932" xr:uid="{00000000-0005-0000-0000-000084510000}"/>
    <cellStyle name="Note 37 2 3 2" xfId="20933" xr:uid="{00000000-0005-0000-0000-000085510000}"/>
    <cellStyle name="Note 37 2 3 3" xfId="20934" xr:uid="{00000000-0005-0000-0000-000086510000}"/>
    <cellStyle name="Note 37 2 3 4" xfId="20935" xr:uid="{00000000-0005-0000-0000-000087510000}"/>
    <cellStyle name="Note 37 2 4" xfId="20936" xr:uid="{00000000-0005-0000-0000-000088510000}"/>
    <cellStyle name="Note 37 2 5" xfId="20937" xr:uid="{00000000-0005-0000-0000-000089510000}"/>
    <cellStyle name="Note 37 2 6" xfId="20938" xr:uid="{00000000-0005-0000-0000-00008A510000}"/>
    <cellStyle name="Note 37 3" xfId="20939" xr:uid="{00000000-0005-0000-0000-00008B510000}"/>
    <cellStyle name="Note 37 3 2" xfId="20940" xr:uid="{00000000-0005-0000-0000-00008C510000}"/>
    <cellStyle name="Note 37 3 2 2" xfId="20941" xr:uid="{00000000-0005-0000-0000-00008D510000}"/>
    <cellStyle name="Note 37 3 2 3" xfId="20942" xr:uid="{00000000-0005-0000-0000-00008E510000}"/>
    <cellStyle name="Note 37 3 2 4" xfId="20943" xr:uid="{00000000-0005-0000-0000-00008F510000}"/>
    <cellStyle name="Note 37 3 3" xfId="20944" xr:uid="{00000000-0005-0000-0000-000090510000}"/>
    <cellStyle name="Note 37 3 3 2" xfId="20945" xr:uid="{00000000-0005-0000-0000-000091510000}"/>
    <cellStyle name="Note 37 3 3 3" xfId="20946" xr:uid="{00000000-0005-0000-0000-000092510000}"/>
    <cellStyle name="Note 37 3 3 4" xfId="20947" xr:uid="{00000000-0005-0000-0000-000093510000}"/>
    <cellStyle name="Note 37 3 4" xfId="20948" xr:uid="{00000000-0005-0000-0000-000094510000}"/>
    <cellStyle name="Note 37 3 4 2" xfId="20949" xr:uid="{00000000-0005-0000-0000-000095510000}"/>
    <cellStyle name="Note 37 3 4 3" xfId="20950" xr:uid="{00000000-0005-0000-0000-000096510000}"/>
    <cellStyle name="Note 37 3 4 4" xfId="20951" xr:uid="{00000000-0005-0000-0000-000097510000}"/>
    <cellStyle name="Note 37 3 5" xfId="20952" xr:uid="{00000000-0005-0000-0000-000098510000}"/>
    <cellStyle name="Note 37 3 5 2" xfId="20953" xr:uid="{00000000-0005-0000-0000-000099510000}"/>
    <cellStyle name="Note 37 3 5 3" xfId="20954" xr:uid="{00000000-0005-0000-0000-00009A510000}"/>
    <cellStyle name="Note 37 3 5 4" xfId="20955" xr:uid="{00000000-0005-0000-0000-00009B510000}"/>
    <cellStyle name="Note 37 3 6" xfId="20956" xr:uid="{00000000-0005-0000-0000-00009C510000}"/>
    <cellStyle name="Note 37 3 7" xfId="20957" xr:uid="{00000000-0005-0000-0000-00009D510000}"/>
    <cellStyle name="Note 37 3 8" xfId="20958" xr:uid="{00000000-0005-0000-0000-00009E510000}"/>
    <cellStyle name="Note 37 4" xfId="20959" xr:uid="{00000000-0005-0000-0000-00009F510000}"/>
    <cellStyle name="Note 37 4 2" xfId="20960" xr:uid="{00000000-0005-0000-0000-0000A0510000}"/>
    <cellStyle name="Note 37 4 3" xfId="20961" xr:uid="{00000000-0005-0000-0000-0000A1510000}"/>
    <cellStyle name="Note 37 4 4" xfId="20962" xr:uid="{00000000-0005-0000-0000-0000A2510000}"/>
    <cellStyle name="Note 37 5" xfId="20963" xr:uid="{00000000-0005-0000-0000-0000A3510000}"/>
    <cellStyle name="Note 37 6" xfId="20964" xr:uid="{00000000-0005-0000-0000-0000A4510000}"/>
    <cellStyle name="Note 37 7" xfId="20965" xr:uid="{00000000-0005-0000-0000-0000A5510000}"/>
    <cellStyle name="Note 38" xfId="20966" xr:uid="{00000000-0005-0000-0000-0000A6510000}"/>
    <cellStyle name="Note 38 2" xfId="20967" xr:uid="{00000000-0005-0000-0000-0000A7510000}"/>
    <cellStyle name="Note 38 2 2" xfId="20968" xr:uid="{00000000-0005-0000-0000-0000A8510000}"/>
    <cellStyle name="Note 38 2 2 2" xfId="20969" xr:uid="{00000000-0005-0000-0000-0000A9510000}"/>
    <cellStyle name="Note 38 2 2 2 2" xfId="20970" xr:uid="{00000000-0005-0000-0000-0000AA510000}"/>
    <cellStyle name="Note 38 2 2 2 3" xfId="20971" xr:uid="{00000000-0005-0000-0000-0000AB510000}"/>
    <cellStyle name="Note 38 2 2 2 4" xfId="20972" xr:uid="{00000000-0005-0000-0000-0000AC510000}"/>
    <cellStyle name="Note 38 2 2 3" xfId="20973" xr:uid="{00000000-0005-0000-0000-0000AD510000}"/>
    <cellStyle name="Note 38 2 2 3 2" xfId="20974" xr:uid="{00000000-0005-0000-0000-0000AE510000}"/>
    <cellStyle name="Note 38 2 2 3 3" xfId="20975" xr:uid="{00000000-0005-0000-0000-0000AF510000}"/>
    <cellStyle name="Note 38 2 2 3 4" xfId="20976" xr:uid="{00000000-0005-0000-0000-0000B0510000}"/>
    <cellStyle name="Note 38 2 2 4" xfId="20977" xr:uid="{00000000-0005-0000-0000-0000B1510000}"/>
    <cellStyle name="Note 38 2 2 4 2" xfId="20978" xr:uid="{00000000-0005-0000-0000-0000B2510000}"/>
    <cellStyle name="Note 38 2 2 4 3" xfId="20979" xr:uid="{00000000-0005-0000-0000-0000B3510000}"/>
    <cellStyle name="Note 38 2 2 4 4" xfId="20980" xr:uid="{00000000-0005-0000-0000-0000B4510000}"/>
    <cellStyle name="Note 38 2 2 5" xfId="20981" xr:uid="{00000000-0005-0000-0000-0000B5510000}"/>
    <cellStyle name="Note 38 2 2 5 2" xfId="20982" xr:uid="{00000000-0005-0000-0000-0000B6510000}"/>
    <cellStyle name="Note 38 2 2 5 3" xfId="20983" xr:uid="{00000000-0005-0000-0000-0000B7510000}"/>
    <cellStyle name="Note 38 2 2 5 4" xfId="20984" xr:uid="{00000000-0005-0000-0000-0000B8510000}"/>
    <cellStyle name="Note 38 2 2 6" xfId="20985" xr:uid="{00000000-0005-0000-0000-0000B9510000}"/>
    <cellStyle name="Note 38 2 2 7" xfId="20986" xr:uid="{00000000-0005-0000-0000-0000BA510000}"/>
    <cellStyle name="Note 38 2 2 8" xfId="20987" xr:uid="{00000000-0005-0000-0000-0000BB510000}"/>
    <cellStyle name="Note 38 2 3" xfId="20988" xr:uid="{00000000-0005-0000-0000-0000BC510000}"/>
    <cellStyle name="Note 38 2 3 2" xfId="20989" xr:uid="{00000000-0005-0000-0000-0000BD510000}"/>
    <cellStyle name="Note 38 2 3 3" xfId="20990" xr:uid="{00000000-0005-0000-0000-0000BE510000}"/>
    <cellStyle name="Note 38 2 3 4" xfId="20991" xr:uid="{00000000-0005-0000-0000-0000BF510000}"/>
    <cellStyle name="Note 38 2 4" xfId="20992" xr:uid="{00000000-0005-0000-0000-0000C0510000}"/>
    <cellStyle name="Note 38 2 5" xfId="20993" xr:uid="{00000000-0005-0000-0000-0000C1510000}"/>
    <cellStyle name="Note 38 2 6" xfId="20994" xr:uid="{00000000-0005-0000-0000-0000C2510000}"/>
    <cellStyle name="Note 38 3" xfId="20995" xr:uid="{00000000-0005-0000-0000-0000C3510000}"/>
    <cellStyle name="Note 38 3 2" xfId="20996" xr:uid="{00000000-0005-0000-0000-0000C4510000}"/>
    <cellStyle name="Note 38 3 2 2" xfId="20997" xr:uid="{00000000-0005-0000-0000-0000C5510000}"/>
    <cellStyle name="Note 38 3 2 3" xfId="20998" xr:uid="{00000000-0005-0000-0000-0000C6510000}"/>
    <cellStyle name="Note 38 3 2 4" xfId="20999" xr:uid="{00000000-0005-0000-0000-0000C7510000}"/>
    <cellStyle name="Note 38 3 3" xfId="21000" xr:uid="{00000000-0005-0000-0000-0000C8510000}"/>
    <cellStyle name="Note 38 3 3 2" xfId="21001" xr:uid="{00000000-0005-0000-0000-0000C9510000}"/>
    <cellStyle name="Note 38 3 3 3" xfId="21002" xr:uid="{00000000-0005-0000-0000-0000CA510000}"/>
    <cellStyle name="Note 38 3 3 4" xfId="21003" xr:uid="{00000000-0005-0000-0000-0000CB510000}"/>
    <cellStyle name="Note 38 3 4" xfId="21004" xr:uid="{00000000-0005-0000-0000-0000CC510000}"/>
    <cellStyle name="Note 38 3 4 2" xfId="21005" xr:uid="{00000000-0005-0000-0000-0000CD510000}"/>
    <cellStyle name="Note 38 3 4 3" xfId="21006" xr:uid="{00000000-0005-0000-0000-0000CE510000}"/>
    <cellStyle name="Note 38 3 4 4" xfId="21007" xr:uid="{00000000-0005-0000-0000-0000CF510000}"/>
    <cellStyle name="Note 38 3 5" xfId="21008" xr:uid="{00000000-0005-0000-0000-0000D0510000}"/>
    <cellStyle name="Note 38 3 5 2" xfId="21009" xr:uid="{00000000-0005-0000-0000-0000D1510000}"/>
    <cellStyle name="Note 38 3 5 3" xfId="21010" xr:uid="{00000000-0005-0000-0000-0000D2510000}"/>
    <cellStyle name="Note 38 3 5 4" xfId="21011" xr:uid="{00000000-0005-0000-0000-0000D3510000}"/>
    <cellStyle name="Note 38 3 6" xfId="21012" xr:uid="{00000000-0005-0000-0000-0000D4510000}"/>
    <cellStyle name="Note 38 3 7" xfId="21013" xr:uid="{00000000-0005-0000-0000-0000D5510000}"/>
    <cellStyle name="Note 38 3 8" xfId="21014" xr:uid="{00000000-0005-0000-0000-0000D6510000}"/>
    <cellStyle name="Note 38 4" xfId="21015" xr:uid="{00000000-0005-0000-0000-0000D7510000}"/>
    <cellStyle name="Note 38 4 2" xfId="21016" xr:uid="{00000000-0005-0000-0000-0000D8510000}"/>
    <cellStyle name="Note 38 4 3" xfId="21017" xr:uid="{00000000-0005-0000-0000-0000D9510000}"/>
    <cellStyle name="Note 38 4 4" xfId="21018" xr:uid="{00000000-0005-0000-0000-0000DA510000}"/>
    <cellStyle name="Note 38 5" xfId="21019" xr:uid="{00000000-0005-0000-0000-0000DB510000}"/>
    <cellStyle name="Note 38 6" xfId="21020" xr:uid="{00000000-0005-0000-0000-0000DC510000}"/>
    <cellStyle name="Note 38 7" xfId="21021" xr:uid="{00000000-0005-0000-0000-0000DD510000}"/>
    <cellStyle name="Note 4" xfId="21022" xr:uid="{00000000-0005-0000-0000-0000DE510000}"/>
    <cellStyle name="Note 4 10" xfId="21023" xr:uid="{00000000-0005-0000-0000-0000DF510000}"/>
    <cellStyle name="Note 4 10 2" xfId="21024" xr:uid="{00000000-0005-0000-0000-0000E0510000}"/>
    <cellStyle name="Note 4 10 3" xfId="21025" xr:uid="{00000000-0005-0000-0000-0000E1510000}"/>
    <cellStyle name="Note 4 10 4" xfId="21026" xr:uid="{00000000-0005-0000-0000-0000E2510000}"/>
    <cellStyle name="Note 4 11" xfId="21027" xr:uid="{00000000-0005-0000-0000-0000E3510000}"/>
    <cellStyle name="Note 4 12" xfId="21028" xr:uid="{00000000-0005-0000-0000-0000E4510000}"/>
    <cellStyle name="Note 4 13" xfId="21029" xr:uid="{00000000-0005-0000-0000-0000E5510000}"/>
    <cellStyle name="Note 4 2" xfId="21030" xr:uid="{00000000-0005-0000-0000-0000E6510000}"/>
    <cellStyle name="Note 4 2 2" xfId="21031" xr:uid="{00000000-0005-0000-0000-0000E7510000}"/>
    <cellStyle name="Note 4 2 2 2" xfId="21032" xr:uid="{00000000-0005-0000-0000-0000E8510000}"/>
    <cellStyle name="Note 4 2 2 2 2" xfId="21033" xr:uid="{00000000-0005-0000-0000-0000E9510000}"/>
    <cellStyle name="Note 4 2 2 2 2 2" xfId="21034" xr:uid="{00000000-0005-0000-0000-0000EA510000}"/>
    <cellStyle name="Note 4 2 2 2 3" xfId="21035" xr:uid="{00000000-0005-0000-0000-0000EB510000}"/>
    <cellStyle name="Note 4 2 2 2 3 2" xfId="21036" xr:uid="{00000000-0005-0000-0000-0000EC510000}"/>
    <cellStyle name="Note 4 2 2 2 4" xfId="21037" xr:uid="{00000000-0005-0000-0000-0000ED510000}"/>
    <cellStyle name="Note 4 2 2 2 5" xfId="21038" xr:uid="{00000000-0005-0000-0000-0000EE510000}"/>
    <cellStyle name="Note 4 2 2 3" xfId="21039" xr:uid="{00000000-0005-0000-0000-0000EF510000}"/>
    <cellStyle name="Note 4 2 2 3 2" xfId="21040" xr:uid="{00000000-0005-0000-0000-0000F0510000}"/>
    <cellStyle name="Note 4 2 2 3 3" xfId="21041" xr:uid="{00000000-0005-0000-0000-0000F1510000}"/>
    <cellStyle name="Note 4 2 2 3 4" xfId="21042" xr:uid="{00000000-0005-0000-0000-0000F2510000}"/>
    <cellStyle name="Note 4 2 2 4" xfId="21043" xr:uid="{00000000-0005-0000-0000-0000F3510000}"/>
    <cellStyle name="Note 4 2 2 4 2" xfId="21044" xr:uid="{00000000-0005-0000-0000-0000F4510000}"/>
    <cellStyle name="Note 4 2 2 4 3" xfId="21045" xr:uid="{00000000-0005-0000-0000-0000F5510000}"/>
    <cellStyle name="Note 4 2 2 4 4" xfId="21046" xr:uid="{00000000-0005-0000-0000-0000F6510000}"/>
    <cellStyle name="Note 4 2 2 5" xfId="21047" xr:uid="{00000000-0005-0000-0000-0000F7510000}"/>
    <cellStyle name="Note 4 2 2 5 2" xfId="21048" xr:uid="{00000000-0005-0000-0000-0000F8510000}"/>
    <cellStyle name="Note 4 2 2 5 3" xfId="21049" xr:uid="{00000000-0005-0000-0000-0000F9510000}"/>
    <cellStyle name="Note 4 2 2 5 4" xfId="21050" xr:uid="{00000000-0005-0000-0000-0000FA510000}"/>
    <cellStyle name="Note 4 2 2 6" xfId="21051" xr:uid="{00000000-0005-0000-0000-0000FB510000}"/>
    <cellStyle name="Note 4 2 2 7" xfId="21052" xr:uid="{00000000-0005-0000-0000-0000FC510000}"/>
    <cellStyle name="Note 4 2 2 8" xfId="21053" xr:uid="{00000000-0005-0000-0000-0000FD510000}"/>
    <cellStyle name="Note 4 2 3" xfId="21054" xr:uid="{00000000-0005-0000-0000-0000FE510000}"/>
    <cellStyle name="Note 4 2 3 2" xfId="21055" xr:uid="{00000000-0005-0000-0000-0000FF510000}"/>
    <cellStyle name="Note 4 2 3 2 2" xfId="21056" xr:uid="{00000000-0005-0000-0000-000000520000}"/>
    <cellStyle name="Note 4 2 3 3" xfId="21057" xr:uid="{00000000-0005-0000-0000-000001520000}"/>
    <cellStyle name="Note 4 2 3 3 2" xfId="21058" xr:uid="{00000000-0005-0000-0000-000002520000}"/>
    <cellStyle name="Note 4 2 3 4" xfId="21059" xr:uid="{00000000-0005-0000-0000-000003520000}"/>
    <cellStyle name="Note 4 2 3 5" xfId="21060" xr:uid="{00000000-0005-0000-0000-000004520000}"/>
    <cellStyle name="Note 4 2 4" xfId="21061" xr:uid="{00000000-0005-0000-0000-000005520000}"/>
    <cellStyle name="Note 4 2 4 2" xfId="21062" xr:uid="{00000000-0005-0000-0000-000006520000}"/>
    <cellStyle name="Note 4 2 5" xfId="21063" xr:uid="{00000000-0005-0000-0000-000007520000}"/>
    <cellStyle name="Note 4 2 5 2" xfId="21064" xr:uid="{00000000-0005-0000-0000-000008520000}"/>
    <cellStyle name="Note 4 2 6" xfId="21065" xr:uid="{00000000-0005-0000-0000-000009520000}"/>
    <cellStyle name="Note 4 2 7" xfId="21066" xr:uid="{00000000-0005-0000-0000-00000A520000}"/>
    <cellStyle name="Note 4 3" xfId="21067" xr:uid="{00000000-0005-0000-0000-00000B520000}"/>
    <cellStyle name="Note 4 3 2" xfId="21068" xr:uid="{00000000-0005-0000-0000-00000C520000}"/>
    <cellStyle name="Note 4 3 2 2" xfId="21069" xr:uid="{00000000-0005-0000-0000-00000D520000}"/>
    <cellStyle name="Note 4 3 2 2 2" xfId="21070" xr:uid="{00000000-0005-0000-0000-00000E520000}"/>
    <cellStyle name="Note 4 3 2 2 2 2" xfId="21071" xr:uid="{00000000-0005-0000-0000-00000F520000}"/>
    <cellStyle name="Note 4 3 2 2 3" xfId="21072" xr:uid="{00000000-0005-0000-0000-000010520000}"/>
    <cellStyle name="Note 4 3 2 2 3 2" xfId="21073" xr:uid="{00000000-0005-0000-0000-000011520000}"/>
    <cellStyle name="Note 4 3 2 2 4" xfId="21074" xr:uid="{00000000-0005-0000-0000-000012520000}"/>
    <cellStyle name="Note 4 3 2 3" xfId="21075" xr:uid="{00000000-0005-0000-0000-000013520000}"/>
    <cellStyle name="Note 4 3 2 3 2" xfId="21076" xr:uid="{00000000-0005-0000-0000-000014520000}"/>
    <cellStyle name="Note 4 3 2 4" xfId="21077" xr:uid="{00000000-0005-0000-0000-000015520000}"/>
    <cellStyle name="Note 4 3 2 4 2" xfId="21078" xr:uid="{00000000-0005-0000-0000-000016520000}"/>
    <cellStyle name="Note 4 3 2 5" xfId="21079" xr:uid="{00000000-0005-0000-0000-000017520000}"/>
    <cellStyle name="Note 4 3 2 6" xfId="21080" xr:uid="{00000000-0005-0000-0000-000018520000}"/>
    <cellStyle name="Note 4 3 3" xfId="21081" xr:uid="{00000000-0005-0000-0000-000019520000}"/>
    <cellStyle name="Note 4 3 3 2" xfId="21082" xr:uid="{00000000-0005-0000-0000-00001A520000}"/>
    <cellStyle name="Note 4 3 3 2 2" xfId="21083" xr:uid="{00000000-0005-0000-0000-00001B520000}"/>
    <cellStyle name="Note 4 3 3 3" xfId="21084" xr:uid="{00000000-0005-0000-0000-00001C520000}"/>
    <cellStyle name="Note 4 3 3 3 2" xfId="21085" xr:uid="{00000000-0005-0000-0000-00001D520000}"/>
    <cellStyle name="Note 4 3 3 4" xfId="21086" xr:uid="{00000000-0005-0000-0000-00001E520000}"/>
    <cellStyle name="Note 4 3 3 5" xfId="21087" xr:uid="{00000000-0005-0000-0000-00001F520000}"/>
    <cellStyle name="Note 4 3 4" xfId="21088" xr:uid="{00000000-0005-0000-0000-000020520000}"/>
    <cellStyle name="Note 4 3 4 2" xfId="21089" xr:uid="{00000000-0005-0000-0000-000021520000}"/>
    <cellStyle name="Note 4 3 4 3" xfId="21090" xr:uid="{00000000-0005-0000-0000-000022520000}"/>
    <cellStyle name="Note 4 3 4 4" xfId="21091" xr:uid="{00000000-0005-0000-0000-000023520000}"/>
    <cellStyle name="Note 4 3 5" xfId="21092" xr:uid="{00000000-0005-0000-0000-000024520000}"/>
    <cellStyle name="Note 4 3 5 2" xfId="21093" xr:uid="{00000000-0005-0000-0000-000025520000}"/>
    <cellStyle name="Note 4 3 5 3" xfId="21094" xr:uid="{00000000-0005-0000-0000-000026520000}"/>
    <cellStyle name="Note 4 3 5 4" xfId="21095" xr:uid="{00000000-0005-0000-0000-000027520000}"/>
    <cellStyle name="Note 4 3 6" xfId="21096" xr:uid="{00000000-0005-0000-0000-000028520000}"/>
    <cellStyle name="Note 4 3 7" xfId="21097" xr:uid="{00000000-0005-0000-0000-000029520000}"/>
    <cellStyle name="Note 4 3 8" xfId="21098" xr:uid="{00000000-0005-0000-0000-00002A520000}"/>
    <cellStyle name="Note 4 4" xfId="21099" xr:uid="{00000000-0005-0000-0000-00002B520000}"/>
    <cellStyle name="Note 4 4 2" xfId="21100" xr:uid="{00000000-0005-0000-0000-00002C520000}"/>
    <cellStyle name="Note 4 4 2 2" xfId="21101" xr:uid="{00000000-0005-0000-0000-00002D520000}"/>
    <cellStyle name="Note 4 4 2 2 2" xfId="21102" xr:uid="{00000000-0005-0000-0000-00002E520000}"/>
    <cellStyle name="Note 4 4 2 3" xfId="21103" xr:uid="{00000000-0005-0000-0000-00002F520000}"/>
    <cellStyle name="Note 4 4 2 3 2" xfId="21104" xr:uid="{00000000-0005-0000-0000-000030520000}"/>
    <cellStyle name="Note 4 4 2 4" xfId="21105" xr:uid="{00000000-0005-0000-0000-000031520000}"/>
    <cellStyle name="Note 4 4 2 5" xfId="21106" xr:uid="{00000000-0005-0000-0000-000032520000}"/>
    <cellStyle name="Note 4 4 3" xfId="21107" xr:uid="{00000000-0005-0000-0000-000033520000}"/>
    <cellStyle name="Note 4 4 3 2" xfId="21108" xr:uid="{00000000-0005-0000-0000-000034520000}"/>
    <cellStyle name="Note 4 4 3 3" xfId="21109" xr:uid="{00000000-0005-0000-0000-000035520000}"/>
    <cellStyle name="Note 4 4 3 4" xfId="21110" xr:uid="{00000000-0005-0000-0000-000036520000}"/>
    <cellStyle name="Note 4 4 4" xfId="21111" xr:uid="{00000000-0005-0000-0000-000037520000}"/>
    <cellStyle name="Note 4 4 4 2" xfId="21112" xr:uid="{00000000-0005-0000-0000-000038520000}"/>
    <cellStyle name="Note 4 4 4 3" xfId="21113" xr:uid="{00000000-0005-0000-0000-000039520000}"/>
    <cellStyle name="Note 4 4 4 4" xfId="21114" xr:uid="{00000000-0005-0000-0000-00003A520000}"/>
    <cellStyle name="Note 4 4 5" xfId="21115" xr:uid="{00000000-0005-0000-0000-00003B520000}"/>
    <cellStyle name="Note 4 4 5 2" xfId="21116" xr:uid="{00000000-0005-0000-0000-00003C520000}"/>
    <cellStyle name="Note 4 4 5 3" xfId="21117" xr:uid="{00000000-0005-0000-0000-00003D520000}"/>
    <cellStyle name="Note 4 4 5 4" xfId="21118" xr:uid="{00000000-0005-0000-0000-00003E520000}"/>
    <cellStyle name="Note 4 4 6" xfId="21119" xr:uid="{00000000-0005-0000-0000-00003F520000}"/>
    <cellStyle name="Note 4 4 7" xfId="21120" xr:uid="{00000000-0005-0000-0000-000040520000}"/>
    <cellStyle name="Note 4 4 8" xfId="21121" xr:uid="{00000000-0005-0000-0000-000041520000}"/>
    <cellStyle name="Note 4 5" xfId="21122" xr:uid="{00000000-0005-0000-0000-000042520000}"/>
    <cellStyle name="Note 4 5 2" xfId="21123" xr:uid="{00000000-0005-0000-0000-000043520000}"/>
    <cellStyle name="Note 4 5 2 2" xfId="21124" xr:uid="{00000000-0005-0000-0000-000044520000}"/>
    <cellStyle name="Note 4 5 2 3" xfId="21125" xr:uid="{00000000-0005-0000-0000-000045520000}"/>
    <cellStyle name="Note 4 5 2 4" xfId="21126" xr:uid="{00000000-0005-0000-0000-000046520000}"/>
    <cellStyle name="Note 4 5 3" xfId="21127" xr:uid="{00000000-0005-0000-0000-000047520000}"/>
    <cellStyle name="Note 4 5 3 2" xfId="21128" xr:uid="{00000000-0005-0000-0000-000048520000}"/>
    <cellStyle name="Note 4 5 3 3" xfId="21129" xr:uid="{00000000-0005-0000-0000-000049520000}"/>
    <cellStyle name="Note 4 5 3 4" xfId="21130" xr:uid="{00000000-0005-0000-0000-00004A520000}"/>
    <cellStyle name="Note 4 5 4" xfId="21131" xr:uid="{00000000-0005-0000-0000-00004B520000}"/>
    <cellStyle name="Note 4 5 4 2" xfId="21132" xr:uid="{00000000-0005-0000-0000-00004C520000}"/>
    <cellStyle name="Note 4 5 4 3" xfId="21133" xr:uid="{00000000-0005-0000-0000-00004D520000}"/>
    <cellStyle name="Note 4 5 4 4" xfId="21134" xr:uid="{00000000-0005-0000-0000-00004E520000}"/>
    <cellStyle name="Note 4 5 5" xfId="21135" xr:uid="{00000000-0005-0000-0000-00004F520000}"/>
    <cellStyle name="Note 4 5 5 2" xfId="21136" xr:uid="{00000000-0005-0000-0000-000050520000}"/>
    <cellStyle name="Note 4 5 5 3" xfId="21137" xr:uid="{00000000-0005-0000-0000-000051520000}"/>
    <cellStyle name="Note 4 5 5 4" xfId="21138" xr:uid="{00000000-0005-0000-0000-000052520000}"/>
    <cellStyle name="Note 4 5 6" xfId="21139" xr:uid="{00000000-0005-0000-0000-000053520000}"/>
    <cellStyle name="Note 4 5 7" xfId="21140" xr:uid="{00000000-0005-0000-0000-000054520000}"/>
    <cellStyle name="Note 4 5 8" xfId="21141" xr:uid="{00000000-0005-0000-0000-000055520000}"/>
    <cellStyle name="Note 4 6" xfId="21142" xr:uid="{00000000-0005-0000-0000-000056520000}"/>
    <cellStyle name="Note 4 6 2" xfId="21143" xr:uid="{00000000-0005-0000-0000-000057520000}"/>
    <cellStyle name="Note 4 6 3" xfId="21144" xr:uid="{00000000-0005-0000-0000-000058520000}"/>
    <cellStyle name="Note 4 6 4" xfId="21145" xr:uid="{00000000-0005-0000-0000-000059520000}"/>
    <cellStyle name="Note 4 7" xfId="21146" xr:uid="{00000000-0005-0000-0000-00005A520000}"/>
    <cellStyle name="Note 4 7 2" xfId="21147" xr:uid="{00000000-0005-0000-0000-00005B520000}"/>
    <cellStyle name="Note 4 7 3" xfId="21148" xr:uid="{00000000-0005-0000-0000-00005C520000}"/>
    <cellStyle name="Note 4 7 4" xfId="21149" xr:uid="{00000000-0005-0000-0000-00005D520000}"/>
    <cellStyle name="Note 4 8" xfId="21150" xr:uid="{00000000-0005-0000-0000-00005E520000}"/>
    <cellStyle name="Note 4 8 2" xfId="21151" xr:uid="{00000000-0005-0000-0000-00005F520000}"/>
    <cellStyle name="Note 4 8 2 2" xfId="21152" xr:uid="{00000000-0005-0000-0000-000060520000}"/>
    <cellStyle name="Note 4 8 3" xfId="21153" xr:uid="{00000000-0005-0000-0000-000061520000}"/>
    <cellStyle name="Note 4 8 4" xfId="21154" xr:uid="{00000000-0005-0000-0000-000062520000}"/>
    <cellStyle name="Note 4 9" xfId="21155" xr:uid="{00000000-0005-0000-0000-000063520000}"/>
    <cellStyle name="Note 4 9 2" xfId="21156" xr:uid="{00000000-0005-0000-0000-000064520000}"/>
    <cellStyle name="Note 4 9 3" xfId="21157" xr:uid="{00000000-0005-0000-0000-000065520000}"/>
    <cellStyle name="Note 4 9 4" xfId="21158" xr:uid="{00000000-0005-0000-0000-000066520000}"/>
    <cellStyle name="Note 5" xfId="21159" xr:uid="{00000000-0005-0000-0000-000067520000}"/>
    <cellStyle name="Note 5 2" xfId="21160" xr:uid="{00000000-0005-0000-0000-000068520000}"/>
    <cellStyle name="Note 5 2 2" xfId="21161" xr:uid="{00000000-0005-0000-0000-000069520000}"/>
    <cellStyle name="Note 5 2 2 2" xfId="21162" xr:uid="{00000000-0005-0000-0000-00006A520000}"/>
    <cellStyle name="Note 5 2 2 2 2" xfId="21163" xr:uid="{00000000-0005-0000-0000-00006B520000}"/>
    <cellStyle name="Note 5 2 2 2 3" xfId="21164" xr:uid="{00000000-0005-0000-0000-00006C520000}"/>
    <cellStyle name="Note 5 2 2 2 4" xfId="21165" xr:uid="{00000000-0005-0000-0000-00006D520000}"/>
    <cellStyle name="Note 5 2 2 3" xfId="21166" xr:uid="{00000000-0005-0000-0000-00006E520000}"/>
    <cellStyle name="Note 5 2 2 3 2" xfId="21167" xr:uid="{00000000-0005-0000-0000-00006F520000}"/>
    <cellStyle name="Note 5 2 2 3 3" xfId="21168" xr:uid="{00000000-0005-0000-0000-000070520000}"/>
    <cellStyle name="Note 5 2 2 3 4" xfId="21169" xr:uid="{00000000-0005-0000-0000-000071520000}"/>
    <cellStyle name="Note 5 2 2 4" xfId="21170" xr:uid="{00000000-0005-0000-0000-000072520000}"/>
    <cellStyle name="Note 5 2 2 4 2" xfId="21171" xr:uid="{00000000-0005-0000-0000-000073520000}"/>
    <cellStyle name="Note 5 2 2 4 3" xfId="21172" xr:uid="{00000000-0005-0000-0000-000074520000}"/>
    <cellStyle name="Note 5 2 2 4 4" xfId="21173" xr:uid="{00000000-0005-0000-0000-000075520000}"/>
    <cellStyle name="Note 5 2 2 5" xfId="21174" xr:uid="{00000000-0005-0000-0000-000076520000}"/>
    <cellStyle name="Note 5 2 2 5 2" xfId="21175" xr:uid="{00000000-0005-0000-0000-000077520000}"/>
    <cellStyle name="Note 5 2 2 5 3" xfId="21176" xr:uid="{00000000-0005-0000-0000-000078520000}"/>
    <cellStyle name="Note 5 2 2 5 4" xfId="21177" xr:uid="{00000000-0005-0000-0000-000079520000}"/>
    <cellStyle name="Note 5 2 2 6" xfId="21178" xr:uid="{00000000-0005-0000-0000-00007A520000}"/>
    <cellStyle name="Note 5 2 2 7" xfId="21179" xr:uid="{00000000-0005-0000-0000-00007B520000}"/>
    <cellStyle name="Note 5 2 2 8" xfId="21180" xr:uid="{00000000-0005-0000-0000-00007C520000}"/>
    <cellStyle name="Note 5 2 3" xfId="21181" xr:uid="{00000000-0005-0000-0000-00007D520000}"/>
    <cellStyle name="Note 5 2 3 2" xfId="21182" xr:uid="{00000000-0005-0000-0000-00007E520000}"/>
    <cellStyle name="Note 5 2 3 3" xfId="21183" xr:uid="{00000000-0005-0000-0000-00007F520000}"/>
    <cellStyle name="Note 5 2 3 4" xfId="21184" xr:uid="{00000000-0005-0000-0000-000080520000}"/>
    <cellStyle name="Note 5 2 4" xfId="21185" xr:uid="{00000000-0005-0000-0000-000081520000}"/>
    <cellStyle name="Note 5 2 4 2" xfId="21186" xr:uid="{00000000-0005-0000-0000-000082520000}"/>
    <cellStyle name="Note 5 2 5" xfId="21187" xr:uid="{00000000-0005-0000-0000-000083520000}"/>
    <cellStyle name="Note 5 2 6" xfId="21188" xr:uid="{00000000-0005-0000-0000-000084520000}"/>
    <cellStyle name="Note 5 3" xfId="21189" xr:uid="{00000000-0005-0000-0000-000085520000}"/>
    <cellStyle name="Note 5 3 2" xfId="21190" xr:uid="{00000000-0005-0000-0000-000086520000}"/>
    <cellStyle name="Note 5 3 2 2" xfId="21191" xr:uid="{00000000-0005-0000-0000-000087520000}"/>
    <cellStyle name="Note 5 3 2 3" xfId="21192" xr:uid="{00000000-0005-0000-0000-000088520000}"/>
    <cellStyle name="Note 5 3 2 4" xfId="21193" xr:uid="{00000000-0005-0000-0000-000089520000}"/>
    <cellStyle name="Note 5 3 3" xfId="21194" xr:uid="{00000000-0005-0000-0000-00008A520000}"/>
    <cellStyle name="Note 5 3 3 2" xfId="21195" xr:uid="{00000000-0005-0000-0000-00008B520000}"/>
    <cellStyle name="Note 5 3 3 3" xfId="21196" xr:uid="{00000000-0005-0000-0000-00008C520000}"/>
    <cellStyle name="Note 5 3 3 4" xfId="21197" xr:uid="{00000000-0005-0000-0000-00008D520000}"/>
    <cellStyle name="Note 5 3 4" xfId="21198" xr:uid="{00000000-0005-0000-0000-00008E520000}"/>
    <cellStyle name="Note 5 3 4 2" xfId="21199" xr:uid="{00000000-0005-0000-0000-00008F520000}"/>
    <cellStyle name="Note 5 3 4 3" xfId="21200" xr:uid="{00000000-0005-0000-0000-000090520000}"/>
    <cellStyle name="Note 5 3 4 4" xfId="21201" xr:uid="{00000000-0005-0000-0000-000091520000}"/>
    <cellStyle name="Note 5 3 5" xfId="21202" xr:uid="{00000000-0005-0000-0000-000092520000}"/>
    <cellStyle name="Note 5 3 5 2" xfId="21203" xr:uid="{00000000-0005-0000-0000-000093520000}"/>
    <cellStyle name="Note 5 3 5 3" xfId="21204" xr:uid="{00000000-0005-0000-0000-000094520000}"/>
    <cellStyle name="Note 5 3 5 4" xfId="21205" xr:uid="{00000000-0005-0000-0000-000095520000}"/>
    <cellStyle name="Note 5 3 6" xfId="21206" xr:uid="{00000000-0005-0000-0000-000096520000}"/>
    <cellStyle name="Note 5 3 7" xfId="21207" xr:uid="{00000000-0005-0000-0000-000097520000}"/>
    <cellStyle name="Note 5 3 8" xfId="21208" xr:uid="{00000000-0005-0000-0000-000098520000}"/>
    <cellStyle name="Note 5 4" xfId="21209" xr:uid="{00000000-0005-0000-0000-000099520000}"/>
    <cellStyle name="Note 5 4 2" xfId="21210" xr:uid="{00000000-0005-0000-0000-00009A520000}"/>
    <cellStyle name="Note 5 4 3" xfId="21211" xr:uid="{00000000-0005-0000-0000-00009B520000}"/>
    <cellStyle name="Note 5 4 4" xfId="21212" xr:uid="{00000000-0005-0000-0000-00009C520000}"/>
    <cellStyle name="Note 5 5" xfId="21213" xr:uid="{00000000-0005-0000-0000-00009D520000}"/>
    <cellStyle name="Note 5 5 2" xfId="21214" xr:uid="{00000000-0005-0000-0000-00009E520000}"/>
    <cellStyle name="Note 5 6" xfId="21215" xr:uid="{00000000-0005-0000-0000-00009F520000}"/>
    <cellStyle name="Note 5 7" xfId="21216" xr:uid="{00000000-0005-0000-0000-0000A0520000}"/>
    <cellStyle name="Note 6" xfId="21217" xr:uid="{00000000-0005-0000-0000-0000A1520000}"/>
    <cellStyle name="Note 6 2" xfId="21218" xr:uid="{00000000-0005-0000-0000-0000A2520000}"/>
    <cellStyle name="Note 6 2 2" xfId="21219" xr:uid="{00000000-0005-0000-0000-0000A3520000}"/>
    <cellStyle name="Note 6 2 2 2" xfId="21220" xr:uid="{00000000-0005-0000-0000-0000A4520000}"/>
    <cellStyle name="Note 6 2 2 2 2" xfId="21221" xr:uid="{00000000-0005-0000-0000-0000A5520000}"/>
    <cellStyle name="Note 6 2 2 2 3" xfId="21222" xr:uid="{00000000-0005-0000-0000-0000A6520000}"/>
    <cellStyle name="Note 6 2 2 2 4" xfId="21223" xr:uid="{00000000-0005-0000-0000-0000A7520000}"/>
    <cellStyle name="Note 6 2 2 3" xfId="21224" xr:uid="{00000000-0005-0000-0000-0000A8520000}"/>
    <cellStyle name="Note 6 2 2 3 2" xfId="21225" xr:uid="{00000000-0005-0000-0000-0000A9520000}"/>
    <cellStyle name="Note 6 2 2 3 3" xfId="21226" xr:uid="{00000000-0005-0000-0000-0000AA520000}"/>
    <cellStyle name="Note 6 2 2 3 4" xfId="21227" xr:uid="{00000000-0005-0000-0000-0000AB520000}"/>
    <cellStyle name="Note 6 2 2 4" xfId="21228" xr:uid="{00000000-0005-0000-0000-0000AC520000}"/>
    <cellStyle name="Note 6 2 2 4 2" xfId="21229" xr:uid="{00000000-0005-0000-0000-0000AD520000}"/>
    <cellStyle name="Note 6 2 2 4 3" xfId="21230" xr:uid="{00000000-0005-0000-0000-0000AE520000}"/>
    <cellStyle name="Note 6 2 2 4 4" xfId="21231" xr:uid="{00000000-0005-0000-0000-0000AF520000}"/>
    <cellStyle name="Note 6 2 2 5" xfId="21232" xr:uid="{00000000-0005-0000-0000-0000B0520000}"/>
    <cellStyle name="Note 6 2 2 5 2" xfId="21233" xr:uid="{00000000-0005-0000-0000-0000B1520000}"/>
    <cellStyle name="Note 6 2 2 5 3" xfId="21234" xr:uid="{00000000-0005-0000-0000-0000B2520000}"/>
    <cellStyle name="Note 6 2 2 5 4" xfId="21235" xr:uid="{00000000-0005-0000-0000-0000B3520000}"/>
    <cellStyle name="Note 6 2 2 6" xfId="21236" xr:uid="{00000000-0005-0000-0000-0000B4520000}"/>
    <cellStyle name="Note 6 2 2 7" xfId="21237" xr:uid="{00000000-0005-0000-0000-0000B5520000}"/>
    <cellStyle name="Note 6 2 2 8" xfId="21238" xr:uid="{00000000-0005-0000-0000-0000B6520000}"/>
    <cellStyle name="Note 6 2 3" xfId="21239" xr:uid="{00000000-0005-0000-0000-0000B7520000}"/>
    <cellStyle name="Note 6 2 3 2" xfId="21240" xr:uid="{00000000-0005-0000-0000-0000B8520000}"/>
    <cellStyle name="Note 6 2 3 3" xfId="21241" xr:uid="{00000000-0005-0000-0000-0000B9520000}"/>
    <cellStyle name="Note 6 2 3 4" xfId="21242" xr:uid="{00000000-0005-0000-0000-0000BA520000}"/>
    <cellStyle name="Note 6 2 4" xfId="21243" xr:uid="{00000000-0005-0000-0000-0000BB520000}"/>
    <cellStyle name="Note 6 2 5" xfId="21244" xr:uid="{00000000-0005-0000-0000-0000BC520000}"/>
    <cellStyle name="Note 6 2 6" xfId="21245" xr:uid="{00000000-0005-0000-0000-0000BD520000}"/>
    <cellStyle name="Note 6 3" xfId="21246" xr:uid="{00000000-0005-0000-0000-0000BE520000}"/>
    <cellStyle name="Note 6 3 2" xfId="21247" xr:uid="{00000000-0005-0000-0000-0000BF520000}"/>
    <cellStyle name="Note 6 3 2 2" xfId="21248" xr:uid="{00000000-0005-0000-0000-0000C0520000}"/>
    <cellStyle name="Note 6 3 2 3" xfId="21249" xr:uid="{00000000-0005-0000-0000-0000C1520000}"/>
    <cellStyle name="Note 6 3 2 4" xfId="21250" xr:uid="{00000000-0005-0000-0000-0000C2520000}"/>
    <cellStyle name="Note 6 3 3" xfId="21251" xr:uid="{00000000-0005-0000-0000-0000C3520000}"/>
    <cellStyle name="Note 6 3 3 2" xfId="21252" xr:uid="{00000000-0005-0000-0000-0000C4520000}"/>
    <cellStyle name="Note 6 3 3 3" xfId="21253" xr:uid="{00000000-0005-0000-0000-0000C5520000}"/>
    <cellStyle name="Note 6 3 3 4" xfId="21254" xr:uid="{00000000-0005-0000-0000-0000C6520000}"/>
    <cellStyle name="Note 6 3 4" xfId="21255" xr:uid="{00000000-0005-0000-0000-0000C7520000}"/>
    <cellStyle name="Note 6 3 4 2" xfId="21256" xr:uid="{00000000-0005-0000-0000-0000C8520000}"/>
    <cellStyle name="Note 6 3 4 3" xfId="21257" xr:uid="{00000000-0005-0000-0000-0000C9520000}"/>
    <cellStyle name="Note 6 3 4 4" xfId="21258" xr:uid="{00000000-0005-0000-0000-0000CA520000}"/>
    <cellStyle name="Note 6 3 5" xfId="21259" xr:uid="{00000000-0005-0000-0000-0000CB520000}"/>
    <cellStyle name="Note 6 3 5 2" xfId="21260" xr:uid="{00000000-0005-0000-0000-0000CC520000}"/>
    <cellStyle name="Note 6 3 5 3" xfId="21261" xr:uid="{00000000-0005-0000-0000-0000CD520000}"/>
    <cellStyle name="Note 6 3 5 4" xfId="21262" xr:uid="{00000000-0005-0000-0000-0000CE520000}"/>
    <cellStyle name="Note 6 3 6" xfId="21263" xr:uid="{00000000-0005-0000-0000-0000CF520000}"/>
    <cellStyle name="Note 6 3 7" xfId="21264" xr:uid="{00000000-0005-0000-0000-0000D0520000}"/>
    <cellStyle name="Note 6 3 8" xfId="21265" xr:uid="{00000000-0005-0000-0000-0000D1520000}"/>
    <cellStyle name="Note 6 4" xfId="21266" xr:uid="{00000000-0005-0000-0000-0000D2520000}"/>
    <cellStyle name="Note 6 4 2" xfId="21267" xr:uid="{00000000-0005-0000-0000-0000D3520000}"/>
    <cellStyle name="Note 6 4 3" xfId="21268" xr:uid="{00000000-0005-0000-0000-0000D4520000}"/>
    <cellStyle name="Note 6 4 4" xfId="21269" xr:uid="{00000000-0005-0000-0000-0000D5520000}"/>
    <cellStyle name="Note 6 5" xfId="21270" xr:uid="{00000000-0005-0000-0000-0000D6520000}"/>
    <cellStyle name="Note 6 6" xfId="21271" xr:uid="{00000000-0005-0000-0000-0000D7520000}"/>
    <cellStyle name="Note 6 7" xfId="21272" xr:uid="{00000000-0005-0000-0000-0000D8520000}"/>
    <cellStyle name="Note 7" xfId="21273" xr:uid="{00000000-0005-0000-0000-0000D9520000}"/>
    <cellStyle name="Note 7 2" xfId="21274" xr:uid="{00000000-0005-0000-0000-0000DA520000}"/>
    <cellStyle name="Note 7 2 2" xfId="21275" xr:uid="{00000000-0005-0000-0000-0000DB520000}"/>
    <cellStyle name="Note 7 2 2 2" xfId="21276" xr:uid="{00000000-0005-0000-0000-0000DC520000}"/>
    <cellStyle name="Note 7 2 2 2 2" xfId="21277" xr:uid="{00000000-0005-0000-0000-0000DD520000}"/>
    <cellStyle name="Note 7 2 2 2 3" xfId="21278" xr:uid="{00000000-0005-0000-0000-0000DE520000}"/>
    <cellStyle name="Note 7 2 2 2 4" xfId="21279" xr:uid="{00000000-0005-0000-0000-0000DF520000}"/>
    <cellStyle name="Note 7 2 2 3" xfId="21280" xr:uid="{00000000-0005-0000-0000-0000E0520000}"/>
    <cellStyle name="Note 7 2 2 3 2" xfId="21281" xr:uid="{00000000-0005-0000-0000-0000E1520000}"/>
    <cellStyle name="Note 7 2 2 3 3" xfId="21282" xr:uid="{00000000-0005-0000-0000-0000E2520000}"/>
    <cellStyle name="Note 7 2 2 3 4" xfId="21283" xr:uid="{00000000-0005-0000-0000-0000E3520000}"/>
    <cellStyle name="Note 7 2 2 4" xfId="21284" xr:uid="{00000000-0005-0000-0000-0000E4520000}"/>
    <cellStyle name="Note 7 2 2 4 2" xfId="21285" xr:uid="{00000000-0005-0000-0000-0000E5520000}"/>
    <cellStyle name="Note 7 2 2 4 3" xfId="21286" xr:uid="{00000000-0005-0000-0000-0000E6520000}"/>
    <cellStyle name="Note 7 2 2 4 4" xfId="21287" xr:uid="{00000000-0005-0000-0000-0000E7520000}"/>
    <cellStyle name="Note 7 2 2 5" xfId="21288" xr:uid="{00000000-0005-0000-0000-0000E8520000}"/>
    <cellStyle name="Note 7 2 2 5 2" xfId="21289" xr:uid="{00000000-0005-0000-0000-0000E9520000}"/>
    <cellStyle name="Note 7 2 2 5 3" xfId="21290" xr:uid="{00000000-0005-0000-0000-0000EA520000}"/>
    <cellStyle name="Note 7 2 2 5 4" xfId="21291" xr:uid="{00000000-0005-0000-0000-0000EB520000}"/>
    <cellStyle name="Note 7 2 2 6" xfId="21292" xr:uid="{00000000-0005-0000-0000-0000EC520000}"/>
    <cellStyle name="Note 7 2 2 7" xfId="21293" xr:uid="{00000000-0005-0000-0000-0000ED520000}"/>
    <cellStyle name="Note 7 2 2 8" xfId="21294" xr:uid="{00000000-0005-0000-0000-0000EE520000}"/>
    <cellStyle name="Note 7 2 3" xfId="21295" xr:uid="{00000000-0005-0000-0000-0000EF520000}"/>
    <cellStyle name="Note 7 2 3 2" xfId="21296" xr:uid="{00000000-0005-0000-0000-0000F0520000}"/>
    <cellStyle name="Note 7 2 3 3" xfId="21297" xr:uid="{00000000-0005-0000-0000-0000F1520000}"/>
    <cellStyle name="Note 7 2 3 4" xfId="21298" xr:uid="{00000000-0005-0000-0000-0000F2520000}"/>
    <cellStyle name="Note 7 2 4" xfId="21299" xr:uid="{00000000-0005-0000-0000-0000F3520000}"/>
    <cellStyle name="Note 7 2 5" xfId="21300" xr:uid="{00000000-0005-0000-0000-0000F4520000}"/>
    <cellStyle name="Note 7 2 6" xfId="21301" xr:uid="{00000000-0005-0000-0000-0000F5520000}"/>
    <cellStyle name="Note 7 3" xfId="21302" xr:uid="{00000000-0005-0000-0000-0000F6520000}"/>
    <cellStyle name="Note 7 3 2" xfId="21303" xr:uid="{00000000-0005-0000-0000-0000F7520000}"/>
    <cellStyle name="Note 7 3 2 2" xfId="21304" xr:uid="{00000000-0005-0000-0000-0000F8520000}"/>
    <cellStyle name="Note 7 3 2 3" xfId="21305" xr:uid="{00000000-0005-0000-0000-0000F9520000}"/>
    <cellStyle name="Note 7 3 2 4" xfId="21306" xr:uid="{00000000-0005-0000-0000-0000FA520000}"/>
    <cellStyle name="Note 7 3 3" xfId="21307" xr:uid="{00000000-0005-0000-0000-0000FB520000}"/>
    <cellStyle name="Note 7 3 3 2" xfId="21308" xr:uid="{00000000-0005-0000-0000-0000FC520000}"/>
    <cellStyle name="Note 7 3 3 3" xfId="21309" xr:uid="{00000000-0005-0000-0000-0000FD520000}"/>
    <cellStyle name="Note 7 3 3 4" xfId="21310" xr:uid="{00000000-0005-0000-0000-0000FE520000}"/>
    <cellStyle name="Note 7 3 4" xfId="21311" xr:uid="{00000000-0005-0000-0000-0000FF520000}"/>
    <cellStyle name="Note 7 3 4 2" xfId="21312" xr:uid="{00000000-0005-0000-0000-000000530000}"/>
    <cellStyle name="Note 7 3 4 3" xfId="21313" xr:uid="{00000000-0005-0000-0000-000001530000}"/>
    <cellStyle name="Note 7 3 4 4" xfId="21314" xr:uid="{00000000-0005-0000-0000-000002530000}"/>
    <cellStyle name="Note 7 3 5" xfId="21315" xr:uid="{00000000-0005-0000-0000-000003530000}"/>
    <cellStyle name="Note 7 3 5 2" xfId="21316" xr:uid="{00000000-0005-0000-0000-000004530000}"/>
    <cellStyle name="Note 7 3 5 3" xfId="21317" xr:uid="{00000000-0005-0000-0000-000005530000}"/>
    <cellStyle name="Note 7 3 5 4" xfId="21318" xr:uid="{00000000-0005-0000-0000-000006530000}"/>
    <cellStyle name="Note 7 3 6" xfId="21319" xr:uid="{00000000-0005-0000-0000-000007530000}"/>
    <cellStyle name="Note 7 3 7" xfId="21320" xr:uid="{00000000-0005-0000-0000-000008530000}"/>
    <cellStyle name="Note 7 3 8" xfId="21321" xr:uid="{00000000-0005-0000-0000-000009530000}"/>
    <cellStyle name="Note 7 4" xfId="21322" xr:uid="{00000000-0005-0000-0000-00000A530000}"/>
    <cellStyle name="Note 7 4 2" xfId="21323" xr:uid="{00000000-0005-0000-0000-00000B530000}"/>
    <cellStyle name="Note 7 4 3" xfId="21324" xr:uid="{00000000-0005-0000-0000-00000C530000}"/>
    <cellStyle name="Note 7 4 4" xfId="21325" xr:uid="{00000000-0005-0000-0000-00000D530000}"/>
    <cellStyle name="Note 7 5" xfId="21326" xr:uid="{00000000-0005-0000-0000-00000E530000}"/>
    <cellStyle name="Note 7 6" xfId="21327" xr:uid="{00000000-0005-0000-0000-00000F530000}"/>
    <cellStyle name="Note 7 7" xfId="21328" xr:uid="{00000000-0005-0000-0000-000010530000}"/>
    <cellStyle name="Note 8" xfId="21329" xr:uid="{00000000-0005-0000-0000-000011530000}"/>
    <cellStyle name="Note 8 2" xfId="21330" xr:uid="{00000000-0005-0000-0000-000012530000}"/>
    <cellStyle name="Note 8 2 2" xfId="21331" xr:uid="{00000000-0005-0000-0000-000013530000}"/>
    <cellStyle name="Note 8 2 2 2" xfId="21332" xr:uid="{00000000-0005-0000-0000-000014530000}"/>
    <cellStyle name="Note 8 2 2 2 2" xfId="21333" xr:uid="{00000000-0005-0000-0000-000015530000}"/>
    <cellStyle name="Note 8 2 2 2 3" xfId="21334" xr:uid="{00000000-0005-0000-0000-000016530000}"/>
    <cellStyle name="Note 8 2 2 2 4" xfId="21335" xr:uid="{00000000-0005-0000-0000-000017530000}"/>
    <cellStyle name="Note 8 2 2 3" xfId="21336" xr:uid="{00000000-0005-0000-0000-000018530000}"/>
    <cellStyle name="Note 8 2 2 3 2" xfId="21337" xr:uid="{00000000-0005-0000-0000-000019530000}"/>
    <cellStyle name="Note 8 2 2 3 3" xfId="21338" xr:uid="{00000000-0005-0000-0000-00001A530000}"/>
    <cellStyle name="Note 8 2 2 3 4" xfId="21339" xr:uid="{00000000-0005-0000-0000-00001B530000}"/>
    <cellStyle name="Note 8 2 2 4" xfId="21340" xr:uid="{00000000-0005-0000-0000-00001C530000}"/>
    <cellStyle name="Note 8 2 2 4 2" xfId="21341" xr:uid="{00000000-0005-0000-0000-00001D530000}"/>
    <cellStyle name="Note 8 2 2 4 3" xfId="21342" xr:uid="{00000000-0005-0000-0000-00001E530000}"/>
    <cellStyle name="Note 8 2 2 4 4" xfId="21343" xr:uid="{00000000-0005-0000-0000-00001F530000}"/>
    <cellStyle name="Note 8 2 2 5" xfId="21344" xr:uid="{00000000-0005-0000-0000-000020530000}"/>
    <cellStyle name="Note 8 2 2 5 2" xfId="21345" xr:uid="{00000000-0005-0000-0000-000021530000}"/>
    <cellStyle name="Note 8 2 2 5 3" xfId="21346" xr:uid="{00000000-0005-0000-0000-000022530000}"/>
    <cellStyle name="Note 8 2 2 5 4" xfId="21347" xr:uid="{00000000-0005-0000-0000-000023530000}"/>
    <cellStyle name="Note 8 2 2 6" xfId="21348" xr:uid="{00000000-0005-0000-0000-000024530000}"/>
    <cellStyle name="Note 8 2 2 7" xfId="21349" xr:uid="{00000000-0005-0000-0000-000025530000}"/>
    <cellStyle name="Note 8 2 2 8" xfId="21350" xr:uid="{00000000-0005-0000-0000-000026530000}"/>
    <cellStyle name="Note 8 2 3" xfId="21351" xr:uid="{00000000-0005-0000-0000-000027530000}"/>
    <cellStyle name="Note 8 2 3 2" xfId="21352" xr:uid="{00000000-0005-0000-0000-000028530000}"/>
    <cellStyle name="Note 8 2 3 3" xfId="21353" xr:uid="{00000000-0005-0000-0000-000029530000}"/>
    <cellStyle name="Note 8 2 3 4" xfId="21354" xr:uid="{00000000-0005-0000-0000-00002A530000}"/>
    <cellStyle name="Note 8 2 4" xfId="21355" xr:uid="{00000000-0005-0000-0000-00002B530000}"/>
    <cellStyle name="Note 8 2 5" xfId="21356" xr:uid="{00000000-0005-0000-0000-00002C530000}"/>
    <cellStyle name="Note 8 2 6" xfId="21357" xr:uid="{00000000-0005-0000-0000-00002D530000}"/>
    <cellStyle name="Note 8 3" xfId="21358" xr:uid="{00000000-0005-0000-0000-00002E530000}"/>
    <cellStyle name="Note 8 3 2" xfId="21359" xr:uid="{00000000-0005-0000-0000-00002F530000}"/>
    <cellStyle name="Note 8 3 2 2" xfId="21360" xr:uid="{00000000-0005-0000-0000-000030530000}"/>
    <cellStyle name="Note 8 3 2 3" xfId="21361" xr:uid="{00000000-0005-0000-0000-000031530000}"/>
    <cellStyle name="Note 8 3 2 4" xfId="21362" xr:uid="{00000000-0005-0000-0000-000032530000}"/>
    <cellStyle name="Note 8 3 3" xfId="21363" xr:uid="{00000000-0005-0000-0000-000033530000}"/>
    <cellStyle name="Note 8 3 3 2" xfId="21364" xr:uid="{00000000-0005-0000-0000-000034530000}"/>
    <cellStyle name="Note 8 3 3 3" xfId="21365" xr:uid="{00000000-0005-0000-0000-000035530000}"/>
    <cellStyle name="Note 8 3 3 4" xfId="21366" xr:uid="{00000000-0005-0000-0000-000036530000}"/>
    <cellStyle name="Note 8 3 4" xfId="21367" xr:uid="{00000000-0005-0000-0000-000037530000}"/>
    <cellStyle name="Note 8 3 4 2" xfId="21368" xr:uid="{00000000-0005-0000-0000-000038530000}"/>
    <cellStyle name="Note 8 3 4 3" xfId="21369" xr:uid="{00000000-0005-0000-0000-000039530000}"/>
    <cellStyle name="Note 8 3 4 4" xfId="21370" xr:uid="{00000000-0005-0000-0000-00003A530000}"/>
    <cellStyle name="Note 8 3 5" xfId="21371" xr:uid="{00000000-0005-0000-0000-00003B530000}"/>
    <cellStyle name="Note 8 3 5 2" xfId="21372" xr:uid="{00000000-0005-0000-0000-00003C530000}"/>
    <cellStyle name="Note 8 3 5 3" xfId="21373" xr:uid="{00000000-0005-0000-0000-00003D530000}"/>
    <cellStyle name="Note 8 3 5 4" xfId="21374" xr:uid="{00000000-0005-0000-0000-00003E530000}"/>
    <cellStyle name="Note 8 3 6" xfId="21375" xr:uid="{00000000-0005-0000-0000-00003F530000}"/>
    <cellStyle name="Note 8 3 7" xfId="21376" xr:uid="{00000000-0005-0000-0000-000040530000}"/>
    <cellStyle name="Note 8 3 8" xfId="21377" xr:uid="{00000000-0005-0000-0000-000041530000}"/>
    <cellStyle name="Note 8 4" xfId="21378" xr:uid="{00000000-0005-0000-0000-000042530000}"/>
    <cellStyle name="Note 8 4 2" xfId="21379" xr:uid="{00000000-0005-0000-0000-000043530000}"/>
    <cellStyle name="Note 8 4 3" xfId="21380" xr:uid="{00000000-0005-0000-0000-000044530000}"/>
    <cellStyle name="Note 8 4 4" xfId="21381" xr:uid="{00000000-0005-0000-0000-000045530000}"/>
    <cellStyle name="Note 8 5" xfId="21382" xr:uid="{00000000-0005-0000-0000-000046530000}"/>
    <cellStyle name="Note 8 6" xfId="21383" xr:uid="{00000000-0005-0000-0000-000047530000}"/>
    <cellStyle name="Note 8 7" xfId="21384" xr:uid="{00000000-0005-0000-0000-000048530000}"/>
    <cellStyle name="Note 9" xfId="21385" xr:uid="{00000000-0005-0000-0000-000049530000}"/>
    <cellStyle name="Note 9 2" xfId="21386" xr:uid="{00000000-0005-0000-0000-00004A530000}"/>
    <cellStyle name="Note 9 2 2" xfId="21387" xr:uid="{00000000-0005-0000-0000-00004B530000}"/>
    <cellStyle name="Note 9 2 2 2" xfId="21388" xr:uid="{00000000-0005-0000-0000-00004C530000}"/>
    <cellStyle name="Note 9 2 2 2 2" xfId="21389" xr:uid="{00000000-0005-0000-0000-00004D530000}"/>
    <cellStyle name="Note 9 2 2 2 3" xfId="21390" xr:uid="{00000000-0005-0000-0000-00004E530000}"/>
    <cellStyle name="Note 9 2 2 2 4" xfId="21391" xr:uid="{00000000-0005-0000-0000-00004F530000}"/>
    <cellStyle name="Note 9 2 2 3" xfId="21392" xr:uid="{00000000-0005-0000-0000-000050530000}"/>
    <cellStyle name="Note 9 2 2 3 2" xfId="21393" xr:uid="{00000000-0005-0000-0000-000051530000}"/>
    <cellStyle name="Note 9 2 2 3 3" xfId="21394" xr:uid="{00000000-0005-0000-0000-000052530000}"/>
    <cellStyle name="Note 9 2 2 3 4" xfId="21395" xr:uid="{00000000-0005-0000-0000-000053530000}"/>
    <cellStyle name="Note 9 2 2 4" xfId="21396" xr:uid="{00000000-0005-0000-0000-000054530000}"/>
    <cellStyle name="Note 9 2 2 4 2" xfId="21397" xr:uid="{00000000-0005-0000-0000-000055530000}"/>
    <cellStyle name="Note 9 2 2 4 3" xfId="21398" xr:uid="{00000000-0005-0000-0000-000056530000}"/>
    <cellStyle name="Note 9 2 2 4 4" xfId="21399" xr:uid="{00000000-0005-0000-0000-000057530000}"/>
    <cellStyle name="Note 9 2 2 5" xfId="21400" xr:uid="{00000000-0005-0000-0000-000058530000}"/>
    <cellStyle name="Note 9 2 2 5 2" xfId="21401" xr:uid="{00000000-0005-0000-0000-000059530000}"/>
    <cellStyle name="Note 9 2 2 5 3" xfId="21402" xr:uid="{00000000-0005-0000-0000-00005A530000}"/>
    <cellStyle name="Note 9 2 2 5 4" xfId="21403" xr:uid="{00000000-0005-0000-0000-00005B530000}"/>
    <cellStyle name="Note 9 2 2 6" xfId="21404" xr:uid="{00000000-0005-0000-0000-00005C530000}"/>
    <cellStyle name="Note 9 2 2 7" xfId="21405" xr:uid="{00000000-0005-0000-0000-00005D530000}"/>
    <cellStyle name="Note 9 2 2 8" xfId="21406" xr:uid="{00000000-0005-0000-0000-00005E530000}"/>
    <cellStyle name="Note 9 2 3" xfId="21407" xr:uid="{00000000-0005-0000-0000-00005F530000}"/>
    <cellStyle name="Note 9 2 3 2" xfId="21408" xr:uid="{00000000-0005-0000-0000-000060530000}"/>
    <cellStyle name="Note 9 2 3 3" xfId="21409" xr:uid="{00000000-0005-0000-0000-000061530000}"/>
    <cellStyle name="Note 9 2 3 4" xfId="21410" xr:uid="{00000000-0005-0000-0000-000062530000}"/>
    <cellStyle name="Note 9 2 4" xfId="21411" xr:uid="{00000000-0005-0000-0000-000063530000}"/>
    <cellStyle name="Note 9 2 5" xfId="21412" xr:uid="{00000000-0005-0000-0000-000064530000}"/>
    <cellStyle name="Note 9 2 6" xfId="21413" xr:uid="{00000000-0005-0000-0000-000065530000}"/>
    <cellStyle name="Note 9 3" xfId="21414" xr:uid="{00000000-0005-0000-0000-000066530000}"/>
    <cellStyle name="Note 9 3 2" xfId="21415" xr:uid="{00000000-0005-0000-0000-000067530000}"/>
    <cellStyle name="Note 9 3 2 2" xfId="21416" xr:uid="{00000000-0005-0000-0000-000068530000}"/>
    <cellStyle name="Note 9 3 2 3" xfId="21417" xr:uid="{00000000-0005-0000-0000-000069530000}"/>
    <cellStyle name="Note 9 3 2 4" xfId="21418" xr:uid="{00000000-0005-0000-0000-00006A530000}"/>
    <cellStyle name="Note 9 3 3" xfId="21419" xr:uid="{00000000-0005-0000-0000-00006B530000}"/>
    <cellStyle name="Note 9 3 3 2" xfId="21420" xr:uid="{00000000-0005-0000-0000-00006C530000}"/>
    <cellStyle name="Note 9 3 3 3" xfId="21421" xr:uid="{00000000-0005-0000-0000-00006D530000}"/>
    <cellStyle name="Note 9 3 3 4" xfId="21422" xr:uid="{00000000-0005-0000-0000-00006E530000}"/>
    <cellStyle name="Note 9 3 4" xfId="21423" xr:uid="{00000000-0005-0000-0000-00006F530000}"/>
    <cellStyle name="Note 9 3 4 2" xfId="21424" xr:uid="{00000000-0005-0000-0000-000070530000}"/>
    <cellStyle name="Note 9 3 4 3" xfId="21425" xr:uid="{00000000-0005-0000-0000-000071530000}"/>
    <cellStyle name="Note 9 3 4 4" xfId="21426" xr:uid="{00000000-0005-0000-0000-000072530000}"/>
    <cellStyle name="Note 9 3 5" xfId="21427" xr:uid="{00000000-0005-0000-0000-000073530000}"/>
    <cellStyle name="Note 9 3 5 2" xfId="21428" xr:uid="{00000000-0005-0000-0000-000074530000}"/>
    <cellStyle name="Note 9 3 5 3" xfId="21429" xr:uid="{00000000-0005-0000-0000-000075530000}"/>
    <cellStyle name="Note 9 3 5 4" xfId="21430" xr:uid="{00000000-0005-0000-0000-000076530000}"/>
    <cellStyle name="Note 9 3 6" xfId="21431" xr:uid="{00000000-0005-0000-0000-000077530000}"/>
    <cellStyle name="Note 9 3 7" xfId="21432" xr:uid="{00000000-0005-0000-0000-000078530000}"/>
    <cellStyle name="Note 9 3 8" xfId="21433" xr:uid="{00000000-0005-0000-0000-000079530000}"/>
    <cellStyle name="Note 9 4" xfId="21434" xr:uid="{00000000-0005-0000-0000-00007A530000}"/>
    <cellStyle name="Note 9 4 2" xfId="21435" xr:uid="{00000000-0005-0000-0000-00007B530000}"/>
    <cellStyle name="Note 9 4 3" xfId="21436" xr:uid="{00000000-0005-0000-0000-00007C530000}"/>
    <cellStyle name="Note 9 4 4" xfId="21437" xr:uid="{00000000-0005-0000-0000-00007D530000}"/>
    <cellStyle name="Note 9 5" xfId="21438" xr:uid="{00000000-0005-0000-0000-00007E530000}"/>
    <cellStyle name="Note 9 6" xfId="21439" xr:uid="{00000000-0005-0000-0000-00007F530000}"/>
    <cellStyle name="Note 9 7" xfId="21440" xr:uid="{00000000-0005-0000-0000-000080530000}"/>
    <cellStyle name="Notiz" xfId="21441" xr:uid="{00000000-0005-0000-0000-000081530000}"/>
    <cellStyle name="Notiz 10" xfId="21442" xr:uid="{00000000-0005-0000-0000-000082530000}"/>
    <cellStyle name="Notiz 2" xfId="21443" xr:uid="{00000000-0005-0000-0000-000083530000}"/>
    <cellStyle name="Notiz 2 2" xfId="21444" xr:uid="{00000000-0005-0000-0000-000084530000}"/>
    <cellStyle name="Notiz 2 2 2" xfId="21445" xr:uid="{00000000-0005-0000-0000-000085530000}"/>
    <cellStyle name="Notiz 2 2 3" xfId="21446" xr:uid="{00000000-0005-0000-0000-000086530000}"/>
    <cellStyle name="Notiz 2 2 4" xfId="21447" xr:uid="{00000000-0005-0000-0000-000087530000}"/>
    <cellStyle name="Notiz 2 3" xfId="21448" xr:uid="{00000000-0005-0000-0000-000088530000}"/>
    <cellStyle name="Notiz 2 3 2" xfId="21449" xr:uid="{00000000-0005-0000-0000-000089530000}"/>
    <cellStyle name="Notiz 2 3 3" xfId="21450" xr:uid="{00000000-0005-0000-0000-00008A530000}"/>
    <cellStyle name="Notiz 2 3 4" xfId="21451" xr:uid="{00000000-0005-0000-0000-00008B530000}"/>
    <cellStyle name="Notiz 2 4" xfId="21452" xr:uid="{00000000-0005-0000-0000-00008C530000}"/>
    <cellStyle name="Notiz 2 4 2" xfId="21453" xr:uid="{00000000-0005-0000-0000-00008D530000}"/>
    <cellStyle name="Notiz 2 4 3" xfId="21454" xr:uid="{00000000-0005-0000-0000-00008E530000}"/>
    <cellStyle name="Notiz 2 4 4" xfId="21455" xr:uid="{00000000-0005-0000-0000-00008F530000}"/>
    <cellStyle name="Notiz 2 5" xfId="21456" xr:uid="{00000000-0005-0000-0000-000090530000}"/>
    <cellStyle name="Notiz 2 5 2" xfId="21457" xr:uid="{00000000-0005-0000-0000-000091530000}"/>
    <cellStyle name="Notiz 2 5 3" xfId="21458" xr:uid="{00000000-0005-0000-0000-000092530000}"/>
    <cellStyle name="Notiz 2 5 4" xfId="21459" xr:uid="{00000000-0005-0000-0000-000093530000}"/>
    <cellStyle name="Notiz 2 6" xfId="21460" xr:uid="{00000000-0005-0000-0000-000094530000}"/>
    <cellStyle name="Notiz 2 7" xfId="21461" xr:uid="{00000000-0005-0000-0000-000095530000}"/>
    <cellStyle name="Notiz 2 8" xfId="21462" xr:uid="{00000000-0005-0000-0000-000096530000}"/>
    <cellStyle name="Notiz 3" xfId="21463" xr:uid="{00000000-0005-0000-0000-000097530000}"/>
    <cellStyle name="Notiz 3 2" xfId="21464" xr:uid="{00000000-0005-0000-0000-000098530000}"/>
    <cellStyle name="Notiz 3 3" xfId="21465" xr:uid="{00000000-0005-0000-0000-000099530000}"/>
    <cellStyle name="Notiz 3 4" xfId="21466" xr:uid="{00000000-0005-0000-0000-00009A530000}"/>
    <cellStyle name="Notiz 4" xfId="21467" xr:uid="{00000000-0005-0000-0000-00009B530000}"/>
    <cellStyle name="Notiz 4 2" xfId="21468" xr:uid="{00000000-0005-0000-0000-00009C530000}"/>
    <cellStyle name="Notiz 4 3" xfId="21469" xr:uid="{00000000-0005-0000-0000-00009D530000}"/>
    <cellStyle name="Notiz 4 4" xfId="21470" xr:uid="{00000000-0005-0000-0000-00009E530000}"/>
    <cellStyle name="Notiz 5" xfId="21471" xr:uid="{00000000-0005-0000-0000-00009F530000}"/>
    <cellStyle name="Notiz 5 2" xfId="21472" xr:uid="{00000000-0005-0000-0000-0000A0530000}"/>
    <cellStyle name="Notiz 5 3" xfId="21473" xr:uid="{00000000-0005-0000-0000-0000A1530000}"/>
    <cellStyle name="Notiz 5 4" xfId="21474" xr:uid="{00000000-0005-0000-0000-0000A2530000}"/>
    <cellStyle name="Notiz 6" xfId="21475" xr:uid="{00000000-0005-0000-0000-0000A3530000}"/>
    <cellStyle name="Notiz 6 2" xfId="21476" xr:uid="{00000000-0005-0000-0000-0000A4530000}"/>
    <cellStyle name="Notiz 6 3" xfId="21477" xr:uid="{00000000-0005-0000-0000-0000A5530000}"/>
    <cellStyle name="Notiz 6 4" xfId="21478" xr:uid="{00000000-0005-0000-0000-0000A6530000}"/>
    <cellStyle name="Notiz 7" xfId="21479" xr:uid="{00000000-0005-0000-0000-0000A7530000}"/>
    <cellStyle name="Notiz 7 2" xfId="21480" xr:uid="{00000000-0005-0000-0000-0000A8530000}"/>
    <cellStyle name="Notiz 7 3" xfId="21481" xr:uid="{00000000-0005-0000-0000-0000A9530000}"/>
    <cellStyle name="Notiz 7 4" xfId="21482" xr:uid="{00000000-0005-0000-0000-0000AA530000}"/>
    <cellStyle name="Notiz 8" xfId="21483" xr:uid="{00000000-0005-0000-0000-0000AB530000}"/>
    <cellStyle name="Notiz 9" xfId="21484" xr:uid="{00000000-0005-0000-0000-0000AC530000}"/>
    <cellStyle name="Number" xfId="21485" xr:uid="{00000000-0005-0000-0000-0000AD530000}"/>
    <cellStyle name="Number (2dp)" xfId="21486" xr:uid="{00000000-0005-0000-0000-0000AE530000}"/>
    <cellStyle name="Number 2" xfId="21487" xr:uid="{00000000-0005-0000-0000-0000AF530000}"/>
    <cellStyle name="Number_Book2" xfId="21488" xr:uid="{00000000-0005-0000-0000-0000B0530000}"/>
    <cellStyle name="numero input" xfId="21489" xr:uid="{00000000-0005-0000-0000-0000B1530000}"/>
    <cellStyle name="numero normal" xfId="21490" xr:uid="{00000000-0005-0000-0000-0000B2530000}"/>
    <cellStyle name="Obično_assetclassesmasterdatav015" xfId="21491" xr:uid="{00000000-0005-0000-0000-0000B3530000}"/>
    <cellStyle name="Onedec" xfId="21492" xr:uid="{00000000-0005-0000-0000-0000B4530000}"/>
    <cellStyle name="Output 10" xfId="21493" xr:uid="{00000000-0005-0000-0000-0000B5530000}"/>
    <cellStyle name="Output 10 2" xfId="21494" xr:uid="{00000000-0005-0000-0000-0000B6530000}"/>
    <cellStyle name="Output 10 2 2" xfId="21495" xr:uid="{00000000-0005-0000-0000-0000B7530000}"/>
    <cellStyle name="Output 10 2 2 2" xfId="21496" xr:uid="{00000000-0005-0000-0000-0000B8530000}"/>
    <cellStyle name="Output 10 2 2 2 2" xfId="21497" xr:uid="{00000000-0005-0000-0000-0000B9530000}"/>
    <cellStyle name="Output 10 2 2 2 3" xfId="21498" xr:uid="{00000000-0005-0000-0000-0000BA530000}"/>
    <cellStyle name="Output 10 2 2 2 4" xfId="21499" xr:uid="{00000000-0005-0000-0000-0000BB530000}"/>
    <cellStyle name="Output 10 2 2 3" xfId="21500" xr:uid="{00000000-0005-0000-0000-0000BC530000}"/>
    <cellStyle name="Output 10 2 2 3 2" xfId="21501" xr:uid="{00000000-0005-0000-0000-0000BD530000}"/>
    <cellStyle name="Output 10 2 2 3 3" xfId="21502" xr:uid="{00000000-0005-0000-0000-0000BE530000}"/>
    <cellStyle name="Output 10 2 2 3 4" xfId="21503" xr:uid="{00000000-0005-0000-0000-0000BF530000}"/>
    <cellStyle name="Output 10 2 2 4" xfId="21504" xr:uid="{00000000-0005-0000-0000-0000C0530000}"/>
    <cellStyle name="Output 10 2 2 4 2" xfId="21505" xr:uid="{00000000-0005-0000-0000-0000C1530000}"/>
    <cellStyle name="Output 10 2 2 4 3" xfId="21506" xr:uid="{00000000-0005-0000-0000-0000C2530000}"/>
    <cellStyle name="Output 10 2 2 4 4" xfId="21507" xr:uid="{00000000-0005-0000-0000-0000C3530000}"/>
    <cellStyle name="Output 10 2 2 5" xfId="21508" xr:uid="{00000000-0005-0000-0000-0000C4530000}"/>
    <cellStyle name="Output 10 2 2 5 2" xfId="21509" xr:uid="{00000000-0005-0000-0000-0000C5530000}"/>
    <cellStyle name="Output 10 2 2 5 3" xfId="21510" xr:uid="{00000000-0005-0000-0000-0000C6530000}"/>
    <cellStyle name="Output 10 2 2 5 4" xfId="21511" xr:uid="{00000000-0005-0000-0000-0000C7530000}"/>
    <cellStyle name="Output 10 2 2 6" xfId="21512" xr:uid="{00000000-0005-0000-0000-0000C8530000}"/>
    <cellStyle name="Output 10 2 2 7" xfId="21513" xr:uid="{00000000-0005-0000-0000-0000C9530000}"/>
    <cellStyle name="Output 10 2 2 8" xfId="21514" xr:uid="{00000000-0005-0000-0000-0000CA530000}"/>
    <cellStyle name="Output 10 2 3" xfId="21515" xr:uid="{00000000-0005-0000-0000-0000CB530000}"/>
    <cellStyle name="Output 10 2 3 2" xfId="21516" xr:uid="{00000000-0005-0000-0000-0000CC530000}"/>
    <cellStyle name="Output 10 2 3 3" xfId="21517" xr:uid="{00000000-0005-0000-0000-0000CD530000}"/>
    <cellStyle name="Output 10 2 3 4" xfId="21518" xr:uid="{00000000-0005-0000-0000-0000CE530000}"/>
    <cellStyle name="Output 10 2 4" xfId="21519" xr:uid="{00000000-0005-0000-0000-0000CF530000}"/>
    <cellStyle name="Output 10 2 5" xfId="21520" xr:uid="{00000000-0005-0000-0000-0000D0530000}"/>
    <cellStyle name="Output 10 2 6" xfId="21521" xr:uid="{00000000-0005-0000-0000-0000D1530000}"/>
    <cellStyle name="Output 10 3" xfId="21522" xr:uid="{00000000-0005-0000-0000-0000D2530000}"/>
    <cellStyle name="Output 10 3 2" xfId="21523" xr:uid="{00000000-0005-0000-0000-0000D3530000}"/>
    <cellStyle name="Output 10 3 2 2" xfId="21524" xr:uid="{00000000-0005-0000-0000-0000D4530000}"/>
    <cellStyle name="Output 10 3 2 3" xfId="21525" xr:uid="{00000000-0005-0000-0000-0000D5530000}"/>
    <cellStyle name="Output 10 3 2 4" xfId="21526" xr:uid="{00000000-0005-0000-0000-0000D6530000}"/>
    <cellStyle name="Output 10 3 3" xfId="21527" xr:uid="{00000000-0005-0000-0000-0000D7530000}"/>
    <cellStyle name="Output 10 3 3 2" xfId="21528" xr:uid="{00000000-0005-0000-0000-0000D8530000}"/>
    <cellStyle name="Output 10 3 3 3" xfId="21529" xr:uid="{00000000-0005-0000-0000-0000D9530000}"/>
    <cellStyle name="Output 10 3 3 4" xfId="21530" xr:uid="{00000000-0005-0000-0000-0000DA530000}"/>
    <cellStyle name="Output 10 3 4" xfId="21531" xr:uid="{00000000-0005-0000-0000-0000DB530000}"/>
    <cellStyle name="Output 10 3 4 2" xfId="21532" xr:uid="{00000000-0005-0000-0000-0000DC530000}"/>
    <cellStyle name="Output 10 3 4 3" xfId="21533" xr:uid="{00000000-0005-0000-0000-0000DD530000}"/>
    <cellStyle name="Output 10 3 4 4" xfId="21534" xr:uid="{00000000-0005-0000-0000-0000DE530000}"/>
    <cellStyle name="Output 10 3 5" xfId="21535" xr:uid="{00000000-0005-0000-0000-0000DF530000}"/>
    <cellStyle name="Output 10 3 5 2" xfId="21536" xr:uid="{00000000-0005-0000-0000-0000E0530000}"/>
    <cellStyle name="Output 10 3 5 3" xfId="21537" xr:uid="{00000000-0005-0000-0000-0000E1530000}"/>
    <cellStyle name="Output 10 3 5 4" xfId="21538" xr:uid="{00000000-0005-0000-0000-0000E2530000}"/>
    <cellStyle name="Output 10 3 6" xfId="21539" xr:uid="{00000000-0005-0000-0000-0000E3530000}"/>
    <cellStyle name="Output 10 3 7" xfId="21540" xr:uid="{00000000-0005-0000-0000-0000E4530000}"/>
    <cellStyle name="Output 10 3 8" xfId="21541" xr:uid="{00000000-0005-0000-0000-0000E5530000}"/>
    <cellStyle name="Output 10 4" xfId="21542" xr:uid="{00000000-0005-0000-0000-0000E6530000}"/>
    <cellStyle name="Output 10 4 2" xfId="21543" xr:uid="{00000000-0005-0000-0000-0000E7530000}"/>
    <cellStyle name="Output 10 4 3" xfId="21544" xr:uid="{00000000-0005-0000-0000-0000E8530000}"/>
    <cellStyle name="Output 10 4 4" xfId="21545" xr:uid="{00000000-0005-0000-0000-0000E9530000}"/>
    <cellStyle name="Output 10 5" xfId="21546" xr:uid="{00000000-0005-0000-0000-0000EA530000}"/>
    <cellStyle name="Output 10 6" xfId="21547" xr:uid="{00000000-0005-0000-0000-0000EB530000}"/>
    <cellStyle name="Output 10 7" xfId="21548" xr:uid="{00000000-0005-0000-0000-0000EC530000}"/>
    <cellStyle name="Output 11" xfId="21549" xr:uid="{00000000-0005-0000-0000-0000ED530000}"/>
    <cellStyle name="Output 11 2" xfId="21550" xr:uid="{00000000-0005-0000-0000-0000EE530000}"/>
    <cellStyle name="Output 11 2 2" xfId="21551" xr:uid="{00000000-0005-0000-0000-0000EF530000}"/>
    <cellStyle name="Output 11 2 2 2" xfId="21552" xr:uid="{00000000-0005-0000-0000-0000F0530000}"/>
    <cellStyle name="Output 11 2 2 2 2" xfId="21553" xr:uid="{00000000-0005-0000-0000-0000F1530000}"/>
    <cellStyle name="Output 11 2 2 2 3" xfId="21554" xr:uid="{00000000-0005-0000-0000-0000F2530000}"/>
    <cellStyle name="Output 11 2 2 2 4" xfId="21555" xr:uid="{00000000-0005-0000-0000-0000F3530000}"/>
    <cellStyle name="Output 11 2 2 3" xfId="21556" xr:uid="{00000000-0005-0000-0000-0000F4530000}"/>
    <cellStyle name="Output 11 2 2 3 2" xfId="21557" xr:uid="{00000000-0005-0000-0000-0000F5530000}"/>
    <cellStyle name="Output 11 2 2 3 3" xfId="21558" xr:uid="{00000000-0005-0000-0000-0000F6530000}"/>
    <cellStyle name="Output 11 2 2 3 4" xfId="21559" xr:uid="{00000000-0005-0000-0000-0000F7530000}"/>
    <cellStyle name="Output 11 2 2 4" xfId="21560" xr:uid="{00000000-0005-0000-0000-0000F8530000}"/>
    <cellStyle name="Output 11 2 2 4 2" xfId="21561" xr:uid="{00000000-0005-0000-0000-0000F9530000}"/>
    <cellStyle name="Output 11 2 2 4 3" xfId="21562" xr:uid="{00000000-0005-0000-0000-0000FA530000}"/>
    <cellStyle name="Output 11 2 2 4 4" xfId="21563" xr:uid="{00000000-0005-0000-0000-0000FB530000}"/>
    <cellStyle name="Output 11 2 2 5" xfId="21564" xr:uid="{00000000-0005-0000-0000-0000FC530000}"/>
    <cellStyle name="Output 11 2 2 5 2" xfId="21565" xr:uid="{00000000-0005-0000-0000-0000FD530000}"/>
    <cellStyle name="Output 11 2 2 5 3" xfId="21566" xr:uid="{00000000-0005-0000-0000-0000FE530000}"/>
    <cellStyle name="Output 11 2 2 5 4" xfId="21567" xr:uid="{00000000-0005-0000-0000-0000FF530000}"/>
    <cellStyle name="Output 11 2 2 6" xfId="21568" xr:uid="{00000000-0005-0000-0000-000000540000}"/>
    <cellStyle name="Output 11 2 2 7" xfId="21569" xr:uid="{00000000-0005-0000-0000-000001540000}"/>
    <cellStyle name="Output 11 2 2 8" xfId="21570" xr:uid="{00000000-0005-0000-0000-000002540000}"/>
    <cellStyle name="Output 11 2 3" xfId="21571" xr:uid="{00000000-0005-0000-0000-000003540000}"/>
    <cellStyle name="Output 11 2 3 2" xfId="21572" xr:uid="{00000000-0005-0000-0000-000004540000}"/>
    <cellStyle name="Output 11 2 3 3" xfId="21573" xr:uid="{00000000-0005-0000-0000-000005540000}"/>
    <cellStyle name="Output 11 2 3 4" xfId="21574" xr:uid="{00000000-0005-0000-0000-000006540000}"/>
    <cellStyle name="Output 11 2 4" xfId="21575" xr:uid="{00000000-0005-0000-0000-000007540000}"/>
    <cellStyle name="Output 11 2 5" xfId="21576" xr:uid="{00000000-0005-0000-0000-000008540000}"/>
    <cellStyle name="Output 11 2 6" xfId="21577" xr:uid="{00000000-0005-0000-0000-000009540000}"/>
    <cellStyle name="Output 11 3" xfId="21578" xr:uid="{00000000-0005-0000-0000-00000A540000}"/>
    <cellStyle name="Output 11 3 2" xfId="21579" xr:uid="{00000000-0005-0000-0000-00000B540000}"/>
    <cellStyle name="Output 11 3 2 2" xfId="21580" xr:uid="{00000000-0005-0000-0000-00000C540000}"/>
    <cellStyle name="Output 11 3 2 3" xfId="21581" xr:uid="{00000000-0005-0000-0000-00000D540000}"/>
    <cellStyle name="Output 11 3 2 4" xfId="21582" xr:uid="{00000000-0005-0000-0000-00000E540000}"/>
    <cellStyle name="Output 11 3 3" xfId="21583" xr:uid="{00000000-0005-0000-0000-00000F540000}"/>
    <cellStyle name="Output 11 3 3 2" xfId="21584" xr:uid="{00000000-0005-0000-0000-000010540000}"/>
    <cellStyle name="Output 11 3 3 3" xfId="21585" xr:uid="{00000000-0005-0000-0000-000011540000}"/>
    <cellStyle name="Output 11 3 3 4" xfId="21586" xr:uid="{00000000-0005-0000-0000-000012540000}"/>
    <cellStyle name="Output 11 3 4" xfId="21587" xr:uid="{00000000-0005-0000-0000-000013540000}"/>
    <cellStyle name="Output 11 3 4 2" xfId="21588" xr:uid="{00000000-0005-0000-0000-000014540000}"/>
    <cellStyle name="Output 11 3 4 3" xfId="21589" xr:uid="{00000000-0005-0000-0000-000015540000}"/>
    <cellStyle name="Output 11 3 4 4" xfId="21590" xr:uid="{00000000-0005-0000-0000-000016540000}"/>
    <cellStyle name="Output 11 3 5" xfId="21591" xr:uid="{00000000-0005-0000-0000-000017540000}"/>
    <cellStyle name="Output 11 3 5 2" xfId="21592" xr:uid="{00000000-0005-0000-0000-000018540000}"/>
    <cellStyle name="Output 11 3 5 3" xfId="21593" xr:uid="{00000000-0005-0000-0000-000019540000}"/>
    <cellStyle name="Output 11 3 5 4" xfId="21594" xr:uid="{00000000-0005-0000-0000-00001A540000}"/>
    <cellStyle name="Output 11 3 6" xfId="21595" xr:uid="{00000000-0005-0000-0000-00001B540000}"/>
    <cellStyle name="Output 11 3 7" xfId="21596" xr:uid="{00000000-0005-0000-0000-00001C540000}"/>
    <cellStyle name="Output 11 3 8" xfId="21597" xr:uid="{00000000-0005-0000-0000-00001D540000}"/>
    <cellStyle name="Output 11 4" xfId="21598" xr:uid="{00000000-0005-0000-0000-00001E540000}"/>
    <cellStyle name="Output 11 4 2" xfId="21599" xr:uid="{00000000-0005-0000-0000-00001F540000}"/>
    <cellStyle name="Output 11 4 3" xfId="21600" xr:uid="{00000000-0005-0000-0000-000020540000}"/>
    <cellStyle name="Output 11 4 4" xfId="21601" xr:uid="{00000000-0005-0000-0000-000021540000}"/>
    <cellStyle name="Output 11 5" xfId="21602" xr:uid="{00000000-0005-0000-0000-000022540000}"/>
    <cellStyle name="Output 11 6" xfId="21603" xr:uid="{00000000-0005-0000-0000-000023540000}"/>
    <cellStyle name="Output 11 7" xfId="21604" xr:uid="{00000000-0005-0000-0000-000024540000}"/>
    <cellStyle name="Output 12" xfId="21605" xr:uid="{00000000-0005-0000-0000-000025540000}"/>
    <cellStyle name="Output 12 2" xfId="21606" xr:uid="{00000000-0005-0000-0000-000026540000}"/>
    <cellStyle name="Output 12 2 2" xfId="21607" xr:uid="{00000000-0005-0000-0000-000027540000}"/>
    <cellStyle name="Output 12 2 2 2" xfId="21608" xr:uid="{00000000-0005-0000-0000-000028540000}"/>
    <cellStyle name="Output 12 2 2 2 2" xfId="21609" xr:uid="{00000000-0005-0000-0000-000029540000}"/>
    <cellStyle name="Output 12 2 2 2 3" xfId="21610" xr:uid="{00000000-0005-0000-0000-00002A540000}"/>
    <cellStyle name="Output 12 2 2 2 4" xfId="21611" xr:uid="{00000000-0005-0000-0000-00002B540000}"/>
    <cellStyle name="Output 12 2 2 3" xfId="21612" xr:uid="{00000000-0005-0000-0000-00002C540000}"/>
    <cellStyle name="Output 12 2 2 3 2" xfId="21613" xr:uid="{00000000-0005-0000-0000-00002D540000}"/>
    <cellStyle name="Output 12 2 2 3 3" xfId="21614" xr:uid="{00000000-0005-0000-0000-00002E540000}"/>
    <cellStyle name="Output 12 2 2 3 4" xfId="21615" xr:uid="{00000000-0005-0000-0000-00002F540000}"/>
    <cellStyle name="Output 12 2 2 4" xfId="21616" xr:uid="{00000000-0005-0000-0000-000030540000}"/>
    <cellStyle name="Output 12 2 2 4 2" xfId="21617" xr:uid="{00000000-0005-0000-0000-000031540000}"/>
    <cellStyle name="Output 12 2 2 4 3" xfId="21618" xr:uid="{00000000-0005-0000-0000-000032540000}"/>
    <cellStyle name="Output 12 2 2 4 4" xfId="21619" xr:uid="{00000000-0005-0000-0000-000033540000}"/>
    <cellStyle name="Output 12 2 2 5" xfId="21620" xr:uid="{00000000-0005-0000-0000-000034540000}"/>
    <cellStyle name="Output 12 2 2 5 2" xfId="21621" xr:uid="{00000000-0005-0000-0000-000035540000}"/>
    <cellStyle name="Output 12 2 2 5 3" xfId="21622" xr:uid="{00000000-0005-0000-0000-000036540000}"/>
    <cellStyle name="Output 12 2 2 5 4" xfId="21623" xr:uid="{00000000-0005-0000-0000-000037540000}"/>
    <cellStyle name="Output 12 2 2 6" xfId="21624" xr:uid="{00000000-0005-0000-0000-000038540000}"/>
    <cellStyle name="Output 12 2 2 7" xfId="21625" xr:uid="{00000000-0005-0000-0000-000039540000}"/>
    <cellStyle name="Output 12 2 2 8" xfId="21626" xr:uid="{00000000-0005-0000-0000-00003A540000}"/>
    <cellStyle name="Output 12 2 3" xfId="21627" xr:uid="{00000000-0005-0000-0000-00003B540000}"/>
    <cellStyle name="Output 12 2 3 2" xfId="21628" xr:uid="{00000000-0005-0000-0000-00003C540000}"/>
    <cellStyle name="Output 12 2 3 3" xfId="21629" xr:uid="{00000000-0005-0000-0000-00003D540000}"/>
    <cellStyle name="Output 12 2 3 4" xfId="21630" xr:uid="{00000000-0005-0000-0000-00003E540000}"/>
    <cellStyle name="Output 12 2 4" xfId="21631" xr:uid="{00000000-0005-0000-0000-00003F540000}"/>
    <cellStyle name="Output 12 2 5" xfId="21632" xr:uid="{00000000-0005-0000-0000-000040540000}"/>
    <cellStyle name="Output 12 2 6" xfId="21633" xr:uid="{00000000-0005-0000-0000-000041540000}"/>
    <cellStyle name="Output 12 3" xfId="21634" xr:uid="{00000000-0005-0000-0000-000042540000}"/>
    <cellStyle name="Output 12 3 2" xfId="21635" xr:uid="{00000000-0005-0000-0000-000043540000}"/>
    <cellStyle name="Output 12 3 2 2" xfId="21636" xr:uid="{00000000-0005-0000-0000-000044540000}"/>
    <cellStyle name="Output 12 3 2 3" xfId="21637" xr:uid="{00000000-0005-0000-0000-000045540000}"/>
    <cellStyle name="Output 12 3 2 4" xfId="21638" xr:uid="{00000000-0005-0000-0000-000046540000}"/>
    <cellStyle name="Output 12 3 3" xfId="21639" xr:uid="{00000000-0005-0000-0000-000047540000}"/>
    <cellStyle name="Output 12 3 3 2" xfId="21640" xr:uid="{00000000-0005-0000-0000-000048540000}"/>
    <cellStyle name="Output 12 3 3 3" xfId="21641" xr:uid="{00000000-0005-0000-0000-000049540000}"/>
    <cellStyle name="Output 12 3 3 4" xfId="21642" xr:uid="{00000000-0005-0000-0000-00004A540000}"/>
    <cellStyle name="Output 12 3 4" xfId="21643" xr:uid="{00000000-0005-0000-0000-00004B540000}"/>
    <cellStyle name="Output 12 3 4 2" xfId="21644" xr:uid="{00000000-0005-0000-0000-00004C540000}"/>
    <cellStyle name="Output 12 3 4 3" xfId="21645" xr:uid="{00000000-0005-0000-0000-00004D540000}"/>
    <cellStyle name="Output 12 3 4 4" xfId="21646" xr:uid="{00000000-0005-0000-0000-00004E540000}"/>
    <cellStyle name="Output 12 3 5" xfId="21647" xr:uid="{00000000-0005-0000-0000-00004F540000}"/>
    <cellStyle name="Output 12 3 5 2" xfId="21648" xr:uid="{00000000-0005-0000-0000-000050540000}"/>
    <cellStyle name="Output 12 3 5 3" xfId="21649" xr:uid="{00000000-0005-0000-0000-000051540000}"/>
    <cellStyle name="Output 12 3 5 4" xfId="21650" xr:uid="{00000000-0005-0000-0000-000052540000}"/>
    <cellStyle name="Output 12 3 6" xfId="21651" xr:uid="{00000000-0005-0000-0000-000053540000}"/>
    <cellStyle name="Output 12 3 7" xfId="21652" xr:uid="{00000000-0005-0000-0000-000054540000}"/>
    <cellStyle name="Output 12 3 8" xfId="21653" xr:uid="{00000000-0005-0000-0000-000055540000}"/>
    <cellStyle name="Output 12 4" xfId="21654" xr:uid="{00000000-0005-0000-0000-000056540000}"/>
    <cellStyle name="Output 12 4 2" xfId="21655" xr:uid="{00000000-0005-0000-0000-000057540000}"/>
    <cellStyle name="Output 12 4 3" xfId="21656" xr:uid="{00000000-0005-0000-0000-000058540000}"/>
    <cellStyle name="Output 12 4 4" xfId="21657" xr:uid="{00000000-0005-0000-0000-000059540000}"/>
    <cellStyle name="Output 12 5" xfId="21658" xr:uid="{00000000-0005-0000-0000-00005A540000}"/>
    <cellStyle name="Output 12 6" xfId="21659" xr:uid="{00000000-0005-0000-0000-00005B540000}"/>
    <cellStyle name="Output 12 7" xfId="21660" xr:uid="{00000000-0005-0000-0000-00005C540000}"/>
    <cellStyle name="Output 13" xfId="21661" xr:uid="{00000000-0005-0000-0000-00005D540000}"/>
    <cellStyle name="Output 13 2" xfId="21662" xr:uid="{00000000-0005-0000-0000-00005E540000}"/>
    <cellStyle name="Output 13 2 2" xfId="21663" xr:uid="{00000000-0005-0000-0000-00005F540000}"/>
    <cellStyle name="Output 13 2 2 2" xfId="21664" xr:uid="{00000000-0005-0000-0000-000060540000}"/>
    <cellStyle name="Output 13 2 2 2 2" xfId="21665" xr:uid="{00000000-0005-0000-0000-000061540000}"/>
    <cellStyle name="Output 13 2 2 2 3" xfId="21666" xr:uid="{00000000-0005-0000-0000-000062540000}"/>
    <cellStyle name="Output 13 2 2 2 4" xfId="21667" xr:uid="{00000000-0005-0000-0000-000063540000}"/>
    <cellStyle name="Output 13 2 2 3" xfId="21668" xr:uid="{00000000-0005-0000-0000-000064540000}"/>
    <cellStyle name="Output 13 2 2 3 2" xfId="21669" xr:uid="{00000000-0005-0000-0000-000065540000}"/>
    <cellStyle name="Output 13 2 2 3 3" xfId="21670" xr:uid="{00000000-0005-0000-0000-000066540000}"/>
    <cellStyle name="Output 13 2 2 3 4" xfId="21671" xr:uid="{00000000-0005-0000-0000-000067540000}"/>
    <cellStyle name="Output 13 2 2 4" xfId="21672" xr:uid="{00000000-0005-0000-0000-000068540000}"/>
    <cellStyle name="Output 13 2 2 4 2" xfId="21673" xr:uid="{00000000-0005-0000-0000-000069540000}"/>
    <cellStyle name="Output 13 2 2 4 3" xfId="21674" xr:uid="{00000000-0005-0000-0000-00006A540000}"/>
    <cellStyle name="Output 13 2 2 4 4" xfId="21675" xr:uid="{00000000-0005-0000-0000-00006B540000}"/>
    <cellStyle name="Output 13 2 2 5" xfId="21676" xr:uid="{00000000-0005-0000-0000-00006C540000}"/>
    <cellStyle name="Output 13 2 2 5 2" xfId="21677" xr:uid="{00000000-0005-0000-0000-00006D540000}"/>
    <cellStyle name="Output 13 2 2 5 3" xfId="21678" xr:uid="{00000000-0005-0000-0000-00006E540000}"/>
    <cellStyle name="Output 13 2 2 5 4" xfId="21679" xr:uid="{00000000-0005-0000-0000-00006F540000}"/>
    <cellStyle name="Output 13 2 2 6" xfId="21680" xr:uid="{00000000-0005-0000-0000-000070540000}"/>
    <cellStyle name="Output 13 2 2 7" xfId="21681" xr:uid="{00000000-0005-0000-0000-000071540000}"/>
    <cellStyle name="Output 13 2 2 8" xfId="21682" xr:uid="{00000000-0005-0000-0000-000072540000}"/>
    <cellStyle name="Output 13 2 3" xfId="21683" xr:uid="{00000000-0005-0000-0000-000073540000}"/>
    <cellStyle name="Output 13 2 3 2" xfId="21684" xr:uid="{00000000-0005-0000-0000-000074540000}"/>
    <cellStyle name="Output 13 2 3 3" xfId="21685" xr:uid="{00000000-0005-0000-0000-000075540000}"/>
    <cellStyle name="Output 13 2 3 4" xfId="21686" xr:uid="{00000000-0005-0000-0000-000076540000}"/>
    <cellStyle name="Output 13 2 4" xfId="21687" xr:uid="{00000000-0005-0000-0000-000077540000}"/>
    <cellStyle name="Output 13 2 5" xfId="21688" xr:uid="{00000000-0005-0000-0000-000078540000}"/>
    <cellStyle name="Output 13 2 6" xfId="21689" xr:uid="{00000000-0005-0000-0000-000079540000}"/>
    <cellStyle name="Output 13 3" xfId="21690" xr:uid="{00000000-0005-0000-0000-00007A540000}"/>
    <cellStyle name="Output 13 3 2" xfId="21691" xr:uid="{00000000-0005-0000-0000-00007B540000}"/>
    <cellStyle name="Output 13 3 2 2" xfId="21692" xr:uid="{00000000-0005-0000-0000-00007C540000}"/>
    <cellStyle name="Output 13 3 2 3" xfId="21693" xr:uid="{00000000-0005-0000-0000-00007D540000}"/>
    <cellStyle name="Output 13 3 2 4" xfId="21694" xr:uid="{00000000-0005-0000-0000-00007E540000}"/>
    <cellStyle name="Output 13 3 3" xfId="21695" xr:uid="{00000000-0005-0000-0000-00007F540000}"/>
    <cellStyle name="Output 13 3 3 2" xfId="21696" xr:uid="{00000000-0005-0000-0000-000080540000}"/>
    <cellStyle name="Output 13 3 3 3" xfId="21697" xr:uid="{00000000-0005-0000-0000-000081540000}"/>
    <cellStyle name="Output 13 3 3 4" xfId="21698" xr:uid="{00000000-0005-0000-0000-000082540000}"/>
    <cellStyle name="Output 13 3 4" xfId="21699" xr:uid="{00000000-0005-0000-0000-000083540000}"/>
    <cellStyle name="Output 13 3 4 2" xfId="21700" xr:uid="{00000000-0005-0000-0000-000084540000}"/>
    <cellStyle name="Output 13 3 4 3" xfId="21701" xr:uid="{00000000-0005-0000-0000-000085540000}"/>
    <cellStyle name="Output 13 3 4 4" xfId="21702" xr:uid="{00000000-0005-0000-0000-000086540000}"/>
    <cellStyle name="Output 13 3 5" xfId="21703" xr:uid="{00000000-0005-0000-0000-000087540000}"/>
    <cellStyle name="Output 13 3 5 2" xfId="21704" xr:uid="{00000000-0005-0000-0000-000088540000}"/>
    <cellStyle name="Output 13 3 5 3" xfId="21705" xr:uid="{00000000-0005-0000-0000-000089540000}"/>
    <cellStyle name="Output 13 3 5 4" xfId="21706" xr:uid="{00000000-0005-0000-0000-00008A540000}"/>
    <cellStyle name="Output 13 3 6" xfId="21707" xr:uid="{00000000-0005-0000-0000-00008B540000}"/>
    <cellStyle name="Output 13 3 7" xfId="21708" xr:uid="{00000000-0005-0000-0000-00008C540000}"/>
    <cellStyle name="Output 13 3 8" xfId="21709" xr:uid="{00000000-0005-0000-0000-00008D540000}"/>
    <cellStyle name="Output 13 4" xfId="21710" xr:uid="{00000000-0005-0000-0000-00008E540000}"/>
    <cellStyle name="Output 13 4 2" xfId="21711" xr:uid="{00000000-0005-0000-0000-00008F540000}"/>
    <cellStyle name="Output 13 4 3" xfId="21712" xr:uid="{00000000-0005-0000-0000-000090540000}"/>
    <cellStyle name="Output 13 4 4" xfId="21713" xr:uid="{00000000-0005-0000-0000-000091540000}"/>
    <cellStyle name="Output 13 5" xfId="21714" xr:uid="{00000000-0005-0000-0000-000092540000}"/>
    <cellStyle name="Output 13 6" xfId="21715" xr:uid="{00000000-0005-0000-0000-000093540000}"/>
    <cellStyle name="Output 13 7" xfId="21716" xr:uid="{00000000-0005-0000-0000-000094540000}"/>
    <cellStyle name="Output 14" xfId="21717" xr:uid="{00000000-0005-0000-0000-000095540000}"/>
    <cellStyle name="Output 14 2" xfId="21718" xr:uid="{00000000-0005-0000-0000-000096540000}"/>
    <cellStyle name="Output 14 2 2" xfId="21719" xr:uid="{00000000-0005-0000-0000-000097540000}"/>
    <cellStyle name="Output 14 2 2 2" xfId="21720" xr:uid="{00000000-0005-0000-0000-000098540000}"/>
    <cellStyle name="Output 14 2 2 2 2" xfId="21721" xr:uid="{00000000-0005-0000-0000-000099540000}"/>
    <cellStyle name="Output 14 2 2 2 3" xfId="21722" xr:uid="{00000000-0005-0000-0000-00009A540000}"/>
    <cellStyle name="Output 14 2 2 2 4" xfId="21723" xr:uid="{00000000-0005-0000-0000-00009B540000}"/>
    <cellStyle name="Output 14 2 2 3" xfId="21724" xr:uid="{00000000-0005-0000-0000-00009C540000}"/>
    <cellStyle name="Output 14 2 2 3 2" xfId="21725" xr:uid="{00000000-0005-0000-0000-00009D540000}"/>
    <cellStyle name="Output 14 2 2 3 3" xfId="21726" xr:uid="{00000000-0005-0000-0000-00009E540000}"/>
    <cellStyle name="Output 14 2 2 3 4" xfId="21727" xr:uid="{00000000-0005-0000-0000-00009F540000}"/>
    <cellStyle name="Output 14 2 2 4" xfId="21728" xr:uid="{00000000-0005-0000-0000-0000A0540000}"/>
    <cellStyle name="Output 14 2 2 4 2" xfId="21729" xr:uid="{00000000-0005-0000-0000-0000A1540000}"/>
    <cellStyle name="Output 14 2 2 4 3" xfId="21730" xr:uid="{00000000-0005-0000-0000-0000A2540000}"/>
    <cellStyle name="Output 14 2 2 4 4" xfId="21731" xr:uid="{00000000-0005-0000-0000-0000A3540000}"/>
    <cellStyle name="Output 14 2 2 5" xfId="21732" xr:uid="{00000000-0005-0000-0000-0000A4540000}"/>
    <cellStyle name="Output 14 2 2 5 2" xfId="21733" xr:uid="{00000000-0005-0000-0000-0000A5540000}"/>
    <cellStyle name="Output 14 2 2 5 3" xfId="21734" xr:uid="{00000000-0005-0000-0000-0000A6540000}"/>
    <cellStyle name="Output 14 2 2 5 4" xfId="21735" xr:uid="{00000000-0005-0000-0000-0000A7540000}"/>
    <cellStyle name="Output 14 2 2 6" xfId="21736" xr:uid="{00000000-0005-0000-0000-0000A8540000}"/>
    <cellStyle name="Output 14 2 2 7" xfId="21737" xr:uid="{00000000-0005-0000-0000-0000A9540000}"/>
    <cellStyle name="Output 14 2 2 8" xfId="21738" xr:uid="{00000000-0005-0000-0000-0000AA540000}"/>
    <cellStyle name="Output 14 2 3" xfId="21739" xr:uid="{00000000-0005-0000-0000-0000AB540000}"/>
    <cellStyle name="Output 14 2 3 2" xfId="21740" xr:uid="{00000000-0005-0000-0000-0000AC540000}"/>
    <cellStyle name="Output 14 2 3 3" xfId="21741" xr:uid="{00000000-0005-0000-0000-0000AD540000}"/>
    <cellStyle name="Output 14 2 3 4" xfId="21742" xr:uid="{00000000-0005-0000-0000-0000AE540000}"/>
    <cellStyle name="Output 14 2 4" xfId="21743" xr:uid="{00000000-0005-0000-0000-0000AF540000}"/>
    <cellStyle name="Output 14 2 5" xfId="21744" xr:uid="{00000000-0005-0000-0000-0000B0540000}"/>
    <cellStyle name="Output 14 2 6" xfId="21745" xr:uid="{00000000-0005-0000-0000-0000B1540000}"/>
    <cellStyle name="Output 14 3" xfId="21746" xr:uid="{00000000-0005-0000-0000-0000B2540000}"/>
    <cellStyle name="Output 14 3 2" xfId="21747" xr:uid="{00000000-0005-0000-0000-0000B3540000}"/>
    <cellStyle name="Output 14 3 2 2" xfId="21748" xr:uid="{00000000-0005-0000-0000-0000B4540000}"/>
    <cellStyle name="Output 14 3 2 3" xfId="21749" xr:uid="{00000000-0005-0000-0000-0000B5540000}"/>
    <cellStyle name="Output 14 3 2 4" xfId="21750" xr:uid="{00000000-0005-0000-0000-0000B6540000}"/>
    <cellStyle name="Output 14 3 3" xfId="21751" xr:uid="{00000000-0005-0000-0000-0000B7540000}"/>
    <cellStyle name="Output 14 3 3 2" xfId="21752" xr:uid="{00000000-0005-0000-0000-0000B8540000}"/>
    <cellStyle name="Output 14 3 3 3" xfId="21753" xr:uid="{00000000-0005-0000-0000-0000B9540000}"/>
    <cellStyle name="Output 14 3 3 4" xfId="21754" xr:uid="{00000000-0005-0000-0000-0000BA540000}"/>
    <cellStyle name="Output 14 3 4" xfId="21755" xr:uid="{00000000-0005-0000-0000-0000BB540000}"/>
    <cellStyle name="Output 14 3 4 2" xfId="21756" xr:uid="{00000000-0005-0000-0000-0000BC540000}"/>
    <cellStyle name="Output 14 3 4 3" xfId="21757" xr:uid="{00000000-0005-0000-0000-0000BD540000}"/>
    <cellStyle name="Output 14 3 4 4" xfId="21758" xr:uid="{00000000-0005-0000-0000-0000BE540000}"/>
    <cellStyle name="Output 14 3 5" xfId="21759" xr:uid="{00000000-0005-0000-0000-0000BF540000}"/>
    <cellStyle name="Output 14 3 5 2" xfId="21760" xr:uid="{00000000-0005-0000-0000-0000C0540000}"/>
    <cellStyle name="Output 14 3 5 3" xfId="21761" xr:uid="{00000000-0005-0000-0000-0000C1540000}"/>
    <cellStyle name="Output 14 3 5 4" xfId="21762" xr:uid="{00000000-0005-0000-0000-0000C2540000}"/>
    <cellStyle name="Output 14 3 6" xfId="21763" xr:uid="{00000000-0005-0000-0000-0000C3540000}"/>
    <cellStyle name="Output 14 3 7" xfId="21764" xr:uid="{00000000-0005-0000-0000-0000C4540000}"/>
    <cellStyle name="Output 14 3 8" xfId="21765" xr:uid="{00000000-0005-0000-0000-0000C5540000}"/>
    <cellStyle name="Output 14 4" xfId="21766" xr:uid="{00000000-0005-0000-0000-0000C6540000}"/>
    <cellStyle name="Output 14 4 2" xfId="21767" xr:uid="{00000000-0005-0000-0000-0000C7540000}"/>
    <cellStyle name="Output 14 4 3" xfId="21768" xr:uid="{00000000-0005-0000-0000-0000C8540000}"/>
    <cellStyle name="Output 14 4 4" xfId="21769" xr:uid="{00000000-0005-0000-0000-0000C9540000}"/>
    <cellStyle name="Output 14 5" xfId="21770" xr:uid="{00000000-0005-0000-0000-0000CA540000}"/>
    <cellStyle name="Output 14 6" xfId="21771" xr:uid="{00000000-0005-0000-0000-0000CB540000}"/>
    <cellStyle name="Output 14 7" xfId="21772" xr:uid="{00000000-0005-0000-0000-0000CC540000}"/>
    <cellStyle name="Output 15" xfId="21773" xr:uid="{00000000-0005-0000-0000-0000CD540000}"/>
    <cellStyle name="Output 15 2" xfId="21774" xr:uid="{00000000-0005-0000-0000-0000CE540000}"/>
    <cellStyle name="Output 15 2 2" xfId="21775" xr:uid="{00000000-0005-0000-0000-0000CF540000}"/>
    <cellStyle name="Output 15 2 2 2" xfId="21776" xr:uid="{00000000-0005-0000-0000-0000D0540000}"/>
    <cellStyle name="Output 15 2 2 2 2" xfId="21777" xr:uid="{00000000-0005-0000-0000-0000D1540000}"/>
    <cellStyle name="Output 15 2 2 2 3" xfId="21778" xr:uid="{00000000-0005-0000-0000-0000D2540000}"/>
    <cellStyle name="Output 15 2 2 2 4" xfId="21779" xr:uid="{00000000-0005-0000-0000-0000D3540000}"/>
    <cellStyle name="Output 15 2 2 3" xfId="21780" xr:uid="{00000000-0005-0000-0000-0000D4540000}"/>
    <cellStyle name="Output 15 2 2 3 2" xfId="21781" xr:uid="{00000000-0005-0000-0000-0000D5540000}"/>
    <cellStyle name="Output 15 2 2 3 3" xfId="21782" xr:uid="{00000000-0005-0000-0000-0000D6540000}"/>
    <cellStyle name="Output 15 2 2 3 4" xfId="21783" xr:uid="{00000000-0005-0000-0000-0000D7540000}"/>
    <cellStyle name="Output 15 2 2 4" xfId="21784" xr:uid="{00000000-0005-0000-0000-0000D8540000}"/>
    <cellStyle name="Output 15 2 2 4 2" xfId="21785" xr:uid="{00000000-0005-0000-0000-0000D9540000}"/>
    <cellStyle name="Output 15 2 2 4 3" xfId="21786" xr:uid="{00000000-0005-0000-0000-0000DA540000}"/>
    <cellStyle name="Output 15 2 2 4 4" xfId="21787" xr:uid="{00000000-0005-0000-0000-0000DB540000}"/>
    <cellStyle name="Output 15 2 2 5" xfId="21788" xr:uid="{00000000-0005-0000-0000-0000DC540000}"/>
    <cellStyle name="Output 15 2 2 5 2" xfId="21789" xr:uid="{00000000-0005-0000-0000-0000DD540000}"/>
    <cellStyle name="Output 15 2 2 5 3" xfId="21790" xr:uid="{00000000-0005-0000-0000-0000DE540000}"/>
    <cellStyle name="Output 15 2 2 5 4" xfId="21791" xr:uid="{00000000-0005-0000-0000-0000DF540000}"/>
    <cellStyle name="Output 15 2 2 6" xfId="21792" xr:uid="{00000000-0005-0000-0000-0000E0540000}"/>
    <cellStyle name="Output 15 2 2 7" xfId="21793" xr:uid="{00000000-0005-0000-0000-0000E1540000}"/>
    <cellStyle name="Output 15 2 2 8" xfId="21794" xr:uid="{00000000-0005-0000-0000-0000E2540000}"/>
    <cellStyle name="Output 15 2 3" xfId="21795" xr:uid="{00000000-0005-0000-0000-0000E3540000}"/>
    <cellStyle name="Output 15 2 3 2" xfId="21796" xr:uid="{00000000-0005-0000-0000-0000E4540000}"/>
    <cellStyle name="Output 15 2 3 3" xfId="21797" xr:uid="{00000000-0005-0000-0000-0000E5540000}"/>
    <cellStyle name="Output 15 2 3 4" xfId="21798" xr:uid="{00000000-0005-0000-0000-0000E6540000}"/>
    <cellStyle name="Output 15 2 4" xfId="21799" xr:uid="{00000000-0005-0000-0000-0000E7540000}"/>
    <cellStyle name="Output 15 2 5" xfId="21800" xr:uid="{00000000-0005-0000-0000-0000E8540000}"/>
    <cellStyle name="Output 15 2 6" xfId="21801" xr:uid="{00000000-0005-0000-0000-0000E9540000}"/>
    <cellStyle name="Output 15 3" xfId="21802" xr:uid="{00000000-0005-0000-0000-0000EA540000}"/>
    <cellStyle name="Output 15 3 2" xfId="21803" xr:uid="{00000000-0005-0000-0000-0000EB540000}"/>
    <cellStyle name="Output 15 3 2 2" xfId="21804" xr:uid="{00000000-0005-0000-0000-0000EC540000}"/>
    <cellStyle name="Output 15 3 2 3" xfId="21805" xr:uid="{00000000-0005-0000-0000-0000ED540000}"/>
    <cellStyle name="Output 15 3 2 4" xfId="21806" xr:uid="{00000000-0005-0000-0000-0000EE540000}"/>
    <cellStyle name="Output 15 3 3" xfId="21807" xr:uid="{00000000-0005-0000-0000-0000EF540000}"/>
    <cellStyle name="Output 15 3 3 2" xfId="21808" xr:uid="{00000000-0005-0000-0000-0000F0540000}"/>
    <cellStyle name="Output 15 3 3 3" xfId="21809" xr:uid="{00000000-0005-0000-0000-0000F1540000}"/>
    <cellStyle name="Output 15 3 3 4" xfId="21810" xr:uid="{00000000-0005-0000-0000-0000F2540000}"/>
    <cellStyle name="Output 15 3 4" xfId="21811" xr:uid="{00000000-0005-0000-0000-0000F3540000}"/>
    <cellStyle name="Output 15 3 4 2" xfId="21812" xr:uid="{00000000-0005-0000-0000-0000F4540000}"/>
    <cellStyle name="Output 15 3 4 3" xfId="21813" xr:uid="{00000000-0005-0000-0000-0000F5540000}"/>
    <cellStyle name="Output 15 3 4 4" xfId="21814" xr:uid="{00000000-0005-0000-0000-0000F6540000}"/>
    <cellStyle name="Output 15 3 5" xfId="21815" xr:uid="{00000000-0005-0000-0000-0000F7540000}"/>
    <cellStyle name="Output 15 3 5 2" xfId="21816" xr:uid="{00000000-0005-0000-0000-0000F8540000}"/>
    <cellStyle name="Output 15 3 5 3" xfId="21817" xr:uid="{00000000-0005-0000-0000-0000F9540000}"/>
    <cellStyle name="Output 15 3 5 4" xfId="21818" xr:uid="{00000000-0005-0000-0000-0000FA540000}"/>
    <cellStyle name="Output 15 3 6" xfId="21819" xr:uid="{00000000-0005-0000-0000-0000FB540000}"/>
    <cellStyle name="Output 15 3 7" xfId="21820" xr:uid="{00000000-0005-0000-0000-0000FC540000}"/>
    <cellStyle name="Output 15 3 8" xfId="21821" xr:uid="{00000000-0005-0000-0000-0000FD540000}"/>
    <cellStyle name="Output 15 4" xfId="21822" xr:uid="{00000000-0005-0000-0000-0000FE540000}"/>
    <cellStyle name="Output 15 4 2" xfId="21823" xr:uid="{00000000-0005-0000-0000-0000FF540000}"/>
    <cellStyle name="Output 15 4 3" xfId="21824" xr:uid="{00000000-0005-0000-0000-000000550000}"/>
    <cellStyle name="Output 15 4 4" xfId="21825" xr:uid="{00000000-0005-0000-0000-000001550000}"/>
    <cellStyle name="Output 15 5" xfId="21826" xr:uid="{00000000-0005-0000-0000-000002550000}"/>
    <cellStyle name="Output 15 6" xfId="21827" xr:uid="{00000000-0005-0000-0000-000003550000}"/>
    <cellStyle name="Output 15 7" xfId="21828" xr:uid="{00000000-0005-0000-0000-000004550000}"/>
    <cellStyle name="Output 16" xfId="21829" xr:uid="{00000000-0005-0000-0000-000005550000}"/>
    <cellStyle name="Output 16 2" xfId="21830" xr:uid="{00000000-0005-0000-0000-000006550000}"/>
    <cellStyle name="Output 16 2 2" xfId="21831" xr:uid="{00000000-0005-0000-0000-000007550000}"/>
    <cellStyle name="Output 16 2 2 2" xfId="21832" xr:uid="{00000000-0005-0000-0000-000008550000}"/>
    <cellStyle name="Output 16 2 2 2 2" xfId="21833" xr:uid="{00000000-0005-0000-0000-000009550000}"/>
    <cellStyle name="Output 16 2 2 2 3" xfId="21834" xr:uid="{00000000-0005-0000-0000-00000A550000}"/>
    <cellStyle name="Output 16 2 2 2 4" xfId="21835" xr:uid="{00000000-0005-0000-0000-00000B550000}"/>
    <cellStyle name="Output 16 2 2 3" xfId="21836" xr:uid="{00000000-0005-0000-0000-00000C550000}"/>
    <cellStyle name="Output 16 2 2 3 2" xfId="21837" xr:uid="{00000000-0005-0000-0000-00000D550000}"/>
    <cellStyle name="Output 16 2 2 3 3" xfId="21838" xr:uid="{00000000-0005-0000-0000-00000E550000}"/>
    <cellStyle name="Output 16 2 2 3 4" xfId="21839" xr:uid="{00000000-0005-0000-0000-00000F550000}"/>
    <cellStyle name="Output 16 2 2 4" xfId="21840" xr:uid="{00000000-0005-0000-0000-000010550000}"/>
    <cellStyle name="Output 16 2 2 4 2" xfId="21841" xr:uid="{00000000-0005-0000-0000-000011550000}"/>
    <cellStyle name="Output 16 2 2 4 3" xfId="21842" xr:uid="{00000000-0005-0000-0000-000012550000}"/>
    <cellStyle name="Output 16 2 2 4 4" xfId="21843" xr:uid="{00000000-0005-0000-0000-000013550000}"/>
    <cellStyle name="Output 16 2 2 5" xfId="21844" xr:uid="{00000000-0005-0000-0000-000014550000}"/>
    <cellStyle name="Output 16 2 2 5 2" xfId="21845" xr:uid="{00000000-0005-0000-0000-000015550000}"/>
    <cellStyle name="Output 16 2 2 5 3" xfId="21846" xr:uid="{00000000-0005-0000-0000-000016550000}"/>
    <cellStyle name="Output 16 2 2 5 4" xfId="21847" xr:uid="{00000000-0005-0000-0000-000017550000}"/>
    <cellStyle name="Output 16 2 2 6" xfId="21848" xr:uid="{00000000-0005-0000-0000-000018550000}"/>
    <cellStyle name="Output 16 2 2 7" xfId="21849" xr:uid="{00000000-0005-0000-0000-000019550000}"/>
    <cellStyle name="Output 16 2 2 8" xfId="21850" xr:uid="{00000000-0005-0000-0000-00001A550000}"/>
    <cellStyle name="Output 16 2 3" xfId="21851" xr:uid="{00000000-0005-0000-0000-00001B550000}"/>
    <cellStyle name="Output 16 2 3 2" xfId="21852" xr:uid="{00000000-0005-0000-0000-00001C550000}"/>
    <cellStyle name="Output 16 2 3 3" xfId="21853" xr:uid="{00000000-0005-0000-0000-00001D550000}"/>
    <cellStyle name="Output 16 2 3 4" xfId="21854" xr:uid="{00000000-0005-0000-0000-00001E550000}"/>
    <cellStyle name="Output 16 2 4" xfId="21855" xr:uid="{00000000-0005-0000-0000-00001F550000}"/>
    <cellStyle name="Output 16 2 5" xfId="21856" xr:uid="{00000000-0005-0000-0000-000020550000}"/>
    <cellStyle name="Output 16 2 6" xfId="21857" xr:uid="{00000000-0005-0000-0000-000021550000}"/>
    <cellStyle name="Output 16 3" xfId="21858" xr:uid="{00000000-0005-0000-0000-000022550000}"/>
    <cellStyle name="Output 16 3 2" xfId="21859" xr:uid="{00000000-0005-0000-0000-000023550000}"/>
    <cellStyle name="Output 16 3 2 2" xfId="21860" xr:uid="{00000000-0005-0000-0000-000024550000}"/>
    <cellStyle name="Output 16 3 2 3" xfId="21861" xr:uid="{00000000-0005-0000-0000-000025550000}"/>
    <cellStyle name="Output 16 3 2 4" xfId="21862" xr:uid="{00000000-0005-0000-0000-000026550000}"/>
    <cellStyle name="Output 16 3 3" xfId="21863" xr:uid="{00000000-0005-0000-0000-000027550000}"/>
    <cellStyle name="Output 16 3 3 2" xfId="21864" xr:uid="{00000000-0005-0000-0000-000028550000}"/>
    <cellStyle name="Output 16 3 3 3" xfId="21865" xr:uid="{00000000-0005-0000-0000-000029550000}"/>
    <cellStyle name="Output 16 3 3 4" xfId="21866" xr:uid="{00000000-0005-0000-0000-00002A550000}"/>
    <cellStyle name="Output 16 3 4" xfId="21867" xr:uid="{00000000-0005-0000-0000-00002B550000}"/>
    <cellStyle name="Output 16 3 4 2" xfId="21868" xr:uid="{00000000-0005-0000-0000-00002C550000}"/>
    <cellStyle name="Output 16 3 4 3" xfId="21869" xr:uid="{00000000-0005-0000-0000-00002D550000}"/>
    <cellStyle name="Output 16 3 4 4" xfId="21870" xr:uid="{00000000-0005-0000-0000-00002E550000}"/>
    <cellStyle name="Output 16 3 5" xfId="21871" xr:uid="{00000000-0005-0000-0000-00002F550000}"/>
    <cellStyle name="Output 16 3 5 2" xfId="21872" xr:uid="{00000000-0005-0000-0000-000030550000}"/>
    <cellStyle name="Output 16 3 5 3" xfId="21873" xr:uid="{00000000-0005-0000-0000-000031550000}"/>
    <cellStyle name="Output 16 3 5 4" xfId="21874" xr:uid="{00000000-0005-0000-0000-000032550000}"/>
    <cellStyle name="Output 16 3 6" xfId="21875" xr:uid="{00000000-0005-0000-0000-000033550000}"/>
    <cellStyle name="Output 16 3 7" xfId="21876" xr:uid="{00000000-0005-0000-0000-000034550000}"/>
    <cellStyle name="Output 16 3 8" xfId="21877" xr:uid="{00000000-0005-0000-0000-000035550000}"/>
    <cellStyle name="Output 16 4" xfId="21878" xr:uid="{00000000-0005-0000-0000-000036550000}"/>
    <cellStyle name="Output 16 4 2" xfId="21879" xr:uid="{00000000-0005-0000-0000-000037550000}"/>
    <cellStyle name="Output 16 4 3" xfId="21880" xr:uid="{00000000-0005-0000-0000-000038550000}"/>
    <cellStyle name="Output 16 4 4" xfId="21881" xr:uid="{00000000-0005-0000-0000-000039550000}"/>
    <cellStyle name="Output 16 5" xfId="21882" xr:uid="{00000000-0005-0000-0000-00003A550000}"/>
    <cellStyle name="Output 16 6" xfId="21883" xr:uid="{00000000-0005-0000-0000-00003B550000}"/>
    <cellStyle name="Output 16 7" xfId="21884" xr:uid="{00000000-0005-0000-0000-00003C550000}"/>
    <cellStyle name="Output 17" xfId="21885" xr:uid="{00000000-0005-0000-0000-00003D550000}"/>
    <cellStyle name="Output 17 2" xfId="21886" xr:uid="{00000000-0005-0000-0000-00003E550000}"/>
    <cellStyle name="Output 17 2 2" xfId="21887" xr:uid="{00000000-0005-0000-0000-00003F550000}"/>
    <cellStyle name="Output 17 2 2 2" xfId="21888" xr:uid="{00000000-0005-0000-0000-000040550000}"/>
    <cellStyle name="Output 17 2 2 2 2" xfId="21889" xr:uid="{00000000-0005-0000-0000-000041550000}"/>
    <cellStyle name="Output 17 2 2 2 3" xfId="21890" xr:uid="{00000000-0005-0000-0000-000042550000}"/>
    <cellStyle name="Output 17 2 2 2 4" xfId="21891" xr:uid="{00000000-0005-0000-0000-000043550000}"/>
    <cellStyle name="Output 17 2 2 3" xfId="21892" xr:uid="{00000000-0005-0000-0000-000044550000}"/>
    <cellStyle name="Output 17 2 2 3 2" xfId="21893" xr:uid="{00000000-0005-0000-0000-000045550000}"/>
    <cellStyle name="Output 17 2 2 3 3" xfId="21894" xr:uid="{00000000-0005-0000-0000-000046550000}"/>
    <cellStyle name="Output 17 2 2 3 4" xfId="21895" xr:uid="{00000000-0005-0000-0000-000047550000}"/>
    <cellStyle name="Output 17 2 2 4" xfId="21896" xr:uid="{00000000-0005-0000-0000-000048550000}"/>
    <cellStyle name="Output 17 2 2 4 2" xfId="21897" xr:uid="{00000000-0005-0000-0000-000049550000}"/>
    <cellStyle name="Output 17 2 2 4 3" xfId="21898" xr:uid="{00000000-0005-0000-0000-00004A550000}"/>
    <cellStyle name="Output 17 2 2 4 4" xfId="21899" xr:uid="{00000000-0005-0000-0000-00004B550000}"/>
    <cellStyle name="Output 17 2 2 5" xfId="21900" xr:uid="{00000000-0005-0000-0000-00004C550000}"/>
    <cellStyle name="Output 17 2 2 5 2" xfId="21901" xr:uid="{00000000-0005-0000-0000-00004D550000}"/>
    <cellStyle name="Output 17 2 2 5 3" xfId="21902" xr:uid="{00000000-0005-0000-0000-00004E550000}"/>
    <cellStyle name="Output 17 2 2 5 4" xfId="21903" xr:uid="{00000000-0005-0000-0000-00004F550000}"/>
    <cellStyle name="Output 17 2 2 6" xfId="21904" xr:uid="{00000000-0005-0000-0000-000050550000}"/>
    <cellStyle name="Output 17 2 2 7" xfId="21905" xr:uid="{00000000-0005-0000-0000-000051550000}"/>
    <cellStyle name="Output 17 2 2 8" xfId="21906" xr:uid="{00000000-0005-0000-0000-000052550000}"/>
    <cellStyle name="Output 17 2 3" xfId="21907" xr:uid="{00000000-0005-0000-0000-000053550000}"/>
    <cellStyle name="Output 17 2 3 2" xfId="21908" xr:uid="{00000000-0005-0000-0000-000054550000}"/>
    <cellStyle name="Output 17 2 3 3" xfId="21909" xr:uid="{00000000-0005-0000-0000-000055550000}"/>
    <cellStyle name="Output 17 2 3 4" xfId="21910" xr:uid="{00000000-0005-0000-0000-000056550000}"/>
    <cellStyle name="Output 17 2 4" xfId="21911" xr:uid="{00000000-0005-0000-0000-000057550000}"/>
    <cellStyle name="Output 17 2 5" xfId="21912" xr:uid="{00000000-0005-0000-0000-000058550000}"/>
    <cellStyle name="Output 17 2 6" xfId="21913" xr:uid="{00000000-0005-0000-0000-000059550000}"/>
    <cellStyle name="Output 17 3" xfId="21914" xr:uid="{00000000-0005-0000-0000-00005A550000}"/>
    <cellStyle name="Output 17 3 2" xfId="21915" xr:uid="{00000000-0005-0000-0000-00005B550000}"/>
    <cellStyle name="Output 17 3 2 2" xfId="21916" xr:uid="{00000000-0005-0000-0000-00005C550000}"/>
    <cellStyle name="Output 17 3 2 3" xfId="21917" xr:uid="{00000000-0005-0000-0000-00005D550000}"/>
    <cellStyle name="Output 17 3 2 4" xfId="21918" xr:uid="{00000000-0005-0000-0000-00005E550000}"/>
    <cellStyle name="Output 17 3 3" xfId="21919" xr:uid="{00000000-0005-0000-0000-00005F550000}"/>
    <cellStyle name="Output 17 3 3 2" xfId="21920" xr:uid="{00000000-0005-0000-0000-000060550000}"/>
    <cellStyle name="Output 17 3 3 3" xfId="21921" xr:uid="{00000000-0005-0000-0000-000061550000}"/>
    <cellStyle name="Output 17 3 3 4" xfId="21922" xr:uid="{00000000-0005-0000-0000-000062550000}"/>
    <cellStyle name="Output 17 3 4" xfId="21923" xr:uid="{00000000-0005-0000-0000-000063550000}"/>
    <cellStyle name="Output 17 3 4 2" xfId="21924" xr:uid="{00000000-0005-0000-0000-000064550000}"/>
    <cellStyle name="Output 17 3 4 3" xfId="21925" xr:uid="{00000000-0005-0000-0000-000065550000}"/>
    <cellStyle name="Output 17 3 4 4" xfId="21926" xr:uid="{00000000-0005-0000-0000-000066550000}"/>
    <cellStyle name="Output 17 3 5" xfId="21927" xr:uid="{00000000-0005-0000-0000-000067550000}"/>
    <cellStyle name="Output 17 3 5 2" xfId="21928" xr:uid="{00000000-0005-0000-0000-000068550000}"/>
    <cellStyle name="Output 17 3 5 3" xfId="21929" xr:uid="{00000000-0005-0000-0000-000069550000}"/>
    <cellStyle name="Output 17 3 5 4" xfId="21930" xr:uid="{00000000-0005-0000-0000-00006A550000}"/>
    <cellStyle name="Output 17 3 6" xfId="21931" xr:uid="{00000000-0005-0000-0000-00006B550000}"/>
    <cellStyle name="Output 17 3 7" xfId="21932" xr:uid="{00000000-0005-0000-0000-00006C550000}"/>
    <cellStyle name="Output 17 3 8" xfId="21933" xr:uid="{00000000-0005-0000-0000-00006D550000}"/>
    <cellStyle name="Output 17 4" xfId="21934" xr:uid="{00000000-0005-0000-0000-00006E550000}"/>
    <cellStyle name="Output 17 4 2" xfId="21935" xr:uid="{00000000-0005-0000-0000-00006F550000}"/>
    <cellStyle name="Output 17 4 3" xfId="21936" xr:uid="{00000000-0005-0000-0000-000070550000}"/>
    <cellStyle name="Output 17 4 4" xfId="21937" xr:uid="{00000000-0005-0000-0000-000071550000}"/>
    <cellStyle name="Output 17 5" xfId="21938" xr:uid="{00000000-0005-0000-0000-000072550000}"/>
    <cellStyle name="Output 17 6" xfId="21939" xr:uid="{00000000-0005-0000-0000-000073550000}"/>
    <cellStyle name="Output 17 7" xfId="21940" xr:uid="{00000000-0005-0000-0000-000074550000}"/>
    <cellStyle name="Output 18" xfId="21941" xr:uid="{00000000-0005-0000-0000-000075550000}"/>
    <cellStyle name="Output 18 2" xfId="21942" xr:uid="{00000000-0005-0000-0000-000076550000}"/>
    <cellStyle name="Output 18 2 2" xfId="21943" xr:uid="{00000000-0005-0000-0000-000077550000}"/>
    <cellStyle name="Output 18 2 2 2" xfId="21944" xr:uid="{00000000-0005-0000-0000-000078550000}"/>
    <cellStyle name="Output 18 2 2 2 2" xfId="21945" xr:uid="{00000000-0005-0000-0000-000079550000}"/>
    <cellStyle name="Output 18 2 2 2 3" xfId="21946" xr:uid="{00000000-0005-0000-0000-00007A550000}"/>
    <cellStyle name="Output 18 2 2 2 4" xfId="21947" xr:uid="{00000000-0005-0000-0000-00007B550000}"/>
    <cellStyle name="Output 18 2 2 3" xfId="21948" xr:uid="{00000000-0005-0000-0000-00007C550000}"/>
    <cellStyle name="Output 18 2 2 3 2" xfId="21949" xr:uid="{00000000-0005-0000-0000-00007D550000}"/>
    <cellStyle name="Output 18 2 2 3 3" xfId="21950" xr:uid="{00000000-0005-0000-0000-00007E550000}"/>
    <cellStyle name="Output 18 2 2 3 4" xfId="21951" xr:uid="{00000000-0005-0000-0000-00007F550000}"/>
    <cellStyle name="Output 18 2 2 4" xfId="21952" xr:uid="{00000000-0005-0000-0000-000080550000}"/>
    <cellStyle name="Output 18 2 2 4 2" xfId="21953" xr:uid="{00000000-0005-0000-0000-000081550000}"/>
    <cellStyle name="Output 18 2 2 4 3" xfId="21954" xr:uid="{00000000-0005-0000-0000-000082550000}"/>
    <cellStyle name="Output 18 2 2 4 4" xfId="21955" xr:uid="{00000000-0005-0000-0000-000083550000}"/>
    <cellStyle name="Output 18 2 2 5" xfId="21956" xr:uid="{00000000-0005-0000-0000-000084550000}"/>
    <cellStyle name="Output 18 2 2 5 2" xfId="21957" xr:uid="{00000000-0005-0000-0000-000085550000}"/>
    <cellStyle name="Output 18 2 2 5 3" xfId="21958" xr:uid="{00000000-0005-0000-0000-000086550000}"/>
    <cellStyle name="Output 18 2 2 5 4" xfId="21959" xr:uid="{00000000-0005-0000-0000-000087550000}"/>
    <cellStyle name="Output 18 2 2 6" xfId="21960" xr:uid="{00000000-0005-0000-0000-000088550000}"/>
    <cellStyle name="Output 18 2 2 7" xfId="21961" xr:uid="{00000000-0005-0000-0000-000089550000}"/>
    <cellStyle name="Output 18 2 2 8" xfId="21962" xr:uid="{00000000-0005-0000-0000-00008A550000}"/>
    <cellStyle name="Output 18 2 3" xfId="21963" xr:uid="{00000000-0005-0000-0000-00008B550000}"/>
    <cellStyle name="Output 18 2 3 2" xfId="21964" xr:uid="{00000000-0005-0000-0000-00008C550000}"/>
    <cellStyle name="Output 18 2 3 3" xfId="21965" xr:uid="{00000000-0005-0000-0000-00008D550000}"/>
    <cellStyle name="Output 18 2 3 4" xfId="21966" xr:uid="{00000000-0005-0000-0000-00008E550000}"/>
    <cellStyle name="Output 18 2 4" xfId="21967" xr:uid="{00000000-0005-0000-0000-00008F550000}"/>
    <cellStyle name="Output 18 2 5" xfId="21968" xr:uid="{00000000-0005-0000-0000-000090550000}"/>
    <cellStyle name="Output 18 2 6" xfId="21969" xr:uid="{00000000-0005-0000-0000-000091550000}"/>
    <cellStyle name="Output 18 3" xfId="21970" xr:uid="{00000000-0005-0000-0000-000092550000}"/>
    <cellStyle name="Output 18 3 2" xfId="21971" xr:uid="{00000000-0005-0000-0000-000093550000}"/>
    <cellStyle name="Output 18 3 2 2" xfId="21972" xr:uid="{00000000-0005-0000-0000-000094550000}"/>
    <cellStyle name="Output 18 3 2 3" xfId="21973" xr:uid="{00000000-0005-0000-0000-000095550000}"/>
    <cellStyle name="Output 18 3 2 4" xfId="21974" xr:uid="{00000000-0005-0000-0000-000096550000}"/>
    <cellStyle name="Output 18 3 3" xfId="21975" xr:uid="{00000000-0005-0000-0000-000097550000}"/>
    <cellStyle name="Output 18 3 3 2" xfId="21976" xr:uid="{00000000-0005-0000-0000-000098550000}"/>
    <cellStyle name="Output 18 3 3 3" xfId="21977" xr:uid="{00000000-0005-0000-0000-000099550000}"/>
    <cellStyle name="Output 18 3 3 4" xfId="21978" xr:uid="{00000000-0005-0000-0000-00009A550000}"/>
    <cellStyle name="Output 18 3 4" xfId="21979" xr:uid="{00000000-0005-0000-0000-00009B550000}"/>
    <cellStyle name="Output 18 3 4 2" xfId="21980" xr:uid="{00000000-0005-0000-0000-00009C550000}"/>
    <cellStyle name="Output 18 3 4 3" xfId="21981" xr:uid="{00000000-0005-0000-0000-00009D550000}"/>
    <cellStyle name="Output 18 3 4 4" xfId="21982" xr:uid="{00000000-0005-0000-0000-00009E550000}"/>
    <cellStyle name="Output 18 3 5" xfId="21983" xr:uid="{00000000-0005-0000-0000-00009F550000}"/>
    <cellStyle name="Output 18 3 5 2" xfId="21984" xr:uid="{00000000-0005-0000-0000-0000A0550000}"/>
    <cellStyle name="Output 18 3 5 3" xfId="21985" xr:uid="{00000000-0005-0000-0000-0000A1550000}"/>
    <cellStyle name="Output 18 3 5 4" xfId="21986" xr:uid="{00000000-0005-0000-0000-0000A2550000}"/>
    <cellStyle name="Output 18 3 6" xfId="21987" xr:uid="{00000000-0005-0000-0000-0000A3550000}"/>
    <cellStyle name="Output 18 3 7" xfId="21988" xr:uid="{00000000-0005-0000-0000-0000A4550000}"/>
    <cellStyle name="Output 18 3 8" xfId="21989" xr:uid="{00000000-0005-0000-0000-0000A5550000}"/>
    <cellStyle name="Output 18 4" xfId="21990" xr:uid="{00000000-0005-0000-0000-0000A6550000}"/>
    <cellStyle name="Output 18 4 2" xfId="21991" xr:uid="{00000000-0005-0000-0000-0000A7550000}"/>
    <cellStyle name="Output 18 4 3" xfId="21992" xr:uid="{00000000-0005-0000-0000-0000A8550000}"/>
    <cellStyle name="Output 18 4 4" xfId="21993" xr:uid="{00000000-0005-0000-0000-0000A9550000}"/>
    <cellStyle name="Output 18 5" xfId="21994" xr:uid="{00000000-0005-0000-0000-0000AA550000}"/>
    <cellStyle name="Output 18 6" xfId="21995" xr:uid="{00000000-0005-0000-0000-0000AB550000}"/>
    <cellStyle name="Output 18 7" xfId="21996" xr:uid="{00000000-0005-0000-0000-0000AC550000}"/>
    <cellStyle name="Output 19" xfId="21997" xr:uid="{00000000-0005-0000-0000-0000AD550000}"/>
    <cellStyle name="Output 19 2" xfId="21998" xr:uid="{00000000-0005-0000-0000-0000AE550000}"/>
    <cellStyle name="Output 19 2 2" xfId="21999" xr:uid="{00000000-0005-0000-0000-0000AF550000}"/>
    <cellStyle name="Output 19 2 2 2" xfId="22000" xr:uid="{00000000-0005-0000-0000-0000B0550000}"/>
    <cellStyle name="Output 19 2 2 2 2" xfId="22001" xr:uid="{00000000-0005-0000-0000-0000B1550000}"/>
    <cellStyle name="Output 19 2 2 2 3" xfId="22002" xr:uid="{00000000-0005-0000-0000-0000B2550000}"/>
    <cellStyle name="Output 19 2 2 2 4" xfId="22003" xr:uid="{00000000-0005-0000-0000-0000B3550000}"/>
    <cellStyle name="Output 19 2 2 3" xfId="22004" xr:uid="{00000000-0005-0000-0000-0000B4550000}"/>
    <cellStyle name="Output 19 2 2 3 2" xfId="22005" xr:uid="{00000000-0005-0000-0000-0000B5550000}"/>
    <cellStyle name="Output 19 2 2 3 3" xfId="22006" xr:uid="{00000000-0005-0000-0000-0000B6550000}"/>
    <cellStyle name="Output 19 2 2 3 4" xfId="22007" xr:uid="{00000000-0005-0000-0000-0000B7550000}"/>
    <cellStyle name="Output 19 2 2 4" xfId="22008" xr:uid="{00000000-0005-0000-0000-0000B8550000}"/>
    <cellStyle name="Output 19 2 2 4 2" xfId="22009" xr:uid="{00000000-0005-0000-0000-0000B9550000}"/>
    <cellStyle name="Output 19 2 2 4 3" xfId="22010" xr:uid="{00000000-0005-0000-0000-0000BA550000}"/>
    <cellStyle name="Output 19 2 2 4 4" xfId="22011" xr:uid="{00000000-0005-0000-0000-0000BB550000}"/>
    <cellStyle name="Output 19 2 2 5" xfId="22012" xr:uid="{00000000-0005-0000-0000-0000BC550000}"/>
    <cellStyle name="Output 19 2 2 5 2" xfId="22013" xr:uid="{00000000-0005-0000-0000-0000BD550000}"/>
    <cellStyle name="Output 19 2 2 5 3" xfId="22014" xr:uid="{00000000-0005-0000-0000-0000BE550000}"/>
    <cellStyle name="Output 19 2 2 5 4" xfId="22015" xr:uid="{00000000-0005-0000-0000-0000BF550000}"/>
    <cellStyle name="Output 19 2 2 6" xfId="22016" xr:uid="{00000000-0005-0000-0000-0000C0550000}"/>
    <cellStyle name="Output 19 2 2 7" xfId="22017" xr:uid="{00000000-0005-0000-0000-0000C1550000}"/>
    <cellStyle name="Output 19 2 2 8" xfId="22018" xr:uid="{00000000-0005-0000-0000-0000C2550000}"/>
    <cellStyle name="Output 19 2 3" xfId="22019" xr:uid="{00000000-0005-0000-0000-0000C3550000}"/>
    <cellStyle name="Output 19 2 3 2" xfId="22020" xr:uid="{00000000-0005-0000-0000-0000C4550000}"/>
    <cellStyle name="Output 19 2 3 3" xfId="22021" xr:uid="{00000000-0005-0000-0000-0000C5550000}"/>
    <cellStyle name="Output 19 2 3 4" xfId="22022" xr:uid="{00000000-0005-0000-0000-0000C6550000}"/>
    <cellStyle name="Output 19 2 4" xfId="22023" xr:uid="{00000000-0005-0000-0000-0000C7550000}"/>
    <cellStyle name="Output 19 2 5" xfId="22024" xr:uid="{00000000-0005-0000-0000-0000C8550000}"/>
    <cellStyle name="Output 19 2 6" xfId="22025" xr:uid="{00000000-0005-0000-0000-0000C9550000}"/>
    <cellStyle name="Output 19 3" xfId="22026" xr:uid="{00000000-0005-0000-0000-0000CA550000}"/>
    <cellStyle name="Output 19 3 2" xfId="22027" xr:uid="{00000000-0005-0000-0000-0000CB550000}"/>
    <cellStyle name="Output 19 3 2 2" xfId="22028" xr:uid="{00000000-0005-0000-0000-0000CC550000}"/>
    <cellStyle name="Output 19 3 2 3" xfId="22029" xr:uid="{00000000-0005-0000-0000-0000CD550000}"/>
    <cellStyle name="Output 19 3 2 4" xfId="22030" xr:uid="{00000000-0005-0000-0000-0000CE550000}"/>
    <cellStyle name="Output 19 3 3" xfId="22031" xr:uid="{00000000-0005-0000-0000-0000CF550000}"/>
    <cellStyle name="Output 19 3 3 2" xfId="22032" xr:uid="{00000000-0005-0000-0000-0000D0550000}"/>
    <cellStyle name="Output 19 3 3 3" xfId="22033" xr:uid="{00000000-0005-0000-0000-0000D1550000}"/>
    <cellStyle name="Output 19 3 3 4" xfId="22034" xr:uid="{00000000-0005-0000-0000-0000D2550000}"/>
    <cellStyle name="Output 19 3 4" xfId="22035" xr:uid="{00000000-0005-0000-0000-0000D3550000}"/>
    <cellStyle name="Output 19 3 4 2" xfId="22036" xr:uid="{00000000-0005-0000-0000-0000D4550000}"/>
    <cellStyle name="Output 19 3 4 3" xfId="22037" xr:uid="{00000000-0005-0000-0000-0000D5550000}"/>
    <cellStyle name="Output 19 3 4 4" xfId="22038" xr:uid="{00000000-0005-0000-0000-0000D6550000}"/>
    <cellStyle name="Output 19 3 5" xfId="22039" xr:uid="{00000000-0005-0000-0000-0000D7550000}"/>
    <cellStyle name="Output 19 3 5 2" xfId="22040" xr:uid="{00000000-0005-0000-0000-0000D8550000}"/>
    <cellStyle name="Output 19 3 5 3" xfId="22041" xr:uid="{00000000-0005-0000-0000-0000D9550000}"/>
    <cellStyle name="Output 19 3 5 4" xfId="22042" xr:uid="{00000000-0005-0000-0000-0000DA550000}"/>
    <cellStyle name="Output 19 3 6" xfId="22043" xr:uid="{00000000-0005-0000-0000-0000DB550000}"/>
    <cellStyle name="Output 19 3 7" xfId="22044" xr:uid="{00000000-0005-0000-0000-0000DC550000}"/>
    <cellStyle name="Output 19 3 8" xfId="22045" xr:uid="{00000000-0005-0000-0000-0000DD550000}"/>
    <cellStyle name="Output 19 4" xfId="22046" xr:uid="{00000000-0005-0000-0000-0000DE550000}"/>
    <cellStyle name="Output 19 4 2" xfId="22047" xr:uid="{00000000-0005-0000-0000-0000DF550000}"/>
    <cellStyle name="Output 19 4 3" xfId="22048" xr:uid="{00000000-0005-0000-0000-0000E0550000}"/>
    <cellStyle name="Output 19 4 4" xfId="22049" xr:uid="{00000000-0005-0000-0000-0000E1550000}"/>
    <cellStyle name="Output 19 5" xfId="22050" xr:uid="{00000000-0005-0000-0000-0000E2550000}"/>
    <cellStyle name="Output 19 6" xfId="22051" xr:uid="{00000000-0005-0000-0000-0000E3550000}"/>
    <cellStyle name="Output 19 7" xfId="22052" xr:uid="{00000000-0005-0000-0000-0000E4550000}"/>
    <cellStyle name="Output 2" xfId="22053" xr:uid="{00000000-0005-0000-0000-0000E5550000}"/>
    <cellStyle name="Output 2 10" xfId="22054" xr:uid="{00000000-0005-0000-0000-0000E6550000}"/>
    <cellStyle name="Output 2 10 2" xfId="22055" xr:uid="{00000000-0005-0000-0000-0000E7550000}"/>
    <cellStyle name="Output 2 10 2 2" xfId="22056" xr:uid="{00000000-0005-0000-0000-0000E8550000}"/>
    <cellStyle name="Output 2 10 3" xfId="22057" xr:uid="{00000000-0005-0000-0000-0000E9550000}"/>
    <cellStyle name="Output 2 10 3 2" xfId="22058" xr:uid="{00000000-0005-0000-0000-0000EA550000}"/>
    <cellStyle name="Output 2 10 4" xfId="22059" xr:uid="{00000000-0005-0000-0000-0000EB550000}"/>
    <cellStyle name="Output 2 11" xfId="22060" xr:uid="{00000000-0005-0000-0000-0000EC550000}"/>
    <cellStyle name="Output 2 11 2" xfId="22061" xr:uid="{00000000-0005-0000-0000-0000ED550000}"/>
    <cellStyle name="Output 2 11 2 2" xfId="22062" xr:uid="{00000000-0005-0000-0000-0000EE550000}"/>
    <cellStyle name="Output 2 11 3" xfId="22063" xr:uid="{00000000-0005-0000-0000-0000EF550000}"/>
    <cellStyle name="Output 2 11 3 2" xfId="22064" xr:uid="{00000000-0005-0000-0000-0000F0550000}"/>
    <cellStyle name="Output 2 11 4" xfId="22065" xr:uid="{00000000-0005-0000-0000-0000F1550000}"/>
    <cellStyle name="Output 2 12" xfId="22066" xr:uid="{00000000-0005-0000-0000-0000F2550000}"/>
    <cellStyle name="Output 2 12 2" xfId="22067" xr:uid="{00000000-0005-0000-0000-0000F3550000}"/>
    <cellStyle name="Output 2 12 2 2" xfId="22068" xr:uid="{00000000-0005-0000-0000-0000F4550000}"/>
    <cellStyle name="Output 2 12 3" xfId="22069" xr:uid="{00000000-0005-0000-0000-0000F5550000}"/>
    <cellStyle name="Output 2 12 3 2" xfId="22070" xr:uid="{00000000-0005-0000-0000-0000F6550000}"/>
    <cellStyle name="Output 2 12 4" xfId="22071" xr:uid="{00000000-0005-0000-0000-0000F7550000}"/>
    <cellStyle name="Output 2 13" xfId="22072" xr:uid="{00000000-0005-0000-0000-0000F8550000}"/>
    <cellStyle name="Output 2 13 2" xfId="22073" xr:uid="{00000000-0005-0000-0000-0000F9550000}"/>
    <cellStyle name="Output 2 13 2 2" xfId="22074" xr:uid="{00000000-0005-0000-0000-0000FA550000}"/>
    <cellStyle name="Output 2 13 3" xfId="22075" xr:uid="{00000000-0005-0000-0000-0000FB550000}"/>
    <cellStyle name="Output 2 13 3 2" xfId="22076" xr:uid="{00000000-0005-0000-0000-0000FC550000}"/>
    <cellStyle name="Output 2 13 4" xfId="22077" xr:uid="{00000000-0005-0000-0000-0000FD550000}"/>
    <cellStyle name="Output 2 14" xfId="22078" xr:uid="{00000000-0005-0000-0000-0000FE550000}"/>
    <cellStyle name="Output 2 14 2" xfId="22079" xr:uid="{00000000-0005-0000-0000-0000FF550000}"/>
    <cellStyle name="Output 2 14 2 2" xfId="22080" xr:uid="{00000000-0005-0000-0000-000000560000}"/>
    <cellStyle name="Output 2 14 3" xfId="22081" xr:uid="{00000000-0005-0000-0000-000001560000}"/>
    <cellStyle name="Output 2 14 3 2" xfId="22082" xr:uid="{00000000-0005-0000-0000-000002560000}"/>
    <cellStyle name="Output 2 14 4" xfId="22083" xr:uid="{00000000-0005-0000-0000-000003560000}"/>
    <cellStyle name="Output 2 15" xfId="22084" xr:uid="{00000000-0005-0000-0000-000004560000}"/>
    <cellStyle name="Output 2 15 2" xfId="22085" xr:uid="{00000000-0005-0000-0000-000005560000}"/>
    <cellStyle name="Output 2 15 2 2" xfId="22086" xr:uid="{00000000-0005-0000-0000-000006560000}"/>
    <cellStyle name="Output 2 15 3" xfId="22087" xr:uid="{00000000-0005-0000-0000-000007560000}"/>
    <cellStyle name="Output 2 15 3 2" xfId="22088" xr:uid="{00000000-0005-0000-0000-000008560000}"/>
    <cellStyle name="Output 2 15 4" xfId="22089" xr:uid="{00000000-0005-0000-0000-000009560000}"/>
    <cellStyle name="Output 2 16" xfId="22090" xr:uid="{00000000-0005-0000-0000-00000A560000}"/>
    <cellStyle name="Output 2 16 2" xfId="22091" xr:uid="{00000000-0005-0000-0000-00000B560000}"/>
    <cellStyle name="Output 2 16 2 2" xfId="22092" xr:uid="{00000000-0005-0000-0000-00000C560000}"/>
    <cellStyle name="Output 2 16 3" xfId="22093" xr:uid="{00000000-0005-0000-0000-00000D560000}"/>
    <cellStyle name="Output 2 16 3 2" xfId="22094" xr:uid="{00000000-0005-0000-0000-00000E560000}"/>
    <cellStyle name="Output 2 16 4" xfId="22095" xr:uid="{00000000-0005-0000-0000-00000F560000}"/>
    <cellStyle name="Output 2 17" xfId="22096" xr:uid="{00000000-0005-0000-0000-000010560000}"/>
    <cellStyle name="Output 2 17 2" xfId="22097" xr:uid="{00000000-0005-0000-0000-000011560000}"/>
    <cellStyle name="Output 2 18" xfId="22098" xr:uid="{00000000-0005-0000-0000-000012560000}"/>
    <cellStyle name="Output 2 18 2" xfId="22099" xr:uid="{00000000-0005-0000-0000-000013560000}"/>
    <cellStyle name="Output 2 19" xfId="22100" xr:uid="{00000000-0005-0000-0000-000014560000}"/>
    <cellStyle name="Output 2 19 2" xfId="22101" xr:uid="{00000000-0005-0000-0000-000015560000}"/>
    <cellStyle name="Output 2 2" xfId="22102" xr:uid="{00000000-0005-0000-0000-000016560000}"/>
    <cellStyle name="Output 2 2 10" xfId="22103" xr:uid="{00000000-0005-0000-0000-000017560000}"/>
    <cellStyle name="Output 2 2 10 2" xfId="22104" xr:uid="{00000000-0005-0000-0000-000018560000}"/>
    <cellStyle name="Output 2 2 10 3" xfId="22105" xr:uid="{00000000-0005-0000-0000-000019560000}"/>
    <cellStyle name="Output 2 2 10 4" xfId="22106" xr:uid="{00000000-0005-0000-0000-00001A560000}"/>
    <cellStyle name="Output 2 2 11" xfId="22107" xr:uid="{00000000-0005-0000-0000-00001B560000}"/>
    <cellStyle name="Output 2 2 11 2" xfId="22108" xr:uid="{00000000-0005-0000-0000-00001C560000}"/>
    <cellStyle name="Output 2 2 11 3" xfId="22109" xr:uid="{00000000-0005-0000-0000-00001D560000}"/>
    <cellStyle name="Output 2 2 11 4" xfId="22110" xr:uid="{00000000-0005-0000-0000-00001E560000}"/>
    <cellStyle name="Output 2 2 12" xfId="22111" xr:uid="{00000000-0005-0000-0000-00001F560000}"/>
    <cellStyle name="Output 2 2 12 2" xfId="22112" xr:uid="{00000000-0005-0000-0000-000020560000}"/>
    <cellStyle name="Output 2 2 12 3" xfId="22113" xr:uid="{00000000-0005-0000-0000-000021560000}"/>
    <cellStyle name="Output 2 2 12 4" xfId="22114" xr:uid="{00000000-0005-0000-0000-000022560000}"/>
    <cellStyle name="Output 2 2 13" xfId="22115" xr:uid="{00000000-0005-0000-0000-000023560000}"/>
    <cellStyle name="Output 2 2 13 2" xfId="22116" xr:uid="{00000000-0005-0000-0000-000024560000}"/>
    <cellStyle name="Output 2 2 13 3" xfId="22117" xr:uid="{00000000-0005-0000-0000-000025560000}"/>
    <cellStyle name="Output 2 2 13 4" xfId="22118" xr:uid="{00000000-0005-0000-0000-000026560000}"/>
    <cellStyle name="Output 2 2 14" xfId="22119" xr:uid="{00000000-0005-0000-0000-000027560000}"/>
    <cellStyle name="Output 2 2 14 2" xfId="22120" xr:uid="{00000000-0005-0000-0000-000028560000}"/>
    <cellStyle name="Output 2 2 14 3" xfId="22121" xr:uid="{00000000-0005-0000-0000-000029560000}"/>
    <cellStyle name="Output 2 2 14 4" xfId="22122" xr:uid="{00000000-0005-0000-0000-00002A560000}"/>
    <cellStyle name="Output 2 2 15" xfId="22123" xr:uid="{00000000-0005-0000-0000-00002B560000}"/>
    <cellStyle name="Output 2 2 15 2" xfId="22124" xr:uid="{00000000-0005-0000-0000-00002C560000}"/>
    <cellStyle name="Output 2 2 15 3" xfId="22125" xr:uid="{00000000-0005-0000-0000-00002D560000}"/>
    <cellStyle name="Output 2 2 15 4" xfId="22126" xr:uid="{00000000-0005-0000-0000-00002E560000}"/>
    <cellStyle name="Output 2 2 16" xfId="22127" xr:uid="{00000000-0005-0000-0000-00002F560000}"/>
    <cellStyle name="Output 2 2 17" xfId="22128" xr:uid="{00000000-0005-0000-0000-000030560000}"/>
    <cellStyle name="Output 2 2 18" xfId="22129" xr:uid="{00000000-0005-0000-0000-000031560000}"/>
    <cellStyle name="Output 2 2 2" xfId="22130" xr:uid="{00000000-0005-0000-0000-000032560000}"/>
    <cellStyle name="Output 2 2 2 10" xfId="22131" xr:uid="{00000000-0005-0000-0000-000033560000}"/>
    <cellStyle name="Output 2 2 2 2" xfId="22132" xr:uid="{00000000-0005-0000-0000-000034560000}"/>
    <cellStyle name="Output 2 2 2 2 2" xfId="22133" xr:uid="{00000000-0005-0000-0000-000035560000}"/>
    <cellStyle name="Output 2 2 2 2 2 2" xfId="22134" xr:uid="{00000000-0005-0000-0000-000036560000}"/>
    <cellStyle name="Output 2 2 2 2 2 2 2" xfId="22135" xr:uid="{00000000-0005-0000-0000-000037560000}"/>
    <cellStyle name="Output 2 2 2 2 2 3" xfId="22136" xr:uid="{00000000-0005-0000-0000-000038560000}"/>
    <cellStyle name="Output 2 2 2 2 2 3 2" xfId="22137" xr:uid="{00000000-0005-0000-0000-000039560000}"/>
    <cellStyle name="Output 2 2 2 2 2 4" xfId="22138" xr:uid="{00000000-0005-0000-0000-00003A560000}"/>
    <cellStyle name="Output 2 2 2 2 3" xfId="22139" xr:uid="{00000000-0005-0000-0000-00003B560000}"/>
    <cellStyle name="Output 2 2 2 2 3 2" xfId="22140" xr:uid="{00000000-0005-0000-0000-00003C560000}"/>
    <cellStyle name="Output 2 2 2 2 3 3" xfId="22141" xr:uid="{00000000-0005-0000-0000-00003D560000}"/>
    <cellStyle name="Output 2 2 2 2 3 4" xfId="22142" xr:uid="{00000000-0005-0000-0000-00003E560000}"/>
    <cellStyle name="Output 2 2 2 2 4" xfId="22143" xr:uid="{00000000-0005-0000-0000-00003F560000}"/>
    <cellStyle name="Output 2 2 2 2 4 2" xfId="22144" xr:uid="{00000000-0005-0000-0000-000040560000}"/>
    <cellStyle name="Output 2 2 2 2 4 3" xfId="22145" xr:uid="{00000000-0005-0000-0000-000041560000}"/>
    <cellStyle name="Output 2 2 2 2 4 4" xfId="22146" xr:uid="{00000000-0005-0000-0000-000042560000}"/>
    <cellStyle name="Output 2 2 2 2 5" xfId="22147" xr:uid="{00000000-0005-0000-0000-000043560000}"/>
    <cellStyle name="Output 2 2 2 2 5 2" xfId="22148" xr:uid="{00000000-0005-0000-0000-000044560000}"/>
    <cellStyle name="Output 2 2 2 2 5 3" xfId="22149" xr:uid="{00000000-0005-0000-0000-000045560000}"/>
    <cellStyle name="Output 2 2 2 2 5 4" xfId="22150" xr:uid="{00000000-0005-0000-0000-000046560000}"/>
    <cellStyle name="Output 2 2 2 2 6" xfId="22151" xr:uid="{00000000-0005-0000-0000-000047560000}"/>
    <cellStyle name="Output 2 2 2 2 6 2" xfId="22152" xr:uid="{00000000-0005-0000-0000-000048560000}"/>
    <cellStyle name="Output 2 2 2 2 6 3" xfId="22153" xr:uid="{00000000-0005-0000-0000-000049560000}"/>
    <cellStyle name="Output 2 2 2 2 6 4" xfId="22154" xr:uid="{00000000-0005-0000-0000-00004A560000}"/>
    <cellStyle name="Output 2 2 2 2 7" xfId="22155" xr:uid="{00000000-0005-0000-0000-00004B560000}"/>
    <cellStyle name="Output 2 2 2 2 8" xfId="22156" xr:uid="{00000000-0005-0000-0000-00004C560000}"/>
    <cellStyle name="Output 2 2 2 2 9" xfId="22157" xr:uid="{00000000-0005-0000-0000-00004D560000}"/>
    <cellStyle name="Output 2 2 2 3" xfId="22158" xr:uid="{00000000-0005-0000-0000-00004E560000}"/>
    <cellStyle name="Output 2 2 2 3 2" xfId="22159" xr:uid="{00000000-0005-0000-0000-00004F560000}"/>
    <cellStyle name="Output 2 2 2 3 2 2" xfId="22160" xr:uid="{00000000-0005-0000-0000-000050560000}"/>
    <cellStyle name="Output 2 2 2 3 3" xfId="22161" xr:uid="{00000000-0005-0000-0000-000051560000}"/>
    <cellStyle name="Output 2 2 2 3 3 2" xfId="22162" xr:uid="{00000000-0005-0000-0000-000052560000}"/>
    <cellStyle name="Output 2 2 2 3 4" xfId="22163" xr:uid="{00000000-0005-0000-0000-000053560000}"/>
    <cellStyle name="Output 2 2 2 3 5" xfId="22164" xr:uid="{00000000-0005-0000-0000-000054560000}"/>
    <cellStyle name="Output 2 2 2 4" xfId="22165" xr:uid="{00000000-0005-0000-0000-000055560000}"/>
    <cellStyle name="Output 2 2 2 4 2" xfId="22166" xr:uid="{00000000-0005-0000-0000-000056560000}"/>
    <cellStyle name="Output 2 2 2 4 3" xfId="22167" xr:uid="{00000000-0005-0000-0000-000057560000}"/>
    <cellStyle name="Output 2 2 2 4 4" xfId="22168" xr:uid="{00000000-0005-0000-0000-000058560000}"/>
    <cellStyle name="Output 2 2 2 5" xfId="22169" xr:uid="{00000000-0005-0000-0000-000059560000}"/>
    <cellStyle name="Output 2 2 2 5 2" xfId="22170" xr:uid="{00000000-0005-0000-0000-00005A560000}"/>
    <cellStyle name="Output 2 2 2 5 3" xfId="22171" xr:uid="{00000000-0005-0000-0000-00005B560000}"/>
    <cellStyle name="Output 2 2 2 5 4" xfId="22172" xr:uid="{00000000-0005-0000-0000-00005C560000}"/>
    <cellStyle name="Output 2 2 2 6" xfId="22173" xr:uid="{00000000-0005-0000-0000-00005D560000}"/>
    <cellStyle name="Output 2 2 2 6 2" xfId="22174" xr:uid="{00000000-0005-0000-0000-00005E560000}"/>
    <cellStyle name="Output 2 2 2 6 3" xfId="22175" xr:uid="{00000000-0005-0000-0000-00005F560000}"/>
    <cellStyle name="Output 2 2 2 6 4" xfId="22176" xr:uid="{00000000-0005-0000-0000-000060560000}"/>
    <cellStyle name="Output 2 2 2 7" xfId="22177" xr:uid="{00000000-0005-0000-0000-000061560000}"/>
    <cellStyle name="Output 2 2 2 7 2" xfId="22178" xr:uid="{00000000-0005-0000-0000-000062560000}"/>
    <cellStyle name="Output 2 2 2 7 3" xfId="22179" xr:uid="{00000000-0005-0000-0000-000063560000}"/>
    <cellStyle name="Output 2 2 2 7 4" xfId="22180" xr:uid="{00000000-0005-0000-0000-000064560000}"/>
    <cellStyle name="Output 2 2 2 8" xfId="22181" xr:uid="{00000000-0005-0000-0000-000065560000}"/>
    <cellStyle name="Output 2 2 2 8 2" xfId="22182" xr:uid="{00000000-0005-0000-0000-000066560000}"/>
    <cellStyle name="Output 2 2 2 9" xfId="22183" xr:uid="{00000000-0005-0000-0000-000067560000}"/>
    <cellStyle name="Output 2 2 3" xfId="22184" xr:uid="{00000000-0005-0000-0000-000068560000}"/>
    <cellStyle name="Output 2 2 3 2" xfId="22185" xr:uid="{00000000-0005-0000-0000-000069560000}"/>
    <cellStyle name="Output 2 2 3 2 2" xfId="22186" xr:uid="{00000000-0005-0000-0000-00006A560000}"/>
    <cellStyle name="Output 2 2 3 2 2 2" xfId="22187" xr:uid="{00000000-0005-0000-0000-00006B560000}"/>
    <cellStyle name="Output 2 2 3 2 3" xfId="22188" xr:uid="{00000000-0005-0000-0000-00006C560000}"/>
    <cellStyle name="Output 2 2 3 2 3 2" xfId="22189" xr:uid="{00000000-0005-0000-0000-00006D560000}"/>
    <cellStyle name="Output 2 2 3 2 4" xfId="22190" xr:uid="{00000000-0005-0000-0000-00006E560000}"/>
    <cellStyle name="Output 2 2 3 3" xfId="22191" xr:uid="{00000000-0005-0000-0000-00006F560000}"/>
    <cellStyle name="Output 2 2 3 3 2" xfId="22192" xr:uid="{00000000-0005-0000-0000-000070560000}"/>
    <cellStyle name="Output 2 2 3 3 3" xfId="22193" xr:uid="{00000000-0005-0000-0000-000071560000}"/>
    <cellStyle name="Output 2 2 3 3 4" xfId="22194" xr:uid="{00000000-0005-0000-0000-000072560000}"/>
    <cellStyle name="Output 2 2 3 4" xfId="22195" xr:uid="{00000000-0005-0000-0000-000073560000}"/>
    <cellStyle name="Output 2 2 3 4 2" xfId="22196" xr:uid="{00000000-0005-0000-0000-000074560000}"/>
    <cellStyle name="Output 2 2 3 4 3" xfId="22197" xr:uid="{00000000-0005-0000-0000-000075560000}"/>
    <cellStyle name="Output 2 2 3 4 4" xfId="22198" xr:uid="{00000000-0005-0000-0000-000076560000}"/>
    <cellStyle name="Output 2 2 3 5" xfId="22199" xr:uid="{00000000-0005-0000-0000-000077560000}"/>
    <cellStyle name="Output 2 2 3 5 2" xfId="22200" xr:uid="{00000000-0005-0000-0000-000078560000}"/>
    <cellStyle name="Output 2 2 3 5 3" xfId="22201" xr:uid="{00000000-0005-0000-0000-000079560000}"/>
    <cellStyle name="Output 2 2 3 5 4" xfId="22202" xr:uid="{00000000-0005-0000-0000-00007A560000}"/>
    <cellStyle name="Output 2 2 3 6" xfId="22203" xr:uid="{00000000-0005-0000-0000-00007B560000}"/>
    <cellStyle name="Output 2 2 3 6 2" xfId="22204" xr:uid="{00000000-0005-0000-0000-00007C560000}"/>
    <cellStyle name="Output 2 2 3 6 3" xfId="22205" xr:uid="{00000000-0005-0000-0000-00007D560000}"/>
    <cellStyle name="Output 2 2 3 6 4" xfId="22206" xr:uid="{00000000-0005-0000-0000-00007E560000}"/>
    <cellStyle name="Output 2 2 3 7" xfId="22207" xr:uid="{00000000-0005-0000-0000-00007F560000}"/>
    <cellStyle name="Output 2 2 3 8" xfId="22208" xr:uid="{00000000-0005-0000-0000-000080560000}"/>
    <cellStyle name="Output 2 2 3 9" xfId="22209" xr:uid="{00000000-0005-0000-0000-000081560000}"/>
    <cellStyle name="Output 2 2 4" xfId="22210" xr:uid="{00000000-0005-0000-0000-000082560000}"/>
    <cellStyle name="Output 2 2 4 2" xfId="22211" xr:uid="{00000000-0005-0000-0000-000083560000}"/>
    <cellStyle name="Output 2 2 4 2 2" xfId="22212" xr:uid="{00000000-0005-0000-0000-000084560000}"/>
    <cellStyle name="Output 2 2 4 3" xfId="22213" xr:uid="{00000000-0005-0000-0000-000085560000}"/>
    <cellStyle name="Output 2 2 4 3 2" xfId="22214" xr:uid="{00000000-0005-0000-0000-000086560000}"/>
    <cellStyle name="Output 2 2 4 4" xfId="22215" xr:uid="{00000000-0005-0000-0000-000087560000}"/>
    <cellStyle name="Output 2 2 4 5" xfId="22216" xr:uid="{00000000-0005-0000-0000-000088560000}"/>
    <cellStyle name="Output 2 2 5" xfId="22217" xr:uid="{00000000-0005-0000-0000-000089560000}"/>
    <cellStyle name="Output 2 2 5 2" xfId="22218" xr:uid="{00000000-0005-0000-0000-00008A560000}"/>
    <cellStyle name="Output 2 2 5 2 2" xfId="22219" xr:uid="{00000000-0005-0000-0000-00008B560000}"/>
    <cellStyle name="Output 2 2 5 3" xfId="22220" xr:uid="{00000000-0005-0000-0000-00008C560000}"/>
    <cellStyle name="Output 2 2 5 4" xfId="22221" xr:uid="{00000000-0005-0000-0000-00008D560000}"/>
    <cellStyle name="Output 2 2 6" xfId="22222" xr:uid="{00000000-0005-0000-0000-00008E560000}"/>
    <cellStyle name="Output 2 2 6 2" xfId="22223" xr:uid="{00000000-0005-0000-0000-00008F560000}"/>
    <cellStyle name="Output 2 2 6 3" xfId="22224" xr:uid="{00000000-0005-0000-0000-000090560000}"/>
    <cellStyle name="Output 2 2 6 4" xfId="22225" xr:uid="{00000000-0005-0000-0000-000091560000}"/>
    <cellStyle name="Output 2 2 7" xfId="22226" xr:uid="{00000000-0005-0000-0000-000092560000}"/>
    <cellStyle name="Output 2 2 7 2" xfId="22227" xr:uid="{00000000-0005-0000-0000-000093560000}"/>
    <cellStyle name="Output 2 2 7 3" xfId="22228" xr:uid="{00000000-0005-0000-0000-000094560000}"/>
    <cellStyle name="Output 2 2 7 4" xfId="22229" xr:uid="{00000000-0005-0000-0000-000095560000}"/>
    <cellStyle name="Output 2 2 8" xfId="22230" xr:uid="{00000000-0005-0000-0000-000096560000}"/>
    <cellStyle name="Output 2 2 8 2" xfId="22231" xr:uid="{00000000-0005-0000-0000-000097560000}"/>
    <cellStyle name="Output 2 2 8 3" xfId="22232" xr:uid="{00000000-0005-0000-0000-000098560000}"/>
    <cellStyle name="Output 2 2 8 4" xfId="22233" xr:uid="{00000000-0005-0000-0000-000099560000}"/>
    <cellStyle name="Output 2 2 9" xfId="22234" xr:uid="{00000000-0005-0000-0000-00009A560000}"/>
    <cellStyle name="Output 2 2 9 2" xfId="22235" xr:uid="{00000000-0005-0000-0000-00009B560000}"/>
    <cellStyle name="Output 2 2 9 3" xfId="22236" xr:uid="{00000000-0005-0000-0000-00009C560000}"/>
    <cellStyle name="Output 2 2 9 4" xfId="22237" xr:uid="{00000000-0005-0000-0000-00009D560000}"/>
    <cellStyle name="Output 2 20" xfId="22238" xr:uid="{00000000-0005-0000-0000-00009E560000}"/>
    <cellStyle name="Output 2 20 2" xfId="22239" xr:uid="{00000000-0005-0000-0000-00009F560000}"/>
    <cellStyle name="Output 2 21" xfId="22240" xr:uid="{00000000-0005-0000-0000-0000A0560000}"/>
    <cellStyle name="Output 2 3" xfId="22241" xr:uid="{00000000-0005-0000-0000-0000A1560000}"/>
    <cellStyle name="Output 2 3 10" xfId="22242" xr:uid="{00000000-0005-0000-0000-0000A2560000}"/>
    <cellStyle name="Output 2 3 10 2" xfId="22243" xr:uid="{00000000-0005-0000-0000-0000A3560000}"/>
    <cellStyle name="Output 2 3 11" xfId="22244" xr:uid="{00000000-0005-0000-0000-0000A4560000}"/>
    <cellStyle name="Output 2 3 11 2" xfId="22245" xr:uid="{00000000-0005-0000-0000-0000A5560000}"/>
    <cellStyle name="Output 2 3 12" xfId="22246" xr:uid="{00000000-0005-0000-0000-0000A6560000}"/>
    <cellStyle name="Output 2 3 13" xfId="22247" xr:uid="{00000000-0005-0000-0000-0000A7560000}"/>
    <cellStyle name="Output 2 3 2" xfId="22248" xr:uid="{00000000-0005-0000-0000-0000A8560000}"/>
    <cellStyle name="Output 2 3 2 2" xfId="22249" xr:uid="{00000000-0005-0000-0000-0000A9560000}"/>
    <cellStyle name="Output 2 3 2 2 2" xfId="22250" xr:uid="{00000000-0005-0000-0000-0000AA560000}"/>
    <cellStyle name="Output 2 3 2 2 2 2" xfId="22251" xr:uid="{00000000-0005-0000-0000-0000AB560000}"/>
    <cellStyle name="Output 2 3 2 2 3" xfId="22252" xr:uid="{00000000-0005-0000-0000-0000AC560000}"/>
    <cellStyle name="Output 2 3 2 2 3 2" xfId="22253" xr:uid="{00000000-0005-0000-0000-0000AD560000}"/>
    <cellStyle name="Output 2 3 2 2 4" xfId="22254" xr:uid="{00000000-0005-0000-0000-0000AE560000}"/>
    <cellStyle name="Output 2 3 2 3" xfId="22255" xr:uid="{00000000-0005-0000-0000-0000AF560000}"/>
    <cellStyle name="Output 2 3 2 3 2" xfId="22256" xr:uid="{00000000-0005-0000-0000-0000B0560000}"/>
    <cellStyle name="Output 2 3 2 3 3" xfId="22257" xr:uid="{00000000-0005-0000-0000-0000B1560000}"/>
    <cellStyle name="Output 2 3 2 3 4" xfId="22258" xr:uid="{00000000-0005-0000-0000-0000B2560000}"/>
    <cellStyle name="Output 2 3 2 4" xfId="22259" xr:uid="{00000000-0005-0000-0000-0000B3560000}"/>
    <cellStyle name="Output 2 3 2 4 2" xfId="22260" xr:uid="{00000000-0005-0000-0000-0000B4560000}"/>
    <cellStyle name="Output 2 3 2 4 3" xfId="22261" xr:uid="{00000000-0005-0000-0000-0000B5560000}"/>
    <cellStyle name="Output 2 3 2 4 4" xfId="22262" xr:uid="{00000000-0005-0000-0000-0000B6560000}"/>
    <cellStyle name="Output 2 3 2 5" xfId="22263" xr:uid="{00000000-0005-0000-0000-0000B7560000}"/>
    <cellStyle name="Output 2 3 2 5 2" xfId="22264" xr:uid="{00000000-0005-0000-0000-0000B8560000}"/>
    <cellStyle name="Output 2 3 2 5 3" xfId="22265" xr:uid="{00000000-0005-0000-0000-0000B9560000}"/>
    <cellStyle name="Output 2 3 2 5 4" xfId="22266" xr:uid="{00000000-0005-0000-0000-0000BA560000}"/>
    <cellStyle name="Output 2 3 2 6" xfId="22267" xr:uid="{00000000-0005-0000-0000-0000BB560000}"/>
    <cellStyle name="Output 2 3 2 6 2" xfId="22268" xr:uid="{00000000-0005-0000-0000-0000BC560000}"/>
    <cellStyle name="Output 2 3 2 6 3" xfId="22269" xr:uid="{00000000-0005-0000-0000-0000BD560000}"/>
    <cellStyle name="Output 2 3 2 6 4" xfId="22270" xr:uid="{00000000-0005-0000-0000-0000BE560000}"/>
    <cellStyle name="Output 2 3 2 7" xfId="22271" xr:uid="{00000000-0005-0000-0000-0000BF560000}"/>
    <cellStyle name="Output 2 3 2 8" xfId="22272" xr:uid="{00000000-0005-0000-0000-0000C0560000}"/>
    <cellStyle name="Output 2 3 2 9" xfId="22273" xr:uid="{00000000-0005-0000-0000-0000C1560000}"/>
    <cellStyle name="Output 2 3 3" xfId="22274" xr:uid="{00000000-0005-0000-0000-0000C2560000}"/>
    <cellStyle name="Output 2 3 3 2" xfId="22275" xr:uid="{00000000-0005-0000-0000-0000C3560000}"/>
    <cellStyle name="Output 2 3 3 2 2" xfId="22276" xr:uid="{00000000-0005-0000-0000-0000C4560000}"/>
    <cellStyle name="Output 2 3 3 3" xfId="22277" xr:uid="{00000000-0005-0000-0000-0000C5560000}"/>
    <cellStyle name="Output 2 3 3 3 2" xfId="22278" xr:uid="{00000000-0005-0000-0000-0000C6560000}"/>
    <cellStyle name="Output 2 3 3 4" xfId="22279" xr:uid="{00000000-0005-0000-0000-0000C7560000}"/>
    <cellStyle name="Output 2 3 3 5" xfId="22280" xr:uid="{00000000-0005-0000-0000-0000C8560000}"/>
    <cellStyle name="Output 2 3 4" xfId="22281" xr:uid="{00000000-0005-0000-0000-0000C9560000}"/>
    <cellStyle name="Output 2 3 4 2" xfId="22282" xr:uid="{00000000-0005-0000-0000-0000CA560000}"/>
    <cellStyle name="Output 2 3 4 2 2" xfId="22283" xr:uid="{00000000-0005-0000-0000-0000CB560000}"/>
    <cellStyle name="Output 2 3 4 3" xfId="22284" xr:uid="{00000000-0005-0000-0000-0000CC560000}"/>
    <cellStyle name="Output 2 3 4 4" xfId="22285" xr:uid="{00000000-0005-0000-0000-0000CD560000}"/>
    <cellStyle name="Output 2 3 5" xfId="22286" xr:uid="{00000000-0005-0000-0000-0000CE560000}"/>
    <cellStyle name="Output 2 3 5 2" xfId="22287" xr:uid="{00000000-0005-0000-0000-0000CF560000}"/>
    <cellStyle name="Output 2 3 5 3" xfId="22288" xr:uid="{00000000-0005-0000-0000-0000D0560000}"/>
    <cellStyle name="Output 2 3 5 4" xfId="22289" xr:uid="{00000000-0005-0000-0000-0000D1560000}"/>
    <cellStyle name="Output 2 3 6" xfId="22290" xr:uid="{00000000-0005-0000-0000-0000D2560000}"/>
    <cellStyle name="Output 2 3 6 2" xfId="22291" xr:uid="{00000000-0005-0000-0000-0000D3560000}"/>
    <cellStyle name="Output 2 3 6 3" xfId="22292" xr:uid="{00000000-0005-0000-0000-0000D4560000}"/>
    <cellStyle name="Output 2 3 6 4" xfId="22293" xr:uid="{00000000-0005-0000-0000-0000D5560000}"/>
    <cellStyle name="Output 2 3 7" xfId="22294" xr:uid="{00000000-0005-0000-0000-0000D6560000}"/>
    <cellStyle name="Output 2 3 7 2" xfId="22295" xr:uid="{00000000-0005-0000-0000-0000D7560000}"/>
    <cellStyle name="Output 2 3 7 3" xfId="22296" xr:uid="{00000000-0005-0000-0000-0000D8560000}"/>
    <cellStyle name="Output 2 3 7 4" xfId="22297" xr:uid="{00000000-0005-0000-0000-0000D9560000}"/>
    <cellStyle name="Output 2 3 8" xfId="22298" xr:uid="{00000000-0005-0000-0000-0000DA560000}"/>
    <cellStyle name="Output 2 3 8 2" xfId="22299" xr:uid="{00000000-0005-0000-0000-0000DB560000}"/>
    <cellStyle name="Output 2 3 9" xfId="22300" xr:uid="{00000000-0005-0000-0000-0000DC560000}"/>
    <cellStyle name="Output 2 3 9 2" xfId="22301" xr:uid="{00000000-0005-0000-0000-0000DD560000}"/>
    <cellStyle name="Output 2 4" xfId="22302" xr:uid="{00000000-0005-0000-0000-0000DE560000}"/>
    <cellStyle name="Output 2 4 10" xfId="22303" xr:uid="{00000000-0005-0000-0000-0000DF560000}"/>
    <cellStyle name="Output 2 4 11" xfId="22304" xr:uid="{00000000-0005-0000-0000-0000E0560000}"/>
    <cellStyle name="Output 2 4 2" xfId="22305" xr:uid="{00000000-0005-0000-0000-0000E1560000}"/>
    <cellStyle name="Output 2 4 2 2" xfId="22306" xr:uid="{00000000-0005-0000-0000-0000E2560000}"/>
    <cellStyle name="Output 2 4 2 2 2" xfId="22307" xr:uid="{00000000-0005-0000-0000-0000E3560000}"/>
    <cellStyle name="Output 2 4 2 2 2 2" xfId="22308" xr:uid="{00000000-0005-0000-0000-0000E4560000}"/>
    <cellStyle name="Output 2 4 2 2 3" xfId="22309" xr:uid="{00000000-0005-0000-0000-0000E5560000}"/>
    <cellStyle name="Output 2 4 2 2 4" xfId="22310" xr:uid="{00000000-0005-0000-0000-0000E6560000}"/>
    <cellStyle name="Output 2 4 2 3" xfId="22311" xr:uid="{00000000-0005-0000-0000-0000E7560000}"/>
    <cellStyle name="Output 2 4 2 3 2" xfId="22312" xr:uid="{00000000-0005-0000-0000-0000E8560000}"/>
    <cellStyle name="Output 2 4 2 3 3" xfId="22313" xr:uid="{00000000-0005-0000-0000-0000E9560000}"/>
    <cellStyle name="Output 2 4 2 3 4" xfId="22314" xr:uid="{00000000-0005-0000-0000-0000EA560000}"/>
    <cellStyle name="Output 2 4 2 4" xfId="22315" xr:uid="{00000000-0005-0000-0000-0000EB560000}"/>
    <cellStyle name="Output 2 4 2 4 2" xfId="22316" xr:uid="{00000000-0005-0000-0000-0000EC560000}"/>
    <cellStyle name="Output 2 4 2 4 3" xfId="22317" xr:uid="{00000000-0005-0000-0000-0000ED560000}"/>
    <cellStyle name="Output 2 4 2 4 4" xfId="22318" xr:uid="{00000000-0005-0000-0000-0000EE560000}"/>
    <cellStyle name="Output 2 4 2 5" xfId="22319" xr:uid="{00000000-0005-0000-0000-0000EF560000}"/>
    <cellStyle name="Output 2 4 2 5 2" xfId="22320" xr:uid="{00000000-0005-0000-0000-0000F0560000}"/>
    <cellStyle name="Output 2 4 2 5 3" xfId="22321" xr:uid="{00000000-0005-0000-0000-0000F1560000}"/>
    <cellStyle name="Output 2 4 2 5 4" xfId="22322" xr:uid="{00000000-0005-0000-0000-0000F2560000}"/>
    <cellStyle name="Output 2 4 2 6" xfId="22323" xr:uid="{00000000-0005-0000-0000-0000F3560000}"/>
    <cellStyle name="Output 2 4 2 6 2" xfId="22324" xr:uid="{00000000-0005-0000-0000-0000F4560000}"/>
    <cellStyle name="Output 2 4 2 6 3" xfId="22325" xr:uid="{00000000-0005-0000-0000-0000F5560000}"/>
    <cellStyle name="Output 2 4 2 6 4" xfId="22326" xr:uid="{00000000-0005-0000-0000-0000F6560000}"/>
    <cellStyle name="Output 2 4 2 7" xfId="22327" xr:uid="{00000000-0005-0000-0000-0000F7560000}"/>
    <cellStyle name="Output 2 4 2 8" xfId="22328" xr:uid="{00000000-0005-0000-0000-0000F8560000}"/>
    <cellStyle name="Output 2 4 2 9" xfId="22329" xr:uid="{00000000-0005-0000-0000-0000F9560000}"/>
    <cellStyle name="Output 2 4 3" xfId="22330" xr:uid="{00000000-0005-0000-0000-0000FA560000}"/>
    <cellStyle name="Output 2 4 3 2" xfId="22331" xr:uid="{00000000-0005-0000-0000-0000FB560000}"/>
    <cellStyle name="Output 2 4 3 3" xfId="22332" xr:uid="{00000000-0005-0000-0000-0000FC560000}"/>
    <cellStyle name="Output 2 4 3 4" xfId="22333" xr:uid="{00000000-0005-0000-0000-0000FD560000}"/>
    <cellStyle name="Output 2 4 4" xfId="22334" xr:uid="{00000000-0005-0000-0000-0000FE560000}"/>
    <cellStyle name="Output 2 4 4 2" xfId="22335" xr:uid="{00000000-0005-0000-0000-0000FF560000}"/>
    <cellStyle name="Output 2 4 4 3" xfId="22336" xr:uid="{00000000-0005-0000-0000-000000570000}"/>
    <cellStyle name="Output 2 4 4 4" xfId="22337" xr:uid="{00000000-0005-0000-0000-000001570000}"/>
    <cellStyle name="Output 2 4 5" xfId="22338" xr:uid="{00000000-0005-0000-0000-000002570000}"/>
    <cellStyle name="Output 2 4 5 2" xfId="22339" xr:uid="{00000000-0005-0000-0000-000003570000}"/>
    <cellStyle name="Output 2 4 5 3" xfId="22340" xr:uid="{00000000-0005-0000-0000-000004570000}"/>
    <cellStyle name="Output 2 4 5 4" xfId="22341" xr:uid="{00000000-0005-0000-0000-000005570000}"/>
    <cellStyle name="Output 2 4 6" xfId="22342" xr:uid="{00000000-0005-0000-0000-000006570000}"/>
    <cellStyle name="Output 2 4 6 2" xfId="22343" xr:uid="{00000000-0005-0000-0000-000007570000}"/>
    <cellStyle name="Output 2 4 6 3" xfId="22344" xr:uid="{00000000-0005-0000-0000-000008570000}"/>
    <cellStyle name="Output 2 4 6 4" xfId="22345" xr:uid="{00000000-0005-0000-0000-000009570000}"/>
    <cellStyle name="Output 2 4 7" xfId="22346" xr:uid="{00000000-0005-0000-0000-00000A570000}"/>
    <cellStyle name="Output 2 4 7 2" xfId="22347" xr:uid="{00000000-0005-0000-0000-00000B570000}"/>
    <cellStyle name="Output 2 4 7 3" xfId="22348" xr:uid="{00000000-0005-0000-0000-00000C570000}"/>
    <cellStyle name="Output 2 4 7 4" xfId="22349" xr:uid="{00000000-0005-0000-0000-00000D570000}"/>
    <cellStyle name="Output 2 4 8" xfId="22350" xr:uid="{00000000-0005-0000-0000-00000E570000}"/>
    <cellStyle name="Output 2 4 8 2" xfId="22351" xr:uid="{00000000-0005-0000-0000-00000F570000}"/>
    <cellStyle name="Output 2 4 9" xfId="22352" xr:uid="{00000000-0005-0000-0000-000010570000}"/>
    <cellStyle name="Output 2 4 9 2" xfId="22353" xr:uid="{00000000-0005-0000-0000-000011570000}"/>
    <cellStyle name="Output 2 5" xfId="22354" xr:uid="{00000000-0005-0000-0000-000012570000}"/>
    <cellStyle name="Output 2 5 2" xfId="22355" xr:uid="{00000000-0005-0000-0000-000013570000}"/>
    <cellStyle name="Output 2 5 2 2" xfId="22356" xr:uid="{00000000-0005-0000-0000-000014570000}"/>
    <cellStyle name="Output 2 5 2 2 2" xfId="22357" xr:uid="{00000000-0005-0000-0000-000015570000}"/>
    <cellStyle name="Output 2 5 2 3" xfId="22358" xr:uid="{00000000-0005-0000-0000-000016570000}"/>
    <cellStyle name="Output 2 5 2 4" xfId="22359" xr:uid="{00000000-0005-0000-0000-000017570000}"/>
    <cellStyle name="Output 2 5 3" xfId="22360" xr:uid="{00000000-0005-0000-0000-000018570000}"/>
    <cellStyle name="Output 2 5 3 2" xfId="22361" xr:uid="{00000000-0005-0000-0000-000019570000}"/>
    <cellStyle name="Output 2 5 4" xfId="22362" xr:uid="{00000000-0005-0000-0000-00001A570000}"/>
    <cellStyle name="Output 2 5 4 2" xfId="22363" xr:uid="{00000000-0005-0000-0000-00001B570000}"/>
    <cellStyle name="Output 2 5 5" xfId="22364" xr:uid="{00000000-0005-0000-0000-00001C570000}"/>
    <cellStyle name="Output 2 5 5 2" xfId="22365" xr:uid="{00000000-0005-0000-0000-00001D570000}"/>
    <cellStyle name="Output 2 5 6" xfId="22366" xr:uid="{00000000-0005-0000-0000-00001E570000}"/>
    <cellStyle name="Output 2 5 6 2" xfId="22367" xr:uid="{00000000-0005-0000-0000-00001F570000}"/>
    <cellStyle name="Output 2 5 7" xfId="22368" xr:uid="{00000000-0005-0000-0000-000020570000}"/>
    <cellStyle name="Output 2 5 8" xfId="22369" xr:uid="{00000000-0005-0000-0000-000021570000}"/>
    <cellStyle name="Output 2 6" xfId="22370" xr:uid="{00000000-0005-0000-0000-000022570000}"/>
    <cellStyle name="Output 2 6 2" xfId="22371" xr:uid="{00000000-0005-0000-0000-000023570000}"/>
    <cellStyle name="Output 2 6 2 2" xfId="22372" xr:uid="{00000000-0005-0000-0000-000024570000}"/>
    <cellStyle name="Output 2 6 2 3" xfId="22373" xr:uid="{00000000-0005-0000-0000-000025570000}"/>
    <cellStyle name="Output 2 6 2 4" xfId="22374" xr:uid="{00000000-0005-0000-0000-000026570000}"/>
    <cellStyle name="Output 2 6 3" xfId="22375" xr:uid="{00000000-0005-0000-0000-000027570000}"/>
    <cellStyle name="Output 2 6 3 2" xfId="22376" xr:uid="{00000000-0005-0000-0000-000028570000}"/>
    <cellStyle name="Output 2 6 4" xfId="22377" xr:uid="{00000000-0005-0000-0000-000029570000}"/>
    <cellStyle name="Output 2 6 5" xfId="22378" xr:uid="{00000000-0005-0000-0000-00002A570000}"/>
    <cellStyle name="Output 2 7" xfId="22379" xr:uid="{00000000-0005-0000-0000-00002B570000}"/>
    <cellStyle name="Output 2 7 2" xfId="22380" xr:uid="{00000000-0005-0000-0000-00002C570000}"/>
    <cellStyle name="Output 2 7 2 2" xfId="22381" xr:uid="{00000000-0005-0000-0000-00002D570000}"/>
    <cellStyle name="Output 2 7 3" xfId="22382" xr:uid="{00000000-0005-0000-0000-00002E570000}"/>
    <cellStyle name="Output 2 7 3 2" xfId="22383" xr:uid="{00000000-0005-0000-0000-00002F570000}"/>
    <cellStyle name="Output 2 7 4" xfId="22384" xr:uid="{00000000-0005-0000-0000-000030570000}"/>
    <cellStyle name="Output 2 7 5" xfId="22385" xr:uid="{00000000-0005-0000-0000-000031570000}"/>
    <cellStyle name="Output 2 8" xfId="22386" xr:uid="{00000000-0005-0000-0000-000032570000}"/>
    <cellStyle name="Output 2 8 2" xfId="22387" xr:uid="{00000000-0005-0000-0000-000033570000}"/>
    <cellStyle name="Output 2 8 2 2" xfId="22388" xr:uid="{00000000-0005-0000-0000-000034570000}"/>
    <cellStyle name="Output 2 8 3" xfId="22389" xr:uid="{00000000-0005-0000-0000-000035570000}"/>
    <cellStyle name="Output 2 8 3 2" xfId="22390" xr:uid="{00000000-0005-0000-0000-000036570000}"/>
    <cellStyle name="Output 2 8 4" xfId="22391" xr:uid="{00000000-0005-0000-0000-000037570000}"/>
    <cellStyle name="Output 2 8 5" xfId="22392" xr:uid="{00000000-0005-0000-0000-000038570000}"/>
    <cellStyle name="Output 2 9" xfId="22393" xr:uid="{00000000-0005-0000-0000-000039570000}"/>
    <cellStyle name="Output 2 9 2" xfId="22394" xr:uid="{00000000-0005-0000-0000-00003A570000}"/>
    <cellStyle name="Output 2 9 2 2" xfId="22395" xr:uid="{00000000-0005-0000-0000-00003B570000}"/>
    <cellStyle name="Output 2 9 3" xfId="22396" xr:uid="{00000000-0005-0000-0000-00003C570000}"/>
    <cellStyle name="Output 2 9 3 2" xfId="22397" xr:uid="{00000000-0005-0000-0000-00003D570000}"/>
    <cellStyle name="Output 2 9 4" xfId="22398" xr:uid="{00000000-0005-0000-0000-00003E570000}"/>
    <cellStyle name="Output 20" xfId="22399" xr:uid="{00000000-0005-0000-0000-00003F570000}"/>
    <cellStyle name="Output 20 2" xfId="22400" xr:uid="{00000000-0005-0000-0000-000040570000}"/>
    <cellStyle name="Output 20 2 2" xfId="22401" xr:uid="{00000000-0005-0000-0000-000041570000}"/>
    <cellStyle name="Output 20 2 2 2" xfId="22402" xr:uid="{00000000-0005-0000-0000-000042570000}"/>
    <cellStyle name="Output 20 2 2 2 2" xfId="22403" xr:uid="{00000000-0005-0000-0000-000043570000}"/>
    <cellStyle name="Output 20 2 2 2 3" xfId="22404" xr:uid="{00000000-0005-0000-0000-000044570000}"/>
    <cellStyle name="Output 20 2 2 2 4" xfId="22405" xr:uid="{00000000-0005-0000-0000-000045570000}"/>
    <cellStyle name="Output 20 2 2 3" xfId="22406" xr:uid="{00000000-0005-0000-0000-000046570000}"/>
    <cellStyle name="Output 20 2 2 3 2" xfId="22407" xr:uid="{00000000-0005-0000-0000-000047570000}"/>
    <cellStyle name="Output 20 2 2 3 3" xfId="22408" xr:uid="{00000000-0005-0000-0000-000048570000}"/>
    <cellStyle name="Output 20 2 2 3 4" xfId="22409" xr:uid="{00000000-0005-0000-0000-000049570000}"/>
    <cellStyle name="Output 20 2 2 4" xfId="22410" xr:uid="{00000000-0005-0000-0000-00004A570000}"/>
    <cellStyle name="Output 20 2 2 4 2" xfId="22411" xr:uid="{00000000-0005-0000-0000-00004B570000}"/>
    <cellStyle name="Output 20 2 2 4 3" xfId="22412" xr:uid="{00000000-0005-0000-0000-00004C570000}"/>
    <cellStyle name="Output 20 2 2 4 4" xfId="22413" xr:uid="{00000000-0005-0000-0000-00004D570000}"/>
    <cellStyle name="Output 20 2 2 5" xfId="22414" xr:uid="{00000000-0005-0000-0000-00004E570000}"/>
    <cellStyle name="Output 20 2 2 5 2" xfId="22415" xr:uid="{00000000-0005-0000-0000-00004F570000}"/>
    <cellStyle name="Output 20 2 2 5 3" xfId="22416" xr:uid="{00000000-0005-0000-0000-000050570000}"/>
    <cellStyle name="Output 20 2 2 5 4" xfId="22417" xr:uid="{00000000-0005-0000-0000-000051570000}"/>
    <cellStyle name="Output 20 2 2 6" xfId="22418" xr:uid="{00000000-0005-0000-0000-000052570000}"/>
    <cellStyle name="Output 20 2 2 7" xfId="22419" xr:uid="{00000000-0005-0000-0000-000053570000}"/>
    <cellStyle name="Output 20 2 2 8" xfId="22420" xr:uid="{00000000-0005-0000-0000-000054570000}"/>
    <cellStyle name="Output 20 2 3" xfId="22421" xr:uid="{00000000-0005-0000-0000-000055570000}"/>
    <cellStyle name="Output 20 2 3 2" xfId="22422" xr:uid="{00000000-0005-0000-0000-000056570000}"/>
    <cellStyle name="Output 20 2 3 3" xfId="22423" xr:uid="{00000000-0005-0000-0000-000057570000}"/>
    <cellStyle name="Output 20 2 3 4" xfId="22424" xr:uid="{00000000-0005-0000-0000-000058570000}"/>
    <cellStyle name="Output 20 2 4" xfId="22425" xr:uid="{00000000-0005-0000-0000-000059570000}"/>
    <cellStyle name="Output 20 2 5" xfId="22426" xr:uid="{00000000-0005-0000-0000-00005A570000}"/>
    <cellStyle name="Output 20 2 6" xfId="22427" xr:uid="{00000000-0005-0000-0000-00005B570000}"/>
    <cellStyle name="Output 20 3" xfId="22428" xr:uid="{00000000-0005-0000-0000-00005C570000}"/>
    <cellStyle name="Output 20 3 2" xfId="22429" xr:uid="{00000000-0005-0000-0000-00005D570000}"/>
    <cellStyle name="Output 20 3 2 2" xfId="22430" xr:uid="{00000000-0005-0000-0000-00005E570000}"/>
    <cellStyle name="Output 20 3 2 3" xfId="22431" xr:uid="{00000000-0005-0000-0000-00005F570000}"/>
    <cellStyle name="Output 20 3 2 4" xfId="22432" xr:uid="{00000000-0005-0000-0000-000060570000}"/>
    <cellStyle name="Output 20 3 3" xfId="22433" xr:uid="{00000000-0005-0000-0000-000061570000}"/>
    <cellStyle name="Output 20 3 3 2" xfId="22434" xr:uid="{00000000-0005-0000-0000-000062570000}"/>
    <cellStyle name="Output 20 3 3 3" xfId="22435" xr:uid="{00000000-0005-0000-0000-000063570000}"/>
    <cellStyle name="Output 20 3 3 4" xfId="22436" xr:uid="{00000000-0005-0000-0000-000064570000}"/>
    <cellStyle name="Output 20 3 4" xfId="22437" xr:uid="{00000000-0005-0000-0000-000065570000}"/>
    <cellStyle name="Output 20 3 4 2" xfId="22438" xr:uid="{00000000-0005-0000-0000-000066570000}"/>
    <cellStyle name="Output 20 3 4 3" xfId="22439" xr:uid="{00000000-0005-0000-0000-000067570000}"/>
    <cellStyle name="Output 20 3 4 4" xfId="22440" xr:uid="{00000000-0005-0000-0000-000068570000}"/>
    <cellStyle name="Output 20 3 5" xfId="22441" xr:uid="{00000000-0005-0000-0000-000069570000}"/>
    <cellStyle name="Output 20 3 5 2" xfId="22442" xr:uid="{00000000-0005-0000-0000-00006A570000}"/>
    <cellStyle name="Output 20 3 5 3" xfId="22443" xr:uid="{00000000-0005-0000-0000-00006B570000}"/>
    <cellStyle name="Output 20 3 5 4" xfId="22444" xr:uid="{00000000-0005-0000-0000-00006C570000}"/>
    <cellStyle name="Output 20 3 6" xfId="22445" xr:uid="{00000000-0005-0000-0000-00006D570000}"/>
    <cellStyle name="Output 20 3 7" xfId="22446" xr:uid="{00000000-0005-0000-0000-00006E570000}"/>
    <cellStyle name="Output 20 3 8" xfId="22447" xr:uid="{00000000-0005-0000-0000-00006F570000}"/>
    <cellStyle name="Output 20 4" xfId="22448" xr:uid="{00000000-0005-0000-0000-000070570000}"/>
    <cellStyle name="Output 20 4 2" xfId="22449" xr:uid="{00000000-0005-0000-0000-000071570000}"/>
    <cellStyle name="Output 20 4 3" xfId="22450" xr:uid="{00000000-0005-0000-0000-000072570000}"/>
    <cellStyle name="Output 20 4 4" xfId="22451" xr:uid="{00000000-0005-0000-0000-000073570000}"/>
    <cellStyle name="Output 20 5" xfId="22452" xr:uid="{00000000-0005-0000-0000-000074570000}"/>
    <cellStyle name="Output 20 6" xfId="22453" xr:uid="{00000000-0005-0000-0000-000075570000}"/>
    <cellStyle name="Output 20 7" xfId="22454" xr:uid="{00000000-0005-0000-0000-000076570000}"/>
    <cellStyle name="Output 21" xfId="22455" xr:uid="{00000000-0005-0000-0000-000077570000}"/>
    <cellStyle name="Output 21 2" xfId="22456" xr:uid="{00000000-0005-0000-0000-000078570000}"/>
    <cellStyle name="Output 21 2 2" xfId="22457" xr:uid="{00000000-0005-0000-0000-000079570000}"/>
    <cellStyle name="Output 21 2 2 2" xfId="22458" xr:uid="{00000000-0005-0000-0000-00007A570000}"/>
    <cellStyle name="Output 21 2 2 2 2" xfId="22459" xr:uid="{00000000-0005-0000-0000-00007B570000}"/>
    <cellStyle name="Output 21 2 2 2 3" xfId="22460" xr:uid="{00000000-0005-0000-0000-00007C570000}"/>
    <cellStyle name="Output 21 2 2 2 4" xfId="22461" xr:uid="{00000000-0005-0000-0000-00007D570000}"/>
    <cellStyle name="Output 21 2 2 3" xfId="22462" xr:uid="{00000000-0005-0000-0000-00007E570000}"/>
    <cellStyle name="Output 21 2 2 3 2" xfId="22463" xr:uid="{00000000-0005-0000-0000-00007F570000}"/>
    <cellStyle name="Output 21 2 2 3 3" xfId="22464" xr:uid="{00000000-0005-0000-0000-000080570000}"/>
    <cellStyle name="Output 21 2 2 3 4" xfId="22465" xr:uid="{00000000-0005-0000-0000-000081570000}"/>
    <cellStyle name="Output 21 2 2 4" xfId="22466" xr:uid="{00000000-0005-0000-0000-000082570000}"/>
    <cellStyle name="Output 21 2 2 4 2" xfId="22467" xr:uid="{00000000-0005-0000-0000-000083570000}"/>
    <cellStyle name="Output 21 2 2 4 3" xfId="22468" xr:uid="{00000000-0005-0000-0000-000084570000}"/>
    <cellStyle name="Output 21 2 2 4 4" xfId="22469" xr:uid="{00000000-0005-0000-0000-000085570000}"/>
    <cellStyle name="Output 21 2 2 5" xfId="22470" xr:uid="{00000000-0005-0000-0000-000086570000}"/>
    <cellStyle name="Output 21 2 2 5 2" xfId="22471" xr:uid="{00000000-0005-0000-0000-000087570000}"/>
    <cellStyle name="Output 21 2 2 5 3" xfId="22472" xr:uid="{00000000-0005-0000-0000-000088570000}"/>
    <cellStyle name="Output 21 2 2 5 4" xfId="22473" xr:uid="{00000000-0005-0000-0000-000089570000}"/>
    <cellStyle name="Output 21 2 2 6" xfId="22474" xr:uid="{00000000-0005-0000-0000-00008A570000}"/>
    <cellStyle name="Output 21 2 2 7" xfId="22475" xr:uid="{00000000-0005-0000-0000-00008B570000}"/>
    <cellStyle name="Output 21 2 2 8" xfId="22476" xr:uid="{00000000-0005-0000-0000-00008C570000}"/>
    <cellStyle name="Output 21 2 3" xfId="22477" xr:uid="{00000000-0005-0000-0000-00008D570000}"/>
    <cellStyle name="Output 21 2 3 2" xfId="22478" xr:uid="{00000000-0005-0000-0000-00008E570000}"/>
    <cellStyle name="Output 21 2 3 3" xfId="22479" xr:uid="{00000000-0005-0000-0000-00008F570000}"/>
    <cellStyle name="Output 21 2 3 4" xfId="22480" xr:uid="{00000000-0005-0000-0000-000090570000}"/>
    <cellStyle name="Output 21 2 4" xfId="22481" xr:uid="{00000000-0005-0000-0000-000091570000}"/>
    <cellStyle name="Output 21 2 5" xfId="22482" xr:uid="{00000000-0005-0000-0000-000092570000}"/>
    <cellStyle name="Output 21 2 6" xfId="22483" xr:uid="{00000000-0005-0000-0000-000093570000}"/>
    <cellStyle name="Output 21 3" xfId="22484" xr:uid="{00000000-0005-0000-0000-000094570000}"/>
    <cellStyle name="Output 21 3 2" xfId="22485" xr:uid="{00000000-0005-0000-0000-000095570000}"/>
    <cellStyle name="Output 21 3 2 2" xfId="22486" xr:uid="{00000000-0005-0000-0000-000096570000}"/>
    <cellStyle name="Output 21 3 2 3" xfId="22487" xr:uid="{00000000-0005-0000-0000-000097570000}"/>
    <cellStyle name="Output 21 3 2 4" xfId="22488" xr:uid="{00000000-0005-0000-0000-000098570000}"/>
    <cellStyle name="Output 21 3 3" xfId="22489" xr:uid="{00000000-0005-0000-0000-000099570000}"/>
    <cellStyle name="Output 21 3 3 2" xfId="22490" xr:uid="{00000000-0005-0000-0000-00009A570000}"/>
    <cellStyle name="Output 21 3 3 3" xfId="22491" xr:uid="{00000000-0005-0000-0000-00009B570000}"/>
    <cellStyle name="Output 21 3 3 4" xfId="22492" xr:uid="{00000000-0005-0000-0000-00009C570000}"/>
    <cellStyle name="Output 21 3 4" xfId="22493" xr:uid="{00000000-0005-0000-0000-00009D570000}"/>
    <cellStyle name="Output 21 3 4 2" xfId="22494" xr:uid="{00000000-0005-0000-0000-00009E570000}"/>
    <cellStyle name="Output 21 3 4 3" xfId="22495" xr:uid="{00000000-0005-0000-0000-00009F570000}"/>
    <cellStyle name="Output 21 3 4 4" xfId="22496" xr:uid="{00000000-0005-0000-0000-0000A0570000}"/>
    <cellStyle name="Output 21 3 5" xfId="22497" xr:uid="{00000000-0005-0000-0000-0000A1570000}"/>
    <cellStyle name="Output 21 3 5 2" xfId="22498" xr:uid="{00000000-0005-0000-0000-0000A2570000}"/>
    <cellStyle name="Output 21 3 5 3" xfId="22499" xr:uid="{00000000-0005-0000-0000-0000A3570000}"/>
    <cellStyle name="Output 21 3 5 4" xfId="22500" xr:uid="{00000000-0005-0000-0000-0000A4570000}"/>
    <cellStyle name="Output 21 3 6" xfId="22501" xr:uid="{00000000-0005-0000-0000-0000A5570000}"/>
    <cellStyle name="Output 21 3 7" xfId="22502" xr:uid="{00000000-0005-0000-0000-0000A6570000}"/>
    <cellStyle name="Output 21 3 8" xfId="22503" xr:uid="{00000000-0005-0000-0000-0000A7570000}"/>
    <cellStyle name="Output 21 4" xfId="22504" xr:uid="{00000000-0005-0000-0000-0000A8570000}"/>
    <cellStyle name="Output 21 4 2" xfId="22505" xr:uid="{00000000-0005-0000-0000-0000A9570000}"/>
    <cellStyle name="Output 21 4 3" xfId="22506" xr:uid="{00000000-0005-0000-0000-0000AA570000}"/>
    <cellStyle name="Output 21 4 4" xfId="22507" xr:uid="{00000000-0005-0000-0000-0000AB570000}"/>
    <cellStyle name="Output 21 5" xfId="22508" xr:uid="{00000000-0005-0000-0000-0000AC570000}"/>
    <cellStyle name="Output 21 6" xfId="22509" xr:uid="{00000000-0005-0000-0000-0000AD570000}"/>
    <cellStyle name="Output 21 7" xfId="22510" xr:uid="{00000000-0005-0000-0000-0000AE570000}"/>
    <cellStyle name="Output 22" xfId="22511" xr:uid="{00000000-0005-0000-0000-0000AF570000}"/>
    <cellStyle name="Output 22 2" xfId="22512" xr:uid="{00000000-0005-0000-0000-0000B0570000}"/>
    <cellStyle name="Output 22 2 2" xfId="22513" xr:uid="{00000000-0005-0000-0000-0000B1570000}"/>
    <cellStyle name="Output 22 2 2 2" xfId="22514" xr:uid="{00000000-0005-0000-0000-0000B2570000}"/>
    <cellStyle name="Output 22 2 2 2 2" xfId="22515" xr:uid="{00000000-0005-0000-0000-0000B3570000}"/>
    <cellStyle name="Output 22 2 2 2 3" xfId="22516" xr:uid="{00000000-0005-0000-0000-0000B4570000}"/>
    <cellStyle name="Output 22 2 2 2 4" xfId="22517" xr:uid="{00000000-0005-0000-0000-0000B5570000}"/>
    <cellStyle name="Output 22 2 2 3" xfId="22518" xr:uid="{00000000-0005-0000-0000-0000B6570000}"/>
    <cellStyle name="Output 22 2 2 3 2" xfId="22519" xr:uid="{00000000-0005-0000-0000-0000B7570000}"/>
    <cellStyle name="Output 22 2 2 3 3" xfId="22520" xr:uid="{00000000-0005-0000-0000-0000B8570000}"/>
    <cellStyle name="Output 22 2 2 3 4" xfId="22521" xr:uid="{00000000-0005-0000-0000-0000B9570000}"/>
    <cellStyle name="Output 22 2 2 4" xfId="22522" xr:uid="{00000000-0005-0000-0000-0000BA570000}"/>
    <cellStyle name="Output 22 2 2 4 2" xfId="22523" xr:uid="{00000000-0005-0000-0000-0000BB570000}"/>
    <cellStyle name="Output 22 2 2 4 3" xfId="22524" xr:uid="{00000000-0005-0000-0000-0000BC570000}"/>
    <cellStyle name="Output 22 2 2 4 4" xfId="22525" xr:uid="{00000000-0005-0000-0000-0000BD570000}"/>
    <cellStyle name="Output 22 2 2 5" xfId="22526" xr:uid="{00000000-0005-0000-0000-0000BE570000}"/>
    <cellStyle name="Output 22 2 2 5 2" xfId="22527" xr:uid="{00000000-0005-0000-0000-0000BF570000}"/>
    <cellStyle name="Output 22 2 2 5 3" xfId="22528" xr:uid="{00000000-0005-0000-0000-0000C0570000}"/>
    <cellStyle name="Output 22 2 2 5 4" xfId="22529" xr:uid="{00000000-0005-0000-0000-0000C1570000}"/>
    <cellStyle name="Output 22 2 2 6" xfId="22530" xr:uid="{00000000-0005-0000-0000-0000C2570000}"/>
    <cellStyle name="Output 22 2 2 7" xfId="22531" xr:uid="{00000000-0005-0000-0000-0000C3570000}"/>
    <cellStyle name="Output 22 2 2 8" xfId="22532" xr:uid="{00000000-0005-0000-0000-0000C4570000}"/>
    <cellStyle name="Output 22 2 3" xfId="22533" xr:uid="{00000000-0005-0000-0000-0000C5570000}"/>
    <cellStyle name="Output 22 2 3 2" xfId="22534" xr:uid="{00000000-0005-0000-0000-0000C6570000}"/>
    <cellStyle name="Output 22 2 3 3" xfId="22535" xr:uid="{00000000-0005-0000-0000-0000C7570000}"/>
    <cellStyle name="Output 22 2 3 4" xfId="22536" xr:uid="{00000000-0005-0000-0000-0000C8570000}"/>
    <cellStyle name="Output 22 2 4" xfId="22537" xr:uid="{00000000-0005-0000-0000-0000C9570000}"/>
    <cellStyle name="Output 22 2 5" xfId="22538" xr:uid="{00000000-0005-0000-0000-0000CA570000}"/>
    <cellStyle name="Output 22 2 6" xfId="22539" xr:uid="{00000000-0005-0000-0000-0000CB570000}"/>
    <cellStyle name="Output 22 3" xfId="22540" xr:uid="{00000000-0005-0000-0000-0000CC570000}"/>
    <cellStyle name="Output 22 3 2" xfId="22541" xr:uid="{00000000-0005-0000-0000-0000CD570000}"/>
    <cellStyle name="Output 22 3 2 2" xfId="22542" xr:uid="{00000000-0005-0000-0000-0000CE570000}"/>
    <cellStyle name="Output 22 3 2 3" xfId="22543" xr:uid="{00000000-0005-0000-0000-0000CF570000}"/>
    <cellStyle name="Output 22 3 2 4" xfId="22544" xr:uid="{00000000-0005-0000-0000-0000D0570000}"/>
    <cellStyle name="Output 22 3 3" xfId="22545" xr:uid="{00000000-0005-0000-0000-0000D1570000}"/>
    <cellStyle name="Output 22 3 3 2" xfId="22546" xr:uid="{00000000-0005-0000-0000-0000D2570000}"/>
    <cellStyle name="Output 22 3 3 3" xfId="22547" xr:uid="{00000000-0005-0000-0000-0000D3570000}"/>
    <cellStyle name="Output 22 3 3 4" xfId="22548" xr:uid="{00000000-0005-0000-0000-0000D4570000}"/>
    <cellStyle name="Output 22 3 4" xfId="22549" xr:uid="{00000000-0005-0000-0000-0000D5570000}"/>
    <cellStyle name="Output 22 3 4 2" xfId="22550" xr:uid="{00000000-0005-0000-0000-0000D6570000}"/>
    <cellStyle name="Output 22 3 4 3" xfId="22551" xr:uid="{00000000-0005-0000-0000-0000D7570000}"/>
    <cellStyle name="Output 22 3 4 4" xfId="22552" xr:uid="{00000000-0005-0000-0000-0000D8570000}"/>
    <cellStyle name="Output 22 3 5" xfId="22553" xr:uid="{00000000-0005-0000-0000-0000D9570000}"/>
    <cellStyle name="Output 22 3 5 2" xfId="22554" xr:uid="{00000000-0005-0000-0000-0000DA570000}"/>
    <cellStyle name="Output 22 3 5 3" xfId="22555" xr:uid="{00000000-0005-0000-0000-0000DB570000}"/>
    <cellStyle name="Output 22 3 5 4" xfId="22556" xr:uid="{00000000-0005-0000-0000-0000DC570000}"/>
    <cellStyle name="Output 22 3 6" xfId="22557" xr:uid="{00000000-0005-0000-0000-0000DD570000}"/>
    <cellStyle name="Output 22 3 7" xfId="22558" xr:uid="{00000000-0005-0000-0000-0000DE570000}"/>
    <cellStyle name="Output 22 3 8" xfId="22559" xr:uid="{00000000-0005-0000-0000-0000DF570000}"/>
    <cellStyle name="Output 22 4" xfId="22560" xr:uid="{00000000-0005-0000-0000-0000E0570000}"/>
    <cellStyle name="Output 22 4 2" xfId="22561" xr:uid="{00000000-0005-0000-0000-0000E1570000}"/>
    <cellStyle name="Output 22 4 3" xfId="22562" xr:uid="{00000000-0005-0000-0000-0000E2570000}"/>
    <cellStyle name="Output 22 4 4" xfId="22563" xr:uid="{00000000-0005-0000-0000-0000E3570000}"/>
    <cellStyle name="Output 22 5" xfId="22564" xr:uid="{00000000-0005-0000-0000-0000E4570000}"/>
    <cellStyle name="Output 22 6" xfId="22565" xr:uid="{00000000-0005-0000-0000-0000E5570000}"/>
    <cellStyle name="Output 22 7" xfId="22566" xr:uid="{00000000-0005-0000-0000-0000E6570000}"/>
    <cellStyle name="Output 23" xfId="22567" xr:uid="{00000000-0005-0000-0000-0000E7570000}"/>
    <cellStyle name="Output 23 2" xfId="22568" xr:uid="{00000000-0005-0000-0000-0000E8570000}"/>
    <cellStyle name="Output 23 2 2" xfId="22569" xr:uid="{00000000-0005-0000-0000-0000E9570000}"/>
    <cellStyle name="Output 23 2 2 2" xfId="22570" xr:uid="{00000000-0005-0000-0000-0000EA570000}"/>
    <cellStyle name="Output 23 2 2 2 2" xfId="22571" xr:uid="{00000000-0005-0000-0000-0000EB570000}"/>
    <cellStyle name="Output 23 2 2 2 3" xfId="22572" xr:uid="{00000000-0005-0000-0000-0000EC570000}"/>
    <cellStyle name="Output 23 2 2 2 4" xfId="22573" xr:uid="{00000000-0005-0000-0000-0000ED570000}"/>
    <cellStyle name="Output 23 2 2 3" xfId="22574" xr:uid="{00000000-0005-0000-0000-0000EE570000}"/>
    <cellStyle name="Output 23 2 2 3 2" xfId="22575" xr:uid="{00000000-0005-0000-0000-0000EF570000}"/>
    <cellStyle name="Output 23 2 2 3 3" xfId="22576" xr:uid="{00000000-0005-0000-0000-0000F0570000}"/>
    <cellStyle name="Output 23 2 2 3 4" xfId="22577" xr:uid="{00000000-0005-0000-0000-0000F1570000}"/>
    <cellStyle name="Output 23 2 2 4" xfId="22578" xr:uid="{00000000-0005-0000-0000-0000F2570000}"/>
    <cellStyle name="Output 23 2 2 4 2" xfId="22579" xr:uid="{00000000-0005-0000-0000-0000F3570000}"/>
    <cellStyle name="Output 23 2 2 4 3" xfId="22580" xr:uid="{00000000-0005-0000-0000-0000F4570000}"/>
    <cellStyle name="Output 23 2 2 4 4" xfId="22581" xr:uid="{00000000-0005-0000-0000-0000F5570000}"/>
    <cellStyle name="Output 23 2 2 5" xfId="22582" xr:uid="{00000000-0005-0000-0000-0000F6570000}"/>
    <cellStyle name="Output 23 2 2 5 2" xfId="22583" xr:uid="{00000000-0005-0000-0000-0000F7570000}"/>
    <cellStyle name="Output 23 2 2 5 3" xfId="22584" xr:uid="{00000000-0005-0000-0000-0000F8570000}"/>
    <cellStyle name="Output 23 2 2 5 4" xfId="22585" xr:uid="{00000000-0005-0000-0000-0000F9570000}"/>
    <cellStyle name="Output 23 2 2 6" xfId="22586" xr:uid="{00000000-0005-0000-0000-0000FA570000}"/>
    <cellStyle name="Output 23 2 2 7" xfId="22587" xr:uid="{00000000-0005-0000-0000-0000FB570000}"/>
    <cellStyle name="Output 23 2 2 8" xfId="22588" xr:uid="{00000000-0005-0000-0000-0000FC570000}"/>
    <cellStyle name="Output 23 2 3" xfId="22589" xr:uid="{00000000-0005-0000-0000-0000FD570000}"/>
    <cellStyle name="Output 23 2 3 2" xfId="22590" xr:uid="{00000000-0005-0000-0000-0000FE570000}"/>
    <cellStyle name="Output 23 2 3 3" xfId="22591" xr:uid="{00000000-0005-0000-0000-0000FF570000}"/>
    <cellStyle name="Output 23 2 3 4" xfId="22592" xr:uid="{00000000-0005-0000-0000-000000580000}"/>
    <cellStyle name="Output 23 2 4" xfId="22593" xr:uid="{00000000-0005-0000-0000-000001580000}"/>
    <cellStyle name="Output 23 2 5" xfId="22594" xr:uid="{00000000-0005-0000-0000-000002580000}"/>
    <cellStyle name="Output 23 2 6" xfId="22595" xr:uid="{00000000-0005-0000-0000-000003580000}"/>
    <cellStyle name="Output 23 3" xfId="22596" xr:uid="{00000000-0005-0000-0000-000004580000}"/>
    <cellStyle name="Output 23 3 2" xfId="22597" xr:uid="{00000000-0005-0000-0000-000005580000}"/>
    <cellStyle name="Output 23 3 2 2" xfId="22598" xr:uid="{00000000-0005-0000-0000-000006580000}"/>
    <cellStyle name="Output 23 3 2 3" xfId="22599" xr:uid="{00000000-0005-0000-0000-000007580000}"/>
    <cellStyle name="Output 23 3 2 4" xfId="22600" xr:uid="{00000000-0005-0000-0000-000008580000}"/>
    <cellStyle name="Output 23 3 3" xfId="22601" xr:uid="{00000000-0005-0000-0000-000009580000}"/>
    <cellStyle name="Output 23 3 3 2" xfId="22602" xr:uid="{00000000-0005-0000-0000-00000A580000}"/>
    <cellStyle name="Output 23 3 3 3" xfId="22603" xr:uid="{00000000-0005-0000-0000-00000B580000}"/>
    <cellStyle name="Output 23 3 3 4" xfId="22604" xr:uid="{00000000-0005-0000-0000-00000C580000}"/>
    <cellStyle name="Output 23 3 4" xfId="22605" xr:uid="{00000000-0005-0000-0000-00000D580000}"/>
    <cellStyle name="Output 23 3 4 2" xfId="22606" xr:uid="{00000000-0005-0000-0000-00000E580000}"/>
    <cellStyle name="Output 23 3 4 3" xfId="22607" xr:uid="{00000000-0005-0000-0000-00000F580000}"/>
    <cellStyle name="Output 23 3 4 4" xfId="22608" xr:uid="{00000000-0005-0000-0000-000010580000}"/>
    <cellStyle name="Output 23 3 5" xfId="22609" xr:uid="{00000000-0005-0000-0000-000011580000}"/>
    <cellStyle name="Output 23 3 5 2" xfId="22610" xr:uid="{00000000-0005-0000-0000-000012580000}"/>
    <cellStyle name="Output 23 3 5 3" xfId="22611" xr:uid="{00000000-0005-0000-0000-000013580000}"/>
    <cellStyle name="Output 23 3 5 4" xfId="22612" xr:uid="{00000000-0005-0000-0000-000014580000}"/>
    <cellStyle name="Output 23 3 6" xfId="22613" xr:uid="{00000000-0005-0000-0000-000015580000}"/>
    <cellStyle name="Output 23 3 7" xfId="22614" xr:uid="{00000000-0005-0000-0000-000016580000}"/>
    <cellStyle name="Output 23 3 8" xfId="22615" xr:uid="{00000000-0005-0000-0000-000017580000}"/>
    <cellStyle name="Output 23 4" xfId="22616" xr:uid="{00000000-0005-0000-0000-000018580000}"/>
    <cellStyle name="Output 23 4 2" xfId="22617" xr:uid="{00000000-0005-0000-0000-000019580000}"/>
    <cellStyle name="Output 23 4 3" xfId="22618" xr:uid="{00000000-0005-0000-0000-00001A580000}"/>
    <cellStyle name="Output 23 4 4" xfId="22619" xr:uid="{00000000-0005-0000-0000-00001B580000}"/>
    <cellStyle name="Output 23 5" xfId="22620" xr:uid="{00000000-0005-0000-0000-00001C580000}"/>
    <cellStyle name="Output 23 6" xfId="22621" xr:uid="{00000000-0005-0000-0000-00001D580000}"/>
    <cellStyle name="Output 23 7" xfId="22622" xr:uid="{00000000-0005-0000-0000-00001E580000}"/>
    <cellStyle name="Output 24" xfId="22623" xr:uid="{00000000-0005-0000-0000-00001F580000}"/>
    <cellStyle name="Output 24 2" xfId="22624" xr:uid="{00000000-0005-0000-0000-000020580000}"/>
    <cellStyle name="Output 24 2 2" xfId="22625" xr:uid="{00000000-0005-0000-0000-000021580000}"/>
    <cellStyle name="Output 24 2 2 2" xfId="22626" xr:uid="{00000000-0005-0000-0000-000022580000}"/>
    <cellStyle name="Output 24 2 2 2 2" xfId="22627" xr:uid="{00000000-0005-0000-0000-000023580000}"/>
    <cellStyle name="Output 24 2 2 2 3" xfId="22628" xr:uid="{00000000-0005-0000-0000-000024580000}"/>
    <cellStyle name="Output 24 2 2 2 4" xfId="22629" xr:uid="{00000000-0005-0000-0000-000025580000}"/>
    <cellStyle name="Output 24 2 2 3" xfId="22630" xr:uid="{00000000-0005-0000-0000-000026580000}"/>
    <cellStyle name="Output 24 2 2 3 2" xfId="22631" xr:uid="{00000000-0005-0000-0000-000027580000}"/>
    <cellStyle name="Output 24 2 2 3 3" xfId="22632" xr:uid="{00000000-0005-0000-0000-000028580000}"/>
    <cellStyle name="Output 24 2 2 3 4" xfId="22633" xr:uid="{00000000-0005-0000-0000-000029580000}"/>
    <cellStyle name="Output 24 2 2 4" xfId="22634" xr:uid="{00000000-0005-0000-0000-00002A580000}"/>
    <cellStyle name="Output 24 2 2 4 2" xfId="22635" xr:uid="{00000000-0005-0000-0000-00002B580000}"/>
    <cellStyle name="Output 24 2 2 4 3" xfId="22636" xr:uid="{00000000-0005-0000-0000-00002C580000}"/>
    <cellStyle name="Output 24 2 2 4 4" xfId="22637" xr:uid="{00000000-0005-0000-0000-00002D580000}"/>
    <cellStyle name="Output 24 2 2 5" xfId="22638" xr:uid="{00000000-0005-0000-0000-00002E580000}"/>
    <cellStyle name="Output 24 2 2 5 2" xfId="22639" xr:uid="{00000000-0005-0000-0000-00002F580000}"/>
    <cellStyle name="Output 24 2 2 5 3" xfId="22640" xr:uid="{00000000-0005-0000-0000-000030580000}"/>
    <cellStyle name="Output 24 2 2 5 4" xfId="22641" xr:uid="{00000000-0005-0000-0000-000031580000}"/>
    <cellStyle name="Output 24 2 2 6" xfId="22642" xr:uid="{00000000-0005-0000-0000-000032580000}"/>
    <cellStyle name="Output 24 2 2 7" xfId="22643" xr:uid="{00000000-0005-0000-0000-000033580000}"/>
    <cellStyle name="Output 24 2 2 8" xfId="22644" xr:uid="{00000000-0005-0000-0000-000034580000}"/>
    <cellStyle name="Output 24 2 3" xfId="22645" xr:uid="{00000000-0005-0000-0000-000035580000}"/>
    <cellStyle name="Output 24 2 3 2" xfId="22646" xr:uid="{00000000-0005-0000-0000-000036580000}"/>
    <cellStyle name="Output 24 2 3 3" xfId="22647" xr:uid="{00000000-0005-0000-0000-000037580000}"/>
    <cellStyle name="Output 24 2 3 4" xfId="22648" xr:uid="{00000000-0005-0000-0000-000038580000}"/>
    <cellStyle name="Output 24 2 4" xfId="22649" xr:uid="{00000000-0005-0000-0000-000039580000}"/>
    <cellStyle name="Output 24 2 5" xfId="22650" xr:uid="{00000000-0005-0000-0000-00003A580000}"/>
    <cellStyle name="Output 24 2 6" xfId="22651" xr:uid="{00000000-0005-0000-0000-00003B580000}"/>
    <cellStyle name="Output 24 3" xfId="22652" xr:uid="{00000000-0005-0000-0000-00003C580000}"/>
    <cellStyle name="Output 24 3 2" xfId="22653" xr:uid="{00000000-0005-0000-0000-00003D580000}"/>
    <cellStyle name="Output 24 3 2 2" xfId="22654" xr:uid="{00000000-0005-0000-0000-00003E580000}"/>
    <cellStyle name="Output 24 3 2 3" xfId="22655" xr:uid="{00000000-0005-0000-0000-00003F580000}"/>
    <cellStyle name="Output 24 3 2 4" xfId="22656" xr:uid="{00000000-0005-0000-0000-000040580000}"/>
    <cellStyle name="Output 24 3 3" xfId="22657" xr:uid="{00000000-0005-0000-0000-000041580000}"/>
    <cellStyle name="Output 24 3 3 2" xfId="22658" xr:uid="{00000000-0005-0000-0000-000042580000}"/>
    <cellStyle name="Output 24 3 3 3" xfId="22659" xr:uid="{00000000-0005-0000-0000-000043580000}"/>
    <cellStyle name="Output 24 3 3 4" xfId="22660" xr:uid="{00000000-0005-0000-0000-000044580000}"/>
    <cellStyle name="Output 24 3 4" xfId="22661" xr:uid="{00000000-0005-0000-0000-000045580000}"/>
    <cellStyle name="Output 24 3 4 2" xfId="22662" xr:uid="{00000000-0005-0000-0000-000046580000}"/>
    <cellStyle name="Output 24 3 4 3" xfId="22663" xr:uid="{00000000-0005-0000-0000-000047580000}"/>
    <cellStyle name="Output 24 3 4 4" xfId="22664" xr:uid="{00000000-0005-0000-0000-000048580000}"/>
    <cellStyle name="Output 24 3 5" xfId="22665" xr:uid="{00000000-0005-0000-0000-000049580000}"/>
    <cellStyle name="Output 24 3 5 2" xfId="22666" xr:uid="{00000000-0005-0000-0000-00004A580000}"/>
    <cellStyle name="Output 24 3 5 3" xfId="22667" xr:uid="{00000000-0005-0000-0000-00004B580000}"/>
    <cellStyle name="Output 24 3 5 4" xfId="22668" xr:uid="{00000000-0005-0000-0000-00004C580000}"/>
    <cellStyle name="Output 24 3 6" xfId="22669" xr:uid="{00000000-0005-0000-0000-00004D580000}"/>
    <cellStyle name="Output 24 3 7" xfId="22670" xr:uid="{00000000-0005-0000-0000-00004E580000}"/>
    <cellStyle name="Output 24 3 8" xfId="22671" xr:uid="{00000000-0005-0000-0000-00004F580000}"/>
    <cellStyle name="Output 24 4" xfId="22672" xr:uid="{00000000-0005-0000-0000-000050580000}"/>
    <cellStyle name="Output 24 4 2" xfId="22673" xr:uid="{00000000-0005-0000-0000-000051580000}"/>
    <cellStyle name="Output 24 4 3" xfId="22674" xr:uid="{00000000-0005-0000-0000-000052580000}"/>
    <cellStyle name="Output 24 4 4" xfId="22675" xr:uid="{00000000-0005-0000-0000-000053580000}"/>
    <cellStyle name="Output 24 5" xfId="22676" xr:uid="{00000000-0005-0000-0000-000054580000}"/>
    <cellStyle name="Output 24 6" xfId="22677" xr:uid="{00000000-0005-0000-0000-000055580000}"/>
    <cellStyle name="Output 24 7" xfId="22678" xr:uid="{00000000-0005-0000-0000-000056580000}"/>
    <cellStyle name="Output 25" xfId="22679" xr:uid="{00000000-0005-0000-0000-000057580000}"/>
    <cellStyle name="Output 25 2" xfId="22680" xr:uid="{00000000-0005-0000-0000-000058580000}"/>
    <cellStyle name="Output 25 2 2" xfId="22681" xr:uid="{00000000-0005-0000-0000-000059580000}"/>
    <cellStyle name="Output 25 2 2 2" xfId="22682" xr:uid="{00000000-0005-0000-0000-00005A580000}"/>
    <cellStyle name="Output 25 2 2 2 2" xfId="22683" xr:uid="{00000000-0005-0000-0000-00005B580000}"/>
    <cellStyle name="Output 25 2 2 2 3" xfId="22684" xr:uid="{00000000-0005-0000-0000-00005C580000}"/>
    <cellStyle name="Output 25 2 2 2 4" xfId="22685" xr:uid="{00000000-0005-0000-0000-00005D580000}"/>
    <cellStyle name="Output 25 2 2 3" xfId="22686" xr:uid="{00000000-0005-0000-0000-00005E580000}"/>
    <cellStyle name="Output 25 2 2 3 2" xfId="22687" xr:uid="{00000000-0005-0000-0000-00005F580000}"/>
    <cellStyle name="Output 25 2 2 3 3" xfId="22688" xr:uid="{00000000-0005-0000-0000-000060580000}"/>
    <cellStyle name="Output 25 2 2 3 4" xfId="22689" xr:uid="{00000000-0005-0000-0000-000061580000}"/>
    <cellStyle name="Output 25 2 2 4" xfId="22690" xr:uid="{00000000-0005-0000-0000-000062580000}"/>
    <cellStyle name="Output 25 2 2 4 2" xfId="22691" xr:uid="{00000000-0005-0000-0000-000063580000}"/>
    <cellStyle name="Output 25 2 2 4 3" xfId="22692" xr:uid="{00000000-0005-0000-0000-000064580000}"/>
    <cellStyle name="Output 25 2 2 4 4" xfId="22693" xr:uid="{00000000-0005-0000-0000-000065580000}"/>
    <cellStyle name="Output 25 2 2 5" xfId="22694" xr:uid="{00000000-0005-0000-0000-000066580000}"/>
    <cellStyle name="Output 25 2 2 5 2" xfId="22695" xr:uid="{00000000-0005-0000-0000-000067580000}"/>
    <cellStyle name="Output 25 2 2 5 3" xfId="22696" xr:uid="{00000000-0005-0000-0000-000068580000}"/>
    <cellStyle name="Output 25 2 2 5 4" xfId="22697" xr:uid="{00000000-0005-0000-0000-000069580000}"/>
    <cellStyle name="Output 25 2 2 6" xfId="22698" xr:uid="{00000000-0005-0000-0000-00006A580000}"/>
    <cellStyle name="Output 25 2 2 7" xfId="22699" xr:uid="{00000000-0005-0000-0000-00006B580000}"/>
    <cellStyle name="Output 25 2 2 8" xfId="22700" xr:uid="{00000000-0005-0000-0000-00006C580000}"/>
    <cellStyle name="Output 25 2 3" xfId="22701" xr:uid="{00000000-0005-0000-0000-00006D580000}"/>
    <cellStyle name="Output 25 2 3 2" xfId="22702" xr:uid="{00000000-0005-0000-0000-00006E580000}"/>
    <cellStyle name="Output 25 2 3 3" xfId="22703" xr:uid="{00000000-0005-0000-0000-00006F580000}"/>
    <cellStyle name="Output 25 2 3 4" xfId="22704" xr:uid="{00000000-0005-0000-0000-000070580000}"/>
    <cellStyle name="Output 25 2 4" xfId="22705" xr:uid="{00000000-0005-0000-0000-000071580000}"/>
    <cellStyle name="Output 25 2 5" xfId="22706" xr:uid="{00000000-0005-0000-0000-000072580000}"/>
    <cellStyle name="Output 25 2 6" xfId="22707" xr:uid="{00000000-0005-0000-0000-000073580000}"/>
    <cellStyle name="Output 25 3" xfId="22708" xr:uid="{00000000-0005-0000-0000-000074580000}"/>
    <cellStyle name="Output 25 3 2" xfId="22709" xr:uid="{00000000-0005-0000-0000-000075580000}"/>
    <cellStyle name="Output 25 3 2 2" xfId="22710" xr:uid="{00000000-0005-0000-0000-000076580000}"/>
    <cellStyle name="Output 25 3 2 3" xfId="22711" xr:uid="{00000000-0005-0000-0000-000077580000}"/>
    <cellStyle name="Output 25 3 2 4" xfId="22712" xr:uid="{00000000-0005-0000-0000-000078580000}"/>
    <cellStyle name="Output 25 3 3" xfId="22713" xr:uid="{00000000-0005-0000-0000-000079580000}"/>
    <cellStyle name="Output 25 3 3 2" xfId="22714" xr:uid="{00000000-0005-0000-0000-00007A580000}"/>
    <cellStyle name="Output 25 3 3 3" xfId="22715" xr:uid="{00000000-0005-0000-0000-00007B580000}"/>
    <cellStyle name="Output 25 3 3 4" xfId="22716" xr:uid="{00000000-0005-0000-0000-00007C580000}"/>
    <cellStyle name="Output 25 3 4" xfId="22717" xr:uid="{00000000-0005-0000-0000-00007D580000}"/>
    <cellStyle name="Output 25 3 4 2" xfId="22718" xr:uid="{00000000-0005-0000-0000-00007E580000}"/>
    <cellStyle name="Output 25 3 4 3" xfId="22719" xr:uid="{00000000-0005-0000-0000-00007F580000}"/>
    <cellStyle name="Output 25 3 4 4" xfId="22720" xr:uid="{00000000-0005-0000-0000-000080580000}"/>
    <cellStyle name="Output 25 3 5" xfId="22721" xr:uid="{00000000-0005-0000-0000-000081580000}"/>
    <cellStyle name="Output 25 3 5 2" xfId="22722" xr:uid="{00000000-0005-0000-0000-000082580000}"/>
    <cellStyle name="Output 25 3 5 3" xfId="22723" xr:uid="{00000000-0005-0000-0000-000083580000}"/>
    <cellStyle name="Output 25 3 5 4" xfId="22724" xr:uid="{00000000-0005-0000-0000-000084580000}"/>
    <cellStyle name="Output 25 3 6" xfId="22725" xr:uid="{00000000-0005-0000-0000-000085580000}"/>
    <cellStyle name="Output 25 3 7" xfId="22726" xr:uid="{00000000-0005-0000-0000-000086580000}"/>
    <cellStyle name="Output 25 3 8" xfId="22727" xr:uid="{00000000-0005-0000-0000-000087580000}"/>
    <cellStyle name="Output 25 4" xfId="22728" xr:uid="{00000000-0005-0000-0000-000088580000}"/>
    <cellStyle name="Output 25 4 2" xfId="22729" xr:uid="{00000000-0005-0000-0000-000089580000}"/>
    <cellStyle name="Output 25 4 3" xfId="22730" xr:uid="{00000000-0005-0000-0000-00008A580000}"/>
    <cellStyle name="Output 25 4 4" xfId="22731" xr:uid="{00000000-0005-0000-0000-00008B580000}"/>
    <cellStyle name="Output 25 5" xfId="22732" xr:uid="{00000000-0005-0000-0000-00008C580000}"/>
    <cellStyle name="Output 25 6" xfId="22733" xr:uid="{00000000-0005-0000-0000-00008D580000}"/>
    <cellStyle name="Output 25 7" xfId="22734" xr:uid="{00000000-0005-0000-0000-00008E580000}"/>
    <cellStyle name="Output 26" xfId="22735" xr:uid="{00000000-0005-0000-0000-00008F580000}"/>
    <cellStyle name="Output 26 2" xfId="22736" xr:uid="{00000000-0005-0000-0000-000090580000}"/>
    <cellStyle name="Output 26 2 2" xfId="22737" xr:uid="{00000000-0005-0000-0000-000091580000}"/>
    <cellStyle name="Output 26 2 2 2" xfId="22738" xr:uid="{00000000-0005-0000-0000-000092580000}"/>
    <cellStyle name="Output 26 2 2 2 2" xfId="22739" xr:uid="{00000000-0005-0000-0000-000093580000}"/>
    <cellStyle name="Output 26 2 2 2 3" xfId="22740" xr:uid="{00000000-0005-0000-0000-000094580000}"/>
    <cellStyle name="Output 26 2 2 2 4" xfId="22741" xr:uid="{00000000-0005-0000-0000-000095580000}"/>
    <cellStyle name="Output 26 2 2 3" xfId="22742" xr:uid="{00000000-0005-0000-0000-000096580000}"/>
    <cellStyle name="Output 26 2 2 3 2" xfId="22743" xr:uid="{00000000-0005-0000-0000-000097580000}"/>
    <cellStyle name="Output 26 2 2 3 3" xfId="22744" xr:uid="{00000000-0005-0000-0000-000098580000}"/>
    <cellStyle name="Output 26 2 2 3 4" xfId="22745" xr:uid="{00000000-0005-0000-0000-000099580000}"/>
    <cellStyle name="Output 26 2 2 4" xfId="22746" xr:uid="{00000000-0005-0000-0000-00009A580000}"/>
    <cellStyle name="Output 26 2 2 4 2" xfId="22747" xr:uid="{00000000-0005-0000-0000-00009B580000}"/>
    <cellStyle name="Output 26 2 2 4 3" xfId="22748" xr:uid="{00000000-0005-0000-0000-00009C580000}"/>
    <cellStyle name="Output 26 2 2 4 4" xfId="22749" xr:uid="{00000000-0005-0000-0000-00009D580000}"/>
    <cellStyle name="Output 26 2 2 5" xfId="22750" xr:uid="{00000000-0005-0000-0000-00009E580000}"/>
    <cellStyle name="Output 26 2 2 5 2" xfId="22751" xr:uid="{00000000-0005-0000-0000-00009F580000}"/>
    <cellStyle name="Output 26 2 2 5 3" xfId="22752" xr:uid="{00000000-0005-0000-0000-0000A0580000}"/>
    <cellStyle name="Output 26 2 2 5 4" xfId="22753" xr:uid="{00000000-0005-0000-0000-0000A1580000}"/>
    <cellStyle name="Output 26 2 2 6" xfId="22754" xr:uid="{00000000-0005-0000-0000-0000A2580000}"/>
    <cellStyle name="Output 26 2 2 7" xfId="22755" xr:uid="{00000000-0005-0000-0000-0000A3580000}"/>
    <cellStyle name="Output 26 2 2 8" xfId="22756" xr:uid="{00000000-0005-0000-0000-0000A4580000}"/>
    <cellStyle name="Output 26 2 3" xfId="22757" xr:uid="{00000000-0005-0000-0000-0000A5580000}"/>
    <cellStyle name="Output 26 2 3 2" xfId="22758" xr:uid="{00000000-0005-0000-0000-0000A6580000}"/>
    <cellStyle name="Output 26 2 3 3" xfId="22759" xr:uid="{00000000-0005-0000-0000-0000A7580000}"/>
    <cellStyle name="Output 26 2 3 4" xfId="22760" xr:uid="{00000000-0005-0000-0000-0000A8580000}"/>
    <cellStyle name="Output 26 2 4" xfId="22761" xr:uid="{00000000-0005-0000-0000-0000A9580000}"/>
    <cellStyle name="Output 26 2 5" xfId="22762" xr:uid="{00000000-0005-0000-0000-0000AA580000}"/>
    <cellStyle name="Output 26 2 6" xfId="22763" xr:uid="{00000000-0005-0000-0000-0000AB580000}"/>
    <cellStyle name="Output 26 3" xfId="22764" xr:uid="{00000000-0005-0000-0000-0000AC580000}"/>
    <cellStyle name="Output 26 3 2" xfId="22765" xr:uid="{00000000-0005-0000-0000-0000AD580000}"/>
    <cellStyle name="Output 26 3 2 2" xfId="22766" xr:uid="{00000000-0005-0000-0000-0000AE580000}"/>
    <cellStyle name="Output 26 3 2 3" xfId="22767" xr:uid="{00000000-0005-0000-0000-0000AF580000}"/>
    <cellStyle name="Output 26 3 2 4" xfId="22768" xr:uid="{00000000-0005-0000-0000-0000B0580000}"/>
    <cellStyle name="Output 26 3 3" xfId="22769" xr:uid="{00000000-0005-0000-0000-0000B1580000}"/>
    <cellStyle name="Output 26 3 3 2" xfId="22770" xr:uid="{00000000-0005-0000-0000-0000B2580000}"/>
    <cellStyle name="Output 26 3 3 3" xfId="22771" xr:uid="{00000000-0005-0000-0000-0000B3580000}"/>
    <cellStyle name="Output 26 3 3 4" xfId="22772" xr:uid="{00000000-0005-0000-0000-0000B4580000}"/>
    <cellStyle name="Output 26 3 4" xfId="22773" xr:uid="{00000000-0005-0000-0000-0000B5580000}"/>
    <cellStyle name="Output 26 3 4 2" xfId="22774" xr:uid="{00000000-0005-0000-0000-0000B6580000}"/>
    <cellStyle name="Output 26 3 4 3" xfId="22775" xr:uid="{00000000-0005-0000-0000-0000B7580000}"/>
    <cellStyle name="Output 26 3 4 4" xfId="22776" xr:uid="{00000000-0005-0000-0000-0000B8580000}"/>
    <cellStyle name="Output 26 3 5" xfId="22777" xr:uid="{00000000-0005-0000-0000-0000B9580000}"/>
    <cellStyle name="Output 26 3 5 2" xfId="22778" xr:uid="{00000000-0005-0000-0000-0000BA580000}"/>
    <cellStyle name="Output 26 3 5 3" xfId="22779" xr:uid="{00000000-0005-0000-0000-0000BB580000}"/>
    <cellStyle name="Output 26 3 5 4" xfId="22780" xr:uid="{00000000-0005-0000-0000-0000BC580000}"/>
    <cellStyle name="Output 26 3 6" xfId="22781" xr:uid="{00000000-0005-0000-0000-0000BD580000}"/>
    <cellStyle name="Output 26 3 7" xfId="22782" xr:uid="{00000000-0005-0000-0000-0000BE580000}"/>
    <cellStyle name="Output 26 3 8" xfId="22783" xr:uid="{00000000-0005-0000-0000-0000BF580000}"/>
    <cellStyle name="Output 26 4" xfId="22784" xr:uid="{00000000-0005-0000-0000-0000C0580000}"/>
    <cellStyle name="Output 26 4 2" xfId="22785" xr:uid="{00000000-0005-0000-0000-0000C1580000}"/>
    <cellStyle name="Output 26 4 3" xfId="22786" xr:uid="{00000000-0005-0000-0000-0000C2580000}"/>
    <cellStyle name="Output 26 4 4" xfId="22787" xr:uid="{00000000-0005-0000-0000-0000C3580000}"/>
    <cellStyle name="Output 26 5" xfId="22788" xr:uid="{00000000-0005-0000-0000-0000C4580000}"/>
    <cellStyle name="Output 26 6" xfId="22789" xr:uid="{00000000-0005-0000-0000-0000C5580000}"/>
    <cellStyle name="Output 26 7" xfId="22790" xr:uid="{00000000-0005-0000-0000-0000C6580000}"/>
    <cellStyle name="Output 27" xfId="22791" xr:uid="{00000000-0005-0000-0000-0000C7580000}"/>
    <cellStyle name="Output 27 2" xfId="22792" xr:uid="{00000000-0005-0000-0000-0000C8580000}"/>
    <cellStyle name="Output 27 2 2" xfId="22793" xr:uid="{00000000-0005-0000-0000-0000C9580000}"/>
    <cellStyle name="Output 27 2 2 2" xfId="22794" xr:uid="{00000000-0005-0000-0000-0000CA580000}"/>
    <cellStyle name="Output 27 2 2 2 2" xfId="22795" xr:uid="{00000000-0005-0000-0000-0000CB580000}"/>
    <cellStyle name="Output 27 2 2 2 3" xfId="22796" xr:uid="{00000000-0005-0000-0000-0000CC580000}"/>
    <cellStyle name="Output 27 2 2 2 4" xfId="22797" xr:uid="{00000000-0005-0000-0000-0000CD580000}"/>
    <cellStyle name="Output 27 2 2 3" xfId="22798" xr:uid="{00000000-0005-0000-0000-0000CE580000}"/>
    <cellStyle name="Output 27 2 2 3 2" xfId="22799" xr:uid="{00000000-0005-0000-0000-0000CF580000}"/>
    <cellStyle name="Output 27 2 2 3 3" xfId="22800" xr:uid="{00000000-0005-0000-0000-0000D0580000}"/>
    <cellStyle name="Output 27 2 2 3 4" xfId="22801" xr:uid="{00000000-0005-0000-0000-0000D1580000}"/>
    <cellStyle name="Output 27 2 2 4" xfId="22802" xr:uid="{00000000-0005-0000-0000-0000D2580000}"/>
    <cellStyle name="Output 27 2 2 4 2" xfId="22803" xr:uid="{00000000-0005-0000-0000-0000D3580000}"/>
    <cellStyle name="Output 27 2 2 4 3" xfId="22804" xr:uid="{00000000-0005-0000-0000-0000D4580000}"/>
    <cellStyle name="Output 27 2 2 4 4" xfId="22805" xr:uid="{00000000-0005-0000-0000-0000D5580000}"/>
    <cellStyle name="Output 27 2 2 5" xfId="22806" xr:uid="{00000000-0005-0000-0000-0000D6580000}"/>
    <cellStyle name="Output 27 2 2 5 2" xfId="22807" xr:uid="{00000000-0005-0000-0000-0000D7580000}"/>
    <cellStyle name="Output 27 2 2 5 3" xfId="22808" xr:uid="{00000000-0005-0000-0000-0000D8580000}"/>
    <cellStyle name="Output 27 2 2 5 4" xfId="22809" xr:uid="{00000000-0005-0000-0000-0000D9580000}"/>
    <cellStyle name="Output 27 2 2 6" xfId="22810" xr:uid="{00000000-0005-0000-0000-0000DA580000}"/>
    <cellStyle name="Output 27 2 2 7" xfId="22811" xr:uid="{00000000-0005-0000-0000-0000DB580000}"/>
    <cellStyle name="Output 27 2 2 8" xfId="22812" xr:uid="{00000000-0005-0000-0000-0000DC580000}"/>
    <cellStyle name="Output 27 2 3" xfId="22813" xr:uid="{00000000-0005-0000-0000-0000DD580000}"/>
    <cellStyle name="Output 27 2 3 2" xfId="22814" xr:uid="{00000000-0005-0000-0000-0000DE580000}"/>
    <cellStyle name="Output 27 2 3 3" xfId="22815" xr:uid="{00000000-0005-0000-0000-0000DF580000}"/>
    <cellStyle name="Output 27 2 3 4" xfId="22816" xr:uid="{00000000-0005-0000-0000-0000E0580000}"/>
    <cellStyle name="Output 27 2 4" xfId="22817" xr:uid="{00000000-0005-0000-0000-0000E1580000}"/>
    <cellStyle name="Output 27 2 5" xfId="22818" xr:uid="{00000000-0005-0000-0000-0000E2580000}"/>
    <cellStyle name="Output 27 2 6" xfId="22819" xr:uid="{00000000-0005-0000-0000-0000E3580000}"/>
    <cellStyle name="Output 27 3" xfId="22820" xr:uid="{00000000-0005-0000-0000-0000E4580000}"/>
    <cellStyle name="Output 27 3 2" xfId="22821" xr:uid="{00000000-0005-0000-0000-0000E5580000}"/>
    <cellStyle name="Output 27 3 2 2" xfId="22822" xr:uid="{00000000-0005-0000-0000-0000E6580000}"/>
    <cellStyle name="Output 27 3 2 3" xfId="22823" xr:uid="{00000000-0005-0000-0000-0000E7580000}"/>
    <cellStyle name="Output 27 3 2 4" xfId="22824" xr:uid="{00000000-0005-0000-0000-0000E8580000}"/>
    <cellStyle name="Output 27 3 3" xfId="22825" xr:uid="{00000000-0005-0000-0000-0000E9580000}"/>
    <cellStyle name="Output 27 3 3 2" xfId="22826" xr:uid="{00000000-0005-0000-0000-0000EA580000}"/>
    <cellStyle name="Output 27 3 3 3" xfId="22827" xr:uid="{00000000-0005-0000-0000-0000EB580000}"/>
    <cellStyle name="Output 27 3 3 4" xfId="22828" xr:uid="{00000000-0005-0000-0000-0000EC580000}"/>
    <cellStyle name="Output 27 3 4" xfId="22829" xr:uid="{00000000-0005-0000-0000-0000ED580000}"/>
    <cellStyle name="Output 27 3 4 2" xfId="22830" xr:uid="{00000000-0005-0000-0000-0000EE580000}"/>
    <cellStyle name="Output 27 3 4 3" xfId="22831" xr:uid="{00000000-0005-0000-0000-0000EF580000}"/>
    <cellStyle name="Output 27 3 4 4" xfId="22832" xr:uid="{00000000-0005-0000-0000-0000F0580000}"/>
    <cellStyle name="Output 27 3 5" xfId="22833" xr:uid="{00000000-0005-0000-0000-0000F1580000}"/>
    <cellStyle name="Output 27 3 5 2" xfId="22834" xr:uid="{00000000-0005-0000-0000-0000F2580000}"/>
    <cellStyle name="Output 27 3 5 3" xfId="22835" xr:uid="{00000000-0005-0000-0000-0000F3580000}"/>
    <cellStyle name="Output 27 3 5 4" xfId="22836" xr:uid="{00000000-0005-0000-0000-0000F4580000}"/>
    <cellStyle name="Output 27 3 6" xfId="22837" xr:uid="{00000000-0005-0000-0000-0000F5580000}"/>
    <cellStyle name="Output 27 3 7" xfId="22838" xr:uid="{00000000-0005-0000-0000-0000F6580000}"/>
    <cellStyle name="Output 27 3 8" xfId="22839" xr:uid="{00000000-0005-0000-0000-0000F7580000}"/>
    <cellStyle name="Output 27 4" xfId="22840" xr:uid="{00000000-0005-0000-0000-0000F8580000}"/>
    <cellStyle name="Output 27 4 2" xfId="22841" xr:uid="{00000000-0005-0000-0000-0000F9580000}"/>
    <cellStyle name="Output 27 4 3" xfId="22842" xr:uid="{00000000-0005-0000-0000-0000FA580000}"/>
    <cellStyle name="Output 27 4 4" xfId="22843" xr:uid="{00000000-0005-0000-0000-0000FB580000}"/>
    <cellStyle name="Output 27 5" xfId="22844" xr:uid="{00000000-0005-0000-0000-0000FC580000}"/>
    <cellStyle name="Output 27 6" xfId="22845" xr:uid="{00000000-0005-0000-0000-0000FD580000}"/>
    <cellStyle name="Output 27 7" xfId="22846" xr:uid="{00000000-0005-0000-0000-0000FE580000}"/>
    <cellStyle name="Output 28" xfId="22847" xr:uid="{00000000-0005-0000-0000-0000FF580000}"/>
    <cellStyle name="Output 28 2" xfId="22848" xr:uid="{00000000-0005-0000-0000-000000590000}"/>
    <cellStyle name="Output 28 2 2" xfId="22849" xr:uid="{00000000-0005-0000-0000-000001590000}"/>
    <cellStyle name="Output 28 2 2 2" xfId="22850" xr:uid="{00000000-0005-0000-0000-000002590000}"/>
    <cellStyle name="Output 28 2 2 2 2" xfId="22851" xr:uid="{00000000-0005-0000-0000-000003590000}"/>
    <cellStyle name="Output 28 2 2 2 3" xfId="22852" xr:uid="{00000000-0005-0000-0000-000004590000}"/>
    <cellStyle name="Output 28 2 2 2 4" xfId="22853" xr:uid="{00000000-0005-0000-0000-000005590000}"/>
    <cellStyle name="Output 28 2 2 3" xfId="22854" xr:uid="{00000000-0005-0000-0000-000006590000}"/>
    <cellStyle name="Output 28 2 2 3 2" xfId="22855" xr:uid="{00000000-0005-0000-0000-000007590000}"/>
    <cellStyle name="Output 28 2 2 3 3" xfId="22856" xr:uid="{00000000-0005-0000-0000-000008590000}"/>
    <cellStyle name="Output 28 2 2 3 4" xfId="22857" xr:uid="{00000000-0005-0000-0000-000009590000}"/>
    <cellStyle name="Output 28 2 2 4" xfId="22858" xr:uid="{00000000-0005-0000-0000-00000A590000}"/>
    <cellStyle name="Output 28 2 2 4 2" xfId="22859" xr:uid="{00000000-0005-0000-0000-00000B590000}"/>
    <cellStyle name="Output 28 2 2 4 3" xfId="22860" xr:uid="{00000000-0005-0000-0000-00000C590000}"/>
    <cellStyle name="Output 28 2 2 4 4" xfId="22861" xr:uid="{00000000-0005-0000-0000-00000D590000}"/>
    <cellStyle name="Output 28 2 2 5" xfId="22862" xr:uid="{00000000-0005-0000-0000-00000E590000}"/>
    <cellStyle name="Output 28 2 2 5 2" xfId="22863" xr:uid="{00000000-0005-0000-0000-00000F590000}"/>
    <cellStyle name="Output 28 2 2 5 3" xfId="22864" xr:uid="{00000000-0005-0000-0000-000010590000}"/>
    <cellStyle name="Output 28 2 2 5 4" xfId="22865" xr:uid="{00000000-0005-0000-0000-000011590000}"/>
    <cellStyle name="Output 28 2 2 6" xfId="22866" xr:uid="{00000000-0005-0000-0000-000012590000}"/>
    <cellStyle name="Output 28 2 2 7" xfId="22867" xr:uid="{00000000-0005-0000-0000-000013590000}"/>
    <cellStyle name="Output 28 2 2 8" xfId="22868" xr:uid="{00000000-0005-0000-0000-000014590000}"/>
    <cellStyle name="Output 28 2 3" xfId="22869" xr:uid="{00000000-0005-0000-0000-000015590000}"/>
    <cellStyle name="Output 28 2 3 2" xfId="22870" xr:uid="{00000000-0005-0000-0000-000016590000}"/>
    <cellStyle name="Output 28 2 3 3" xfId="22871" xr:uid="{00000000-0005-0000-0000-000017590000}"/>
    <cellStyle name="Output 28 2 3 4" xfId="22872" xr:uid="{00000000-0005-0000-0000-000018590000}"/>
    <cellStyle name="Output 28 2 4" xfId="22873" xr:uid="{00000000-0005-0000-0000-000019590000}"/>
    <cellStyle name="Output 28 2 5" xfId="22874" xr:uid="{00000000-0005-0000-0000-00001A590000}"/>
    <cellStyle name="Output 28 2 6" xfId="22875" xr:uid="{00000000-0005-0000-0000-00001B590000}"/>
    <cellStyle name="Output 28 3" xfId="22876" xr:uid="{00000000-0005-0000-0000-00001C590000}"/>
    <cellStyle name="Output 28 3 2" xfId="22877" xr:uid="{00000000-0005-0000-0000-00001D590000}"/>
    <cellStyle name="Output 28 3 2 2" xfId="22878" xr:uid="{00000000-0005-0000-0000-00001E590000}"/>
    <cellStyle name="Output 28 3 2 3" xfId="22879" xr:uid="{00000000-0005-0000-0000-00001F590000}"/>
    <cellStyle name="Output 28 3 2 4" xfId="22880" xr:uid="{00000000-0005-0000-0000-000020590000}"/>
    <cellStyle name="Output 28 3 3" xfId="22881" xr:uid="{00000000-0005-0000-0000-000021590000}"/>
    <cellStyle name="Output 28 3 3 2" xfId="22882" xr:uid="{00000000-0005-0000-0000-000022590000}"/>
    <cellStyle name="Output 28 3 3 3" xfId="22883" xr:uid="{00000000-0005-0000-0000-000023590000}"/>
    <cellStyle name="Output 28 3 3 4" xfId="22884" xr:uid="{00000000-0005-0000-0000-000024590000}"/>
    <cellStyle name="Output 28 3 4" xfId="22885" xr:uid="{00000000-0005-0000-0000-000025590000}"/>
    <cellStyle name="Output 28 3 4 2" xfId="22886" xr:uid="{00000000-0005-0000-0000-000026590000}"/>
    <cellStyle name="Output 28 3 4 3" xfId="22887" xr:uid="{00000000-0005-0000-0000-000027590000}"/>
    <cellStyle name="Output 28 3 4 4" xfId="22888" xr:uid="{00000000-0005-0000-0000-000028590000}"/>
    <cellStyle name="Output 28 3 5" xfId="22889" xr:uid="{00000000-0005-0000-0000-000029590000}"/>
    <cellStyle name="Output 28 3 5 2" xfId="22890" xr:uid="{00000000-0005-0000-0000-00002A590000}"/>
    <cellStyle name="Output 28 3 5 3" xfId="22891" xr:uid="{00000000-0005-0000-0000-00002B590000}"/>
    <cellStyle name="Output 28 3 5 4" xfId="22892" xr:uid="{00000000-0005-0000-0000-00002C590000}"/>
    <cellStyle name="Output 28 3 6" xfId="22893" xr:uid="{00000000-0005-0000-0000-00002D590000}"/>
    <cellStyle name="Output 28 3 7" xfId="22894" xr:uid="{00000000-0005-0000-0000-00002E590000}"/>
    <cellStyle name="Output 28 3 8" xfId="22895" xr:uid="{00000000-0005-0000-0000-00002F590000}"/>
    <cellStyle name="Output 28 4" xfId="22896" xr:uid="{00000000-0005-0000-0000-000030590000}"/>
    <cellStyle name="Output 28 4 2" xfId="22897" xr:uid="{00000000-0005-0000-0000-000031590000}"/>
    <cellStyle name="Output 28 4 3" xfId="22898" xr:uid="{00000000-0005-0000-0000-000032590000}"/>
    <cellStyle name="Output 28 4 4" xfId="22899" xr:uid="{00000000-0005-0000-0000-000033590000}"/>
    <cellStyle name="Output 28 5" xfId="22900" xr:uid="{00000000-0005-0000-0000-000034590000}"/>
    <cellStyle name="Output 28 6" xfId="22901" xr:uid="{00000000-0005-0000-0000-000035590000}"/>
    <cellStyle name="Output 28 7" xfId="22902" xr:uid="{00000000-0005-0000-0000-000036590000}"/>
    <cellStyle name="Output 29" xfId="22903" xr:uid="{00000000-0005-0000-0000-000037590000}"/>
    <cellStyle name="Output 29 2" xfId="22904" xr:uid="{00000000-0005-0000-0000-000038590000}"/>
    <cellStyle name="Output 29 2 2" xfId="22905" xr:uid="{00000000-0005-0000-0000-000039590000}"/>
    <cellStyle name="Output 29 2 2 2" xfId="22906" xr:uid="{00000000-0005-0000-0000-00003A590000}"/>
    <cellStyle name="Output 29 2 2 2 2" xfId="22907" xr:uid="{00000000-0005-0000-0000-00003B590000}"/>
    <cellStyle name="Output 29 2 2 2 3" xfId="22908" xr:uid="{00000000-0005-0000-0000-00003C590000}"/>
    <cellStyle name="Output 29 2 2 2 4" xfId="22909" xr:uid="{00000000-0005-0000-0000-00003D590000}"/>
    <cellStyle name="Output 29 2 2 3" xfId="22910" xr:uid="{00000000-0005-0000-0000-00003E590000}"/>
    <cellStyle name="Output 29 2 2 3 2" xfId="22911" xr:uid="{00000000-0005-0000-0000-00003F590000}"/>
    <cellStyle name="Output 29 2 2 3 3" xfId="22912" xr:uid="{00000000-0005-0000-0000-000040590000}"/>
    <cellStyle name="Output 29 2 2 3 4" xfId="22913" xr:uid="{00000000-0005-0000-0000-000041590000}"/>
    <cellStyle name="Output 29 2 2 4" xfId="22914" xr:uid="{00000000-0005-0000-0000-000042590000}"/>
    <cellStyle name="Output 29 2 2 4 2" xfId="22915" xr:uid="{00000000-0005-0000-0000-000043590000}"/>
    <cellStyle name="Output 29 2 2 4 3" xfId="22916" xr:uid="{00000000-0005-0000-0000-000044590000}"/>
    <cellStyle name="Output 29 2 2 4 4" xfId="22917" xr:uid="{00000000-0005-0000-0000-000045590000}"/>
    <cellStyle name="Output 29 2 2 5" xfId="22918" xr:uid="{00000000-0005-0000-0000-000046590000}"/>
    <cellStyle name="Output 29 2 2 5 2" xfId="22919" xr:uid="{00000000-0005-0000-0000-000047590000}"/>
    <cellStyle name="Output 29 2 2 5 3" xfId="22920" xr:uid="{00000000-0005-0000-0000-000048590000}"/>
    <cellStyle name="Output 29 2 2 5 4" xfId="22921" xr:uid="{00000000-0005-0000-0000-000049590000}"/>
    <cellStyle name="Output 29 2 2 6" xfId="22922" xr:uid="{00000000-0005-0000-0000-00004A590000}"/>
    <cellStyle name="Output 29 2 2 7" xfId="22923" xr:uid="{00000000-0005-0000-0000-00004B590000}"/>
    <cellStyle name="Output 29 2 2 8" xfId="22924" xr:uid="{00000000-0005-0000-0000-00004C590000}"/>
    <cellStyle name="Output 29 2 3" xfId="22925" xr:uid="{00000000-0005-0000-0000-00004D590000}"/>
    <cellStyle name="Output 29 2 3 2" xfId="22926" xr:uid="{00000000-0005-0000-0000-00004E590000}"/>
    <cellStyle name="Output 29 2 3 3" xfId="22927" xr:uid="{00000000-0005-0000-0000-00004F590000}"/>
    <cellStyle name="Output 29 2 3 4" xfId="22928" xr:uid="{00000000-0005-0000-0000-000050590000}"/>
    <cellStyle name="Output 29 2 4" xfId="22929" xr:uid="{00000000-0005-0000-0000-000051590000}"/>
    <cellStyle name="Output 29 2 5" xfId="22930" xr:uid="{00000000-0005-0000-0000-000052590000}"/>
    <cellStyle name="Output 29 2 6" xfId="22931" xr:uid="{00000000-0005-0000-0000-000053590000}"/>
    <cellStyle name="Output 29 3" xfId="22932" xr:uid="{00000000-0005-0000-0000-000054590000}"/>
    <cellStyle name="Output 29 3 2" xfId="22933" xr:uid="{00000000-0005-0000-0000-000055590000}"/>
    <cellStyle name="Output 29 3 2 2" xfId="22934" xr:uid="{00000000-0005-0000-0000-000056590000}"/>
    <cellStyle name="Output 29 3 2 3" xfId="22935" xr:uid="{00000000-0005-0000-0000-000057590000}"/>
    <cellStyle name="Output 29 3 2 4" xfId="22936" xr:uid="{00000000-0005-0000-0000-000058590000}"/>
    <cellStyle name="Output 29 3 3" xfId="22937" xr:uid="{00000000-0005-0000-0000-000059590000}"/>
    <cellStyle name="Output 29 3 3 2" xfId="22938" xr:uid="{00000000-0005-0000-0000-00005A590000}"/>
    <cellStyle name="Output 29 3 3 3" xfId="22939" xr:uid="{00000000-0005-0000-0000-00005B590000}"/>
    <cellStyle name="Output 29 3 3 4" xfId="22940" xr:uid="{00000000-0005-0000-0000-00005C590000}"/>
    <cellStyle name="Output 29 3 4" xfId="22941" xr:uid="{00000000-0005-0000-0000-00005D590000}"/>
    <cellStyle name="Output 29 3 4 2" xfId="22942" xr:uid="{00000000-0005-0000-0000-00005E590000}"/>
    <cellStyle name="Output 29 3 4 3" xfId="22943" xr:uid="{00000000-0005-0000-0000-00005F590000}"/>
    <cellStyle name="Output 29 3 4 4" xfId="22944" xr:uid="{00000000-0005-0000-0000-000060590000}"/>
    <cellStyle name="Output 29 3 5" xfId="22945" xr:uid="{00000000-0005-0000-0000-000061590000}"/>
    <cellStyle name="Output 29 3 5 2" xfId="22946" xr:uid="{00000000-0005-0000-0000-000062590000}"/>
    <cellStyle name="Output 29 3 5 3" xfId="22947" xr:uid="{00000000-0005-0000-0000-000063590000}"/>
    <cellStyle name="Output 29 3 5 4" xfId="22948" xr:uid="{00000000-0005-0000-0000-000064590000}"/>
    <cellStyle name="Output 29 3 6" xfId="22949" xr:uid="{00000000-0005-0000-0000-000065590000}"/>
    <cellStyle name="Output 29 3 7" xfId="22950" xr:uid="{00000000-0005-0000-0000-000066590000}"/>
    <cellStyle name="Output 29 3 8" xfId="22951" xr:uid="{00000000-0005-0000-0000-000067590000}"/>
    <cellStyle name="Output 29 4" xfId="22952" xr:uid="{00000000-0005-0000-0000-000068590000}"/>
    <cellStyle name="Output 29 4 2" xfId="22953" xr:uid="{00000000-0005-0000-0000-000069590000}"/>
    <cellStyle name="Output 29 4 3" xfId="22954" xr:uid="{00000000-0005-0000-0000-00006A590000}"/>
    <cellStyle name="Output 29 4 4" xfId="22955" xr:uid="{00000000-0005-0000-0000-00006B590000}"/>
    <cellStyle name="Output 29 5" xfId="22956" xr:uid="{00000000-0005-0000-0000-00006C590000}"/>
    <cellStyle name="Output 29 6" xfId="22957" xr:uid="{00000000-0005-0000-0000-00006D590000}"/>
    <cellStyle name="Output 29 7" xfId="22958" xr:uid="{00000000-0005-0000-0000-00006E590000}"/>
    <cellStyle name="Output 3" xfId="22959" xr:uid="{00000000-0005-0000-0000-00006F590000}"/>
    <cellStyle name="Output 3 10" xfId="22960" xr:uid="{00000000-0005-0000-0000-000070590000}"/>
    <cellStyle name="Output 3 10 2" xfId="22961" xr:uid="{00000000-0005-0000-0000-000071590000}"/>
    <cellStyle name="Output 3 10 2 2" xfId="22962" xr:uid="{00000000-0005-0000-0000-000072590000}"/>
    <cellStyle name="Output 3 10 3" xfId="22963" xr:uid="{00000000-0005-0000-0000-000073590000}"/>
    <cellStyle name="Output 3 10 3 2" xfId="22964" xr:uid="{00000000-0005-0000-0000-000074590000}"/>
    <cellStyle name="Output 3 10 4" xfId="22965" xr:uid="{00000000-0005-0000-0000-000075590000}"/>
    <cellStyle name="Output 3 10 5" xfId="22966" xr:uid="{00000000-0005-0000-0000-000076590000}"/>
    <cellStyle name="Output 3 11" xfId="22967" xr:uid="{00000000-0005-0000-0000-000077590000}"/>
    <cellStyle name="Output 3 11 2" xfId="22968" xr:uid="{00000000-0005-0000-0000-000078590000}"/>
    <cellStyle name="Output 3 11 3" xfId="22969" xr:uid="{00000000-0005-0000-0000-000079590000}"/>
    <cellStyle name="Output 3 11 4" xfId="22970" xr:uid="{00000000-0005-0000-0000-00007A590000}"/>
    <cellStyle name="Output 3 11 5" xfId="22971" xr:uid="{00000000-0005-0000-0000-00007B590000}"/>
    <cellStyle name="Output 3 12" xfId="22972" xr:uid="{00000000-0005-0000-0000-00007C590000}"/>
    <cellStyle name="Output 3 12 2" xfId="22973" xr:uid="{00000000-0005-0000-0000-00007D590000}"/>
    <cellStyle name="Output 3 12 3" xfId="22974" xr:uid="{00000000-0005-0000-0000-00007E590000}"/>
    <cellStyle name="Output 3 12 4" xfId="22975" xr:uid="{00000000-0005-0000-0000-00007F590000}"/>
    <cellStyle name="Output 3 13" xfId="22976" xr:uid="{00000000-0005-0000-0000-000080590000}"/>
    <cellStyle name="Output 3 13 2" xfId="22977" xr:uid="{00000000-0005-0000-0000-000081590000}"/>
    <cellStyle name="Output 3 13 3" xfId="22978" xr:uid="{00000000-0005-0000-0000-000082590000}"/>
    <cellStyle name="Output 3 13 4" xfId="22979" xr:uid="{00000000-0005-0000-0000-000083590000}"/>
    <cellStyle name="Output 3 14" xfId="22980" xr:uid="{00000000-0005-0000-0000-000084590000}"/>
    <cellStyle name="Output 3 14 2" xfId="22981" xr:uid="{00000000-0005-0000-0000-000085590000}"/>
    <cellStyle name="Output 3 14 3" xfId="22982" xr:uid="{00000000-0005-0000-0000-000086590000}"/>
    <cellStyle name="Output 3 14 4" xfId="22983" xr:uid="{00000000-0005-0000-0000-000087590000}"/>
    <cellStyle name="Output 3 15" xfId="22984" xr:uid="{00000000-0005-0000-0000-000088590000}"/>
    <cellStyle name="Output 3 15 2" xfId="22985" xr:uid="{00000000-0005-0000-0000-000089590000}"/>
    <cellStyle name="Output 3 15 3" xfId="22986" xr:uid="{00000000-0005-0000-0000-00008A590000}"/>
    <cellStyle name="Output 3 15 4" xfId="22987" xr:uid="{00000000-0005-0000-0000-00008B590000}"/>
    <cellStyle name="Output 3 16" xfId="22988" xr:uid="{00000000-0005-0000-0000-00008C590000}"/>
    <cellStyle name="Output 3 16 2" xfId="22989" xr:uid="{00000000-0005-0000-0000-00008D590000}"/>
    <cellStyle name="Output 3 16 3" xfId="22990" xr:uid="{00000000-0005-0000-0000-00008E590000}"/>
    <cellStyle name="Output 3 17" xfId="22991" xr:uid="{00000000-0005-0000-0000-00008F590000}"/>
    <cellStyle name="Output 3 18" xfId="22992" xr:uid="{00000000-0005-0000-0000-000090590000}"/>
    <cellStyle name="Output 3 19" xfId="22993" xr:uid="{00000000-0005-0000-0000-000091590000}"/>
    <cellStyle name="Output 3 2" xfId="22994" xr:uid="{00000000-0005-0000-0000-000092590000}"/>
    <cellStyle name="Output 3 2 10" xfId="22995" xr:uid="{00000000-0005-0000-0000-000093590000}"/>
    <cellStyle name="Output 3 2 10 2" xfId="22996" xr:uid="{00000000-0005-0000-0000-000094590000}"/>
    <cellStyle name="Output 3 2 11" xfId="22997" xr:uid="{00000000-0005-0000-0000-000095590000}"/>
    <cellStyle name="Output 3 2 11 2" xfId="22998" xr:uid="{00000000-0005-0000-0000-000096590000}"/>
    <cellStyle name="Output 3 2 12" xfId="22999" xr:uid="{00000000-0005-0000-0000-000097590000}"/>
    <cellStyle name="Output 3 2 12 2" xfId="23000" xr:uid="{00000000-0005-0000-0000-000098590000}"/>
    <cellStyle name="Output 3 2 13" xfId="23001" xr:uid="{00000000-0005-0000-0000-000099590000}"/>
    <cellStyle name="Output 3 2 2" xfId="23002" xr:uid="{00000000-0005-0000-0000-00009A590000}"/>
    <cellStyle name="Output 3 2 2 10" xfId="23003" xr:uid="{00000000-0005-0000-0000-00009B590000}"/>
    <cellStyle name="Output 3 2 2 2" xfId="23004" xr:uid="{00000000-0005-0000-0000-00009C590000}"/>
    <cellStyle name="Output 3 2 2 2 2" xfId="23005" xr:uid="{00000000-0005-0000-0000-00009D590000}"/>
    <cellStyle name="Output 3 2 2 2 2 2" xfId="23006" xr:uid="{00000000-0005-0000-0000-00009E590000}"/>
    <cellStyle name="Output 3 2 2 2 2 3" xfId="23007" xr:uid="{00000000-0005-0000-0000-00009F590000}"/>
    <cellStyle name="Output 3 2 2 2 2 4" xfId="23008" xr:uid="{00000000-0005-0000-0000-0000A0590000}"/>
    <cellStyle name="Output 3 2 2 2 3" xfId="23009" xr:uid="{00000000-0005-0000-0000-0000A1590000}"/>
    <cellStyle name="Output 3 2 2 2 3 2" xfId="23010" xr:uid="{00000000-0005-0000-0000-0000A2590000}"/>
    <cellStyle name="Output 3 2 2 2 3 3" xfId="23011" xr:uid="{00000000-0005-0000-0000-0000A3590000}"/>
    <cellStyle name="Output 3 2 2 2 3 4" xfId="23012" xr:uid="{00000000-0005-0000-0000-0000A4590000}"/>
    <cellStyle name="Output 3 2 2 2 4" xfId="23013" xr:uid="{00000000-0005-0000-0000-0000A5590000}"/>
    <cellStyle name="Output 3 2 2 2 4 2" xfId="23014" xr:uid="{00000000-0005-0000-0000-0000A6590000}"/>
    <cellStyle name="Output 3 2 2 2 4 3" xfId="23015" xr:uid="{00000000-0005-0000-0000-0000A7590000}"/>
    <cellStyle name="Output 3 2 2 2 4 4" xfId="23016" xr:uid="{00000000-0005-0000-0000-0000A8590000}"/>
    <cellStyle name="Output 3 2 2 2 5" xfId="23017" xr:uid="{00000000-0005-0000-0000-0000A9590000}"/>
    <cellStyle name="Output 3 2 2 2 5 2" xfId="23018" xr:uid="{00000000-0005-0000-0000-0000AA590000}"/>
    <cellStyle name="Output 3 2 2 2 5 3" xfId="23019" xr:uid="{00000000-0005-0000-0000-0000AB590000}"/>
    <cellStyle name="Output 3 2 2 2 5 4" xfId="23020" xr:uid="{00000000-0005-0000-0000-0000AC590000}"/>
    <cellStyle name="Output 3 2 2 2 6" xfId="23021" xr:uid="{00000000-0005-0000-0000-0000AD590000}"/>
    <cellStyle name="Output 3 2 2 2 6 2" xfId="23022" xr:uid="{00000000-0005-0000-0000-0000AE590000}"/>
    <cellStyle name="Output 3 2 2 2 6 3" xfId="23023" xr:uid="{00000000-0005-0000-0000-0000AF590000}"/>
    <cellStyle name="Output 3 2 2 2 6 4" xfId="23024" xr:uid="{00000000-0005-0000-0000-0000B0590000}"/>
    <cellStyle name="Output 3 2 2 2 7" xfId="23025" xr:uid="{00000000-0005-0000-0000-0000B1590000}"/>
    <cellStyle name="Output 3 2 2 2 8" xfId="23026" xr:uid="{00000000-0005-0000-0000-0000B2590000}"/>
    <cellStyle name="Output 3 2 2 2 9" xfId="23027" xr:uid="{00000000-0005-0000-0000-0000B3590000}"/>
    <cellStyle name="Output 3 2 2 3" xfId="23028" xr:uid="{00000000-0005-0000-0000-0000B4590000}"/>
    <cellStyle name="Output 3 2 2 3 2" xfId="23029" xr:uid="{00000000-0005-0000-0000-0000B5590000}"/>
    <cellStyle name="Output 3 2 2 3 3" xfId="23030" xr:uid="{00000000-0005-0000-0000-0000B6590000}"/>
    <cellStyle name="Output 3 2 2 3 4" xfId="23031" xr:uid="{00000000-0005-0000-0000-0000B7590000}"/>
    <cellStyle name="Output 3 2 2 4" xfId="23032" xr:uid="{00000000-0005-0000-0000-0000B8590000}"/>
    <cellStyle name="Output 3 2 2 4 2" xfId="23033" xr:uid="{00000000-0005-0000-0000-0000B9590000}"/>
    <cellStyle name="Output 3 2 2 4 3" xfId="23034" xr:uid="{00000000-0005-0000-0000-0000BA590000}"/>
    <cellStyle name="Output 3 2 2 4 4" xfId="23035" xr:uid="{00000000-0005-0000-0000-0000BB590000}"/>
    <cellStyle name="Output 3 2 2 5" xfId="23036" xr:uid="{00000000-0005-0000-0000-0000BC590000}"/>
    <cellStyle name="Output 3 2 2 5 2" xfId="23037" xr:uid="{00000000-0005-0000-0000-0000BD590000}"/>
    <cellStyle name="Output 3 2 2 5 3" xfId="23038" xr:uid="{00000000-0005-0000-0000-0000BE590000}"/>
    <cellStyle name="Output 3 2 2 5 4" xfId="23039" xr:uid="{00000000-0005-0000-0000-0000BF590000}"/>
    <cellStyle name="Output 3 2 2 6" xfId="23040" xr:uid="{00000000-0005-0000-0000-0000C0590000}"/>
    <cellStyle name="Output 3 2 2 6 2" xfId="23041" xr:uid="{00000000-0005-0000-0000-0000C1590000}"/>
    <cellStyle name="Output 3 2 2 6 3" xfId="23042" xr:uid="{00000000-0005-0000-0000-0000C2590000}"/>
    <cellStyle name="Output 3 2 2 6 4" xfId="23043" xr:uid="{00000000-0005-0000-0000-0000C3590000}"/>
    <cellStyle name="Output 3 2 2 7" xfId="23044" xr:uid="{00000000-0005-0000-0000-0000C4590000}"/>
    <cellStyle name="Output 3 2 2 7 2" xfId="23045" xr:uid="{00000000-0005-0000-0000-0000C5590000}"/>
    <cellStyle name="Output 3 2 2 7 3" xfId="23046" xr:uid="{00000000-0005-0000-0000-0000C6590000}"/>
    <cellStyle name="Output 3 2 2 7 4" xfId="23047" xr:uid="{00000000-0005-0000-0000-0000C7590000}"/>
    <cellStyle name="Output 3 2 2 8" xfId="23048" xr:uid="{00000000-0005-0000-0000-0000C8590000}"/>
    <cellStyle name="Output 3 2 2 8 2" xfId="23049" xr:uid="{00000000-0005-0000-0000-0000C9590000}"/>
    <cellStyle name="Output 3 2 2 9" xfId="23050" xr:uid="{00000000-0005-0000-0000-0000CA590000}"/>
    <cellStyle name="Output 3 2 3" xfId="23051" xr:uid="{00000000-0005-0000-0000-0000CB590000}"/>
    <cellStyle name="Output 3 2 3 2" xfId="23052" xr:uid="{00000000-0005-0000-0000-0000CC590000}"/>
    <cellStyle name="Output 3 2 3 2 2" xfId="23053" xr:uid="{00000000-0005-0000-0000-0000CD590000}"/>
    <cellStyle name="Output 3 2 3 2 3" xfId="23054" xr:uid="{00000000-0005-0000-0000-0000CE590000}"/>
    <cellStyle name="Output 3 2 3 2 4" xfId="23055" xr:uid="{00000000-0005-0000-0000-0000CF590000}"/>
    <cellStyle name="Output 3 2 3 3" xfId="23056" xr:uid="{00000000-0005-0000-0000-0000D0590000}"/>
    <cellStyle name="Output 3 2 3 3 2" xfId="23057" xr:uid="{00000000-0005-0000-0000-0000D1590000}"/>
    <cellStyle name="Output 3 2 3 3 3" xfId="23058" xr:uid="{00000000-0005-0000-0000-0000D2590000}"/>
    <cellStyle name="Output 3 2 3 3 4" xfId="23059" xr:uid="{00000000-0005-0000-0000-0000D3590000}"/>
    <cellStyle name="Output 3 2 3 4" xfId="23060" xr:uid="{00000000-0005-0000-0000-0000D4590000}"/>
    <cellStyle name="Output 3 2 3 4 2" xfId="23061" xr:uid="{00000000-0005-0000-0000-0000D5590000}"/>
    <cellStyle name="Output 3 2 3 4 3" xfId="23062" xr:uid="{00000000-0005-0000-0000-0000D6590000}"/>
    <cellStyle name="Output 3 2 3 4 4" xfId="23063" xr:uid="{00000000-0005-0000-0000-0000D7590000}"/>
    <cellStyle name="Output 3 2 3 5" xfId="23064" xr:uid="{00000000-0005-0000-0000-0000D8590000}"/>
    <cellStyle name="Output 3 2 3 5 2" xfId="23065" xr:uid="{00000000-0005-0000-0000-0000D9590000}"/>
    <cellStyle name="Output 3 2 3 5 3" xfId="23066" xr:uid="{00000000-0005-0000-0000-0000DA590000}"/>
    <cellStyle name="Output 3 2 3 5 4" xfId="23067" xr:uid="{00000000-0005-0000-0000-0000DB590000}"/>
    <cellStyle name="Output 3 2 3 6" xfId="23068" xr:uid="{00000000-0005-0000-0000-0000DC590000}"/>
    <cellStyle name="Output 3 2 3 6 2" xfId="23069" xr:uid="{00000000-0005-0000-0000-0000DD590000}"/>
    <cellStyle name="Output 3 2 3 6 3" xfId="23070" xr:uid="{00000000-0005-0000-0000-0000DE590000}"/>
    <cellStyle name="Output 3 2 3 6 4" xfId="23071" xr:uid="{00000000-0005-0000-0000-0000DF590000}"/>
    <cellStyle name="Output 3 2 3 7" xfId="23072" xr:uid="{00000000-0005-0000-0000-0000E0590000}"/>
    <cellStyle name="Output 3 2 3 8" xfId="23073" xr:uid="{00000000-0005-0000-0000-0000E1590000}"/>
    <cellStyle name="Output 3 2 3 9" xfId="23074" xr:uid="{00000000-0005-0000-0000-0000E2590000}"/>
    <cellStyle name="Output 3 2 4" xfId="23075" xr:uid="{00000000-0005-0000-0000-0000E3590000}"/>
    <cellStyle name="Output 3 2 4 2" xfId="23076" xr:uid="{00000000-0005-0000-0000-0000E4590000}"/>
    <cellStyle name="Output 3 2 4 3" xfId="23077" xr:uid="{00000000-0005-0000-0000-0000E5590000}"/>
    <cellStyle name="Output 3 2 4 4" xfId="23078" xr:uid="{00000000-0005-0000-0000-0000E6590000}"/>
    <cellStyle name="Output 3 2 5" xfId="23079" xr:uid="{00000000-0005-0000-0000-0000E7590000}"/>
    <cellStyle name="Output 3 2 5 2" xfId="23080" xr:uid="{00000000-0005-0000-0000-0000E8590000}"/>
    <cellStyle name="Output 3 2 5 3" xfId="23081" xr:uid="{00000000-0005-0000-0000-0000E9590000}"/>
    <cellStyle name="Output 3 2 5 4" xfId="23082" xr:uid="{00000000-0005-0000-0000-0000EA590000}"/>
    <cellStyle name="Output 3 2 6" xfId="23083" xr:uid="{00000000-0005-0000-0000-0000EB590000}"/>
    <cellStyle name="Output 3 2 6 2" xfId="23084" xr:uid="{00000000-0005-0000-0000-0000EC590000}"/>
    <cellStyle name="Output 3 2 6 3" xfId="23085" xr:uid="{00000000-0005-0000-0000-0000ED590000}"/>
    <cellStyle name="Output 3 2 6 4" xfId="23086" xr:uid="{00000000-0005-0000-0000-0000EE590000}"/>
    <cellStyle name="Output 3 2 7" xfId="23087" xr:uid="{00000000-0005-0000-0000-0000EF590000}"/>
    <cellStyle name="Output 3 2 7 2" xfId="23088" xr:uid="{00000000-0005-0000-0000-0000F0590000}"/>
    <cellStyle name="Output 3 2 7 3" xfId="23089" xr:uid="{00000000-0005-0000-0000-0000F1590000}"/>
    <cellStyle name="Output 3 2 7 4" xfId="23090" xr:uid="{00000000-0005-0000-0000-0000F2590000}"/>
    <cellStyle name="Output 3 2 8" xfId="23091" xr:uid="{00000000-0005-0000-0000-0000F3590000}"/>
    <cellStyle name="Output 3 2 9" xfId="23092" xr:uid="{00000000-0005-0000-0000-0000F4590000}"/>
    <cellStyle name="Output 3 20" xfId="23093" xr:uid="{00000000-0005-0000-0000-0000F5590000}"/>
    <cellStyle name="Output 3 20 2" xfId="23094" xr:uid="{00000000-0005-0000-0000-0000F6590000}"/>
    <cellStyle name="Output 3 21" xfId="23095" xr:uid="{00000000-0005-0000-0000-0000F7590000}"/>
    <cellStyle name="Output 3 3" xfId="23096" xr:uid="{00000000-0005-0000-0000-0000F8590000}"/>
    <cellStyle name="Output 3 3 10" xfId="23097" xr:uid="{00000000-0005-0000-0000-0000F9590000}"/>
    <cellStyle name="Output 3 3 10 2" xfId="23098" xr:uid="{00000000-0005-0000-0000-0000FA590000}"/>
    <cellStyle name="Output 3 3 11" xfId="23099" xr:uid="{00000000-0005-0000-0000-0000FB590000}"/>
    <cellStyle name="Output 3 3 11 2" xfId="23100" xr:uid="{00000000-0005-0000-0000-0000FC590000}"/>
    <cellStyle name="Output 3 3 12" xfId="23101" xr:uid="{00000000-0005-0000-0000-0000FD590000}"/>
    <cellStyle name="Output 3 3 2" xfId="23102" xr:uid="{00000000-0005-0000-0000-0000FE590000}"/>
    <cellStyle name="Output 3 3 2 2" xfId="23103" xr:uid="{00000000-0005-0000-0000-0000FF590000}"/>
    <cellStyle name="Output 3 3 2 2 2" xfId="23104" xr:uid="{00000000-0005-0000-0000-0000005A0000}"/>
    <cellStyle name="Output 3 3 2 2 3" xfId="23105" xr:uid="{00000000-0005-0000-0000-0000015A0000}"/>
    <cellStyle name="Output 3 3 2 2 4" xfId="23106" xr:uid="{00000000-0005-0000-0000-0000025A0000}"/>
    <cellStyle name="Output 3 3 2 3" xfId="23107" xr:uid="{00000000-0005-0000-0000-0000035A0000}"/>
    <cellStyle name="Output 3 3 2 3 2" xfId="23108" xr:uid="{00000000-0005-0000-0000-0000045A0000}"/>
    <cellStyle name="Output 3 3 2 3 3" xfId="23109" xr:uid="{00000000-0005-0000-0000-0000055A0000}"/>
    <cellStyle name="Output 3 3 2 3 4" xfId="23110" xr:uid="{00000000-0005-0000-0000-0000065A0000}"/>
    <cellStyle name="Output 3 3 2 4" xfId="23111" xr:uid="{00000000-0005-0000-0000-0000075A0000}"/>
    <cellStyle name="Output 3 3 2 4 2" xfId="23112" xr:uid="{00000000-0005-0000-0000-0000085A0000}"/>
    <cellStyle name="Output 3 3 2 4 3" xfId="23113" xr:uid="{00000000-0005-0000-0000-0000095A0000}"/>
    <cellStyle name="Output 3 3 2 4 4" xfId="23114" xr:uid="{00000000-0005-0000-0000-00000A5A0000}"/>
    <cellStyle name="Output 3 3 2 5" xfId="23115" xr:uid="{00000000-0005-0000-0000-00000B5A0000}"/>
    <cellStyle name="Output 3 3 2 5 2" xfId="23116" xr:uid="{00000000-0005-0000-0000-00000C5A0000}"/>
    <cellStyle name="Output 3 3 2 5 3" xfId="23117" xr:uid="{00000000-0005-0000-0000-00000D5A0000}"/>
    <cellStyle name="Output 3 3 2 5 4" xfId="23118" xr:uid="{00000000-0005-0000-0000-00000E5A0000}"/>
    <cellStyle name="Output 3 3 2 6" xfId="23119" xr:uid="{00000000-0005-0000-0000-00000F5A0000}"/>
    <cellStyle name="Output 3 3 2 6 2" xfId="23120" xr:uid="{00000000-0005-0000-0000-0000105A0000}"/>
    <cellStyle name="Output 3 3 2 6 3" xfId="23121" xr:uid="{00000000-0005-0000-0000-0000115A0000}"/>
    <cellStyle name="Output 3 3 2 6 4" xfId="23122" xr:uid="{00000000-0005-0000-0000-0000125A0000}"/>
    <cellStyle name="Output 3 3 2 7" xfId="23123" xr:uid="{00000000-0005-0000-0000-0000135A0000}"/>
    <cellStyle name="Output 3 3 2 8" xfId="23124" xr:uid="{00000000-0005-0000-0000-0000145A0000}"/>
    <cellStyle name="Output 3 3 2 9" xfId="23125" xr:uid="{00000000-0005-0000-0000-0000155A0000}"/>
    <cellStyle name="Output 3 3 3" xfId="23126" xr:uid="{00000000-0005-0000-0000-0000165A0000}"/>
    <cellStyle name="Output 3 3 3 2" xfId="23127" xr:uid="{00000000-0005-0000-0000-0000175A0000}"/>
    <cellStyle name="Output 3 3 3 3" xfId="23128" xr:uid="{00000000-0005-0000-0000-0000185A0000}"/>
    <cellStyle name="Output 3 3 3 4" xfId="23129" xr:uid="{00000000-0005-0000-0000-0000195A0000}"/>
    <cellStyle name="Output 3 3 4" xfId="23130" xr:uid="{00000000-0005-0000-0000-00001A5A0000}"/>
    <cellStyle name="Output 3 3 4 2" xfId="23131" xr:uid="{00000000-0005-0000-0000-00001B5A0000}"/>
    <cellStyle name="Output 3 3 4 3" xfId="23132" xr:uid="{00000000-0005-0000-0000-00001C5A0000}"/>
    <cellStyle name="Output 3 3 4 4" xfId="23133" xr:uid="{00000000-0005-0000-0000-00001D5A0000}"/>
    <cellStyle name="Output 3 3 5" xfId="23134" xr:uid="{00000000-0005-0000-0000-00001E5A0000}"/>
    <cellStyle name="Output 3 3 5 2" xfId="23135" xr:uid="{00000000-0005-0000-0000-00001F5A0000}"/>
    <cellStyle name="Output 3 3 5 3" xfId="23136" xr:uid="{00000000-0005-0000-0000-0000205A0000}"/>
    <cellStyle name="Output 3 3 5 4" xfId="23137" xr:uid="{00000000-0005-0000-0000-0000215A0000}"/>
    <cellStyle name="Output 3 3 6" xfId="23138" xr:uid="{00000000-0005-0000-0000-0000225A0000}"/>
    <cellStyle name="Output 3 3 6 2" xfId="23139" xr:uid="{00000000-0005-0000-0000-0000235A0000}"/>
    <cellStyle name="Output 3 3 6 3" xfId="23140" xr:uid="{00000000-0005-0000-0000-0000245A0000}"/>
    <cellStyle name="Output 3 3 6 4" xfId="23141" xr:uid="{00000000-0005-0000-0000-0000255A0000}"/>
    <cellStyle name="Output 3 3 7" xfId="23142" xr:uid="{00000000-0005-0000-0000-0000265A0000}"/>
    <cellStyle name="Output 3 3 7 2" xfId="23143" xr:uid="{00000000-0005-0000-0000-0000275A0000}"/>
    <cellStyle name="Output 3 3 7 3" xfId="23144" xr:uid="{00000000-0005-0000-0000-0000285A0000}"/>
    <cellStyle name="Output 3 3 7 4" xfId="23145" xr:uid="{00000000-0005-0000-0000-0000295A0000}"/>
    <cellStyle name="Output 3 3 8" xfId="23146" xr:uid="{00000000-0005-0000-0000-00002A5A0000}"/>
    <cellStyle name="Output 3 3 9" xfId="23147" xr:uid="{00000000-0005-0000-0000-00002B5A0000}"/>
    <cellStyle name="Output 3 3 9 2" xfId="23148" xr:uid="{00000000-0005-0000-0000-00002C5A0000}"/>
    <cellStyle name="Output 3 4" xfId="23149" xr:uid="{00000000-0005-0000-0000-00002D5A0000}"/>
    <cellStyle name="Output 3 4 10" xfId="23150" xr:uid="{00000000-0005-0000-0000-00002E5A0000}"/>
    <cellStyle name="Output 3 4 2" xfId="23151" xr:uid="{00000000-0005-0000-0000-00002F5A0000}"/>
    <cellStyle name="Output 3 4 2 2" xfId="23152" xr:uid="{00000000-0005-0000-0000-0000305A0000}"/>
    <cellStyle name="Output 3 4 2 2 2" xfId="23153" xr:uid="{00000000-0005-0000-0000-0000315A0000}"/>
    <cellStyle name="Output 3 4 2 2 3" xfId="23154" xr:uid="{00000000-0005-0000-0000-0000325A0000}"/>
    <cellStyle name="Output 3 4 2 2 4" xfId="23155" xr:uid="{00000000-0005-0000-0000-0000335A0000}"/>
    <cellStyle name="Output 3 4 2 3" xfId="23156" xr:uid="{00000000-0005-0000-0000-0000345A0000}"/>
    <cellStyle name="Output 3 4 2 3 2" xfId="23157" xr:uid="{00000000-0005-0000-0000-0000355A0000}"/>
    <cellStyle name="Output 3 4 2 3 3" xfId="23158" xr:uid="{00000000-0005-0000-0000-0000365A0000}"/>
    <cellStyle name="Output 3 4 2 3 4" xfId="23159" xr:uid="{00000000-0005-0000-0000-0000375A0000}"/>
    <cellStyle name="Output 3 4 2 4" xfId="23160" xr:uid="{00000000-0005-0000-0000-0000385A0000}"/>
    <cellStyle name="Output 3 4 2 4 2" xfId="23161" xr:uid="{00000000-0005-0000-0000-0000395A0000}"/>
    <cellStyle name="Output 3 4 2 4 3" xfId="23162" xr:uid="{00000000-0005-0000-0000-00003A5A0000}"/>
    <cellStyle name="Output 3 4 2 4 4" xfId="23163" xr:uid="{00000000-0005-0000-0000-00003B5A0000}"/>
    <cellStyle name="Output 3 4 2 5" xfId="23164" xr:uid="{00000000-0005-0000-0000-00003C5A0000}"/>
    <cellStyle name="Output 3 4 2 5 2" xfId="23165" xr:uid="{00000000-0005-0000-0000-00003D5A0000}"/>
    <cellStyle name="Output 3 4 2 5 3" xfId="23166" xr:uid="{00000000-0005-0000-0000-00003E5A0000}"/>
    <cellStyle name="Output 3 4 2 5 4" xfId="23167" xr:uid="{00000000-0005-0000-0000-00003F5A0000}"/>
    <cellStyle name="Output 3 4 2 6" xfId="23168" xr:uid="{00000000-0005-0000-0000-0000405A0000}"/>
    <cellStyle name="Output 3 4 2 6 2" xfId="23169" xr:uid="{00000000-0005-0000-0000-0000415A0000}"/>
    <cellStyle name="Output 3 4 2 6 3" xfId="23170" xr:uid="{00000000-0005-0000-0000-0000425A0000}"/>
    <cellStyle name="Output 3 4 2 6 4" xfId="23171" xr:uid="{00000000-0005-0000-0000-0000435A0000}"/>
    <cellStyle name="Output 3 4 2 7" xfId="23172" xr:uid="{00000000-0005-0000-0000-0000445A0000}"/>
    <cellStyle name="Output 3 4 2 8" xfId="23173" xr:uid="{00000000-0005-0000-0000-0000455A0000}"/>
    <cellStyle name="Output 3 4 2 9" xfId="23174" xr:uid="{00000000-0005-0000-0000-0000465A0000}"/>
    <cellStyle name="Output 3 4 3" xfId="23175" xr:uid="{00000000-0005-0000-0000-0000475A0000}"/>
    <cellStyle name="Output 3 4 3 2" xfId="23176" xr:uid="{00000000-0005-0000-0000-0000485A0000}"/>
    <cellStyle name="Output 3 4 3 3" xfId="23177" xr:uid="{00000000-0005-0000-0000-0000495A0000}"/>
    <cellStyle name="Output 3 4 3 4" xfId="23178" xr:uid="{00000000-0005-0000-0000-00004A5A0000}"/>
    <cellStyle name="Output 3 4 4" xfId="23179" xr:uid="{00000000-0005-0000-0000-00004B5A0000}"/>
    <cellStyle name="Output 3 4 4 2" xfId="23180" xr:uid="{00000000-0005-0000-0000-00004C5A0000}"/>
    <cellStyle name="Output 3 4 4 3" xfId="23181" xr:uid="{00000000-0005-0000-0000-00004D5A0000}"/>
    <cellStyle name="Output 3 4 4 4" xfId="23182" xr:uid="{00000000-0005-0000-0000-00004E5A0000}"/>
    <cellStyle name="Output 3 4 5" xfId="23183" xr:uid="{00000000-0005-0000-0000-00004F5A0000}"/>
    <cellStyle name="Output 3 4 5 2" xfId="23184" xr:uid="{00000000-0005-0000-0000-0000505A0000}"/>
    <cellStyle name="Output 3 4 5 3" xfId="23185" xr:uid="{00000000-0005-0000-0000-0000515A0000}"/>
    <cellStyle name="Output 3 4 5 4" xfId="23186" xr:uid="{00000000-0005-0000-0000-0000525A0000}"/>
    <cellStyle name="Output 3 4 6" xfId="23187" xr:uid="{00000000-0005-0000-0000-0000535A0000}"/>
    <cellStyle name="Output 3 4 6 2" xfId="23188" xr:uid="{00000000-0005-0000-0000-0000545A0000}"/>
    <cellStyle name="Output 3 4 6 3" xfId="23189" xr:uid="{00000000-0005-0000-0000-0000555A0000}"/>
    <cellStyle name="Output 3 4 6 4" xfId="23190" xr:uid="{00000000-0005-0000-0000-0000565A0000}"/>
    <cellStyle name="Output 3 4 7" xfId="23191" xr:uid="{00000000-0005-0000-0000-0000575A0000}"/>
    <cellStyle name="Output 3 4 7 2" xfId="23192" xr:uid="{00000000-0005-0000-0000-0000585A0000}"/>
    <cellStyle name="Output 3 4 7 3" xfId="23193" xr:uid="{00000000-0005-0000-0000-0000595A0000}"/>
    <cellStyle name="Output 3 4 7 4" xfId="23194" xr:uid="{00000000-0005-0000-0000-00005A5A0000}"/>
    <cellStyle name="Output 3 4 8" xfId="23195" xr:uid="{00000000-0005-0000-0000-00005B5A0000}"/>
    <cellStyle name="Output 3 4 8 2" xfId="23196" xr:uid="{00000000-0005-0000-0000-00005C5A0000}"/>
    <cellStyle name="Output 3 4 9" xfId="23197" xr:uid="{00000000-0005-0000-0000-00005D5A0000}"/>
    <cellStyle name="Output 3 4 9 2" xfId="23198" xr:uid="{00000000-0005-0000-0000-00005E5A0000}"/>
    <cellStyle name="Output 3 5" xfId="23199" xr:uid="{00000000-0005-0000-0000-00005F5A0000}"/>
    <cellStyle name="Output 3 5 2" xfId="23200" xr:uid="{00000000-0005-0000-0000-0000605A0000}"/>
    <cellStyle name="Output 3 5 2 2" xfId="23201" xr:uid="{00000000-0005-0000-0000-0000615A0000}"/>
    <cellStyle name="Output 3 5 2 3" xfId="23202" xr:uid="{00000000-0005-0000-0000-0000625A0000}"/>
    <cellStyle name="Output 3 5 2 4" xfId="23203" xr:uid="{00000000-0005-0000-0000-0000635A0000}"/>
    <cellStyle name="Output 3 5 3" xfId="23204" xr:uid="{00000000-0005-0000-0000-0000645A0000}"/>
    <cellStyle name="Output 3 5 3 2" xfId="23205" xr:uid="{00000000-0005-0000-0000-0000655A0000}"/>
    <cellStyle name="Output 3 5 3 3" xfId="23206" xr:uid="{00000000-0005-0000-0000-0000665A0000}"/>
    <cellStyle name="Output 3 5 3 4" xfId="23207" xr:uid="{00000000-0005-0000-0000-0000675A0000}"/>
    <cellStyle name="Output 3 5 4" xfId="23208" xr:uid="{00000000-0005-0000-0000-0000685A0000}"/>
    <cellStyle name="Output 3 5 4 2" xfId="23209" xr:uid="{00000000-0005-0000-0000-0000695A0000}"/>
    <cellStyle name="Output 3 5 4 3" xfId="23210" xr:uid="{00000000-0005-0000-0000-00006A5A0000}"/>
    <cellStyle name="Output 3 5 4 4" xfId="23211" xr:uid="{00000000-0005-0000-0000-00006B5A0000}"/>
    <cellStyle name="Output 3 5 5" xfId="23212" xr:uid="{00000000-0005-0000-0000-00006C5A0000}"/>
    <cellStyle name="Output 3 5 5 2" xfId="23213" xr:uid="{00000000-0005-0000-0000-00006D5A0000}"/>
    <cellStyle name="Output 3 5 5 3" xfId="23214" xr:uid="{00000000-0005-0000-0000-00006E5A0000}"/>
    <cellStyle name="Output 3 5 5 4" xfId="23215" xr:uid="{00000000-0005-0000-0000-00006F5A0000}"/>
    <cellStyle name="Output 3 5 6" xfId="23216" xr:uid="{00000000-0005-0000-0000-0000705A0000}"/>
    <cellStyle name="Output 3 5 7" xfId="23217" xr:uid="{00000000-0005-0000-0000-0000715A0000}"/>
    <cellStyle name="Output 3 5 8" xfId="23218" xr:uid="{00000000-0005-0000-0000-0000725A0000}"/>
    <cellStyle name="Output 3 6" xfId="23219" xr:uid="{00000000-0005-0000-0000-0000735A0000}"/>
    <cellStyle name="Output 3 6 2" xfId="23220" xr:uid="{00000000-0005-0000-0000-0000745A0000}"/>
    <cellStyle name="Output 3 6 2 2" xfId="23221" xr:uid="{00000000-0005-0000-0000-0000755A0000}"/>
    <cellStyle name="Output 3 6 2 3" xfId="23222" xr:uid="{00000000-0005-0000-0000-0000765A0000}"/>
    <cellStyle name="Output 3 6 2 4" xfId="23223" xr:uid="{00000000-0005-0000-0000-0000775A0000}"/>
    <cellStyle name="Output 3 6 3" xfId="23224" xr:uid="{00000000-0005-0000-0000-0000785A0000}"/>
    <cellStyle name="Output 3 6 4" xfId="23225" xr:uid="{00000000-0005-0000-0000-0000795A0000}"/>
    <cellStyle name="Output 3 6 5" xfId="23226" xr:uid="{00000000-0005-0000-0000-00007A5A0000}"/>
    <cellStyle name="Output 3 7" xfId="23227" xr:uid="{00000000-0005-0000-0000-00007B5A0000}"/>
    <cellStyle name="Output 3 7 2" xfId="23228" xr:uid="{00000000-0005-0000-0000-00007C5A0000}"/>
    <cellStyle name="Output 3 7 3" xfId="23229" xr:uid="{00000000-0005-0000-0000-00007D5A0000}"/>
    <cellStyle name="Output 3 7 4" xfId="23230" xr:uid="{00000000-0005-0000-0000-00007E5A0000}"/>
    <cellStyle name="Output 3 8" xfId="23231" xr:uid="{00000000-0005-0000-0000-00007F5A0000}"/>
    <cellStyle name="Output 3 8 2" xfId="23232" xr:uid="{00000000-0005-0000-0000-0000805A0000}"/>
    <cellStyle name="Output 3 8 3" xfId="23233" xr:uid="{00000000-0005-0000-0000-0000815A0000}"/>
    <cellStyle name="Output 3 8 4" xfId="23234" xr:uid="{00000000-0005-0000-0000-0000825A0000}"/>
    <cellStyle name="Output 3 9" xfId="23235" xr:uid="{00000000-0005-0000-0000-0000835A0000}"/>
    <cellStyle name="Output 3 9 2" xfId="23236" xr:uid="{00000000-0005-0000-0000-0000845A0000}"/>
    <cellStyle name="Output 3 9 3" xfId="23237" xr:uid="{00000000-0005-0000-0000-0000855A0000}"/>
    <cellStyle name="Output 3 9 4" xfId="23238" xr:uid="{00000000-0005-0000-0000-0000865A0000}"/>
    <cellStyle name="Output 30" xfId="23239" xr:uid="{00000000-0005-0000-0000-0000875A0000}"/>
    <cellStyle name="Output 30 2" xfId="23240" xr:uid="{00000000-0005-0000-0000-0000885A0000}"/>
    <cellStyle name="Output 30 2 2" xfId="23241" xr:uid="{00000000-0005-0000-0000-0000895A0000}"/>
    <cellStyle name="Output 30 2 2 2" xfId="23242" xr:uid="{00000000-0005-0000-0000-00008A5A0000}"/>
    <cellStyle name="Output 30 2 2 2 2" xfId="23243" xr:uid="{00000000-0005-0000-0000-00008B5A0000}"/>
    <cellStyle name="Output 30 2 2 2 3" xfId="23244" xr:uid="{00000000-0005-0000-0000-00008C5A0000}"/>
    <cellStyle name="Output 30 2 2 2 4" xfId="23245" xr:uid="{00000000-0005-0000-0000-00008D5A0000}"/>
    <cellStyle name="Output 30 2 2 3" xfId="23246" xr:uid="{00000000-0005-0000-0000-00008E5A0000}"/>
    <cellStyle name="Output 30 2 2 3 2" xfId="23247" xr:uid="{00000000-0005-0000-0000-00008F5A0000}"/>
    <cellStyle name="Output 30 2 2 3 3" xfId="23248" xr:uid="{00000000-0005-0000-0000-0000905A0000}"/>
    <cellStyle name="Output 30 2 2 3 4" xfId="23249" xr:uid="{00000000-0005-0000-0000-0000915A0000}"/>
    <cellStyle name="Output 30 2 2 4" xfId="23250" xr:uid="{00000000-0005-0000-0000-0000925A0000}"/>
    <cellStyle name="Output 30 2 2 4 2" xfId="23251" xr:uid="{00000000-0005-0000-0000-0000935A0000}"/>
    <cellStyle name="Output 30 2 2 4 3" xfId="23252" xr:uid="{00000000-0005-0000-0000-0000945A0000}"/>
    <cellStyle name="Output 30 2 2 4 4" xfId="23253" xr:uid="{00000000-0005-0000-0000-0000955A0000}"/>
    <cellStyle name="Output 30 2 2 5" xfId="23254" xr:uid="{00000000-0005-0000-0000-0000965A0000}"/>
    <cellStyle name="Output 30 2 2 5 2" xfId="23255" xr:uid="{00000000-0005-0000-0000-0000975A0000}"/>
    <cellStyle name="Output 30 2 2 5 3" xfId="23256" xr:uid="{00000000-0005-0000-0000-0000985A0000}"/>
    <cellStyle name="Output 30 2 2 5 4" xfId="23257" xr:uid="{00000000-0005-0000-0000-0000995A0000}"/>
    <cellStyle name="Output 30 2 2 6" xfId="23258" xr:uid="{00000000-0005-0000-0000-00009A5A0000}"/>
    <cellStyle name="Output 30 2 2 7" xfId="23259" xr:uid="{00000000-0005-0000-0000-00009B5A0000}"/>
    <cellStyle name="Output 30 2 2 8" xfId="23260" xr:uid="{00000000-0005-0000-0000-00009C5A0000}"/>
    <cellStyle name="Output 30 2 3" xfId="23261" xr:uid="{00000000-0005-0000-0000-00009D5A0000}"/>
    <cellStyle name="Output 30 2 3 2" xfId="23262" xr:uid="{00000000-0005-0000-0000-00009E5A0000}"/>
    <cellStyle name="Output 30 2 3 3" xfId="23263" xr:uid="{00000000-0005-0000-0000-00009F5A0000}"/>
    <cellStyle name="Output 30 2 3 4" xfId="23264" xr:uid="{00000000-0005-0000-0000-0000A05A0000}"/>
    <cellStyle name="Output 30 2 4" xfId="23265" xr:uid="{00000000-0005-0000-0000-0000A15A0000}"/>
    <cellStyle name="Output 30 2 5" xfId="23266" xr:uid="{00000000-0005-0000-0000-0000A25A0000}"/>
    <cellStyle name="Output 30 2 6" xfId="23267" xr:uid="{00000000-0005-0000-0000-0000A35A0000}"/>
    <cellStyle name="Output 30 3" xfId="23268" xr:uid="{00000000-0005-0000-0000-0000A45A0000}"/>
    <cellStyle name="Output 30 3 2" xfId="23269" xr:uid="{00000000-0005-0000-0000-0000A55A0000}"/>
    <cellStyle name="Output 30 3 2 2" xfId="23270" xr:uid="{00000000-0005-0000-0000-0000A65A0000}"/>
    <cellStyle name="Output 30 3 2 3" xfId="23271" xr:uid="{00000000-0005-0000-0000-0000A75A0000}"/>
    <cellStyle name="Output 30 3 2 4" xfId="23272" xr:uid="{00000000-0005-0000-0000-0000A85A0000}"/>
    <cellStyle name="Output 30 3 3" xfId="23273" xr:uid="{00000000-0005-0000-0000-0000A95A0000}"/>
    <cellStyle name="Output 30 3 3 2" xfId="23274" xr:uid="{00000000-0005-0000-0000-0000AA5A0000}"/>
    <cellStyle name="Output 30 3 3 3" xfId="23275" xr:uid="{00000000-0005-0000-0000-0000AB5A0000}"/>
    <cellStyle name="Output 30 3 3 4" xfId="23276" xr:uid="{00000000-0005-0000-0000-0000AC5A0000}"/>
    <cellStyle name="Output 30 3 4" xfId="23277" xr:uid="{00000000-0005-0000-0000-0000AD5A0000}"/>
    <cellStyle name="Output 30 3 4 2" xfId="23278" xr:uid="{00000000-0005-0000-0000-0000AE5A0000}"/>
    <cellStyle name="Output 30 3 4 3" xfId="23279" xr:uid="{00000000-0005-0000-0000-0000AF5A0000}"/>
    <cellStyle name="Output 30 3 4 4" xfId="23280" xr:uid="{00000000-0005-0000-0000-0000B05A0000}"/>
    <cellStyle name="Output 30 3 5" xfId="23281" xr:uid="{00000000-0005-0000-0000-0000B15A0000}"/>
    <cellStyle name="Output 30 3 5 2" xfId="23282" xr:uid="{00000000-0005-0000-0000-0000B25A0000}"/>
    <cellStyle name="Output 30 3 5 3" xfId="23283" xr:uid="{00000000-0005-0000-0000-0000B35A0000}"/>
    <cellStyle name="Output 30 3 5 4" xfId="23284" xr:uid="{00000000-0005-0000-0000-0000B45A0000}"/>
    <cellStyle name="Output 30 3 6" xfId="23285" xr:uid="{00000000-0005-0000-0000-0000B55A0000}"/>
    <cellStyle name="Output 30 3 7" xfId="23286" xr:uid="{00000000-0005-0000-0000-0000B65A0000}"/>
    <cellStyle name="Output 30 3 8" xfId="23287" xr:uid="{00000000-0005-0000-0000-0000B75A0000}"/>
    <cellStyle name="Output 30 4" xfId="23288" xr:uid="{00000000-0005-0000-0000-0000B85A0000}"/>
    <cellStyle name="Output 30 4 2" xfId="23289" xr:uid="{00000000-0005-0000-0000-0000B95A0000}"/>
    <cellStyle name="Output 30 4 3" xfId="23290" xr:uid="{00000000-0005-0000-0000-0000BA5A0000}"/>
    <cellStyle name="Output 30 4 4" xfId="23291" xr:uid="{00000000-0005-0000-0000-0000BB5A0000}"/>
    <cellStyle name="Output 30 5" xfId="23292" xr:uid="{00000000-0005-0000-0000-0000BC5A0000}"/>
    <cellStyle name="Output 30 6" xfId="23293" xr:uid="{00000000-0005-0000-0000-0000BD5A0000}"/>
    <cellStyle name="Output 30 7" xfId="23294" xr:uid="{00000000-0005-0000-0000-0000BE5A0000}"/>
    <cellStyle name="Output 31" xfId="23295" xr:uid="{00000000-0005-0000-0000-0000BF5A0000}"/>
    <cellStyle name="Output 31 2" xfId="23296" xr:uid="{00000000-0005-0000-0000-0000C05A0000}"/>
    <cellStyle name="Output 31 2 2" xfId="23297" xr:uid="{00000000-0005-0000-0000-0000C15A0000}"/>
    <cellStyle name="Output 31 2 2 2" xfId="23298" xr:uid="{00000000-0005-0000-0000-0000C25A0000}"/>
    <cellStyle name="Output 31 2 2 2 2" xfId="23299" xr:uid="{00000000-0005-0000-0000-0000C35A0000}"/>
    <cellStyle name="Output 31 2 2 2 3" xfId="23300" xr:uid="{00000000-0005-0000-0000-0000C45A0000}"/>
    <cellStyle name="Output 31 2 2 2 4" xfId="23301" xr:uid="{00000000-0005-0000-0000-0000C55A0000}"/>
    <cellStyle name="Output 31 2 2 3" xfId="23302" xr:uid="{00000000-0005-0000-0000-0000C65A0000}"/>
    <cellStyle name="Output 31 2 2 3 2" xfId="23303" xr:uid="{00000000-0005-0000-0000-0000C75A0000}"/>
    <cellStyle name="Output 31 2 2 3 3" xfId="23304" xr:uid="{00000000-0005-0000-0000-0000C85A0000}"/>
    <cellStyle name="Output 31 2 2 3 4" xfId="23305" xr:uid="{00000000-0005-0000-0000-0000C95A0000}"/>
    <cellStyle name="Output 31 2 2 4" xfId="23306" xr:uid="{00000000-0005-0000-0000-0000CA5A0000}"/>
    <cellStyle name="Output 31 2 2 4 2" xfId="23307" xr:uid="{00000000-0005-0000-0000-0000CB5A0000}"/>
    <cellStyle name="Output 31 2 2 4 3" xfId="23308" xr:uid="{00000000-0005-0000-0000-0000CC5A0000}"/>
    <cellStyle name="Output 31 2 2 4 4" xfId="23309" xr:uid="{00000000-0005-0000-0000-0000CD5A0000}"/>
    <cellStyle name="Output 31 2 2 5" xfId="23310" xr:uid="{00000000-0005-0000-0000-0000CE5A0000}"/>
    <cellStyle name="Output 31 2 2 5 2" xfId="23311" xr:uid="{00000000-0005-0000-0000-0000CF5A0000}"/>
    <cellStyle name="Output 31 2 2 5 3" xfId="23312" xr:uid="{00000000-0005-0000-0000-0000D05A0000}"/>
    <cellStyle name="Output 31 2 2 5 4" xfId="23313" xr:uid="{00000000-0005-0000-0000-0000D15A0000}"/>
    <cellStyle name="Output 31 2 2 6" xfId="23314" xr:uid="{00000000-0005-0000-0000-0000D25A0000}"/>
    <cellStyle name="Output 31 2 2 7" xfId="23315" xr:uid="{00000000-0005-0000-0000-0000D35A0000}"/>
    <cellStyle name="Output 31 2 2 8" xfId="23316" xr:uid="{00000000-0005-0000-0000-0000D45A0000}"/>
    <cellStyle name="Output 31 2 3" xfId="23317" xr:uid="{00000000-0005-0000-0000-0000D55A0000}"/>
    <cellStyle name="Output 31 2 3 2" xfId="23318" xr:uid="{00000000-0005-0000-0000-0000D65A0000}"/>
    <cellStyle name="Output 31 2 3 3" xfId="23319" xr:uid="{00000000-0005-0000-0000-0000D75A0000}"/>
    <cellStyle name="Output 31 2 3 4" xfId="23320" xr:uid="{00000000-0005-0000-0000-0000D85A0000}"/>
    <cellStyle name="Output 31 2 4" xfId="23321" xr:uid="{00000000-0005-0000-0000-0000D95A0000}"/>
    <cellStyle name="Output 31 2 5" xfId="23322" xr:uid="{00000000-0005-0000-0000-0000DA5A0000}"/>
    <cellStyle name="Output 31 2 6" xfId="23323" xr:uid="{00000000-0005-0000-0000-0000DB5A0000}"/>
    <cellStyle name="Output 31 3" xfId="23324" xr:uid="{00000000-0005-0000-0000-0000DC5A0000}"/>
    <cellStyle name="Output 31 3 2" xfId="23325" xr:uid="{00000000-0005-0000-0000-0000DD5A0000}"/>
    <cellStyle name="Output 31 3 2 2" xfId="23326" xr:uid="{00000000-0005-0000-0000-0000DE5A0000}"/>
    <cellStyle name="Output 31 3 2 3" xfId="23327" xr:uid="{00000000-0005-0000-0000-0000DF5A0000}"/>
    <cellStyle name="Output 31 3 2 4" xfId="23328" xr:uid="{00000000-0005-0000-0000-0000E05A0000}"/>
    <cellStyle name="Output 31 3 3" xfId="23329" xr:uid="{00000000-0005-0000-0000-0000E15A0000}"/>
    <cellStyle name="Output 31 3 3 2" xfId="23330" xr:uid="{00000000-0005-0000-0000-0000E25A0000}"/>
    <cellStyle name="Output 31 3 3 3" xfId="23331" xr:uid="{00000000-0005-0000-0000-0000E35A0000}"/>
    <cellStyle name="Output 31 3 3 4" xfId="23332" xr:uid="{00000000-0005-0000-0000-0000E45A0000}"/>
    <cellStyle name="Output 31 3 4" xfId="23333" xr:uid="{00000000-0005-0000-0000-0000E55A0000}"/>
    <cellStyle name="Output 31 3 4 2" xfId="23334" xr:uid="{00000000-0005-0000-0000-0000E65A0000}"/>
    <cellStyle name="Output 31 3 4 3" xfId="23335" xr:uid="{00000000-0005-0000-0000-0000E75A0000}"/>
    <cellStyle name="Output 31 3 4 4" xfId="23336" xr:uid="{00000000-0005-0000-0000-0000E85A0000}"/>
    <cellStyle name="Output 31 3 5" xfId="23337" xr:uid="{00000000-0005-0000-0000-0000E95A0000}"/>
    <cellStyle name="Output 31 3 5 2" xfId="23338" xr:uid="{00000000-0005-0000-0000-0000EA5A0000}"/>
    <cellStyle name="Output 31 3 5 3" xfId="23339" xr:uid="{00000000-0005-0000-0000-0000EB5A0000}"/>
    <cellStyle name="Output 31 3 5 4" xfId="23340" xr:uid="{00000000-0005-0000-0000-0000EC5A0000}"/>
    <cellStyle name="Output 31 3 6" xfId="23341" xr:uid="{00000000-0005-0000-0000-0000ED5A0000}"/>
    <cellStyle name="Output 31 3 7" xfId="23342" xr:uid="{00000000-0005-0000-0000-0000EE5A0000}"/>
    <cellStyle name="Output 31 3 8" xfId="23343" xr:uid="{00000000-0005-0000-0000-0000EF5A0000}"/>
    <cellStyle name="Output 31 4" xfId="23344" xr:uid="{00000000-0005-0000-0000-0000F05A0000}"/>
    <cellStyle name="Output 31 4 2" xfId="23345" xr:uid="{00000000-0005-0000-0000-0000F15A0000}"/>
    <cellStyle name="Output 31 4 3" xfId="23346" xr:uid="{00000000-0005-0000-0000-0000F25A0000}"/>
    <cellStyle name="Output 31 4 4" xfId="23347" xr:uid="{00000000-0005-0000-0000-0000F35A0000}"/>
    <cellStyle name="Output 31 5" xfId="23348" xr:uid="{00000000-0005-0000-0000-0000F45A0000}"/>
    <cellStyle name="Output 31 6" xfId="23349" xr:uid="{00000000-0005-0000-0000-0000F55A0000}"/>
    <cellStyle name="Output 31 7" xfId="23350" xr:uid="{00000000-0005-0000-0000-0000F65A0000}"/>
    <cellStyle name="Output 32" xfId="23351" xr:uid="{00000000-0005-0000-0000-0000F75A0000}"/>
    <cellStyle name="Output 32 2" xfId="23352" xr:uid="{00000000-0005-0000-0000-0000F85A0000}"/>
    <cellStyle name="Output 32 2 2" xfId="23353" xr:uid="{00000000-0005-0000-0000-0000F95A0000}"/>
    <cellStyle name="Output 32 2 2 2" xfId="23354" xr:uid="{00000000-0005-0000-0000-0000FA5A0000}"/>
    <cellStyle name="Output 32 2 2 2 2" xfId="23355" xr:uid="{00000000-0005-0000-0000-0000FB5A0000}"/>
    <cellStyle name="Output 32 2 2 2 3" xfId="23356" xr:uid="{00000000-0005-0000-0000-0000FC5A0000}"/>
    <cellStyle name="Output 32 2 2 2 4" xfId="23357" xr:uid="{00000000-0005-0000-0000-0000FD5A0000}"/>
    <cellStyle name="Output 32 2 2 3" xfId="23358" xr:uid="{00000000-0005-0000-0000-0000FE5A0000}"/>
    <cellStyle name="Output 32 2 2 3 2" xfId="23359" xr:uid="{00000000-0005-0000-0000-0000FF5A0000}"/>
    <cellStyle name="Output 32 2 2 3 3" xfId="23360" xr:uid="{00000000-0005-0000-0000-0000005B0000}"/>
    <cellStyle name="Output 32 2 2 3 4" xfId="23361" xr:uid="{00000000-0005-0000-0000-0000015B0000}"/>
    <cellStyle name="Output 32 2 2 4" xfId="23362" xr:uid="{00000000-0005-0000-0000-0000025B0000}"/>
    <cellStyle name="Output 32 2 2 4 2" xfId="23363" xr:uid="{00000000-0005-0000-0000-0000035B0000}"/>
    <cellStyle name="Output 32 2 2 4 3" xfId="23364" xr:uid="{00000000-0005-0000-0000-0000045B0000}"/>
    <cellStyle name="Output 32 2 2 4 4" xfId="23365" xr:uid="{00000000-0005-0000-0000-0000055B0000}"/>
    <cellStyle name="Output 32 2 2 5" xfId="23366" xr:uid="{00000000-0005-0000-0000-0000065B0000}"/>
    <cellStyle name="Output 32 2 2 5 2" xfId="23367" xr:uid="{00000000-0005-0000-0000-0000075B0000}"/>
    <cellStyle name="Output 32 2 2 5 3" xfId="23368" xr:uid="{00000000-0005-0000-0000-0000085B0000}"/>
    <cellStyle name="Output 32 2 2 5 4" xfId="23369" xr:uid="{00000000-0005-0000-0000-0000095B0000}"/>
    <cellStyle name="Output 32 2 2 6" xfId="23370" xr:uid="{00000000-0005-0000-0000-00000A5B0000}"/>
    <cellStyle name="Output 32 2 2 7" xfId="23371" xr:uid="{00000000-0005-0000-0000-00000B5B0000}"/>
    <cellStyle name="Output 32 2 2 8" xfId="23372" xr:uid="{00000000-0005-0000-0000-00000C5B0000}"/>
    <cellStyle name="Output 32 2 3" xfId="23373" xr:uid="{00000000-0005-0000-0000-00000D5B0000}"/>
    <cellStyle name="Output 32 2 3 2" xfId="23374" xr:uid="{00000000-0005-0000-0000-00000E5B0000}"/>
    <cellStyle name="Output 32 2 3 3" xfId="23375" xr:uid="{00000000-0005-0000-0000-00000F5B0000}"/>
    <cellStyle name="Output 32 2 3 4" xfId="23376" xr:uid="{00000000-0005-0000-0000-0000105B0000}"/>
    <cellStyle name="Output 32 2 4" xfId="23377" xr:uid="{00000000-0005-0000-0000-0000115B0000}"/>
    <cellStyle name="Output 32 2 5" xfId="23378" xr:uid="{00000000-0005-0000-0000-0000125B0000}"/>
    <cellStyle name="Output 32 2 6" xfId="23379" xr:uid="{00000000-0005-0000-0000-0000135B0000}"/>
    <cellStyle name="Output 32 3" xfId="23380" xr:uid="{00000000-0005-0000-0000-0000145B0000}"/>
    <cellStyle name="Output 32 3 2" xfId="23381" xr:uid="{00000000-0005-0000-0000-0000155B0000}"/>
    <cellStyle name="Output 32 3 2 2" xfId="23382" xr:uid="{00000000-0005-0000-0000-0000165B0000}"/>
    <cellStyle name="Output 32 3 2 3" xfId="23383" xr:uid="{00000000-0005-0000-0000-0000175B0000}"/>
    <cellStyle name="Output 32 3 2 4" xfId="23384" xr:uid="{00000000-0005-0000-0000-0000185B0000}"/>
    <cellStyle name="Output 32 3 3" xfId="23385" xr:uid="{00000000-0005-0000-0000-0000195B0000}"/>
    <cellStyle name="Output 32 3 3 2" xfId="23386" xr:uid="{00000000-0005-0000-0000-00001A5B0000}"/>
    <cellStyle name="Output 32 3 3 3" xfId="23387" xr:uid="{00000000-0005-0000-0000-00001B5B0000}"/>
    <cellStyle name="Output 32 3 3 4" xfId="23388" xr:uid="{00000000-0005-0000-0000-00001C5B0000}"/>
    <cellStyle name="Output 32 3 4" xfId="23389" xr:uid="{00000000-0005-0000-0000-00001D5B0000}"/>
    <cellStyle name="Output 32 3 4 2" xfId="23390" xr:uid="{00000000-0005-0000-0000-00001E5B0000}"/>
    <cellStyle name="Output 32 3 4 3" xfId="23391" xr:uid="{00000000-0005-0000-0000-00001F5B0000}"/>
    <cellStyle name="Output 32 3 4 4" xfId="23392" xr:uid="{00000000-0005-0000-0000-0000205B0000}"/>
    <cellStyle name="Output 32 3 5" xfId="23393" xr:uid="{00000000-0005-0000-0000-0000215B0000}"/>
    <cellStyle name="Output 32 3 5 2" xfId="23394" xr:uid="{00000000-0005-0000-0000-0000225B0000}"/>
    <cellStyle name="Output 32 3 5 3" xfId="23395" xr:uid="{00000000-0005-0000-0000-0000235B0000}"/>
    <cellStyle name="Output 32 3 5 4" xfId="23396" xr:uid="{00000000-0005-0000-0000-0000245B0000}"/>
    <cellStyle name="Output 32 3 6" xfId="23397" xr:uid="{00000000-0005-0000-0000-0000255B0000}"/>
    <cellStyle name="Output 32 3 7" xfId="23398" xr:uid="{00000000-0005-0000-0000-0000265B0000}"/>
    <cellStyle name="Output 32 3 8" xfId="23399" xr:uid="{00000000-0005-0000-0000-0000275B0000}"/>
    <cellStyle name="Output 32 4" xfId="23400" xr:uid="{00000000-0005-0000-0000-0000285B0000}"/>
    <cellStyle name="Output 32 4 2" xfId="23401" xr:uid="{00000000-0005-0000-0000-0000295B0000}"/>
    <cellStyle name="Output 32 4 3" xfId="23402" xr:uid="{00000000-0005-0000-0000-00002A5B0000}"/>
    <cellStyle name="Output 32 4 4" xfId="23403" xr:uid="{00000000-0005-0000-0000-00002B5B0000}"/>
    <cellStyle name="Output 32 5" xfId="23404" xr:uid="{00000000-0005-0000-0000-00002C5B0000}"/>
    <cellStyle name="Output 32 6" xfId="23405" xr:uid="{00000000-0005-0000-0000-00002D5B0000}"/>
    <cellStyle name="Output 32 7" xfId="23406" xr:uid="{00000000-0005-0000-0000-00002E5B0000}"/>
    <cellStyle name="Output 33" xfId="23407" xr:uid="{00000000-0005-0000-0000-00002F5B0000}"/>
    <cellStyle name="Output 33 2" xfId="23408" xr:uid="{00000000-0005-0000-0000-0000305B0000}"/>
    <cellStyle name="Output 33 2 2" xfId="23409" xr:uid="{00000000-0005-0000-0000-0000315B0000}"/>
    <cellStyle name="Output 33 2 2 2" xfId="23410" xr:uid="{00000000-0005-0000-0000-0000325B0000}"/>
    <cellStyle name="Output 33 2 2 2 2" xfId="23411" xr:uid="{00000000-0005-0000-0000-0000335B0000}"/>
    <cellStyle name="Output 33 2 2 2 3" xfId="23412" xr:uid="{00000000-0005-0000-0000-0000345B0000}"/>
    <cellStyle name="Output 33 2 2 2 4" xfId="23413" xr:uid="{00000000-0005-0000-0000-0000355B0000}"/>
    <cellStyle name="Output 33 2 2 3" xfId="23414" xr:uid="{00000000-0005-0000-0000-0000365B0000}"/>
    <cellStyle name="Output 33 2 2 3 2" xfId="23415" xr:uid="{00000000-0005-0000-0000-0000375B0000}"/>
    <cellStyle name="Output 33 2 2 3 3" xfId="23416" xr:uid="{00000000-0005-0000-0000-0000385B0000}"/>
    <cellStyle name="Output 33 2 2 3 4" xfId="23417" xr:uid="{00000000-0005-0000-0000-0000395B0000}"/>
    <cellStyle name="Output 33 2 2 4" xfId="23418" xr:uid="{00000000-0005-0000-0000-00003A5B0000}"/>
    <cellStyle name="Output 33 2 2 4 2" xfId="23419" xr:uid="{00000000-0005-0000-0000-00003B5B0000}"/>
    <cellStyle name="Output 33 2 2 4 3" xfId="23420" xr:uid="{00000000-0005-0000-0000-00003C5B0000}"/>
    <cellStyle name="Output 33 2 2 4 4" xfId="23421" xr:uid="{00000000-0005-0000-0000-00003D5B0000}"/>
    <cellStyle name="Output 33 2 2 5" xfId="23422" xr:uid="{00000000-0005-0000-0000-00003E5B0000}"/>
    <cellStyle name="Output 33 2 2 5 2" xfId="23423" xr:uid="{00000000-0005-0000-0000-00003F5B0000}"/>
    <cellStyle name="Output 33 2 2 5 3" xfId="23424" xr:uid="{00000000-0005-0000-0000-0000405B0000}"/>
    <cellStyle name="Output 33 2 2 5 4" xfId="23425" xr:uid="{00000000-0005-0000-0000-0000415B0000}"/>
    <cellStyle name="Output 33 2 2 6" xfId="23426" xr:uid="{00000000-0005-0000-0000-0000425B0000}"/>
    <cellStyle name="Output 33 2 2 7" xfId="23427" xr:uid="{00000000-0005-0000-0000-0000435B0000}"/>
    <cellStyle name="Output 33 2 2 8" xfId="23428" xr:uid="{00000000-0005-0000-0000-0000445B0000}"/>
    <cellStyle name="Output 33 2 3" xfId="23429" xr:uid="{00000000-0005-0000-0000-0000455B0000}"/>
    <cellStyle name="Output 33 2 3 2" xfId="23430" xr:uid="{00000000-0005-0000-0000-0000465B0000}"/>
    <cellStyle name="Output 33 2 3 3" xfId="23431" xr:uid="{00000000-0005-0000-0000-0000475B0000}"/>
    <cellStyle name="Output 33 2 3 4" xfId="23432" xr:uid="{00000000-0005-0000-0000-0000485B0000}"/>
    <cellStyle name="Output 33 2 4" xfId="23433" xr:uid="{00000000-0005-0000-0000-0000495B0000}"/>
    <cellStyle name="Output 33 2 5" xfId="23434" xr:uid="{00000000-0005-0000-0000-00004A5B0000}"/>
    <cellStyle name="Output 33 2 6" xfId="23435" xr:uid="{00000000-0005-0000-0000-00004B5B0000}"/>
    <cellStyle name="Output 33 3" xfId="23436" xr:uid="{00000000-0005-0000-0000-00004C5B0000}"/>
    <cellStyle name="Output 33 3 2" xfId="23437" xr:uid="{00000000-0005-0000-0000-00004D5B0000}"/>
    <cellStyle name="Output 33 3 2 2" xfId="23438" xr:uid="{00000000-0005-0000-0000-00004E5B0000}"/>
    <cellStyle name="Output 33 3 2 3" xfId="23439" xr:uid="{00000000-0005-0000-0000-00004F5B0000}"/>
    <cellStyle name="Output 33 3 2 4" xfId="23440" xr:uid="{00000000-0005-0000-0000-0000505B0000}"/>
    <cellStyle name="Output 33 3 3" xfId="23441" xr:uid="{00000000-0005-0000-0000-0000515B0000}"/>
    <cellStyle name="Output 33 3 3 2" xfId="23442" xr:uid="{00000000-0005-0000-0000-0000525B0000}"/>
    <cellStyle name="Output 33 3 3 3" xfId="23443" xr:uid="{00000000-0005-0000-0000-0000535B0000}"/>
    <cellStyle name="Output 33 3 3 4" xfId="23444" xr:uid="{00000000-0005-0000-0000-0000545B0000}"/>
    <cellStyle name="Output 33 3 4" xfId="23445" xr:uid="{00000000-0005-0000-0000-0000555B0000}"/>
    <cellStyle name="Output 33 3 4 2" xfId="23446" xr:uid="{00000000-0005-0000-0000-0000565B0000}"/>
    <cellStyle name="Output 33 3 4 3" xfId="23447" xr:uid="{00000000-0005-0000-0000-0000575B0000}"/>
    <cellStyle name="Output 33 3 4 4" xfId="23448" xr:uid="{00000000-0005-0000-0000-0000585B0000}"/>
    <cellStyle name="Output 33 3 5" xfId="23449" xr:uid="{00000000-0005-0000-0000-0000595B0000}"/>
    <cellStyle name="Output 33 3 5 2" xfId="23450" xr:uid="{00000000-0005-0000-0000-00005A5B0000}"/>
    <cellStyle name="Output 33 3 5 3" xfId="23451" xr:uid="{00000000-0005-0000-0000-00005B5B0000}"/>
    <cellStyle name="Output 33 3 5 4" xfId="23452" xr:uid="{00000000-0005-0000-0000-00005C5B0000}"/>
    <cellStyle name="Output 33 3 6" xfId="23453" xr:uid="{00000000-0005-0000-0000-00005D5B0000}"/>
    <cellStyle name="Output 33 3 7" xfId="23454" xr:uid="{00000000-0005-0000-0000-00005E5B0000}"/>
    <cellStyle name="Output 33 3 8" xfId="23455" xr:uid="{00000000-0005-0000-0000-00005F5B0000}"/>
    <cellStyle name="Output 33 4" xfId="23456" xr:uid="{00000000-0005-0000-0000-0000605B0000}"/>
    <cellStyle name="Output 33 4 2" xfId="23457" xr:uid="{00000000-0005-0000-0000-0000615B0000}"/>
    <cellStyle name="Output 33 4 3" xfId="23458" xr:uid="{00000000-0005-0000-0000-0000625B0000}"/>
    <cellStyle name="Output 33 4 4" xfId="23459" xr:uid="{00000000-0005-0000-0000-0000635B0000}"/>
    <cellStyle name="Output 33 5" xfId="23460" xr:uid="{00000000-0005-0000-0000-0000645B0000}"/>
    <cellStyle name="Output 33 6" xfId="23461" xr:uid="{00000000-0005-0000-0000-0000655B0000}"/>
    <cellStyle name="Output 33 7" xfId="23462" xr:uid="{00000000-0005-0000-0000-0000665B0000}"/>
    <cellStyle name="Output 34" xfId="23463" xr:uid="{00000000-0005-0000-0000-0000675B0000}"/>
    <cellStyle name="Output 34 2" xfId="23464" xr:uid="{00000000-0005-0000-0000-0000685B0000}"/>
    <cellStyle name="Output 34 2 2" xfId="23465" xr:uid="{00000000-0005-0000-0000-0000695B0000}"/>
    <cellStyle name="Output 34 2 2 2" xfId="23466" xr:uid="{00000000-0005-0000-0000-00006A5B0000}"/>
    <cellStyle name="Output 34 2 2 2 2" xfId="23467" xr:uid="{00000000-0005-0000-0000-00006B5B0000}"/>
    <cellStyle name="Output 34 2 2 2 3" xfId="23468" xr:uid="{00000000-0005-0000-0000-00006C5B0000}"/>
    <cellStyle name="Output 34 2 2 2 4" xfId="23469" xr:uid="{00000000-0005-0000-0000-00006D5B0000}"/>
    <cellStyle name="Output 34 2 2 3" xfId="23470" xr:uid="{00000000-0005-0000-0000-00006E5B0000}"/>
    <cellStyle name="Output 34 2 2 3 2" xfId="23471" xr:uid="{00000000-0005-0000-0000-00006F5B0000}"/>
    <cellStyle name="Output 34 2 2 3 3" xfId="23472" xr:uid="{00000000-0005-0000-0000-0000705B0000}"/>
    <cellStyle name="Output 34 2 2 3 4" xfId="23473" xr:uid="{00000000-0005-0000-0000-0000715B0000}"/>
    <cellStyle name="Output 34 2 2 4" xfId="23474" xr:uid="{00000000-0005-0000-0000-0000725B0000}"/>
    <cellStyle name="Output 34 2 2 4 2" xfId="23475" xr:uid="{00000000-0005-0000-0000-0000735B0000}"/>
    <cellStyle name="Output 34 2 2 4 3" xfId="23476" xr:uid="{00000000-0005-0000-0000-0000745B0000}"/>
    <cellStyle name="Output 34 2 2 4 4" xfId="23477" xr:uid="{00000000-0005-0000-0000-0000755B0000}"/>
    <cellStyle name="Output 34 2 2 5" xfId="23478" xr:uid="{00000000-0005-0000-0000-0000765B0000}"/>
    <cellStyle name="Output 34 2 2 5 2" xfId="23479" xr:uid="{00000000-0005-0000-0000-0000775B0000}"/>
    <cellStyle name="Output 34 2 2 5 3" xfId="23480" xr:uid="{00000000-0005-0000-0000-0000785B0000}"/>
    <cellStyle name="Output 34 2 2 5 4" xfId="23481" xr:uid="{00000000-0005-0000-0000-0000795B0000}"/>
    <cellStyle name="Output 34 2 2 6" xfId="23482" xr:uid="{00000000-0005-0000-0000-00007A5B0000}"/>
    <cellStyle name="Output 34 2 2 7" xfId="23483" xr:uid="{00000000-0005-0000-0000-00007B5B0000}"/>
    <cellStyle name="Output 34 2 2 8" xfId="23484" xr:uid="{00000000-0005-0000-0000-00007C5B0000}"/>
    <cellStyle name="Output 34 2 3" xfId="23485" xr:uid="{00000000-0005-0000-0000-00007D5B0000}"/>
    <cellStyle name="Output 34 2 3 2" xfId="23486" xr:uid="{00000000-0005-0000-0000-00007E5B0000}"/>
    <cellStyle name="Output 34 2 3 3" xfId="23487" xr:uid="{00000000-0005-0000-0000-00007F5B0000}"/>
    <cellStyle name="Output 34 2 3 4" xfId="23488" xr:uid="{00000000-0005-0000-0000-0000805B0000}"/>
    <cellStyle name="Output 34 2 4" xfId="23489" xr:uid="{00000000-0005-0000-0000-0000815B0000}"/>
    <cellStyle name="Output 34 2 5" xfId="23490" xr:uid="{00000000-0005-0000-0000-0000825B0000}"/>
    <cellStyle name="Output 34 2 6" xfId="23491" xr:uid="{00000000-0005-0000-0000-0000835B0000}"/>
    <cellStyle name="Output 34 3" xfId="23492" xr:uid="{00000000-0005-0000-0000-0000845B0000}"/>
    <cellStyle name="Output 34 3 2" xfId="23493" xr:uid="{00000000-0005-0000-0000-0000855B0000}"/>
    <cellStyle name="Output 34 3 2 2" xfId="23494" xr:uid="{00000000-0005-0000-0000-0000865B0000}"/>
    <cellStyle name="Output 34 3 2 3" xfId="23495" xr:uid="{00000000-0005-0000-0000-0000875B0000}"/>
    <cellStyle name="Output 34 3 2 4" xfId="23496" xr:uid="{00000000-0005-0000-0000-0000885B0000}"/>
    <cellStyle name="Output 34 3 3" xfId="23497" xr:uid="{00000000-0005-0000-0000-0000895B0000}"/>
    <cellStyle name="Output 34 3 3 2" xfId="23498" xr:uid="{00000000-0005-0000-0000-00008A5B0000}"/>
    <cellStyle name="Output 34 3 3 3" xfId="23499" xr:uid="{00000000-0005-0000-0000-00008B5B0000}"/>
    <cellStyle name="Output 34 3 3 4" xfId="23500" xr:uid="{00000000-0005-0000-0000-00008C5B0000}"/>
    <cellStyle name="Output 34 3 4" xfId="23501" xr:uid="{00000000-0005-0000-0000-00008D5B0000}"/>
    <cellStyle name="Output 34 3 4 2" xfId="23502" xr:uid="{00000000-0005-0000-0000-00008E5B0000}"/>
    <cellStyle name="Output 34 3 4 3" xfId="23503" xr:uid="{00000000-0005-0000-0000-00008F5B0000}"/>
    <cellStyle name="Output 34 3 4 4" xfId="23504" xr:uid="{00000000-0005-0000-0000-0000905B0000}"/>
    <cellStyle name="Output 34 3 5" xfId="23505" xr:uid="{00000000-0005-0000-0000-0000915B0000}"/>
    <cellStyle name="Output 34 3 5 2" xfId="23506" xr:uid="{00000000-0005-0000-0000-0000925B0000}"/>
    <cellStyle name="Output 34 3 5 3" xfId="23507" xr:uid="{00000000-0005-0000-0000-0000935B0000}"/>
    <cellStyle name="Output 34 3 5 4" xfId="23508" xr:uid="{00000000-0005-0000-0000-0000945B0000}"/>
    <cellStyle name="Output 34 3 6" xfId="23509" xr:uid="{00000000-0005-0000-0000-0000955B0000}"/>
    <cellStyle name="Output 34 3 7" xfId="23510" xr:uid="{00000000-0005-0000-0000-0000965B0000}"/>
    <cellStyle name="Output 34 3 8" xfId="23511" xr:uid="{00000000-0005-0000-0000-0000975B0000}"/>
    <cellStyle name="Output 34 4" xfId="23512" xr:uid="{00000000-0005-0000-0000-0000985B0000}"/>
    <cellStyle name="Output 34 4 2" xfId="23513" xr:uid="{00000000-0005-0000-0000-0000995B0000}"/>
    <cellStyle name="Output 34 4 3" xfId="23514" xr:uid="{00000000-0005-0000-0000-00009A5B0000}"/>
    <cellStyle name="Output 34 4 4" xfId="23515" xr:uid="{00000000-0005-0000-0000-00009B5B0000}"/>
    <cellStyle name="Output 34 5" xfId="23516" xr:uid="{00000000-0005-0000-0000-00009C5B0000}"/>
    <cellStyle name="Output 34 6" xfId="23517" xr:uid="{00000000-0005-0000-0000-00009D5B0000}"/>
    <cellStyle name="Output 34 7" xfId="23518" xr:uid="{00000000-0005-0000-0000-00009E5B0000}"/>
    <cellStyle name="Output 35" xfId="23519" xr:uid="{00000000-0005-0000-0000-00009F5B0000}"/>
    <cellStyle name="Output 35 2" xfId="23520" xr:uid="{00000000-0005-0000-0000-0000A05B0000}"/>
    <cellStyle name="Output 35 2 2" xfId="23521" xr:uid="{00000000-0005-0000-0000-0000A15B0000}"/>
    <cellStyle name="Output 35 2 2 2" xfId="23522" xr:uid="{00000000-0005-0000-0000-0000A25B0000}"/>
    <cellStyle name="Output 35 2 2 2 2" xfId="23523" xr:uid="{00000000-0005-0000-0000-0000A35B0000}"/>
    <cellStyle name="Output 35 2 2 2 3" xfId="23524" xr:uid="{00000000-0005-0000-0000-0000A45B0000}"/>
    <cellStyle name="Output 35 2 2 2 4" xfId="23525" xr:uid="{00000000-0005-0000-0000-0000A55B0000}"/>
    <cellStyle name="Output 35 2 2 3" xfId="23526" xr:uid="{00000000-0005-0000-0000-0000A65B0000}"/>
    <cellStyle name="Output 35 2 2 3 2" xfId="23527" xr:uid="{00000000-0005-0000-0000-0000A75B0000}"/>
    <cellStyle name="Output 35 2 2 3 3" xfId="23528" xr:uid="{00000000-0005-0000-0000-0000A85B0000}"/>
    <cellStyle name="Output 35 2 2 3 4" xfId="23529" xr:uid="{00000000-0005-0000-0000-0000A95B0000}"/>
    <cellStyle name="Output 35 2 2 4" xfId="23530" xr:uid="{00000000-0005-0000-0000-0000AA5B0000}"/>
    <cellStyle name="Output 35 2 2 4 2" xfId="23531" xr:uid="{00000000-0005-0000-0000-0000AB5B0000}"/>
    <cellStyle name="Output 35 2 2 4 3" xfId="23532" xr:uid="{00000000-0005-0000-0000-0000AC5B0000}"/>
    <cellStyle name="Output 35 2 2 4 4" xfId="23533" xr:uid="{00000000-0005-0000-0000-0000AD5B0000}"/>
    <cellStyle name="Output 35 2 2 5" xfId="23534" xr:uid="{00000000-0005-0000-0000-0000AE5B0000}"/>
    <cellStyle name="Output 35 2 2 5 2" xfId="23535" xr:uid="{00000000-0005-0000-0000-0000AF5B0000}"/>
    <cellStyle name="Output 35 2 2 5 3" xfId="23536" xr:uid="{00000000-0005-0000-0000-0000B05B0000}"/>
    <cellStyle name="Output 35 2 2 5 4" xfId="23537" xr:uid="{00000000-0005-0000-0000-0000B15B0000}"/>
    <cellStyle name="Output 35 2 2 6" xfId="23538" xr:uid="{00000000-0005-0000-0000-0000B25B0000}"/>
    <cellStyle name="Output 35 2 2 7" xfId="23539" xr:uid="{00000000-0005-0000-0000-0000B35B0000}"/>
    <cellStyle name="Output 35 2 2 8" xfId="23540" xr:uid="{00000000-0005-0000-0000-0000B45B0000}"/>
    <cellStyle name="Output 35 2 3" xfId="23541" xr:uid="{00000000-0005-0000-0000-0000B55B0000}"/>
    <cellStyle name="Output 35 2 3 2" xfId="23542" xr:uid="{00000000-0005-0000-0000-0000B65B0000}"/>
    <cellStyle name="Output 35 2 3 3" xfId="23543" xr:uid="{00000000-0005-0000-0000-0000B75B0000}"/>
    <cellStyle name="Output 35 2 3 4" xfId="23544" xr:uid="{00000000-0005-0000-0000-0000B85B0000}"/>
    <cellStyle name="Output 35 2 4" xfId="23545" xr:uid="{00000000-0005-0000-0000-0000B95B0000}"/>
    <cellStyle name="Output 35 2 5" xfId="23546" xr:uid="{00000000-0005-0000-0000-0000BA5B0000}"/>
    <cellStyle name="Output 35 2 6" xfId="23547" xr:uid="{00000000-0005-0000-0000-0000BB5B0000}"/>
    <cellStyle name="Output 35 3" xfId="23548" xr:uid="{00000000-0005-0000-0000-0000BC5B0000}"/>
    <cellStyle name="Output 35 3 2" xfId="23549" xr:uid="{00000000-0005-0000-0000-0000BD5B0000}"/>
    <cellStyle name="Output 35 3 2 2" xfId="23550" xr:uid="{00000000-0005-0000-0000-0000BE5B0000}"/>
    <cellStyle name="Output 35 3 2 3" xfId="23551" xr:uid="{00000000-0005-0000-0000-0000BF5B0000}"/>
    <cellStyle name="Output 35 3 2 4" xfId="23552" xr:uid="{00000000-0005-0000-0000-0000C05B0000}"/>
    <cellStyle name="Output 35 3 3" xfId="23553" xr:uid="{00000000-0005-0000-0000-0000C15B0000}"/>
    <cellStyle name="Output 35 3 3 2" xfId="23554" xr:uid="{00000000-0005-0000-0000-0000C25B0000}"/>
    <cellStyle name="Output 35 3 3 3" xfId="23555" xr:uid="{00000000-0005-0000-0000-0000C35B0000}"/>
    <cellStyle name="Output 35 3 3 4" xfId="23556" xr:uid="{00000000-0005-0000-0000-0000C45B0000}"/>
    <cellStyle name="Output 35 3 4" xfId="23557" xr:uid="{00000000-0005-0000-0000-0000C55B0000}"/>
    <cellStyle name="Output 35 3 4 2" xfId="23558" xr:uid="{00000000-0005-0000-0000-0000C65B0000}"/>
    <cellStyle name="Output 35 3 4 3" xfId="23559" xr:uid="{00000000-0005-0000-0000-0000C75B0000}"/>
    <cellStyle name="Output 35 3 4 4" xfId="23560" xr:uid="{00000000-0005-0000-0000-0000C85B0000}"/>
    <cellStyle name="Output 35 3 5" xfId="23561" xr:uid="{00000000-0005-0000-0000-0000C95B0000}"/>
    <cellStyle name="Output 35 3 5 2" xfId="23562" xr:uid="{00000000-0005-0000-0000-0000CA5B0000}"/>
    <cellStyle name="Output 35 3 5 3" xfId="23563" xr:uid="{00000000-0005-0000-0000-0000CB5B0000}"/>
    <cellStyle name="Output 35 3 5 4" xfId="23564" xr:uid="{00000000-0005-0000-0000-0000CC5B0000}"/>
    <cellStyle name="Output 35 3 6" xfId="23565" xr:uid="{00000000-0005-0000-0000-0000CD5B0000}"/>
    <cellStyle name="Output 35 3 7" xfId="23566" xr:uid="{00000000-0005-0000-0000-0000CE5B0000}"/>
    <cellStyle name="Output 35 3 8" xfId="23567" xr:uid="{00000000-0005-0000-0000-0000CF5B0000}"/>
    <cellStyle name="Output 35 4" xfId="23568" xr:uid="{00000000-0005-0000-0000-0000D05B0000}"/>
    <cellStyle name="Output 35 4 2" xfId="23569" xr:uid="{00000000-0005-0000-0000-0000D15B0000}"/>
    <cellStyle name="Output 35 4 3" xfId="23570" xr:uid="{00000000-0005-0000-0000-0000D25B0000}"/>
    <cellStyle name="Output 35 4 4" xfId="23571" xr:uid="{00000000-0005-0000-0000-0000D35B0000}"/>
    <cellStyle name="Output 35 5" xfId="23572" xr:uid="{00000000-0005-0000-0000-0000D45B0000}"/>
    <cellStyle name="Output 35 6" xfId="23573" xr:uid="{00000000-0005-0000-0000-0000D55B0000}"/>
    <cellStyle name="Output 35 7" xfId="23574" xr:uid="{00000000-0005-0000-0000-0000D65B0000}"/>
    <cellStyle name="Output 36" xfId="23575" xr:uid="{00000000-0005-0000-0000-0000D75B0000}"/>
    <cellStyle name="Output 36 2" xfId="23576" xr:uid="{00000000-0005-0000-0000-0000D85B0000}"/>
    <cellStyle name="Output 36 2 2" xfId="23577" xr:uid="{00000000-0005-0000-0000-0000D95B0000}"/>
    <cellStyle name="Output 36 2 2 2" xfId="23578" xr:uid="{00000000-0005-0000-0000-0000DA5B0000}"/>
    <cellStyle name="Output 36 2 2 2 2" xfId="23579" xr:uid="{00000000-0005-0000-0000-0000DB5B0000}"/>
    <cellStyle name="Output 36 2 2 2 3" xfId="23580" xr:uid="{00000000-0005-0000-0000-0000DC5B0000}"/>
    <cellStyle name="Output 36 2 2 2 4" xfId="23581" xr:uid="{00000000-0005-0000-0000-0000DD5B0000}"/>
    <cellStyle name="Output 36 2 2 3" xfId="23582" xr:uid="{00000000-0005-0000-0000-0000DE5B0000}"/>
    <cellStyle name="Output 36 2 2 3 2" xfId="23583" xr:uid="{00000000-0005-0000-0000-0000DF5B0000}"/>
    <cellStyle name="Output 36 2 2 3 3" xfId="23584" xr:uid="{00000000-0005-0000-0000-0000E05B0000}"/>
    <cellStyle name="Output 36 2 2 3 4" xfId="23585" xr:uid="{00000000-0005-0000-0000-0000E15B0000}"/>
    <cellStyle name="Output 36 2 2 4" xfId="23586" xr:uid="{00000000-0005-0000-0000-0000E25B0000}"/>
    <cellStyle name="Output 36 2 2 4 2" xfId="23587" xr:uid="{00000000-0005-0000-0000-0000E35B0000}"/>
    <cellStyle name="Output 36 2 2 4 3" xfId="23588" xr:uid="{00000000-0005-0000-0000-0000E45B0000}"/>
    <cellStyle name="Output 36 2 2 4 4" xfId="23589" xr:uid="{00000000-0005-0000-0000-0000E55B0000}"/>
    <cellStyle name="Output 36 2 2 5" xfId="23590" xr:uid="{00000000-0005-0000-0000-0000E65B0000}"/>
    <cellStyle name="Output 36 2 2 5 2" xfId="23591" xr:uid="{00000000-0005-0000-0000-0000E75B0000}"/>
    <cellStyle name="Output 36 2 2 5 3" xfId="23592" xr:uid="{00000000-0005-0000-0000-0000E85B0000}"/>
    <cellStyle name="Output 36 2 2 5 4" xfId="23593" xr:uid="{00000000-0005-0000-0000-0000E95B0000}"/>
    <cellStyle name="Output 36 2 2 6" xfId="23594" xr:uid="{00000000-0005-0000-0000-0000EA5B0000}"/>
    <cellStyle name="Output 36 2 2 7" xfId="23595" xr:uid="{00000000-0005-0000-0000-0000EB5B0000}"/>
    <cellStyle name="Output 36 2 2 8" xfId="23596" xr:uid="{00000000-0005-0000-0000-0000EC5B0000}"/>
    <cellStyle name="Output 36 2 3" xfId="23597" xr:uid="{00000000-0005-0000-0000-0000ED5B0000}"/>
    <cellStyle name="Output 36 2 3 2" xfId="23598" xr:uid="{00000000-0005-0000-0000-0000EE5B0000}"/>
    <cellStyle name="Output 36 2 3 3" xfId="23599" xr:uid="{00000000-0005-0000-0000-0000EF5B0000}"/>
    <cellStyle name="Output 36 2 3 4" xfId="23600" xr:uid="{00000000-0005-0000-0000-0000F05B0000}"/>
    <cellStyle name="Output 36 2 4" xfId="23601" xr:uid="{00000000-0005-0000-0000-0000F15B0000}"/>
    <cellStyle name="Output 36 2 5" xfId="23602" xr:uid="{00000000-0005-0000-0000-0000F25B0000}"/>
    <cellStyle name="Output 36 2 6" xfId="23603" xr:uid="{00000000-0005-0000-0000-0000F35B0000}"/>
    <cellStyle name="Output 36 3" xfId="23604" xr:uid="{00000000-0005-0000-0000-0000F45B0000}"/>
    <cellStyle name="Output 36 3 2" xfId="23605" xr:uid="{00000000-0005-0000-0000-0000F55B0000}"/>
    <cellStyle name="Output 36 3 2 2" xfId="23606" xr:uid="{00000000-0005-0000-0000-0000F65B0000}"/>
    <cellStyle name="Output 36 3 2 3" xfId="23607" xr:uid="{00000000-0005-0000-0000-0000F75B0000}"/>
    <cellStyle name="Output 36 3 2 4" xfId="23608" xr:uid="{00000000-0005-0000-0000-0000F85B0000}"/>
    <cellStyle name="Output 36 3 3" xfId="23609" xr:uid="{00000000-0005-0000-0000-0000F95B0000}"/>
    <cellStyle name="Output 36 3 3 2" xfId="23610" xr:uid="{00000000-0005-0000-0000-0000FA5B0000}"/>
    <cellStyle name="Output 36 3 3 3" xfId="23611" xr:uid="{00000000-0005-0000-0000-0000FB5B0000}"/>
    <cellStyle name="Output 36 3 3 4" xfId="23612" xr:uid="{00000000-0005-0000-0000-0000FC5B0000}"/>
    <cellStyle name="Output 36 3 4" xfId="23613" xr:uid="{00000000-0005-0000-0000-0000FD5B0000}"/>
    <cellStyle name="Output 36 3 4 2" xfId="23614" xr:uid="{00000000-0005-0000-0000-0000FE5B0000}"/>
    <cellStyle name="Output 36 3 4 3" xfId="23615" xr:uid="{00000000-0005-0000-0000-0000FF5B0000}"/>
    <cellStyle name="Output 36 3 4 4" xfId="23616" xr:uid="{00000000-0005-0000-0000-0000005C0000}"/>
    <cellStyle name="Output 36 3 5" xfId="23617" xr:uid="{00000000-0005-0000-0000-0000015C0000}"/>
    <cellStyle name="Output 36 3 5 2" xfId="23618" xr:uid="{00000000-0005-0000-0000-0000025C0000}"/>
    <cellStyle name="Output 36 3 5 3" xfId="23619" xr:uid="{00000000-0005-0000-0000-0000035C0000}"/>
    <cellStyle name="Output 36 3 5 4" xfId="23620" xr:uid="{00000000-0005-0000-0000-0000045C0000}"/>
    <cellStyle name="Output 36 3 6" xfId="23621" xr:uid="{00000000-0005-0000-0000-0000055C0000}"/>
    <cellStyle name="Output 36 3 7" xfId="23622" xr:uid="{00000000-0005-0000-0000-0000065C0000}"/>
    <cellStyle name="Output 36 3 8" xfId="23623" xr:uid="{00000000-0005-0000-0000-0000075C0000}"/>
    <cellStyle name="Output 36 4" xfId="23624" xr:uid="{00000000-0005-0000-0000-0000085C0000}"/>
    <cellStyle name="Output 36 4 2" xfId="23625" xr:uid="{00000000-0005-0000-0000-0000095C0000}"/>
    <cellStyle name="Output 36 4 3" xfId="23626" xr:uid="{00000000-0005-0000-0000-00000A5C0000}"/>
    <cellStyle name="Output 36 4 4" xfId="23627" xr:uid="{00000000-0005-0000-0000-00000B5C0000}"/>
    <cellStyle name="Output 36 5" xfId="23628" xr:uid="{00000000-0005-0000-0000-00000C5C0000}"/>
    <cellStyle name="Output 36 6" xfId="23629" xr:uid="{00000000-0005-0000-0000-00000D5C0000}"/>
    <cellStyle name="Output 36 7" xfId="23630" xr:uid="{00000000-0005-0000-0000-00000E5C0000}"/>
    <cellStyle name="Output 37" xfId="23631" xr:uid="{00000000-0005-0000-0000-00000F5C0000}"/>
    <cellStyle name="Output 37 2" xfId="23632" xr:uid="{00000000-0005-0000-0000-0000105C0000}"/>
    <cellStyle name="Output 37 2 2" xfId="23633" xr:uid="{00000000-0005-0000-0000-0000115C0000}"/>
    <cellStyle name="Output 37 2 2 2" xfId="23634" xr:uid="{00000000-0005-0000-0000-0000125C0000}"/>
    <cellStyle name="Output 37 2 2 2 2" xfId="23635" xr:uid="{00000000-0005-0000-0000-0000135C0000}"/>
    <cellStyle name="Output 37 2 2 2 3" xfId="23636" xr:uid="{00000000-0005-0000-0000-0000145C0000}"/>
    <cellStyle name="Output 37 2 2 2 4" xfId="23637" xr:uid="{00000000-0005-0000-0000-0000155C0000}"/>
    <cellStyle name="Output 37 2 2 3" xfId="23638" xr:uid="{00000000-0005-0000-0000-0000165C0000}"/>
    <cellStyle name="Output 37 2 2 3 2" xfId="23639" xr:uid="{00000000-0005-0000-0000-0000175C0000}"/>
    <cellStyle name="Output 37 2 2 3 3" xfId="23640" xr:uid="{00000000-0005-0000-0000-0000185C0000}"/>
    <cellStyle name="Output 37 2 2 3 4" xfId="23641" xr:uid="{00000000-0005-0000-0000-0000195C0000}"/>
    <cellStyle name="Output 37 2 2 4" xfId="23642" xr:uid="{00000000-0005-0000-0000-00001A5C0000}"/>
    <cellStyle name="Output 37 2 2 4 2" xfId="23643" xr:uid="{00000000-0005-0000-0000-00001B5C0000}"/>
    <cellStyle name="Output 37 2 2 4 3" xfId="23644" xr:uid="{00000000-0005-0000-0000-00001C5C0000}"/>
    <cellStyle name="Output 37 2 2 4 4" xfId="23645" xr:uid="{00000000-0005-0000-0000-00001D5C0000}"/>
    <cellStyle name="Output 37 2 2 5" xfId="23646" xr:uid="{00000000-0005-0000-0000-00001E5C0000}"/>
    <cellStyle name="Output 37 2 2 5 2" xfId="23647" xr:uid="{00000000-0005-0000-0000-00001F5C0000}"/>
    <cellStyle name="Output 37 2 2 5 3" xfId="23648" xr:uid="{00000000-0005-0000-0000-0000205C0000}"/>
    <cellStyle name="Output 37 2 2 5 4" xfId="23649" xr:uid="{00000000-0005-0000-0000-0000215C0000}"/>
    <cellStyle name="Output 37 2 2 6" xfId="23650" xr:uid="{00000000-0005-0000-0000-0000225C0000}"/>
    <cellStyle name="Output 37 2 2 7" xfId="23651" xr:uid="{00000000-0005-0000-0000-0000235C0000}"/>
    <cellStyle name="Output 37 2 2 8" xfId="23652" xr:uid="{00000000-0005-0000-0000-0000245C0000}"/>
    <cellStyle name="Output 37 2 3" xfId="23653" xr:uid="{00000000-0005-0000-0000-0000255C0000}"/>
    <cellStyle name="Output 37 2 3 2" xfId="23654" xr:uid="{00000000-0005-0000-0000-0000265C0000}"/>
    <cellStyle name="Output 37 2 3 3" xfId="23655" xr:uid="{00000000-0005-0000-0000-0000275C0000}"/>
    <cellStyle name="Output 37 2 3 4" xfId="23656" xr:uid="{00000000-0005-0000-0000-0000285C0000}"/>
    <cellStyle name="Output 37 2 4" xfId="23657" xr:uid="{00000000-0005-0000-0000-0000295C0000}"/>
    <cellStyle name="Output 37 2 5" xfId="23658" xr:uid="{00000000-0005-0000-0000-00002A5C0000}"/>
    <cellStyle name="Output 37 2 6" xfId="23659" xr:uid="{00000000-0005-0000-0000-00002B5C0000}"/>
    <cellStyle name="Output 37 3" xfId="23660" xr:uid="{00000000-0005-0000-0000-00002C5C0000}"/>
    <cellStyle name="Output 37 3 2" xfId="23661" xr:uid="{00000000-0005-0000-0000-00002D5C0000}"/>
    <cellStyle name="Output 37 3 2 2" xfId="23662" xr:uid="{00000000-0005-0000-0000-00002E5C0000}"/>
    <cellStyle name="Output 37 3 2 3" xfId="23663" xr:uid="{00000000-0005-0000-0000-00002F5C0000}"/>
    <cellStyle name="Output 37 3 2 4" xfId="23664" xr:uid="{00000000-0005-0000-0000-0000305C0000}"/>
    <cellStyle name="Output 37 3 3" xfId="23665" xr:uid="{00000000-0005-0000-0000-0000315C0000}"/>
    <cellStyle name="Output 37 3 3 2" xfId="23666" xr:uid="{00000000-0005-0000-0000-0000325C0000}"/>
    <cellStyle name="Output 37 3 3 3" xfId="23667" xr:uid="{00000000-0005-0000-0000-0000335C0000}"/>
    <cellStyle name="Output 37 3 3 4" xfId="23668" xr:uid="{00000000-0005-0000-0000-0000345C0000}"/>
    <cellStyle name="Output 37 3 4" xfId="23669" xr:uid="{00000000-0005-0000-0000-0000355C0000}"/>
    <cellStyle name="Output 37 3 4 2" xfId="23670" xr:uid="{00000000-0005-0000-0000-0000365C0000}"/>
    <cellStyle name="Output 37 3 4 3" xfId="23671" xr:uid="{00000000-0005-0000-0000-0000375C0000}"/>
    <cellStyle name="Output 37 3 4 4" xfId="23672" xr:uid="{00000000-0005-0000-0000-0000385C0000}"/>
    <cellStyle name="Output 37 3 5" xfId="23673" xr:uid="{00000000-0005-0000-0000-0000395C0000}"/>
    <cellStyle name="Output 37 3 5 2" xfId="23674" xr:uid="{00000000-0005-0000-0000-00003A5C0000}"/>
    <cellStyle name="Output 37 3 5 3" xfId="23675" xr:uid="{00000000-0005-0000-0000-00003B5C0000}"/>
    <cellStyle name="Output 37 3 5 4" xfId="23676" xr:uid="{00000000-0005-0000-0000-00003C5C0000}"/>
    <cellStyle name="Output 37 3 6" xfId="23677" xr:uid="{00000000-0005-0000-0000-00003D5C0000}"/>
    <cellStyle name="Output 37 3 7" xfId="23678" xr:uid="{00000000-0005-0000-0000-00003E5C0000}"/>
    <cellStyle name="Output 37 3 8" xfId="23679" xr:uid="{00000000-0005-0000-0000-00003F5C0000}"/>
    <cellStyle name="Output 37 4" xfId="23680" xr:uid="{00000000-0005-0000-0000-0000405C0000}"/>
    <cellStyle name="Output 37 4 2" xfId="23681" xr:uid="{00000000-0005-0000-0000-0000415C0000}"/>
    <cellStyle name="Output 37 4 3" xfId="23682" xr:uid="{00000000-0005-0000-0000-0000425C0000}"/>
    <cellStyle name="Output 37 4 4" xfId="23683" xr:uid="{00000000-0005-0000-0000-0000435C0000}"/>
    <cellStyle name="Output 37 5" xfId="23684" xr:uid="{00000000-0005-0000-0000-0000445C0000}"/>
    <cellStyle name="Output 37 6" xfId="23685" xr:uid="{00000000-0005-0000-0000-0000455C0000}"/>
    <cellStyle name="Output 37 7" xfId="23686" xr:uid="{00000000-0005-0000-0000-0000465C0000}"/>
    <cellStyle name="Output 38" xfId="23687" xr:uid="{00000000-0005-0000-0000-0000475C0000}"/>
    <cellStyle name="Output 38 2" xfId="23688" xr:uid="{00000000-0005-0000-0000-0000485C0000}"/>
    <cellStyle name="Output 38 2 2" xfId="23689" xr:uid="{00000000-0005-0000-0000-0000495C0000}"/>
    <cellStyle name="Output 38 2 2 2" xfId="23690" xr:uid="{00000000-0005-0000-0000-00004A5C0000}"/>
    <cellStyle name="Output 38 2 2 2 2" xfId="23691" xr:uid="{00000000-0005-0000-0000-00004B5C0000}"/>
    <cellStyle name="Output 38 2 2 2 3" xfId="23692" xr:uid="{00000000-0005-0000-0000-00004C5C0000}"/>
    <cellStyle name="Output 38 2 2 2 4" xfId="23693" xr:uid="{00000000-0005-0000-0000-00004D5C0000}"/>
    <cellStyle name="Output 38 2 2 3" xfId="23694" xr:uid="{00000000-0005-0000-0000-00004E5C0000}"/>
    <cellStyle name="Output 38 2 2 3 2" xfId="23695" xr:uid="{00000000-0005-0000-0000-00004F5C0000}"/>
    <cellStyle name="Output 38 2 2 3 3" xfId="23696" xr:uid="{00000000-0005-0000-0000-0000505C0000}"/>
    <cellStyle name="Output 38 2 2 3 4" xfId="23697" xr:uid="{00000000-0005-0000-0000-0000515C0000}"/>
    <cellStyle name="Output 38 2 2 4" xfId="23698" xr:uid="{00000000-0005-0000-0000-0000525C0000}"/>
    <cellStyle name="Output 38 2 2 4 2" xfId="23699" xr:uid="{00000000-0005-0000-0000-0000535C0000}"/>
    <cellStyle name="Output 38 2 2 4 3" xfId="23700" xr:uid="{00000000-0005-0000-0000-0000545C0000}"/>
    <cellStyle name="Output 38 2 2 4 4" xfId="23701" xr:uid="{00000000-0005-0000-0000-0000555C0000}"/>
    <cellStyle name="Output 38 2 2 5" xfId="23702" xr:uid="{00000000-0005-0000-0000-0000565C0000}"/>
    <cellStyle name="Output 38 2 2 5 2" xfId="23703" xr:uid="{00000000-0005-0000-0000-0000575C0000}"/>
    <cellStyle name="Output 38 2 2 5 3" xfId="23704" xr:uid="{00000000-0005-0000-0000-0000585C0000}"/>
    <cellStyle name="Output 38 2 2 5 4" xfId="23705" xr:uid="{00000000-0005-0000-0000-0000595C0000}"/>
    <cellStyle name="Output 38 2 2 6" xfId="23706" xr:uid="{00000000-0005-0000-0000-00005A5C0000}"/>
    <cellStyle name="Output 38 2 2 7" xfId="23707" xr:uid="{00000000-0005-0000-0000-00005B5C0000}"/>
    <cellStyle name="Output 38 2 2 8" xfId="23708" xr:uid="{00000000-0005-0000-0000-00005C5C0000}"/>
    <cellStyle name="Output 38 2 3" xfId="23709" xr:uid="{00000000-0005-0000-0000-00005D5C0000}"/>
    <cellStyle name="Output 38 2 3 2" xfId="23710" xr:uid="{00000000-0005-0000-0000-00005E5C0000}"/>
    <cellStyle name="Output 38 2 3 3" xfId="23711" xr:uid="{00000000-0005-0000-0000-00005F5C0000}"/>
    <cellStyle name="Output 38 2 3 4" xfId="23712" xr:uid="{00000000-0005-0000-0000-0000605C0000}"/>
    <cellStyle name="Output 38 2 4" xfId="23713" xr:uid="{00000000-0005-0000-0000-0000615C0000}"/>
    <cellStyle name="Output 38 2 5" xfId="23714" xr:uid="{00000000-0005-0000-0000-0000625C0000}"/>
    <cellStyle name="Output 38 2 6" xfId="23715" xr:uid="{00000000-0005-0000-0000-0000635C0000}"/>
    <cellStyle name="Output 38 3" xfId="23716" xr:uid="{00000000-0005-0000-0000-0000645C0000}"/>
    <cellStyle name="Output 38 3 2" xfId="23717" xr:uid="{00000000-0005-0000-0000-0000655C0000}"/>
    <cellStyle name="Output 38 3 2 2" xfId="23718" xr:uid="{00000000-0005-0000-0000-0000665C0000}"/>
    <cellStyle name="Output 38 3 2 3" xfId="23719" xr:uid="{00000000-0005-0000-0000-0000675C0000}"/>
    <cellStyle name="Output 38 3 2 4" xfId="23720" xr:uid="{00000000-0005-0000-0000-0000685C0000}"/>
    <cellStyle name="Output 38 3 3" xfId="23721" xr:uid="{00000000-0005-0000-0000-0000695C0000}"/>
    <cellStyle name="Output 38 3 3 2" xfId="23722" xr:uid="{00000000-0005-0000-0000-00006A5C0000}"/>
    <cellStyle name="Output 38 3 3 3" xfId="23723" xr:uid="{00000000-0005-0000-0000-00006B5C0000}"/>
    <cellStyle name="Output 38 3 3 4" xfId="23724" xr:uid="{00000000-0005-0000-0000-00006C5C0000}"/>
    <cellStyle name="Output 38 3 4" xfId="23725" xr:uid="{00000000-0005-0000-0000-00006D5C0000}"/>
    <cellStyle name="Output 38 3 4 2" xfId="23726" xr:uid="{00000000-0005-0000-0000-00006E5C0000}"/>
    <cellStyle name="Output 38 3 4 3" xfId="23727" xr:uid="{00000000-0005-0000-0000-00006F5C0000}"/>
    <cellStyle name="Output 38 3 4 4" xfId="23728" xr:uid="{00000000-0005-0000-0000-0000705C0000}"/>
    <cellStyle name="Output 38 3 5" xfId="23729" xr:uid="{00000000-0005-0000-0000-0000715C0000}"/>
    <cellStyle name="Output 38 3 5 2" xfId="23730" xr:uid="{00000000-0005-0000-0000-0000725C0000}"/>
    <cellStyle name="Output 38 3 5 3" xfId="23731" xr:uid="{00000000-0005-0000-0000-0000735C0000}"/>
    <cellStyle name="Output 38 3 5 4" xfId="23732" xr:uid="{00000000-0005-0000-0000-0000745C0000}"/>
    <cellStyle name="Output 38 3 6" xfId="23733" xr:uid="{00000000-0005-0000-0000-0000755C0000}"/>
    <cellStyle name="Output 38 3 7" xfId="23734" xr:uid="{00000000-0005-0000-0000-0000765C0000}"/>
    <cellStyle name="Output 38 3 8" xfId="23735" xr:uid="{00000000-0005-0000-0000-0000775C0000}"/>
    <cellStyle name="Output 38 4" xfId="23736" xr:uid="{00000000-0005-0000-0000-0000785C0000}"/>
    <cellStyle name="Output 38 4 2" xfId="23737" xr:uid="{00000000-0005-0000-0000-0000795C0000}"/>
    <cellStyle name="Output 38 4 3" xfId="23738" xr:uid="{00000000-0005-0000-0000-00007A5C0000}"/>
    <cellStyle name="Output 38 4 4" xfId="23739" xr:uid="{00000000-0005-0000-0000-00007B5C0000}"/>
    <cellStyle name="Output 38 5" xfId="23740" xr:uid="{00000000-0005-0000-0000-00007C5C0000}"/>
    <cellStyle name="Output 38 6" xfId="23741" xr:uid="{00000000-0005-0000-0000-00007D5C0000}"/>
    <cellStyle name="Output 38 7" xfId="23742" xr:uid="{00000000-0005-0000-0000-00007E5C0000}"/>
    <cellStyle name="Output 4" xfId="23743" xr:uid="{00000000-0005-0000-0000-00007F5C0000}"/>
    <cellStyle name="Output 4 10" xfId="23744" xr:uid="{00000000-0005-0000-0000-0000805C0000}"/>
    <cellStyle name="Output 4 10 2" xfId="23745" xr:uid="{00000000-0005-0000-0000-0000815C0000}"/>
    <cellStyle name="Output 4 10 3" xfId="23746" xr:uid="{00000000-0005-0000-0000-0000825C0000}"/>
    <cellStyle name="Output 4 10 4" xfId="23747" xr:uid="{00000000-0005-0000-0000-0000835C0000}"/>
    <cellStyle name="Output 4 11" xfId="23748" xr:uid="{00000000-0005-0000-0000-0000845C0000}"/>
    <cellStyle name="Output 4 11 2" xfId="23749" xr:uid="{00000000-0005-0000-0000-0000855C0000}"/>
    <cellStyle name="Output 4 11 3" xfId="23750" xr:uid="{00000000-0005-0000-0000-0000865C0000}"/>
    <cellStyle name="Output 4 11 4" xfId="23751" xr:uid="{00000000-0005-0000-0000-0000875C0000}"/>
    <cellStyle name="Output 4 12" xfId="23752" xr:uid="{00000000-0005-0000-0000-0000885C0000}"/>
    <cellStyle name="Output 4 12 2" xfId="23753" xr:uid="{00000000-0005-0000-0000-0000895C0000}"/>
    <cellStyle name="Output 4 12 3" xfId="23754" xr:uid="{00000000-0005-0000-0000-00008A5C0000}"/>
    <cellStyle name="Output 4 12 4" xfId="23755" xr:uid="{00000000-0005-0000-0000-00008B5C0000}"/>
    <cellStyle name="Output 4 13" xfId="23756" xr:uid="{00000000-0005-0000-0000-00008C5C0000}"/>
    <cellStyle name="Output 4 13 2" xfId="23757" xr:uid="{00000000-0005-0000-0000-00008D5C0000}"/>
    <cellStyle name="Output 4 13 3" xfId="23758" xr:uid="{00000000-0005-0000-0000-00008E5C0000}"/>
    <cellStyle name="Output 4 13 4" xfId="23759" xr:uid="{00000000-0005-0000-0000-00008F5C0000}"/>
    <cellStyle name="Output 4 14" xfId="23760" xr:uid="{00000000-0005-0000-0000-0000905C0000}"/>
    <cellStyle name="Output 4 14 2" xfId="23761" xr:uid="{00000000-0005-0000-0000-0000915C0000}"/>
    <cellStyle name="Output 4 14 3" xfId="23762" xr:uid="{00000000-0005-0000-0000-0000925C0000}"/>
    <cellStyle name="Output 4 14 4" xfId="23763" xr:uid="{00000000-0005-0000-0000-0000935C0000}"/>
    <cellStyle name="Output 4 15" xfId="23764" xr:uid="{00000000-0005-0000-0000-0000945C0000}"/>
    <cellStyle name="Output 4 15 2" xfId="23765" xr:uid="{00000000-0005-0000-0000-0000955C0000}"/>
    <cellStyle name="Output 4 15 3" xfId="23766" xr:uid="{00000000-0005-0000-0000-0000965C0000}"/>
    <cellStyle name="Output 4 15 4" xfId="23767" xr:uid="{00000000-0005-0000-0000-0000975C0000}"/>
    <cellStyle name="Output 4 16" xfId="23768" xr:uid="{00000000-0005-0000-0000-0000985C0000}"/>
    <cellStyle name="Output 4 17" xfId="23769" xr:uid="{00000000-0005-0000-0000-0000995C0000}"/>
    <cellStyle name="Output 4 18" xfId="23770" xr:uid="{00000000-0005-0000-0000-00009A5C0000}"/>
    <cellStyle name="Output 4 2" xfId="23771" xr:uid="{00000000-0005-0000-0000-00009B5C0000}"/>
    <cellStyle name="Output 4 2 2" xfId="23772" xr:uid="{00000000-0005-0000-0000-00009C5C0000}"/>
    <cellStyle name="Output 4 2 2 2" xfId="23773" xr:uid="{00000000-0005-0000-0000-00009D5C0000}"/>
    <cellStyle name="Output 4 2 2 2 2" xfId="23774" xr:uid="{00000000-0005-0000-0000-00009E5C0000}"/>
    <cellStyle name="Output 4 2 2 2 3" xfId="23775" xr:uid="{00000000-0005-0000-0000-00009F5C0000}"/>
    <cellStyle name="Output 4 2 2 2 4" xfId="23776" xr:uid="{00000000-0005-0000-0000-0000A05C0000}"/>
    <cellStyle name="Output 4 2 2 3" xfId="23777" xr:uid="{00000000-0005-0000-0000-0000A15C0000}"/>
    <cellStyle name="Output 4 2 2 3 2" xfId="23778" xr:uid="{00000000-0005-0000-0000-0000A25C0000}"/>
    <cellStyle name="Output 4 2 2 3 3" xfId="23779" xr:uid="{00000000-0005-0000-0000-0000A35C0000}"/>
    <cellStyle name="Output 4 2 2 3 4" xfId="23780" xr:uid="{00000000-0005-0000-0000-0000A45C0000}"/>
    <cellStyle name="Output 4 2 2 4" xfId="23781" xr:uid="{00000000-0005-0000-0000-0000A55C0000}"/>
    <cellStyle name="Output 4 2 2 4 2" xfId="23782" xr:uid="{00000000-0005-0000-0000-0000A65C0000}"/>
    <cellStyle name="Output 4 2 2 4 3" xfId="23783" xr:uid="{00000000-0005-0000-0000-0000A75C0000}"/>
    <cellStyle name="Output 4 2 2 4 4" xfId="23784" xr:uid="{00000000-0005-0000-0000-0000A85C0000}"/>
    <cellStyle name="Output 4 2 2 5" xfId="23785" xr:uid="{00000000-0005-0000-0000-0000A95C0000}"/>
    <cellStyle name="Output 4 2 2 5 2" xfId="23786" xr:uid="{00000000-0005-0000-0000-0000AA5C0000}"/>
    <cellStyle name="Output 4 2 2 5 3" xfId="23787" xr:uid="{00000000-0005-0000-0000-0000AB5C0000}"/>
    <cellStyle name="Output 4 2 2 5 4" xfId="23788" xr:uid="{00000000-0005-0000-0000-0000AC5C0000}"/>
    <cellStyle name="Output 4 2 2 6" xfId="23789" xr:uid="{00000000-0005-0000-0000-0000AD5C0000}"/>
    <cellStyle name="Output 4 2 2 7" xfId="23790" xr:uid="{00000000-0005-0000-0000-0000AE5C0000}"/>
    <cellStyle name="Output 4 2 2 8" xfId="23791" xr:uid="{00000000-0005-0000-0000-0000AF5C0000}"/>
    <cellStyle name="Output 4 2 3" xfId="23792" xr:uid="{00000000-0005-0000-0000-0000B05C0000}"/>
    <cellStyle name="Output 4 2 3 2" xfId="23793" xr:uid="{00000000-0005-0000-0000-0000B15C0000}"/>
    <cellStyle name="Output 4 2 3 3" xfId="23794" xr:uid="{00000000-0005-0000-0000-0000B25C0000}"/>
    <cellStyle name="Output 4 2 3 4" xfId="23795" xr:uid="{00000000-0005-0000-0000-0000B35C0000}"/>
    <cellStyle name="Output 4 2 4" xfId="23796" xr:uid="{00000000-0005-0000-0000-0000B45C0000}"/>
    <cellStyle name="Output 4 2 5" xfId="23797" xr:uid="{00000000-0005-0000-0000-0000B55C0000}"/>
    <cellStyle name="Output 4 2 6" xfId="23798" xr:uid="{00000000-0005-0000-0000-0000B65C0000}"/>
    <cellStyle name="Output 4 3" xfId="23799" xr:uid="{00000000-0005-0000-0000-0000B75C0000}"/>
    <cellStyle name="Output 4 3 2" xfId="23800" xr:uid="{00000000-0005-0000-0000-0000B85C0000}"/>
    <cellStyle name="Output 4 3 2 2" xfId="23801" xr:uid="{00000000-0005-0000-0000-0000B95C0000}"/>
    <cellStyle name="Output 4 3 2 2 2" xfId="23802" xr:uid="{00000000-0005-0000-0000-0000BA5C0000}"/>
    <cellStyle name="Output 4 3 2 2 3" xfId="23803" xr:uid="{00000000-0005-0000-0000-0000BB5C0000}"/>
    <cellStyle name="Output 4 3 2 3" xfId="23804" xr:uid="{00000000-0005-0000-0000-0000BC5C0000}"/>
    <cellStyle name="Output 4 3 2 4" xfId="23805" xr:uid="{00000000-0005-0000-0000-0000BD5C0000}"/>
    <cellStyle name="Output 4 3 2 5" xfId="23806" xr:uid="{00000000-0005-0000-0000-0000BE5C0000}"/>
    <cellStyle name="Output 4 3 3" xfId="23807" xr:uid="{00000000-0005-0000-0000-0000BF5C0000}"/>
    <cellStyle name="Output 4 3 3 2" xfId="23808" xr:uid="{00000000-0005-0000-0000-0000C05C0000}"/>
    <cellStyle name="Output 4 3 3 3" xfId="23809" xr:uid="{00000000-0005-0000-0000-0000C15C0000}"/>
    <cellStyle name="Output 4 3 3 4" xfId="23810" xr:uid="{00000000-0005-0000-0000-0000C25C0000}"/>
    <cellStyle name="Output 4 3 4" xfId="23811" xr:uid="{00000000-0005-0000-0000-0000C35C0000}"/>
    <cellStyle name="Output 4 3 4 2" xfId="23812" xr:uid="{00000000-0005-0000-0000-0000C45C0000}"/>
    <cellStyle name="Output 4 3 4 3" xfId="23813" xr:uid="{00000000-0005-0000-0000-0000C55C0000}"/>
    <cellStyle name="Output 4 3 4 4" xfId="23814" xr:uid="{00000000-0005-0000-0000-0000C65C0000}"/>
    <cellStyle name="Output 4 3 5" xfId="23815" xr:uid="{00000000-0005-0000-0000-0000C75C0000}"/>
    <cellStyle name="Output 4 3 5 2" xfId="23816" xr:uid="{00000000-0005-0000-0000-0000C85C0000}"/>
    <cellStyle name="Output 4 3 5 3" xfId="23817" xr:uid="{00000000-0005-0000-0000-0000C95C0000}"/>
    <cellStyle name="Output 4 3 5 4" xfId="23818" xr:uid="{00000000-0005-0000-0000-0000CA5C0000}"/>
    <cellStyle name="Output 4 3 6" xfId="23819" xr:uid="{00000000-0005-0000-0000-0000CB5C0000}"/>
    <cellStyle name="Output 4 3 7" xfId="23820" xr:uid="{00000000-0005-0000-0000-0000CC5C0000}"/>
    <cellStyle name="Output 4 3 8" xfId="23821" xr:uid="{00000000-0005-0000-0000-0000CD5C0000}"/>
    <cellStyle name="Output 4 4" xfId="23822" xr:uid="{00000000-0005-0000-0000-0000CE5C0000}"/>
    <cellStyle name="Output 4 4 2" xfId="23823" xr:uid="{00000000-0005-0000-0000-0000CF5C0000}"/>
    <cellStyle name="Output 4 4 2 2" xfId="23824" xr:uid="{00000000-0005-0000-0000-0000D05C0000}"/>
    <cellStyle name="Output 4 4 2 3" xfId="23825" xr:uid="{00000000-0005-0000-0000-0000D15C0000}"/>
    <cellStyle name="Output 4 4 2 4" xfId="23826" xr:uid="{00000000-0005-0000-0000-0000D25C0000}"/>
    <cellStyle name="Output 4 4 3" xfId="23827" xr:uid="{00000000-0005-0000-0000-0000D35C0000}"/>
    <cellStyle name="Output 4 4 3 2" xfId="23828" xr:uid="{00000000-0005-0000-0000-0000D45C0000}"/>
    <cellStyle name="Output 4 4 3 3" xfId="23829" xr:uid="{00000000-0005-0000-0000-0000D55C0000}"/>
    <cellStyle name="Output 4 4 3 4" xfId="23830" xr:uid="{00000000-0005-0000-0000-0000D65C0000}"/>
    <cellStyle name="Output 4 4 4" xfId="23831" xr:uid="{00000000-0005-0000-0000-0000D75C0000}"/>
    <cellStyle name="Output 4 4 4 2" xfId="23832" xr:uid="{00000000-0005-0000-0000-0000D85C0000}"/>
    <cellStyle name="Output 4 4 4 3" xfId="23833" xr:uid="{00000000-0005-0000-0000-0000D95C0000}"/>
    <cellStyle name="Output 4 4 4 4" xfId="23834" xr:uid="{00000000-0005-0000-0000-0000DA5C0000}"/>
    <cellStyle name="Output 4 4 5" xfId="23835" xr:uid="{00000000-0005-0000-0000-0000DB5C0000}"/>
    <cellStyle name="Output 4 4 5 2" xfId="23836" xr:uid="{00000000-0005-0000-0000-0000DC5C0000}"/>
    <cellStyle name="Output 4 4 5 3" xfId="23837" xr:uid="{00000000-0005-0000-0000-0000DD5C0000}"/>
    <cellStyle name="Output 4 4 5 4" xfId="23838" xr:uid="{00000000-0005-0000-0000-0000DE5C0000}"/>
    <cellStyle name="Output 4 4 6" xfId="23839" xr:uid="{00000000-0005-0000-0000-0000DF5C0000}"/>
    <cellStyle name="Output 4 4 7" xfId="23840" xr:uid="{00000000-0005-0000-0000-0000E05C0000}"/>
    <cellStyle name="Output 4 4 8" xfId="23841" xr:uid="{00000000-0005-0000-0000-0000E15C0000}"/>
    <cellStyle name="Output 4 5" xfId="23842" xr:uid="{00000000-0005-0000-0000-0000E25C0000}"/>
    <cellStyle name="Output 4 5 2" xfId="23843" xr:uid="{00000000-0005-0000-0000-0000E35C0000}"/>
    <cellStyle name="Output 4 5 3" xfId="23844" xr:uid="{00000000-0005-0000-0000-0000E45C0000}"/>
    <cellStyle name="Output 4 5 4" xfId="23845" xr:uid="{00000000-0005-0000-0000-0000E55C0000}"/>
    <cellStyle name="Output 4 6" xfId="23846" xr:uid="{00000000-0005-0000-0000-0000E65C0000}"/>
    <cellStyle name="Output 4 6 2" xfId="23847" xr:uid="{00000000-0005-0000-0000-0000E75C0000}"/>
    <cellStyle name="Output 4 6 3" xfId="23848" xr:uid="{00000000-0005-0000-0000-0000E85C0000}"/>
    <cellStyle name="Output 4 6 4" xfId="23849" xr:uid="{00000000-0005-0000-0000-0000E95C0000}"/>
    <cellStyle name="Output 4 7" xfId="23850" xr:uid="{00000000-0005-0000-0000-0000EA5C0000}"/>
    <cellStyle name="Output 4 7 2" xfId="23851" xr:uid="{00000000-0005-0000-0000-0000EB5C0000}"/>
    <cellStyle name="Output 4 7 3" xfId="23852" xr:uid="{00000000-0005-0000-0000-0000EC5C0000}"/>
    <cellStyle name="Output 4 7 4" xfId="23853" xr:uid="{00000000-0005-0000-0000-0000ED5C0000}"/>
    <cellStyle name="Output 4 8" xfId="23854" xr:uid="{00000000-0005-0000-0000-0000EE5C0000}"/>
    <cellStyle name="Output 4 8 2" xfId="23855" xr:uid="{00000000-0005-0000-0000-0000EF5C0000}"/>
    <cellStyle name="Output 4 8 3" xfId="23856" xr:uid="{00000000-0005-0000-0000-0000F05C0000}"/>
    <cellStyle name="Output 4 8 4" xfId="23857" xr:uid="{00000000-0005-0000-0000-0000F15C0000}"/>
    <cellStyle name="Output 4 9" xfId="23858" xr:uid="{00000000-0005-0000-0000-0000F25C0000}"/>
    <cellStyle name="Output 4 9 2" xfId="23859" xr:uid="{00000000-0005-0000-0000-0000F35C0000}"/>
    <cellStyle name="Output 4 9 3" xfId="23860" xr:uid="{00000000-0005-0000-0000-0000F45C0000}"/>
    <cellStyle name="Output 4 9 4" xfId="23861" xr:uid="{00000000-0005-0000-0000-0000F55C0000}"/>
    <cellStyle name="Output 5" xfId="23862" xr:uid="{00000000-0005-0000-0000-0000F65C0000}"/>
    <cellStyle name="Output 5 2" xfId="23863" xr:uid="{00000000-0005-0000-0000-0000F75C0000}"/>
    <cellStyle name="Output 5 2 2" xfId="23864" xr:uid="{00000000-0005-0000-0000-0000F85C0000}"/>
    <cellStyle name="Output 5 2 2 2" xfId="23865" xr:uid="{00000000-0005-0000-0000-0000F95C0000}"/>
    <cellStyle name="Output 5 2 2 2 2" xfId="23866" xr:uid="{00000000-0005-0000-0000-0000FA5C0000}"/>
    <cellStyle name="Output 5 2 2 2 3" xfId="23867" xr:uid="{00000000-0005-0000-0000-0000FB5C0000}"/>
    <cellStyle name="Output 5 2 2 2 4" xfId="23868" xr:uid="{00000000-0005-0000-0000-0000FC5C0000}"/>
    <cellStyle name="Output 5 2 2 3" xfId="23869" xr:uid="{00000000-0005-0000-0000-0000FD5C0000}"/>
    <cellStyle name="Output 5 2 2 3 2" xfId="23870" xr:uid="{00000000-0005-0000-0000-0000FE5C0000}"/>
    <cellStyle name="Output 5 2 2 3 3" xfId="23871" xr:uid="{00000000-0005-0000-0000-0000FF5C0000}"/>
    <cellStyle name="Output 5 2 2 3 4" xfId="23872" xr:uid="{00000000-0005-0000-0000-0000005D0000}"/>
    <cellStyle name="Output 5 2 2 4" xfId="23873" xr:uid="{00000000-0005-0000-0000-0000015D0000}"/>
    <cellStyle name="Output 5 2 2 4 2" xfId="23874" xr:uid="{00000000-0005-0000-0000-0000025D0000}"/>
    <cellStyle name="Output 5 2 2 4 3" xfId="23875" xr:uid="{00000000-0005-0000-0000-0000035D0000}"/>
    <cellStyle name="Output 5 2 2 4 4" xfId="23876" xr:uid="{00000000-0005-0000-0000-0000045D0000}"/>
    <cellStyle name="Output 5 2 2 5" xfId="23877" xr:uid="{00000000-0005-0000-0000-0000055D0000}"/>
    <cellStyle name="Output 5 2 2 5 2" xfId="23878" xr:uid="{00000000-0005-0000-0000-0000065D0000}"/>
    <cellStyle name="Output 5 2 2 5 3" xfId="23879" xr:uid="{00000000-0005-0000-0000-0000075D0000}"/>
    <cellStyle name="Output 5 2 2 5 4" xfId="23880" xr:uid="{00000000-0005-0000-0000-0000085D0000}"/>
    <cellStyle name="Output 5 2 2 6" xfId="23881" xr:uid="{00000000-0005-0000-0000-0000095D0000}"/>
    <cellStyle name="Output 5 2 2 7" xfId="23882" xr:uid="{00000000-0005-0000-0000-00000A5D0000}"/>
    <cellStyle name="Output 5 2 2 8" xfId="23883" xr:uid="{00000000-0005-0000-0000-00000B5D0000}"/>
    <cellStyle name="Output 5 2 3" xfId="23884" xr:uid="{00000000-0005-0000-0000-00000C5D0000}"/>
    <cellStyle name="Output 5 2 3 2" xfId="23885" xr:uid="{00000000-0005-0000-0000-00000D5D0000}"/>
    <cellStyle name="Output 5 2 3 3" xfId="23886" xr:uid="{00000000-0005-0000-0000-00000E5D0000}"/>
    <cellStyle name="Output 5 2 3 4" xfId="23887" xr:uid="{00000000-0005-0000-0000-00000F5D0000}"/>
    <cellStyle name="Output 5 2 4" xfId="23888" xr:uid="{00000000-0005-0000-0000-0000105D0000}"/>
    <cellStyle name="Output 5 2 5" xfId="23889" xr:uid="{00000000-0005-0000-0000-0000115D0000}"/>
    <cellStyle name="Output 5 2 6" xfId="23890" xr:uid="{00000000-0005-0000-0000-0000125D0000}"/>
    <cellStyle name="Output 5 3" xfId="23891" xr:uid="{00000000-0005-0000-0000-0000135D0000}"/>
    <cellStyle name="Output 5 3 2" xfId="23892" xr:uid="{00000000-0005-0000-0000-0000145D0000}"/>
    <cellStyle name="Output 5 3 2 2" xfId="23893" xr:uid="{00000000-0005-0000-0000-0000155D0000}"/>
    <cellStyle name="Output 5 3 2 3" xfId="23894" xr:uid="{00000000-0005-0000-0000-0000165D0000}"/>
    <cellStyle name="Output 5 3 2 4" xfId="23895" xr:uid="{00000000-0005-0000-0000-0000175D0000}"/>
    <cellStyle name="Output 5 3 3" xfId="23896" xr:uid="{00000000-0005-0000-0000-0000185D0000}"/>
    <cellStyle name="Output 5 3 3 2" xfId="23897" xr:uid="{00000000-0005-0000-0000-0000195D0000}"/>
    <cellStyle name="Output 5 3 3 3" xfId="23898" xr:uid="{00000000-0005-0000-0000-00001A5D0000}"/>
    <cellStyle name="Output 5 3 3 4" xfId="23899" xr:uid="{00000000-0005-0000-0000-00001B5D0000}"/>
    <cellStyle name="Output 5 3 4" xfId="23900" xr:uid="{00000000-0005-0000-0000-00001C5D0000}"/>
    <cellStyle name="Output 5 3 4 2" xfId="23901" xr:uid="{00000000-0005-0000-0000-00001D5D0000}"/>
    <cellStyle name="Output 5 3 4 3" xfId="23902" xr:uid="{00000000-0005-0000-0000-00001E5D0000}"/>
    <cellStyle name="Output 5 3 4 4" xfId="23903" xr:uid="{00000000-0005-0000-0000-00001F5D0000}"/>
    <cellStyle name="Output 5 3 5" xfId="23904" xr:uid="{00000000-0005-0000-0000-0000205D0000}"/>
    <cellStyle name="Output 5 3 5 2" xfId="23905" xr:uid="{00000000-0005-0000-0000-0000215D0000}"/>
    <cellStyle name="Output 5 3 5 3" xfId="23906" xr:uid="{00000000-0005-0000-0000-0000225D0000}"/>
    <cellStyle name="Output 5 3 5 4" xfId="23907" xr:uid="{00000000-0005-0000-0000-0000235D0000}"/>
    <cellStyle name="Output 5 3 6" xfId="23908" xr:uid="{00000000-0005-0000-0000-0000245D0000}"/>
    <cellStyle name="Output 5 3 7" xfId="23909" xr:uid="{00000000-0005-0000-0000-0000255D0000}"/>
    <cellStyle name="Output 5 3 8" xfId="23910" xr:uid="{00000000-0005-0000-0000-0000265D0000}"/>
    <cellStyle name="Output 5 4" xfId="23911" xr:uid="{00000000-0005-0000-0000-0000275D0000}"/>
    <cellStyle name="Output 5 4 2" xfId="23912" xr:uid="{00000000-0005-0000-0000-0000285D0000}"/>
    <cellStyle name="Output 5 4 3" xfId="23913" xr:uid="{00000000-0005-0000-0000-0000295D0000}"/>
    <cellStyle name="Output 5 4 4" xfId="23914" xr:uid="{00000000-0005-0000-0000-00002A5D0000}"/>
    <cellStyle name="Output 5 5" xfId="23915" xr:uid="{00000000-0005-0000-0000-00002B5D0000}"/>
    <cellStyle name="Output 5 6" xfId="23916" xr:uid="{00000000-0005-0000-0000-00002C5D0000}"/>
    <cellStyle name="Output 5 7" xfId="23917" xr:uid="{00000000-0005-0000-0000-00002D5D0000}"/>
    <cellStyle name="Output 6" xfId="23918" xr:uid="{00000000-0005-0000-0000-00002E5D0000}"/>
    <cellStyle name="Output 6 2" xfId="23919" xr:uid="{00000000-0005-0000-0000-00002F5D0000}"/>
    <cellStyle name="Output 6 2 2" xfId="23920" xr:uid="{00000000-0005-0000-0000-0000305D0000}"/>
    <cellStyle name="Output 6 2 2 2" xfId="23921" xr:uid="{00000000-0005-0000-0000-0000315D0000}"/>
    <cellStyle name="Output 6 2 2 2 2" xfId="23922" xr:uid="{00000000-0005-0000-0000-0000325D0000}"/>
    <cellStyle name="Output 6 2 2 2 3" xfId="23923" xr:uid="{00000000-0005-0000-0000-0000335D0000}"/>
    <cellStyle name="Output 6 2 2 2 4" xfId="23924" xr:uid="{00000000-0005-0000-0000-0000345D0000}"/>
    <cellStyle name="Output 6 2 2 3" xfId="23925" xr:uid="{00000000-0005-0000-0000-0000355D0000}"/>
    <cellStyle name="Output 6 2 2 3 2" xfId="23926" xr:uid="{00000000-0005-0000-0000-0000365D0000}"/>
    <cellStyle name="Output 6 2 2 3 3" xfId="23927" xr:uid="{00000000-0005-0000-0000-0000375D0000}"/>
    <cellStyle name="Output 6 2 2 3 4" xfId="23928" xr:uid="{00000000-0005-0000-0000-0000385D0000}"/>
    <cellStyle name="Output 6 2 2 4" xfId="23929" xr:uid="{00000000-0005-0000-0000-0000395D0000}"/>
    <cellStyle name="Output 6 2 2 4 2" xfId="23930" xr:uid="{00000000-0005-0000-0000-00003A5D0000}"/>
    <cellStyle name="Output 6 2 2 4 3" xfId="23931" xr:uid="{00000000-0005-0000-0000-00003B5D0000}"/>
    <cellStyle name="Output 6 2 2 4 4" xfId="23932" xr:uid="{00000000-0005-0000-0000-00003C5D0000}"/>
    <cellStyle name="Output 6 2 2 5" xfId="23933" xr:uid="{00000000-0005-0000-0000-00003D5D0000}"/>
    <cellStyle name="Output 6 2 2 5 2" xfId="23934" xr:uid="{00000000-0005-0000-0000-00003E5D0000}"/>
    <cellStyle name="Output 6 2 2 5 3" xfId="23935" xr:uid="{00000000-0005-0000-0000-00003F5D0000}"/>
    <cellStyle name="Output 6 2 2 5 4" xfId="23936" xr:uid="{00000000-0005-0000-0000-0000405D0000}"/>
    <cellStyle name="Output 6 2 2 6" xfId="23937" xr:uid="{00000000-0005-0000-0000-0000415D0000}"/>
    <cellStyle name="Output 6 2 2 7" xfId="23938" xr:uid="{00000000-0005-0000-0000-0000425D0000}"/>
    <cellStyle name="Output 6 2 2 8" xfId="23939" xr:uid="{00000000-0005-0000-0000-0000435D0000}"/>
    <cellStyle name="Output 6 2 3" xfId="23940" xr:uid="{00000000-0005-0000-0000-0000445D0000}"/>
    <cellStyle name="Output 6 2 3 2" xfId="23941" xr:uid="{00000000-0005-0000-0000-0000455D0000}"/>
    <cellStyle name="Output 6 2 3 3" xfId="23942" xr:uid="{00000000-0005-0000-0000-0000465D0000}"/>
    <cellStyle name="Output 6 2 3 4" xfId="23943" xr:uid="{00000000-0005-0000-0000-0000475D0000}"/>
    <cellStyle name="Output 6 2 4" xfId="23944" xr:uid="{00000000-0005-0000-0000-0000485D0000}"/>
    <cellStyle name="Output 6 2 5" xfId="23945" xr:uid="{00000000-0005-0000-0000-0000495D0000}"/>
    <cellStyle name="Output 6 2 6" xfId="23946" xr:uid="{00000000-0005-0000-0000-00004A5D0000}"/>
    <cellStyle name="Output 6 3" xfId="23947" xr:uid="{00000000-0005-0000-0000-00004B5D0000}"/>
    <cellStyle name="Output 6 3 2" xfId="23948" xr:uid="{00000000-0005-0000-0000-00004C5D0000}"/>
    <cellStyle name="Output 6 3 2 2" xfId="23949" xr:uid="{00000000-0005-0000-0000-00004D5D0000}"/>
    <cellStyle name="Output 6 3 2 3" xfId="23950" xr:uid="{00000000-0005-0000-0000-00004E5D0000}"/>
    <cellStyle name="Output 6 3 2 4" xfId="23951" xr:uid="{00000000-0005-0000-0000-00004F5D0000}"/>
    <cellStyle name="Output 6 3 3" xfId="23952" xr:uid="{00000000-0005-0000-0000-0000505D0000}"/>
    <cellStyle name="Output 6 3 3 2" xfId="23953" xr:uid="{00000000-0005-0000-0000-0000515D0000}"/>
    <cellStyle name="Output 6 3 3 3" xfId="23954" xr:uid="{00000000-0005-0000-0000-0000525D0000}"/>
    <cellStyle name="Output 6 3 3 4" xfId="23955" xr:uid="{00000000-0005-0000-0000-0000535D0000}"/>
    <cellStyle name="Output 6 3 4" xfId="23956" xr:uid="{00000000-0005-0000-0000-0000545D0000}"/>
    <cellStyle name="Output 6 3 4 2" xfId="23957" xr:uid="{00000000-0005-0000-0000-0000555D0000}"/>
    <cellStyle name="Output 6 3 4 3" xfId="23958" xr:uid="{00000000-0005-0000-0000-0000565D0000}"/>
    <cellStyle name="Output 6 3 4 4" xfId="23959" xr:uid="{00000000-0005-0000-0000-0000575D0000}"/>
    <cellStyle name="Output 6 3 5" xfId="23960" xr:uid="{00000000-0005-0000-0000-0000585D0000}"/>
    <cellStyle name="Output 6 3 5 2" xfId="23961" xr:uid="{00000000-0005-0000-0000-0000595D0000}"/>
    <cellStyle name="Output 6 3 5 3" xfId="23962" xr:uid="{00000000-0005-0000-0000-00005A5D0000}"/>
    <cellStyle name="Output 6 3 5 4" xfId="23963" xr:uid="{00000000-0005-0000-0000-00005B5D0000}"/>
    <cellStyle name="Output 6 3 6" xfId="23964" xr:uid="{00000000-0005-0000-0000-00005C5D0000}"/>
    <cellStyle name="Output 6 3 7" xfId="23965" xr:uid="{00000000-0005-0000-0000-00005D5D0000}"/>
    <cellStyle name="Output 6 3 8" xfId="23966" xr:uid="{00000000-0005-0000-0000-00005E5D0000}"/>
    <cellStyle name="Output 6 4" xfId="23967" xr:uid="{00000000-0005-0000-0000-00005F5D0000}"/>
    <cellStyle name="Output 6 4 2" xfId="23968" xr:uid="{00000000-0005-0000-0000-0000605D0000}"/>
    <cellStyle name="Output 6 4 3" xfId="23969" xr:uid="{00000000-0005-0000-0000-0000615D0000}"/>
    <cellStyle name="Output 6 4 4" xfId="23970" xr:uid="{00000000-0005-0000-0000-0000625D0000}"/>
    <cellStyle name="Output 6 5" xfId="23971" xr:uid="{00000000-0005-0000-0000-0000635D0000}"/>
    <cellStyle name="Output 6 6" xfId="23972" xr:uid="{00000000-0005-0000-0000-0000645D0000}"/>
    <cellStyle name="Output 6 7" xfId="23973" xr:uid="{00000000-0005-0000-0000-0000655D0000}"/>
    <cellStyle name="Output 7" xfId="23974" xr:uid="{00000000-0005-0000-0000-0000665D0000}"/>
    <cellStyle name="Output 7 2" xfId="23975" xr:uid="{00000000-0005-0000-0000-0000675D0000}"/>
    <cellStyle name="Output 7 2 2" xfId="23976" xr:uid="{00000000-0005-0000-0000-0000685D0000}"/>
    <cellStyle name="Output 7 2 2 2" xfId="23977" xr:uid="{00000000-0005-0000-0000-0000695D0000}"/>
    <cellStyle name="Output 7 2 2 2 2" xfId="23978" xr:uid="{00000000-0005-0000-0000-00006A5D0000}"/>
    <cellStyle name="Output 7 2 2 2 3" xfId="23979" xr:uid="{00000000-0005-0000-0000-00006B5D0000}"/>
    <cellStyle name="Output 7 2 2 2 4" xfId="23980" xr:uid="{00000000-0005-0000-0000-00006C5D0000}"/>
    <cellStyle name="Output 7 2 2 3" xfId="23981" xr:uid="{00000000-0005-0000-0000-00006D5D0000}"/>
    <cellStyle name="Output 7 2 2 3 2" xfId="23982" xr:uid="{00000000-0005-0000-0000-00006E5D0000}"/>
    <cellStyle name="Output 7 2 2 3 3" xfId="23983" xr:uid="{00000000-0005-0000-0000-00006F5D0000}"/>
    <cellStyle name="Output 7 2 2 3 4" xfId="23984" xr:uid="{00000000-0005-0000-0000-0000705D0000}"/>
    <cellStyle name="Output 7 2 2 4" xfId="23985" xr:uid="{00000000-0005-0000-0000-0000715D0000}"/>
    <cellStyle name="Output 7 2 2 4 2" xfId="23986" xr:uid="{00000000-0005-0000-0000-0000725D0000}"/>
    <cellStyle name="Output 7 2 2 4 3" xfId="23987" xr:uid="{00000000-0005-0000-0000-0000735D0000}"/>
    <cellStyle name="Output 7 2 2 4 4" xfId="23988" xr:uid="{00000000-0005-0000-0000-0000745D0000}"/>
    <cellStyle name="Output 7 2 2 5" xfId="23989" xr:uid="{00000000-0005-0000-0000-0000755D0000}"/>
    <cellStyle name="Output 7 2 2 5 2" xfId="23990" xr:uid="{00000000-0005-0000-0000-0000765D0000}"/>
    <cellStyle name="Output 7 2 2 5 3" xfId="23991" xr:uid="{00000000-0005-0000-0000-0000775D0000}"/>
    <cellStyle name="Output 7 2 2 5 4" xfId="23992" xr:uid="{00000000-0005-0000-0000-0000785D0000}"/>
    <cellStyle name="Output 7 2 2 6" xfId="23993" xr:uid="{00000000-0005-0000-0000-0000795D0000}"/>
    <cellStyle name="Output 7 2 2 7" xfId="23994" xr:uid="{00000000-0005-0000-0000-00007A5D0000}"/>
    <cellStyle name="Output 7 2 2 8" xfId="23995" xr:uid="{00000000-0005-0000-0000-00007B5D0000}"/>
    <cellStyle name="Output 7 2 3" xfId="23996" xr:uid="{00000000-0005-0000-0000-00007C5D0000}"/>
    <cellStyle name="Output 7 2 3 2" xfId="23997" xr:uid="{00000000-0005-0000-0000-00007D5D0000}"/>
    <cellStyle name="Output 7 2 3 3" xfId="23998" xr:uid="{00000000-0005-0000-0000-00007E5D0000}"/>
    <cellStyle name="Output 7 2 3 4" xfId="23999" xr:uid="{00000000-0005-0000-0000-00007F5D0000}"/>
    <cellStyle name="Output 7 2 4" xfId="24000" xr:uid="{00000000-0005-0000-0000-0000805D0000}"/>
    <cellStyle name="Output 7 2 5" xfId="24001" xr:uid="{00000000-0005-0000-0000-0000815D0000}"/>
    <cellStyle name="Output 7 2 6" xfId="24002" xr:uid="{00000000-0005-0000-0000-0000825D0000}"/>
    <cellStyle name="Output 7 3" xfId="24003" xr:uid="{00000000-0005-0000-0000-0000835D0000}"/>
    <cellStyle name="Output 7 3 2" xfId="24004" xr:uid="{00000000-0005-0000-0000-0000845D0000}"/>
    <cellStyle name="Output 7 3 2 2" xfId="24005" xr:uid="{00000000-0005-0000-0000-0000855D0000}"/>
    <cellStyle name="Output 7 3 2 3" xfId="24006" xr:uid="{00000000-0005-0000-0000-0000865D0000}"/>
    <cellStyle name="Output 7 3 2 4" xfId="24007" xr:uid="{00000000-0005-0000-0000-0000875D0000}"/>
    <cellStyle name="Output 7 3 3" xfId="24008" xr:uid="{00000000-0005-0000-0000-0000885D0000}"/>
    <cellStyle name="Output 7 3 3 2" xfId="24009" xr:uid="{00000000-0005-0000-0000-0000895D0000}"/>
    <cellStyle name="Output 7 3 3 3" xfId="24010" xr:uid="{00000000-0005-0000-0000-00008A5D0000}"/>
    <cellStyle name="Output 7 3 3 4" xfId="24011" xr:uid="{00000000-0005-0000-0000-00008B5D0000}"/>
    <cellStyle name="Output 7 3 4" xfId="24012" xr:uid="{00000000-0005-0000-0000-00008C5D0000}"/>
    <cellStyle name="Output 7 3 4 2" xfId="24013" xr:uid="{00000000-0005-0000-0000-00008D5D0000}"/>
    <cellStyle name="Output 7 3 4 3" xfId="24014" xr:uid="{00000000-0005-0000-0000-00008E5D0000}"/>
    <cellStyle name="Output 7 3 4 4" xfId="24015" xr:uid="{00000000-0005-0000-0000-00008F5D0000}"/>
    <cellStyle name="Output 7 3 5" xfId="24016" xr:uid="{00000000-0005-0000-0000-0000905D0000}"/>
    <cellStyle name="Output 7 3 5 2" xfId="24017" xr:uid="{00000000-0005-0000-0000-0000915D0000}"/>
    <cellStyle name="Output 7 3 5 3" xfId="24018" xr:uid="{00000000-0005-0000-0000-0000925D0000}"/>
    <cellStyle name="Output 7 3 5 4" xfId="24019" xr:uid="{00000000-0005-0000-0000-0000935D0000}"/>
    <cellStyle name="Output 7 3 6" xfId="24020" xr:uid="{00000000-0005-0000-0000-0000945D0000}"/>
    <cellStyle name="Output 7 3 7" xfId="24021" xr:uid="{00000000-0005-0000-0000-0000955D0000}"/>
    <cellStyle name="Output 7 3 8" xfId="24022" xr:uid="{00000000-0005-0000-0000-0000965D0000}"/>
    <cellStyle name="Output 7 4" xfId="24023" xr:uid="{00000000-0005-0000-0000-0000975D0000}"/>
    <cellStyle name="Output 7 4 2" xfId="24024" xr:uid="{00000000-0005-0000-0000-0000985D0000}"/>
    <cellStyle name="Output 7 4 3" xfId="24025" xr:uid="{00000000-0005-0000-0000-0000995D0000}"/>
    <cellStyle name="Output 7 4 4" xfId="24026" xr:uid="{00000000-0005-0000-0000-00009A5D0000}"/>
    <cellStyle name="Output 7 5" xfId="24027" xr:uid="{00000000-0005-0000-0000-00009B5D0000}"/>
    <cellStyle name="Output 7 6" xfId="24028" xr:uid="{00000000-0005-0000-0000-00009C5D0000}"/>
    <cellStyle name="Output 7 7" xfId="24029" xr:uid="{00000000-0005-0000-0000-00009D5D0000}"/>
    <cellStyle name="Output 8" xfId="24030" xr:uid="{00000000-0005-0000-0000-00009E5D0000}"/>
    <cellStyle name="Output 8 2" xfId="24031" xr:uid="{00000000-0005-0000-0000-00009F5D0000}"/>
    <cellStyle name="Output 8 2 2" xfId="24032" xr:uid="{00000000-0005-0000-0000-0000A05D0000}"/>
    <cellStyle name="Output 8 2 2 2" xfId="24033" xr:uid="{00000000-0005-0000-0000-0000A15D0000}"/>
    <cellStyle name="Output 8 2 2 2 2" xfId="24034" xr:uid="{00000000-0005-0000-0000-0000A25D0000}"/>
    <cellStyle name="Output 8 2 2 2 3" xfId="24035" xr:uid="{00000000-0005-0000-0000-0000A35D0000}"/>
    <cellStyle name="Output 8 2 2 2 4" xfId="24036" xr:uid="{00000000-0005-0000-0000-0000A45D0000}"/>
    <cellStyle name="Output 8 2 2 3" xfId="24037" xr:uid="{00000000-0005-0000-0000-0000A55D0000}"/>
    <cellStyle name="Output 8 2 2 3 2" xfId="24038" xr:uid="{00000000-0005-0000-0000-0000A65D0000}"/>
    <cellStyle name="Output 8 2 2 3 3" xfId="24039" xr:uid="{00000000-0005-0000-0000-0000A75D0000}"/>
    <cellStyle name="Output 8 2 2 3 4" xfId="24040" xr:uid="{00000000-0005-0000-0000-0000A85D0000}"/>
    <cellStyle name="Output 8 2 2 4" xfId="24041" xr:uid="{00000000-0005-0000-0000-0000A95D0000}"/>
    <cellStyle name="Output 8 2 2 4 2" xfId="24042" xr:uid="{00000000-0005-0000-0000-0000AA5D0000}"/>
    <cellStyle name="Output 8 2 2 4 3" xfId="24043" xr:uid="{00000000-0005-0000-0000-0000AB5D0000}"/>
    <cellStyle name="Output 8 2 2 4 4" xfId="24044" xr:uid="{00000000-0005-0000-0000-0000AC5D0000}"/>
    <cellStyle name="Output 8 2 2 5" xfId="24045" xr:uid="{00000000-0005-0000-0000-0000AD5D0000}"/>
    <cellStyle name="Output 8 2 2 5 2" xfId="24046" xr:uid="{00000000-0005-0000-0000-0000AE5D0000}"/>
    <cellStyle name="Output 8 2 2 5 3" xfId="24047" xr:uid="{00000000-0005-0000-0000-0000AF5D0000}"/>
    <cellStyle name="Output 8 2 2 5 4" xfId="24048" xr:uid="{00000000-0005-0000-0000-0000B05D0000}"/>
    <cellStyle name="Output 8 2 2 6" xfId="24049" xr:uid="{00000000-0005-0000-0000-0000B15D0000}"/>
    <cellStyle name="Output 8 2 2 7" xfId="24050" xr:uid="{00000000-0005-0000-0000-0000B25D0000}"/>
    <cellStyle name="Output 8 2 2 8" xfId="24051" xr:uid="{00000000-0005-0000-0000-0000B35D0000}"/>
    <cellStyle name="Output 8 2 3" xfId="24052" xr:uid="{00000000-0005-0000-0000-0000B45D0000}"/>
    <cellStyle name="Output 8 2 3 2" xfId="24053" xr:uid="{00000000-0005-0000-0000-0000B55D0000}"/>
    <cellStyle name="Output 8 2 3 3" xfId="24054" xr:uid="{00000000-0005-0000-0000-0000B65D0000}"/>
    <cellStyle name="Output 8 2 3 4" xfId="24055" xr:uid="{00000000-0005-0000-0000-0000B75D0000}"/>
    <cellStyle name="Output 8 2 4" xfId="24056" xr:uid="{00000000-0005-0000-0000-0000B85D0000}"/>
    <cellStyle name="Output 8 2 5" xfId="24057" xr:uid="{00000000-0005-0000-0000-0000B95D0000}"/>
    <cellStyle name="Output 8 2 6" xfId="24058" xr:uid="{00000000-0005-0000-0000-0000BA5D0000}"/>
    <cellStyle name="Output 8 3" xfId="24059" xr:uid="{00000000-0005-0000-0000-0000BB5D0000}"/>
    <cellStyle name="Output 8 3 2" xfId="24060" xr:uid="{00000000-0005-0000-0000-0000BC5D0000}"/>
    <cellStyle name="Output 8 3 2 2" xfId="24061" xr:uid="{00000000-0005-0000-0000-0000BD5D0000}"/>
    <cellStyle name="Output 8 3 2 3" xfId="24062" xr:uid="{00000000-0005-0000-0000-0000BE5D0000}"/>
    <cellStyle name="Output 8 3 2 4" xfId="24063" xr:uid="{00000000-0005-0000-0000-0000BF5D0000}"/>
    <cellStyle name="Output 8 3 3" xfId="24064" xr:uid="{00000000-0005-0000-0000-0000C05D0000}"/>
    <cellStyle name="Output 8 3 3 2" xfId="24065" xr:uid="{00000000-0005-0000-0000-0000C15D0000}"/>
    <cellStyle name="Output 8 3 3 3" xfId="24066" xr:uid="{00000000-0005-0000-0000-0000C25D0000}"/>
    <cellStyle name="Output 8 3 3 4" xfId="24067" xr:uid="{00000000-0005-0000-0000-0000C35D0000}"/>
    <cellStyle name="Output 8 3 4" xfId="24068" xr:uid="{00000000-0005-0000-0000-0000C45D0000}"/>
    <cellStyle name="Output 8 3 4 2" xfId="24069" xr:uid="{00000000-0005-0000-0000-0000C55D0000}"/>
    <cellStyle name="Output 8 3 4 3" xfId="24070" xr:uid="{00000000-0005-0000-0000-0000C65D0000}"/>
    <cellStyle name="Output 8 3 4 4" xfId="24071" xr:uid="{00000000-0005-0000-0000-0000C75D0000}"/>
    <cellStyle name="Output 8 3 5" xfId="24072" xr:uid="{00000000-0005-0000-0000-0000C85D0000}"/>
    <cellStyle name="Output 8 3 5 2" xfId="24073" xr:uid="{00000000-0005-0000-0000-0000C95D0000}"/>
    <cellStyle name="Output 8 3 5 3" xfId="24074" xr:uid="{00000000-0005-0000-0000-0000CA5D0000}"/>
    <cellStyle name="Output 8 3 5 4" xfId="24075" xr:uid="{00000000-0005-0000-0000-0000CB5D0000}"/>
    <cellStyle name="Output 8 3 6" xfId="24076" xr:uid="{00000000-0005-0000-0000-0000CC5D0000}"/>
    <cellStyle name="Output 8 3 7" xfId="24077" xr:uid="{00000000-0005-0000-0000-0000CD5D0000}"/>
    <cellStyle name="Output 8 3 8" xfId="24078" xr:uid="{00000000-0005-0000-0000-0000CE5D0000}"/>
    <cellStyle name="Output 8 4" xfId="24079" xr:uid="{00000000-0005-0000-0000-0000CF5D0000}"/>
    <cellStyle name="Output 8 4 2" xfId="24080" xr:uid="{00000000-0005-0000-0000-0000D05D0000}"/>
    <cellStyle name="Output 8 4 3" xfId="24081" xr:uid="{00000000-0005-0000-0000-0000D15D0000}"/>
    <cellStyle name="Output 8 4 4" xfId="24082" xr:uid="{00000000-0005-0000-0000-0000D25D0000}"/>
    <cellStyle name="Output 8 5" xfId="24083" xr:uid="{00000000-0005-0000-0000-0000D35D0000}"/>
    <cellStyle name="Output 8 6" xfId="24084" xr:uid="{00000000-0005-0000-0000-0000D45D0000}"/>
    <cellStyle name="Output 8 7" xfId="24085" xr:uid="{00000000-0005-0000-0000-0000D55D0000}"/>
    <cellStyle name="Output 9" xfId="24086" xr:uid="{00000000-0005-0000-0000-0000D65D0000}"/>
    <cellStyle name="Output 9 2" xfId="24087" xr:uid="{00000000-0005-0000-0000-0000D75D0000}"/>
    <cellStyle name="Output 9 2 2" xfId="24088" xr:uid="{00000000-0005-0000-0000-0000D85D0000}"/>
    <cellStyle name="Output 9 2 2 2" xfId="24089" xr:uid="{00000000-0005-0000-0000-0000D95D0000}"/>
    <cellStyle name="Output 9 2 2 2 2" xfId="24090" xr:uid="{00000000-0005-0000-0000-0000DA5D0000}"/>
    <cellStyle name="Output 9 2 2 2 3" xfId="24091" xr:uid="{00000000-0005-0000-0000-0000DB5D0000}"/>
    <cellStyle name="Output 9 2 2 2 4" xfId="24092" xr:uid="{00000000-0005-0000-0000-0000DC5D0000}"/>
    <cellStyle name="Output 9 2 2 3" xfId="24093" xr:uid="{00000000-0005-0000-0000-0000DD5D0000}"/>
    <cellStyle name="Output 9 2 2 3 2" xfId="24094" xr:uid="{00000000-0005-0000-0000-0000DE5D0000}"/>
    <cellStyle name="Output 9 2 2 3 3" xfId="24095" xr:uid="{00000000-0005-0000-0000-0000DF5D0000}"/>
    <cellStyle name="Output 9 2 2 3 4" xfId="24096" xr:uid="{00000000-0005-0000-0000-0000E05D0000}"/>
    <cellStyle name="Output 9 2 2 4" xfId="24097" xr:uid="{00000000-0005-0000-0000-0000E15D0000}"/>
    <cellStyle name="Output 9 2 2 4 2" xfId="24098" xr:uid="{00000000-0005-0000-0000-0000E25D0000}"/>
    <cellStyle name="Output 9 2 2 4 3" xfId="24099" xr:uid="{00000000-0005-0000-0000-0000E35D0000}"/>
    <cellStyle name="Output 9 2 2 4 4" xfId="24100" xr:uid="{00000000-0005-0000-0000-0000E45D0000}"/>
    <cellStyle name="Output 9 2 2 5" xfId="24101" xr:uid="{00000000-0005-0000-0000-0000E55D0000}"/>
    <cellStyle name="Output 9 2 2 5 2" xfId="24102" xr:uid="{00000000-0005-0000-0000-0000E65D0000}"/>
    <cellStyle name="Output 9 2 2 5 3" xfId="24103" xr:uid="{00000000-0005-0000-0000-0000E75D0000}"/>
    <cellStyle name="Output 9 2 2 5 4" xfId="24104" xr:uid="{00000000-0005-0000-0000-0000E85D0000}"/>
    <cellStyle name="Output 9 2 2 6" xfId="24105" xr:uid="{00000000-0005-0000-0000-0000E95D0000}"/>
    <cellStyle name="Output 9 2 2 7" xfId="24106" xr:uid="{00000000-0005-0000-0000-0000EA5D0000}"/>
    <cellStyle name="Output 9 2 2 8" xfId="24107" xr:uid="{00000000-0005-0000-0000-0000EB5D0000}"/>
    <cellStyle name="Output 9 2 3" xfId="24108" xr:uid="{00000000-0005-0000-0000-0000EC5D0000}"/>
    <cellStyle name="Output 9 2 3 2" xfId="24109" xr:uid="{00000000-0005-0000-0000-0000ED5D0000}"/>
    <cellStyle name="Output 9 2 3 3" xfId="24110" xr:uid="{00000000-0005-0000-0000-0000EE5D0000}"/>
    <cellStyle name="Output 9 2 3 4" xfId="24111" xr:uid="{00000000-0005-0000-0000-0000EF5D0000}"/>
    <cellStyle name="Output 9 2 4" xfId="24112" xr:uid="{00000000-0005-0000-0000-0000F05D0000}"/>
    <cellStyle name="Output 9 2 5" xfId="24113" xr:uid="{00000000-0005-0000-0000-0000F15D0000}"/>
    <cellStyle name="Output 9 2 6" xfId="24114" xr:uid="{00000000-0005-0000-0000-0000F25D0000}"/>
    <cellStyle name="Output 9 3" xfId="24115" xr:uid="{00000000-0005-0000-0000-0000F35D0000}"/>
    <cellStyle name="Output 9 3 2" xfId="24116" xr:uid="{00000000-0005-0000-0000-0000F45D0000}"/>
    <cellStyle name="Output 9 3 2 2" xfId="24117" xr:uid="{00000000-0005-0000-0000-0000F55D0000}"/>
    <cellStyle name="Output 9 3 2 3" xfId="24118" xr:uid="{00000000-0005-0000-0000-0000F65D0000}"/>
    <cellStyle name="Output 9 3 2 4" xfId="24119" xr:uid="{00000000-0005-0000-0000-0000F75D0000}"/>
    <cellStyle name="Output 9 3 3" xfId="24120" xr:uid="{00000000-0005-0000-0000-0000F85D0000}"/>
    <cellStyle name="Output 9 3 3 2" xfId="24121" xr:uid="{00000000-0005-0000-0000-0000F95D0000}"/>
    <cellStyle name="Output 9 3 3 3" xfId="24122" xr:uid="{00000000-0005-0000-0000-0000FA5D0000}"/>
    <cellStyle name="Output 9 3 3 4" xfId="24123" xr:uid="{00000000-0005-0000-0000-0000FB5D0000}"/>
    <cellStyle name="Output 9 3 4" xfId="24124" xr:uid="{00000000-0005-0000-0000-0000FC5D0000}"/>
    <cellStyle name="Output 9 3 4 2" xfId="24125" xr:uid="{00000000-0005-0000-0000-0000FD5D0000}"/>
    <cellStyle name="Output 9 3 4 3" xfId="24126" xr:uid="{00000000-0005-0000-0000-0000FE5D0000}"/>
    <cellStyle name="Output 9 3 4 4" xfId="24127" xr:uid="{00000000-0005-0000-0000-0000FF5D0000}"/>
    <cellStyle name="Output 9 3 5" xfId="24128" xr:uid="{00000000-0005-0000-0000-0000005E0000}"/>
    <cellStyle name="Output 9 3 5 2" xfId="24129" xr:uid="{00000000-0005-0000-0000-0000015E0000}"/>
    <cellStyle name="Output 9 3 5 3" xfId="24130" xr:uid="{00000000-0005-0000-0000-0000025E0000}"/>
    <cellStyle name="Output 9 3 5 4" xfId="24131" xr:uid="{00000000-0005-0000-0000-0000035E0000}"/>
    <cellStyle name="Output 9 3 6" xfId="24132" xr:uid="{00000000-0005-0000-0000-0000045E0000}"/>
    <cellStyle name="Output 9 3 7" xfId="24133" xr:uid="{00000000-0005-0000-0000-0000055E0000}"/>
    <cellStyle name="Output 9 3 8" xfId="24134" xr:uid="{00000000-0005-0000-0000-0000065E0000}"/>
    <cellStyle name="Output 9 4" xfId="24135" xr:uid="{00000000-0005-0000-0000-0000075E0000}"/>
    <cellStyle name="Output 9 4 2" xfId="24136" xr:uid="{00000000-0005-0000-0000-0000085E0000}"/>
    <cellStyle name="Output 9 4 3" xfId="24137" xr:uid="{00000000-0005-0000-0000-0000095E0000}"/>
    <cellStyle name="Output 9 4 4" xfId="24138" xr:uid="{00000000-0005-0000-0000-00000A5E0000}"/>
    <cellStyle name="Output 9 5" xfId="24139" xr:uid="{00000000-0005-0000-0000-00000B5E0000}"/>
    <cellStyle name="Output 9 6" xfId="24140" xr:uid="{00000000-0005-0000-0000-00000C5E0000}"/>
    <cellStyle name="Output 9 7" xfId="24141" xr:uid="{00000000-0005-0000-0000-00000D5E0000}"/>
    <cellStyle name="OUTPUT LINE ITEMS" xfId="24142" xr:uid="{00000000-0005-0000-0000-00000E5E0000}"/>
    <cellStyle name="per.style" xfId="24143" xr:uid="{00000000-0005-0000-0000-00000F5E0000}"/>
    <cellStyle name="Percent" xfId="96" builtinId="5"/>
    <cellStyle name="Percent (0)" xfId="24144" xr:uid="{00000000-0005-0000-0000-0000115E0000}"/>
    <cellStyle name="Percent [2]" xfId="24145" xr:uid="{00000000-0005-0000-0000-0000125E0000}"/>
    <cellStyle name="Percent 0%" xfId="24146" xr:uid="{00000000-0005-0000-0000-0000135E0000}"/>
    <cellStyle name="Percent 10" xfId="24147" xr:uid="{00000000-0005-0000-0000-0000145E0000}"/>
    <cellStyle name="Percent 11" xfId="24148" xr:uid="{00000000-0005-0000-0000-0000155E0000}"/>
    <cellStyle name="Percent 11 2" xfId="24149" xr:uid="{00000000-0005-0000-0000-0000165E0000}"/>
    <cellStyle name="Percent 12" xfId="24150" xr:uid="{00000000-0005-0000-0000-0000175E0000}"/>
    <cellStyle name="Percent 12 2" xfId="24151" xr:uid="{00000000-0005-0000-0000-0000185E0000}"/>
    <cellStyle name="Percent 13" xfId="24152" xr:uid="{00000000-0005-0000-0000-0000195E0000}"/>
    <cellStyle name="Percent 14" xfId="24153" xr:uid="{00000000-0005-0000-0000-00001A5E0000}"/>
    <cellStyle name="Percent 15" xfId="24154" xr:uid="{00000000-0005-0000-0000-00001B5E0000}"/>
    <cellStyle name="Percent 2" xfId="97" xr:uid="{00000000-0005-0000-0000-00001C5E0000}"/>
    <cellStyle name="Percent 2 10" xfId="24155" xr:uid="{00000000-0005-0000-0000-00001D5E0000}"/>
    <cellStyle name="Percent 2 10 2" xfId="24156" xr:uid="{00000000-0005-0000-0000-00001E5E0000}"/>
    <cellStyle name="Percent 2 10 3" xfId="24157" xr:uid="{00000000-0005-0000-0000-00001F5E0000}"/>
    <cellStyle name="Percent 2 10 4" xfId="24158" xr:uid="{00000000-0005-0000-0000-0000205E0000}"/>
    <cellStyle name="Percent 2 11" xfId="24159" xr:uid="{00000000-0005-0000-0000-0000215E0000}"/>
    <cellStyle name="Percent 2 11 2" xfId="24160" xr:uid="{00000000-0005-0000-0000-0000225E0000}"/>
    <cellStyle name="Percent 2 11 3" xfId="24161" xr:uid="{00000000-0005-0000-0000-0000235E0000}"/>
    <cellStyle name="Percent 2 11 4" xfId="24162" xr:uid="{00000000-0005-0000-0000-0000245E0000}"/>
    <cellStyle name="Percent 2 12" xfId="24163" xr:uid="{00000000-0005-0000-0000-0000255E0000}"/>
    <cellStyle name="Percent 2 12 2" xfId="24164" xr:uid="{00000000-0005-0000-0000-0000265E0000}"/>
    <cellStyle name="Percent 2 12 3" xfId="24165" xr:uid="{00000000-0005-0000-0000-0000275E0000}"/>
    <cellStyle name="Percent 2 12 4" xfId="24166" xr:uid="{00000000-0005-0000-0000-0000285E0000}"/>
    <cellStyle name="Percent 2 13" xfId="24167" xr:uid="{00000000-0005-0000-0000-0000295E0000}"/>
    <cellStyle name="Percent 2 13 2" xfId="24168" xr:uid="{00000000-0005-0000-0000-00002A5E0000}"/>
    <cellStyle name="Percent 2 13 3" xfId="24169" xr:uid="{00000000-0005-0000-0000-00002B5E0000}"/>
    <cellStyle name="Percent 2 13 4" xfId="24170" xr:uid="{00000000-0005-0000-0000-00002C5E0000}"/>
    <cellStyle name="Percent 2 14" xfId="24171" xr:uid="{00000000-0005-0000-0000-00002D5E0000}"/>
    <cellStyle name="Percent 2 14 2" xfId="24172" xr:uid="{00000000-0005-0000-0000-00002E5E0000}"/>
    <cellStyle name="Percent 2 14 3" xfId="24173" xr:uid="{00000000-0005-0000-0000-00002F5E0000}"/>
    <cellStyle name="Percent 2 14 4" xfId="24174" xr:uid="{00000000-0005-0000-0000-0000305E0000}"/>
    <cellStyle name="Percent 2 15" xfId="24175" xr:uid="{00000000-0005-0000-0000-0000315E0000}"/>
    <cellStyle name="Percent 2 15 2" xfId="24176" xr:uid="{00000000-0005-0000-0000-0000325E0000}"/>
    <cellStyle name="Percent 2 15 3" xfId="24177" xr:uid="{00000000-0005-0000-0000-0000335E0000}"/>
    <cellStyle name="Percent 2 15 4" xfId="24178" xr:uid="{00000000-0005-0000-0000-0000345E0000}"/>
    <cellStyle name="Percent 2 16" xfId="24179" xr:uid="{00000000-0005-0000-0000-0000355E0000}"/>
    <cellStyle name="Percent 2 16 2" xfId="24180" xr:uid="{00000000-0005-0000-0000-0000365E0000}"/>
    <cellStyle name="Percent 2 16 2 2" xfId="24181" xr:uid="{00000000-0005-0000-0000-0000375E0000}"/>
    <cellStyle name="Percent 2 16 2 2 2" xfId="24182" xr:uid="{00000000-0005-0000-0000-0000385E0000}"/>
    <cellStyle name="Percent 2 16 2 2 2 2" xfId="24183" xr:uid="{00000000-0005-0000-0000-0000395E0000}"/>
    <cellStyle name="Percent 2 16 2 2 3" xfId="24184" xr:uid="{00000000-0005-0000-0000-00003A5E0000}"/>
    <cellStyle name="Percent 2 16 2 2 3 2" xfId="24185" xr:uid="{00000000-0005-0000-0000-00003B5E0000}"/>
    <cellStyle name="Percent 2 16 2 2 4" xfId="24186" xr:uid="{00000000-0005-0000-0000-00003C5E0000}"/>
    <cellStyle name="Percent 2 16 2 3" xfId="24187" xr:uid="{00000000-0005-0000-0000-00003D5E0000}"/>
    <cellStyle name="Percent 2 16 2 3 2" xfId="24188" xr:uid="{00000000-0005-0000-0000-00003E5E0000}"/>
    <cellStyle name="Percent 2 16 2 3 2 2" xfId="24189" xr:uid="{00000000-0005-0000-0000-00003F5E0000}"/>
    <cellStyle name="Percent 2 16 2 3 3" xfId="24190" xr:uid="{00000000-0005-0000-0000-0000405E0000}"/>
    <cellStyle name="Percent 2 16 2 3 3 2" xfId="24191" xr:uid="{00000000-0005-0000-0000-0000415E0000}"/>
    <cellStyle name="Percent 2 16 2 3 4" xfId="24192" xr:uid="{00000000-0005-0000-0000-0000425E0000}"/>
    <cellStyle name="Percent 2 16 2 4" xfId="24193" xr:uid="{00000000-0005-0000-0000-0000435E0000}"/>
    <cellStyle name="Percent 2 16 2 4 2" xfId="24194" xr:uid="{00000000-0005-0000-0000-0000445E0000}"/>
    <cellStyle name="Percent 2 16 2 4 2 2" xfId="24195" xr:uid="{00000000-0005-0000-0000-0000455E0000}"/>
    <cellStyle name="Percent 2 16 2 4 3" xfId="24196" xr:uid="{00000000-0005-0000-0000-0000465E0000}"/>
    <cellStyle name="Percent 2 16 2 4 3 2" xfId="24197" xr:uid="{00000000-0005-0000-0000-0000475E0000}"/>
    <cellStyle name="Percent 2 16 2 4 4" xfId="24198" xr:uid="{00000000-0005-0000-0000-0000485E0000}"/>
    <cellStyle name="Percent 2 16 2 5" xfId="24199" xr:uid="{00000000-0005-0000-0000-0000495E0000}"/>
    <cellStyle name="Percent 2 16 2 5 2" xfId="24200" xr:uid="{00000000-0005-0000-0000-00004A5E0000}"/>
    <cellStyle name="Percent 2 16 2 5 2 2" xfId="24201" xr:uid="{00000000-0005-0000-0000-00004B5E0000}"/>
    <cellStyle name="Percent 2 16 2 5 3" xfId="24202" xr:uid="{00000000-0005-0000-0000-00004C5E0000}"/>
    <cellStyle name="Percent 2 16 2 5 3 2" xfId="24203" xr:uid="{00000000-0005-0000-0000-00004D5E0000}"/>
    <cellStyle name="Percent 2 16 2 5 4" xfId="24204" xr:uid="{00000000-0005-0000-0000-00004E5E0000}"/>
    <cellStyle name="Percent 2 16 2 6" xfId="24205" xr:uid="{00000000-0005-0000-0000-00004F5E0000}"/>
    <cellStyle name="Percent 2 16 2 6 2" xfId="24206" xr:uid="{00000000-0005-0000-0000-0000505E0000}"/>
    <cellStyle name="Percent 2 16 2 6 2 2" xfId="24207" xr:uid="{00000000-0005-0000-0000-0000515E0000}"/>
    <cellStyle name="Percent 2 16 2 6 3" xfId="24208" xr:uid="{00000000-0005-0000-0000-0000525E0000}"/>
    <cellStyle name="Percent 2 16 2 6 3 2" xfId="24209" xr:uid="{00000000-0005-0000-0000-0000535E0000}"/>
    <cellStyle name="Percent 2 16 2 6 4" xfId="24210" xr:uid="{00000000-0005-0000-0000-0000545E0000}"/>
    <cellStyle name="Percent 2 16 2 7" xfId="24211" xr:uid="{00000000-0005-0000-0000-0000555E0000}"/>
    <cellStyle name="Percent 2 16 3" xfId="24212" xr:uid="{00000000-0005-0000-0000-0000565E0000}"/>
    <cellStyle name="Percent 2 16 3 2" xfId="24213" xr:uid="{00000000-0005-0000-0000-0000575E0000}"/>
    <cellStyle name="Percent 2 16 4" xfId="24214" xr:uid="{00000000-0005-0000-0000-0000585E0000}"/>
    <cellStyle name="Percent 2 16 4 2" xfId="24215" xr:uid="{00000000-0005-0000-0000-0000595E0000}"/>
    <cellStyle name="Percent 2 16 5" xfId="24216" xr:uid="{00000000-0005-0000-0000-00005A5E0000}"/>
    <cellStyle name="Percent 2 16 6" xfId="24217" xr:uid="{00000000-0005-0000-0000-00005B5E0000}"/>
    <cellStyle name="Percent 2 16 7" xfId="24218" xr:uid="{00000000-0005-0000-0000-00005C5E0000}"/>
    <cellStyle name="Percent 2 16 7 2" xfId="24219" xr:uid="{00000000-0005-0000-0000-00005D5E0000}"/>
    <cellStyle name="Percent 2 16 8" xfId="24220" xr:uid="{00000000-0005-0000-0000-00005E5E0000}"/>
    <cellStyle name="Percent 2 16 8 2" xfId="24221" xr:uid="{00000000-0005-0000-0000-00005F5E0000}"/>
    <cellStyle name="Percent 2 16 9" xfId="24222" xr:uid="{00000000-0005-0000-0000-0000605E0000}"/>
    <cellStyle name="Percent 2 17" xfId="24223" xr:uid="{00000000-0005-0000-0000-0000615E0000}"/>
    <cellStyle name="Percent 2 17 2" xfId="24224" xr:uid="{00000000-0005-0000-0000-0000625E0000}"/>
    <cellStyle name="Percent 2 17 2 2" xfId="24225" xr:uid="{00000000-0005-0000-0000-0000635E0000}"/>
    <cellStyle name="Percent 2 17 3" xfId="24226" xr:uid="{00000000-0005-0000-0000-0000645E0000}"/>
    <cellStyle name="Percent 2 17 4" xfId="24227" xr:uid="{00000000-0005-0000-0000-0000655E0000}"/>
    <cellStyle name="Percent 2 17 5" xfId="24228" xr:uid="{00000000-0005-0000-0000-0000665E0000}"/>
    <cellStyle name="Percent 2 18" xfId="24229" xr:uid="{00000000-0005-0000-0000-0000675E0000}"/>
    <cellStyle name="Percent 2 18 2" xfId="24230" xr:uid="{00000000-0005-0000-0000-0000685E0000}"/>
    <cellStyle name="Percent 2 18 3" xfId="24231" xr:uid="{00000000-0005-0000-0000-0000695E0000}"/>
    <cellStyle name="Percent 2 18 4" xfId="24232" xr:uid="{00000000-0005-0000-0000-00006A5E0000}"/>
    <cellStyle name="Percent 2 18 5" xfId="24233" xr:uid="{00000000-0005-0000-0000-00006B5E0000}"/>
    <cellStyle name="Percent 2 19" xfId="24234" xr:uid="{00000000-0005-0000-0000-00006C5E0000}"/>
    <cellStyle name="Percent 2 19 2" xfId="24235" xr:uid="{00000000-0005-0000-0000-00006D5E0000}"/>
    <cellStyle name="Percent 2 2" xfId="24236" xr:uid="{00000000-0005-0000-0000-00006E5E0000}"/>
    <cellStyle name="Percent 2 2 10" xfId="24237" xr:uid="{00000000-0005-0000-0000-00006F5E0000}"/>
    <cellStyle name="Percent 2 2 10 2" xfId="24238" xr:uid="{00000000-0005-0000-0000-0000705E0000}"/>
    <cellStyle name="Percent 2 2 11" xfId="24239" xr:uid="{00000000-0005-0000-0000-0000715E0000}"/>
    <cellStyle name="Percent 2 2 11 2" xfId="24240" xr:uid="{00000000-0005-0000-0000-0000725E0000}"/>
    <cellStyle name="Percent 2 2 12" xfId="24241" xr:uid="{00000000-0005-0000-0000-0000735E0000}"/>
    <cellStyle name="Percent 2 2 12 2" xfId="24242" xr:uid="{00000000-0005-0000-0000-0000745E0000}"/>
    <cellStyle name="Percent 2 2 13" xfId="24243" xr:uid="{00000000-0005-0000-0000-0000755E0000}"/>
    <cellStyle name="Percent 2 2 13 2" xfId="24244" xr:uid="{00000000-0005-0000-0000-0000765E0000}"/>
    <cellStyle name="Percent 2 2 14" xfId="24245" xr:uid="{00000000-0005-0000-0000-0000775E0000}"/>
    <cellStyle name="Percent 2 2 14 2" xfId="24246" xr:uid="{00000000-0005-0000-0000-0000785E0000}"/>
    <cellStyle name="Percent 2 2 15" xfId="24247" xr:uid="{00000000-0005-0000-0000-0000795E0000}"/>
    <cellStyle name="Percent 2 2 16" xfId="24248" xr:uid="{00000000-0005-0000-0000-00007A5E0000}"/>
    <cellStyle name="Percent 2 2 17" xfId="24249" xr:uid="{00000000-0005-0000-0000-00007B5E0000}"/>
    <cellStyle name="Percent 2 2 18" xfId="24250" xr:uid="{00000000-0005-0000-0000-00007C5E0000}"/>
    <cellStyle name="Percent 2 2 19" xfId="24251" xr:uid="{00000000-0005-0000-0000-00007D5E0000}"/>
    <cellStyle name="Percent 2 2 2" xfId="24252" xr:uid="{00000000-0005-0000-0000-00007E5E0000}"/>
    <cellStyle name="Percent 2 2 2 10" xfId="24253" xr:uid="{00000000-0005-0000-0000-00007F5E0000}"/>
    <cellStyle name="Percent 2 2 2 10 2" xfId="24254" xr:uid="{00000000-0005-0000-0000-0000805E0000}"/>
    <cellStyle name="Percent 2 2 2 11" xfId="24255" xr:uid="{00000000-0005-0000-0000-0000815E0000}"/>
    <cellStyle name="Percent 2 2 2 11 2" xfId="24256" xr:uid="{00000000-0005-0000-0000-0000825E0000}"/>
    <cellStyle name="Percent 2 2 2 12" xfId="24257" xr:uid="{00000000-0005-0000-0000-0000835E0000}"/>
    <cellStyle name="Percent 2 2 2 12 2" xfId="24258" xr:uid="{00000000-0005-0000-0000-0000845E0000}"/>
    <cellStyle name="Percent 2 2 2 13" xfId="24259" xr:uid="{00000000-0005-0000-0000-0000855E0000}"/>
    <cellStyle name="Percent 2 2 2 14" xfId="24260" xr:uid="{00000000-0005-0000-0000-0000865E0000}"/>
    <cellStyle name="Percent 2 2 2 2" xfId="24261" xr:uid="{00000000-0005-0000-0000-0000875E0000}"/>
    <cellStyle name="Percent 2 2 2 2 2" xfId="24262" xr:uid="{00000000-0005-0000-0000-0000885E0000}"/>
    <cellStyle name="Percent 2 2 2 2 2 2" xfId="24263" xr:uid="{00000000-0005-0000-0000-0000895E0000}"/>
    <cellStyle name="Percent 2 2 2 2 3" xfId="24264" xr:uid="{00000000-0005-0000-0000-00008A5E0000}"/>
    <cellStyle name="Percent 2 2 2 2 4" xfId="24265" xr:uid="{00000000-0005-0000-0000-00008B5E0000}"/>
    <cellStyle name="Percent 2 2 2 2 5" xfId="24266" xr:uid="{00000000-0005-0000-0000-00008C5E0000}"/>
    <cellStyle name="Percent 2 2 2 2 6" xfId="24267" xr:uid="{00000000-0005-0000-0000-00008D5E0000}"/>
    <cellStyle name="Percent 2 2 2 2 7" xfId="24268" xr:uid="{00000000-0005-0000-0000-00008E5E0000}"/>
    <cellStyle name="Percent 2 2 2 3" xfId="24269" xr:uid="{00000000-0005-0000-0000-00008F5E0000}"/>
    <cellStyle name="Percent 2 2 2 3 2" xfId="24270" xr:uid="{00000000-0005-0000-0000-0000905E0000}"/>
    <cellStyle name="Percent 2 2 2 4" xfId="24271" xr:uid="{00000000-0005-0000-0000-0000915E0000}"/>
    <cellStyle name="Percent 2 2 2 4 2" xfId="24272" xr:uid="{00000000-0005-0000-0000-0000925E0000}"/>
    <cellStyle name="Percent 2 2 2 4 3" xfId="24273" xr:uid="{00000000-0005-0000-0000-0000935E0000}"/>
    <cellStyle name="Percent 2 2 2 4 4" xfId="24274" xr:uid="{00000000-0005-0000-0000-0000945E0000}"/>
    <cellStyle name="Percent 2 2 2 5" xfId="24275" xr:uid="{00000000-0005-0000-0000-0000955E0000}"/>
    <cellStyle name="Percent 2 2 2 5 2" xfId="24276" xr:uid="{00000000-0005-0000-0000-0000965E0000}"/>
    <cellStyle name="Percent 2 2 2 6" xfId="24277" xr:uid="{00000000-0005-0000-0000-0000975E0000}"/>
    <cellStyle name="Percent 2 2 2 6 2" xfId="24278" xr:uid="{00000000-0005-0000-0000-0000985E0000}"/>
    <cellStyle name="Percent 2 2 2 7" xfId="24279" xr:uid="{00000000-0005-0000-0000-0000995E0000}"/>
    <cellStyle name="Percent 2 2 2 7 2" xfId="24280" xr:uid="{00000000-0005-0000-0000-00009A5E0000}"/>
    <cellStyle name="Percent 2 2 2 8" xfId="24281" xr:uid="{00000000-0005-0000-0000-00009B5E0000}"/>
    <cellStyle name="Percent 2 2 2 8 2" xfId="24282" xr:uid="{00000000-0005-0000-0000-00009C5E0000}"/>
    <cellStyle name="Percent 2 2 2 9" xfId="24283" xr:uid="{00000000-0005-0000-0000-00009D5E0000}"/>
    <cellStyle name="Percent 2 2 2 9 2" xfId="24284" xr:uid="{00000000-0005-0000-0000-00009E5E0000}"/>
    <cellStyle name="Percent 2 2 20" xfId="24285" xr:uid="{00000000-0005-0000-0000-00009F5E0000}"/>
    <cellStyle name="Percent 2 2 21" xfId="24286" xr:uid="{00000000-0005-0000-0000-0000A05E0000}"/>
    <cellStyle name="Percent 2 2 21 2" xfId="24287" xr:uid="{00000000-0005-0000-0000-0000A15E0000}"/>
    <cellStyle name="Percent 2 2 21 3" xfId="24288" xr:uid="{00000000-0005-0000-0000-0000A25E0000}"/>
    <cellStyle name="Percent 2 2 3" xfId="24289" xr:uid="{00000000-0005-0000-0000-0000A35E0000}"/>
    <cellStyle name="Percent 2 2 3 2" xfId="24290" xr:uid="{00000000-0005-0000-0000-0000A45E0000}"/>
    <cellStyle name="Percent 2 2 3 2 2" xfId="24291" xr:uid="{00000000-0005-0000-0000-0000A55E0000}"/>
    <cellStyle name="Percent 2 2 3 2 2 2" xfId="24292" xr:uid="{00000000-0005-0000-0000-0000A65E0000}"/>
    <cellStyle name="Percent 2 2 3 2 3" xfId="24293" xr:uid="{00000000-0005-0000-0000-0000A75E0000}"/>
    <cellStyle name="Percent 2 2 3 2 4" xfId="24294" xr:uid="{00000000-0005-0000-0000-0000A85E0000}"/>
    <cellStyle name="Percent 2 2 3 2 5" xfId="24295" xr:uid="{00000000-0005-0000-0000-0000A95E0000}"/>
    <cellStyle name="Percent 2 2 3 2 6" xfId="24296" xr:uid="{00000000-0005-0000-0000-0000AA5E0000}"/>
    <cellStyle name="Percent 2 2 3 2 7" xfId="24297" xr:uid="{00000000-0005-0000-0000-0000AB5E0000}"/>
    <cellStyle name="Percent 2 2 3 3" xfId="24298" xr:uid="{00000000-0005-0000-0000-0000AC5E0000}"/>
    <cellStyle name="Percent 2 2 3 3 2" xfId="24299" xr:uid="{00000000-0005-0000-0000-0000AD5E0000}"/>
    <cellStyle name="Percent 2 2 3 4" xfId="24300" xr:uid="{00000000-0005-0000-0000-0000AE5E0000}"/>
    <cellStyle name="Percent 2 2 3 4 2" xfId="24301" xr:uid="{00000000-0005-0000-0000-0000AF5E0000}"/>
    <cellStyle name="Percent 2 2 3 5" xfId="24302" xr:uid="{00000000-0005-0000-0000-0000B05E0000}"/>
    <cellStyle name="Percent 2 2 3 6" xfId="24303" xr:uid="{00000000-0005-0000-0000-0000B15E0000}"/>
    <cellStyle name="Percent 2 2 3 7" xfId="24304" xr:uid="{00000000-0005-0000-0000-0000B25E0000}"/>
    <cellStyle name="Percent 2 2 4" xfId="24305" xr:uid="{00000000-0005-0000-0000-0000B35E0000}"/>
    <cellStyle name="Percent 2 2 4 2" xfId="24306" xr:uid="{00000000-0005-0000-0000-0000B45E0000}"/>
    <cellStyle name="Percent 2 2 4 2 2" xfId="24307" xr:uid="{00000000-0005-0000-0000-0000B55E0000}"/>
    <cellStyle name="Percent 2 2 4 2 3" xfId="24308" xr:uid="{00000000-0005-0000-0000-0000B65E0000}"/>
    <cellStyle name="Percent 2 2 4 2 4" xfId="24309" xr:uid="{00000000-0005-0000-0000-0000B75E0000}"/>
    <cellStyle name="Percent 2 2 4 2 5" xfId="24310" xr:uid="{00000000-0005-0000-0000-0000B85E0000}"/>
    <cellStyle name="Percent 2 2 4 2 6" xfId="24311" xr:uid="{00000000-0005-0000-0000-0000B95E0000}"/>
    <cellStyle name="Percent 2 2 4 2 7" xfId="24312" xr:uid="{00000000-0005-0000-0000-0000BA5E0000}"/>
    <cellStyle name="Percent 2 2 4 3" xfId="24313" xr:uid="{00000000-0005-0000-0000-0000BB5E0000}"/>
    <cellStyle name="Percent 2 2 4 3 2" xfId="24314" xr:uid="{00000000-0005-0000-0000-0000BC5E0000}"/>
    <cellStyle name="Percent 2 2 4 4" xfId="24315" xr:uid="{00000000-0005-0000-0000-0000BD5E0000}"/>
    <cellStyle name="Percent 2 2 4 5" xfId="24316" xr:uid="{00000000-0005-0000-0000-0000BE5E0000}"/>
    <cellStyle name="Percent 2 2 4 6" xfId="24317" xr:uid="{00000000-0005-0000-0000-0000BF5E0000}"/>
    <cellStyle name="Percent 2 2 4 7" xfId="24318" xr:uid="{00000000-0005-0000-0000-0000C05E0000}"/>
    <cellStyle name="Percent 2 2 5" xfId="24319" xr:uid="{00000000-0005-0000-0000-0000C15E0000}"/>
    <cellStyle name="Percent 2 2 5 2" xfId="24320" xr:uid="{00000000-0005-0000-0000-0000C25E0000}"/>
    <cellStyle name="Percent 2 2 5 2 2" xfId="24321" xr:uid="{00000000-0005-0000-0000-0000C35E0000}"/>
    <cellStyle name="Percent 2 2 5 2 3" xfId="24322" xr:uid="{00000000-0005-0000-0000-0000C45E0000}"/>
    <cellStyle name="Percent 2 2 5 2 4" xfId="24323" xr:uid="{00000000-0005-0000-0000-0000C55E0000}"/>
    <cellStyle name="Percent 2 2 5 2 5" xfId="24324" xr:uid="{00000000-0005-0000-0000-0000C65E0000}"/>
    <cellStyle name="Percent 2 2 5 2 6" xfId="24325" xr:uid="{00000000-0005-0000-0000-0000C75E0000}"/>
    <cellStyle name="Percent 2 2 5 2 7" xfId="24326" xr:uid="{00000000-0005-0000-0000-0000C85E0000}"/>
    <cellStyle name="Percent 2 2 5 3" xfId="24327" xr:uid="{00000000-0005-0000-0000-0000C95E0000}"/>
    <cellStyle name="Percent 2 2 5 3 2" xfId="24328" xr:uid="{00000000-0005-0000-0000-0000CA5E0000}"/>
    <cellStyle name="Percent 2 2 5 4" xfId="24329" xr:uid="{00000000-0005-0000-0000-0000CB5E0000}"/>
    <cellStyle name="Percent 2 2 5 5" xfId="24330" xr:uid="{00000000-0005-0000-0000-0000CC5E0000}"/>
    <cellStyle name="Percent 2 2 5 6" xfId="24331" xr:uid="{00000000-0005-0000-0000-0000CD5E0000}"/>
    <cellStyle name="Percent 2 2 5 7" xfId="24332" xr:uid="{00000000-0005-0000-0000-0000CE5E0000}"/>
    <cellStyle name="Percent 2 2 6" xfId="24333" xr:uid="{00000000-0005-0000-0000-0000CF5E0000}"/>
    <cellStyle name="Percent 2 2 6 2" xfId="24334" xr:uid="{00000000-0005-0000-0000-0000D05E0000}"/>
    <cellStyle name="Percent 2 2 6 2 2" xfId="24335" xr:uid="{00000000-0005-0000-0000-0000D15E0000}"/>
    <cellStyle name="Percent 2 2 6 2 3" xfId="24336" xr:uid="{00000000-0005-0000-0000-0000D25E0000}"/>
    <cellStyle name="Percent 2 2 6 2 4" xfId="24337" xr:uid="{00000000-0005-0000-0000-0000D35E0000}"/>
    <cellStyle name="Percent 2 2 6 2 5" xfId="24338" xr:uid="{00000000-0005-0000-0000-0000D45E0000}"/>
    <cellStyle name="Percent 2 2 6 2 6" xfId="24339" xr:uid="{00000000-0005-0000-0000-0000D55E0000}"/>
    <cellStyle name="Percent 2 2 6 2 7" xfId="24340" xr:uid="{00000000-0005-0000-0000-0000D65E0000}"/>
    <cellStyle name="Percent 2 2 6 3" xfId="24341" xr:uid="{00000000-0005-0000-0000-0000D75E0000}"/>
    <cellStyle name="Percent 2 2 6 3 2" xfId="24342" xr:uid="{00000000-0005-0000-0000-0000D85E0000}"/>
    <cellStyle name="Percent 2 2 6 4" xfId="24343" xr:uid="{00000000-0005-0000-0000-0000D95E0000}"/>
    <cellStyle name="Percent 2 2 6 5" xfId="24344" xr:uid="{00000000-0005-0000-0000-0000DA5E0000}"/>
    <cellStyle name="Percent 2 2 6 6" xfId="24345" xr:uid="{00000000-0005-0000-0000-0000DB5E0000}"/>
    <cellStyle name="Percent 2 2 6 7" xfId="24346" xr:uid="{00000000-0005-0000-0000-0000DC5E0000}"/>
    <cellStyle name="Percent 2 2 7" xfId="24347" xr:uid="{00000000-0005-0000-0000-0000DD5E0000}"/>
    <cellStyle name="Percent 2 2 7 2" xfId="24348" xr:uid="{00000000-0005-0000-0000-0000DE5E0000}"/>
    <cellStyle name="Percent 2 2 7 2 2" xfId="24349" xr:uid="{00000000-0005-0000-0000-0000DF5E0000}"/>
    <cellStyle name="Percent 2 2 7 2 3" xfId="24350" xr:uid="{00000000-0005-0000-0000-0000E05E0000}"/>
    <cellStyle name="Percent 2 2 7 2 4" xfId="24351" xr:uid="{00000000-0005-0000-0000-0000E15E0000}"/>
    <cellStyle name="Percent 2 2 7 2 5" xfId="24352" xr:uid="{00000000-0005-0000-0000-0000E25E0000}"/>
    <cellStyle name="Percent 2 2 7 2 6" xfId="24353" xr:uid="{00000000-0005-0000-0000-0000E35E0000}"/>
    <cellStyle name="Percent 2 2 7 2 7" xfId="24354" xr:uid="{00000000-0005-0000-0000-0000E45E0000}"/>
    <cellStyle name="Percent 2 2 7 3" xfId="24355" xr:uid="{00000000-0005-0000-0000-0000E55E0000}"/>
    <cellStyle name="Percent 2 2 7 3 2" xfId="24356" xr:uid="{00000000-0005-0000-0000-0000E65E0000}"/>
    <cellStyle name="Percent 2 2 7 4" xfId="24357" xr:uid="{00000000-0005-0000-0000-0000E75E0000}"/>
    <cellStyle name="Percent 2 2 7 5" xfId="24358" xr:uid="{00000000-0005-0000-0000-0000E85E0000}"/>
    <cellStyle name="Percent 2 2 7 6" xfId="24359" xr:uid="{00000000-0005-0000-0000-0000E95E0000}"/>
    <cellStyle name="Percent 2 2 7 7" xfId="24360" xr:uid="{00000000-0005-0000-0000-0000EA5E0000}"/>
    <cellStyle name="Percent 2 2 8" xfId="24361" xr:uid="{00000000-0005-0000-0000-0000EB5E0000}"/>
    <cellStyle name="Percent 2 2 8 2" xfId="24362" xr:uid="{00000000-0005-0000-0000-0000EC5E0000}"/>
    <cellStyle name="Percent 2 2 8 2 2" xfId="24363" xr:uid="{00000000-0005-0000-0000-0000ED5E0000}"/>
    <cellStyle name="Percent 2 2 8 2 3" xfId="24364" xr:uid="{00000000-0005-0000-0000-0000EE5E0000}"/>
    <cellStyle name="Percent 2 2 8 2 4" xfId="24365" xr:uid="{00000000-0005-0000-0000-0000EF5E0000}"/>
    <cellStyle name="Percent 2 2 8 2 5" xfId="24366" xr:uid="{00000000-0005-0000-0000-0000F05E0000}"/>
    <cellStyle name="Percent 2 2 8 2 6" xfId="24367" xr:uid="{00000000-0005-0000-0000-0000F15E0000}"/>
    <cellStyle name="Percent 2 2 8 2 7" xfId="24368" xr:uid="{00000000-0005-0000-0000-0000F25E0000}"/>
    <cellStyle name="Percent 2 2 8 3" xfId="24369" xr:uid="{00000000-0005-0000-0000-0000F35E0000}"/>
    <cellStyle name="Percent 2 2 8 3 2" xfId="24370" xr:uid="{00000000-0005-0000-0000-0000F45E0000}"/>
    <cellStyle name="Percent 2 2 8 4" xfId="24371" xr:uid="{00000000-0005-0000-0000-0000F55E0000}"/>
    <cellStyle name="Percent 2 2 8 5" xfId="24372" xr:uid="{00000000-0005-0000-0000-0000F65E0000}"/>
    <cellStyle name="Percent 2 2 8 6" xfId="24373" xr:uid="{00000000-0005-0000-0000-0000F75E0000}"/>
    <cellStyle name="Percent 2 2 8 7" xfId="24374" xr:uid="{00000000-0005-0000-0000-0000F85E0000}"/>
    <cellStyle name="Percent 2 2 9" xfId="24375" xr:uid="{00000000-0005-0000-0000-0000F95E0000}"/>
    <cellStyle name="Percent 2 2 9 2" xfId="24376" xr:uid="{00000000-0005-0000-0000-0000FA5E0000}"/>
    <cellStyle name="Percent 2 2 9 3" xfId="24377" xr:uid="{00000000-0005-0000-0000-0000FB5E0000}"/>
    <cellStyle name="Percent 2 2 9 4" xfId="24378" xr:uid="{00000000-0005-0000-0000-0000FC5E0000}"/>
    <cellStyle name="Percent 2 20" xfId="24379" xr:uid="{00000000-0005-0000-0000-0000FD5E0000}"/>
    <cellStyle name="Percent 2 20 2" xfId="24380" xr:uid="{00000000-0005-0000-0000-0000FE5E0000}"/>
    <cellStyle name="Percent 2 21" xfId="24381" xr:uid="{00000000-0005-0000-0000-0000FF5E0000}"/>
    <cellStyle name="Percent 2 22" xfId="24382" xr:uid="{00000000-0005-0000-0000-0000005F0000}"/>
    <cellStyle name="Percent 2 22 2" xfId="24383" xr:uid="{00000000-0005-0000-0000-0000015F0000}"/>
    <cellStyle name="Percent 2 22 2 2" xfId="24384" xr:uid="{00000000-0005-0000-0000-0000025F0000}"/>
    <cellStyle name="Percent 2 22 3" xfId="24385" xr:uid="{00000000-0005-0000-0000-0000035F0000}"/>
    <cellStyle name="Percent 2 22 3 2" xfId="24386" xr:uid="{00000000-0005-0000-0000-0000045F0000}"/>
    <cellStyle name="Percent 2 22 4" xfId="24387" xr:uid="{00000000-0005-0000-0000-0000055F0000}"/>
    <cellStyle name="Percent 2 23" xfId="24388" xr:uid="{00000000-0005-0000-0000-0000065F0000}"/>
    <cellStyle name="Percent 2 24" xfId="24389" xr:uid="{00000000-0005-0000-0000-0000075F0000}"/>
    <cellStyle name="Percent 2 25" xfId="24390" xr:uid="{00000000-0005-0000-0000-0000085F0000}"/>
    <cellStyle name="Percent 2 26" xfId="24391" xr:uid="{00000000-0005-0000-0000-0000095F0000}"/>
    <cellStyle name="Percent 2 26 2" xfId="24392" xr:uid="{00000000-0005-0000-0000-00000A5F0000}"/>
    <cellStyle name="Percent 2 26 2 2" xfId="24393" xr:uid="{00000000-0005-0000-0000-00000B5F0000}"/>
    <cellStyle name="Percent 2 27" xfId="24394" xr:uid="{00000000-0005-0000-0000-00000C5F0000}"/>
    <cellStyle name="Percent 2 27 2" xfId="24395" xr:uid="{00000000-0005-0000-0000-00000D5F0000}"/>
    <cellStyle name="Percent 2 3" xfId="24396" xr:uid="{00000000-0005-0000-0000-00000E5F0000}"/>
    <cellStyle name="Percent 2 3 2" xfId="24397" xr:uid="{00000000-0005-0000-0000-00000F5F0000}"/>
    <cellStyle name="Percent 2 3 2 2" xfId="24398" xr:uid="{00000000-0005-0000-0000-0000105F0000}"/>
    <cellStyle name="Percent 2 3 2 3" xfId="24399" xr:uid="{00000000-0005-0000-0000-0000115F0000}"/>
    <cellStyle name="Percent 2 3 2 4" xfId="24400" xr:uid="{00000000-0005-0000-0000-0000125F0000}"/>
    <cellStyle name="Percent 2 3 2 5" xfId="24401" xr:uid="{00000000-0005-0000-0000-0000135F0000}"/>
    <cellStyle name="Percent 2 3 2 6" xfId="24402" xr:uid="{00000000-0005-0000-0000-0000145F0000}"/>
    <cellStyle name="Percent 2 3 2 7" xfId="24403" xr:uid="{00000000-0005-0000-0000-0000155F0000}"/>
    <cellStyle name="Percent 2 3 3" xfId="24404" xr:uid="{00000000-0005-0000-0000-0000165F0000}"/>
    <cellStyle name="Percent 2 3 4" xfId="24405" xr:uid="{00000000-0005-0000-0000-0000175F0000}"/>
    <cellStyle name="Percent 2 3 5" xfId="24406" xr:uid="{00000000-0005-0000-0000-0000185F0000}"/>
    <cellStyle name="Percent 2 3 6" xfId="24407" xr:uid="{00000000-0005-0000-0000-0000195F0000}"/>
    <cellStyle name="Percent 2 3 7" xfId="24408" xr:uid="{00000000-0005-0000-0000-00001A5F0000}"/>
    <cellStyle name="Percent 2 3 7 2" xfId="24409" xr:uid="{00000000-0005-0000-0000-00001B5F0000}"/>
    <cellStyle name="Percent 2 3 7 3" xfId="24410" xr:uid="{00000000-0005-0000-0000-00001C5F0000}"/>
    <cellStyle name="Percent 2 4" xfId="24411" xr:uid="{00000000-0005-0000-0000-00001D5F0000}"/>
    <cellStyle name="Percent 2 4 2" xfId="24412" xr:uid="{00000000-0005-0000-0000-00001E5F0000}"/>
    <cellStyle name="Percent 2 4 2 2" xfId="24413" xr:uid="{00000000-0005-0000-0000-00001F5F0000}"/>
    <cellStyle name="Percent 2 4 2 3" xfId="24414" xr:uid="{00000000-0005-0000-0000-0000205F0000}"/>
    <cellStyle name="Percent 2 4 2 4" xfId="24415" xr:uid="{00000000-0005-0000-0000-0000215F0000}"/>
    <cellStyle name="Percent 2 4 2 5" xfId="24416" xr:uid="{00000000-0005-0000-0000-0000225F0000}"/>
    <cellStyle name="Percent 2 4 2 6" xfId="24417" xr:uid="{00000000-0005-0000-0000-0000235F0000}"/>
    <cellStyle name="Percent 2 4 2 7" xfId="24418" xr:uid="{00000000-0005-0000-0000-0000245F0000}"/>
    <cellStyle name="Percent 2 4 3" xfId="24419" xr:uid="{00000000-0005-0000-0000-0000255F0000}"/>
    <cellStyle name="Percent 2 4 4" xfId="24420" xr:uid="{00000000-0005-0000-0000-0000265F0000}"/>
    <cellStyle name="Percent 2 4 5" xfId="24421" xr:uid="{00000000-0005-0000-0000-0000275F0000}"/>
    <cellStyle name="Percent 2 4 6" xfId="24422" xr:uid="{00000000-0005-0000-0000-0000285F0000}"/>
    <cellStyle name="Percent 2 4 7" xfId="24423" xr:uid="{00000000-0005-0000-0000-0000295F0000}"/>
    <cellStyle name="Percent 2 4 7 2" xfId="24424" xr:uid="{00000000-0005-0000-0000-00002A5F0000}"/>
    <cellStyle name="Percent 2 4 7 3" xfId="24425" xr:uid="{00000000-0005-0000-0000-00002B5F0000}"/>
    <cellStyle name="Percent 2 5" xfId="24426" xr:uid="{00000000-0005-0000-0000-00002C5F0000}"/>
    <cellStyle name="Percent 2 5 2" xfId="24427" xr:uid="{00000000-0005-0000-0000-00002D5F0000}"/>
    <cellStyle name="Percent 2 5 2 2" xfId="24428" xr:uid="{00000000-0005-0000-0000-00002E5F0000}"/>
    <cellStyle name="Percent 2 5 3" xfId="24429" xr:uid="{00000000-0005-0000-0000-00002F5F0000}"/>
    <cellStyle name="Percent 2 5 4" xfId="24430" xr:uid="{00000000-0005-0000-0000-0000305F0000}"/>
    <cellStyle name="Percent 2 5 5" xfId="24431" xr:uid="{00000000-0005-0000-0000-0000315F0000}"/>
    <cellStyle name="Percent 2 5 5 2" xfId="24432" xr:uid="{00000000-0005-0000-0000-0000325F0000}"/>
    <cellStyle name="Percent 2 5 6" xfId="24433" xr:uid="{00000000-0005-0000-0000-0000335F0000}"/>
    <cellStyle name="Percent 2 5 6 2" xfId="24434" xr:uid="{00000000-0005-0000-0000-0000345F0000}"/>
    <cellStyle name="Percent 2 5 6 3" xfId="24435" xr:uid="{00000000-0005-0000-0000-0000355F0000}"/>
    <cellStyle name="Percent 2 6" xfId="24436" xr:uid="{00000000-0005-0000-0000-0000365F0000}"/>
    <cellStyle name="Percent 2 6 2" xfId="24437" xr:uid="{00000000-0005-0000-0000-0000375F0000}"/>
    <cellStyle name="Percent 2 6 3" xfId="24438" xr:uid="{00000000-0005-0000-0000-0000385F0000}"/>
    <cellStyle name="Percent 2 6 4" xfId="24439" xr:uid="{00000000-0005-0000-0000-0000395F0000}"/>
    <cellStyle name="Percent 2 6 5" xfId="24440" xr:uid="{00000000-0005-0000-0000-00003A5F0000}"/>
    <cellStyle name="Percent 2 6 5 2" xfId="24441" xr:uid="{00000000-0005-0000-0000-00003B5F0000}"/>
    <cellStyle name="Percent 2 6 6" xfId="24442" xr:uid="{00000000-0005-0000-0000-00003C5F0000}"/>
    <cellStyle name="Percent 2 6 6 2" xfId="24443" xr:uid="{00000000-0005-0000-0000-00003D5F0000}"/>
    <cellStyle name="Percent 2 6 6 3" xfId="24444" xr:uid="{00000000-0005-0000-0000-00003E5F0000}"/>
    <cellStyle name="Percent 2 7" xfId="24445" xr:uid="{00000000-0005-0000-0000-00003F5F0000}"/>
    <cellStyle name="Percent 2 7 2" xfId="24446" xr:uid="{00000000-0005-0000-0000-0000405F0000}"/>
    <cellStyle name="Percent 2 7 3" xfId="24447" xr:uid="{00000000-0005-0000-0000-0000415F0000}"/>
    <cellStyle name="Percent 2 7 4" xfId="24448" xr:uid="{00000000-0005-0000-0000-0000425F0000}"/>
    <cellStyle name="Percent 2 7 5" xfId="24449" xr:uid="{00000000-0005-0000-0000-0000435F0000}"/>
    <cellStyle name="Percent 2 7 5 2" xfId="24450" xr:uid="{00000000-0005-0000-0000-0000445F0000}"/>
    <cellStyle name="Percent 2 7 6" xfId="24451" xr:uid="{00000000-0005-0000-0000-0000455F0000}"/>
    <cellStyle name="Percent 2 8" xfId="24452" xr:uid="{00000000-0005-0000-0000-0000465F0000}"/>
    <cellStyle name="Percent 2 8 2" xfId="24453" xr:uid="{00000000-0005-0000-0000-0000475F0000}"/>
    <cellStyle name="Percent 2 8 2 2" xfId="24454" xr:uid="{00000000-0005-0000-0000-0000485F0000}"/>
    <cellStyle name="Percent 2 8 3" xfId="24455" xr:uid="{00000000-0005-0000-0000-0000495F0000}"/>
    <cellStyle name="Percent 2 8 4" xfId="24456" xr:uid="{00000000-0005-0000-0000-00004A5F0000}"/>
    <cellStyle name="Percent 2 8 5" xfId="24457" xr:uid="{00000000-0005-0000-0000-00004B5F0000}"/>
    <cellStyle name="Percent 2 9" xfId="24458" xr:uid="{00000000-0005-0000-0000-00004C5F0000}"/>
    <cellStyle name="Percent 2 9 2" xfId="24459" xr:uid="{00000000-0005-0000-0000-00004D5F0000}"/>
    <cellStyle name="Percent 2 9 3" xfId="24460" xr:uid="{00000000-0005-0000-0000-00004E5F0000}"/>
    <cellStyle name="Percent 2 9 4" xfId="24461" xr:uid="{00000000-0005-0000-0000-00004F5F0000}"/>
    <cellStyle name="Percent 3" xfId="98" xr:uid="{00000000-0005-0000-0000-0000505F0000}"/>
    <cellStyle name="Percent 3 10" xfId="24462" xr:uid="{00000000-0005-0000-0000-0000515F0000}"/>
    <cellStyle name="Percent 3 10 2" xfId="24463" xr:uid="{00000000-0005-0000-0000-0000525F0000}"/>
    <cellStyle name="Percent 3 10 2 2" xfId="24464" xr:uid="{00000000-0005-0000-0000-0000535F0000}"/>
    <cellStyle name="Percent 3 10 2 2 2" xfId="24465" xr:uid="{00000000-0005-0000-0000-0000545F0000}"/>
    <cellStyle name="Percent 3 10 2 2 3" xfId="24466" xr:uid="{00000000-0005-0000-0000-0000555F0000}"/>
    <cellStyle name="Percent 3 10 2 3" xfId="24467" xr:uid="{00000000-0005-0000-0000-0000565F0000}"/>
    <cellStyle name="Percent 3 10 2 3 2" xfId="24468" xr:uid="{00000000-0005-0000-0000-0000575F0000}"/>
    <cellStyle name="Percent 3 10 2 4" xfId="24469" xr:uid="{00000000-0005-0000-0000-0000585F0000}"/>
    <cellStyle name="Percent 3 10 3" xfId="24470" xr:uid="{00000000-0005-0000-0000-0000595F0000}"/>
    <cellStyle name="Percent 3 10 3 2" xfId="24471" xr:uid="{00000000-0005-0000-0000-00005A5F0000}"/>
    <cellStyle name="Percent 3 10 3 2 2" xfId="24472" xr:uid="{00000000-0005-0000-0000-00005B5F0000}"/>
    <cellStyle name="Percent 3 10 3 3" xfId="24473" xr:uid="{00000000-0005-0000-0000-00005C5F0000}"/>
    <cellStyle name="Percent 3 10 3 3 2" xfId="24474" xr:uid="{00000000-0005-0000-0000-00005D5F0000}"/>
    <cellStyle name="Percent 3 10 3 4" xfId="24475" xr:uid="{00000000-0005-0000-0000-00005E5F0000}"/>
    <cellStyle name="Percent 3 10 4" xfId="24476" xr:uid="{00000000-0005-0000-0000-00005F5F0000}"/>
    <cellStyle name="Percent 3 10 4 2" xfId="24477" xr:uid="{00000000-0005-0000-0000-0000605F0000}"/>
    <cellStyle name="Percent 3 10 4 2 2" xfId="24478" xr:uid="{00000000-0005-0000-0000-0000615F0000}"/>
    <cellStyle name="Percent 3 10 4 3" xfId="24479" xr:uid="{00000000-0005-0000-0000-0000625F0000}"/>
    <cellStyle name="Percent 3 10 4 3 2" xfId="24480" xr:uid="{00000000-0005-0000-0000-0000635F0000}"/>
    <cellStyle name="Percent 3 10 4 4" xfId="24481" xr:uid="{00000000-0005-0000-0000-0000645F0000}"/>
    <cellStyle name="Percent 3 10 5" xfId="24482" xr:uid="{00000000-0005-0000-0000-0000655F0000}"/>
    <cellStyle name="Percent 3 10 5 2" xfId="24483" xr:uid="{00000000-0005-0000-0000-0000665F0000}"/>
    <cellStyle name="Percent 3 10 5 2 2" xfId="24484" xr:uid="{00000000-0005-0000-0000-0000675F0000}"/>
    <cellStyle name="Percent 3 10 5 3" xfId="24485" xr:uid="{00000000-0005-0000-0000-0000685F0000}"/>
    <cellStyle name="Percent 3 10 5 3 2" xfId="24486" xr:uid="{00000000-0005-0000-0000-0000695F0000}"/>
    <cellStyle name="Percent 3 10 5 4" xfId="24487" xr:uid="{00000000-0005-0000-0000-00006A5F0000}"/>
    <cellStyle name="Percent 3 10 6" xfId="24488" xr:uid="{00000000-0005-0000-0000-00006B5F0000}"/>
    <cellStyle name="Percent 3 10 6 2" xfId="24489" xr:uid="{00000000-0005-0000-0000-00006C5F0000}"/>
    <cellStyle name="Percent 3 10 6 2 2" xfId="24490" xr:uid="{00000000-0005-0000-0000-00006D5F0000}"/>
    <cellStyle name="Percent 3 10 6 3" xfId="24491" xr:uid="{00000000-0005-0000-0000-00006E5F0000}"/>
    <cellStyle name="Percent 3 10 6 3 2" xfId="24492" xr:uid="{00000000-0005-0000-0000-00006F5F0000}"/>
    <cellStyle name="Percent 3 10 6 4" xfId="24493" xr:uid="{00000000-0005-0000-0000-0000705F0000}"/>
    <cellStyle name="Percent 3 10 7" xfId="24494" xr:uid="{00000000-0005-0000-0000-0000715F0000}"/>
    <cellStyle name="Percent 3 10 7 2" xfId="24495" xr:uid="{00000000-0005-0000-0000-0000725F0000}"/>
    <cellStyle name="Percent 3 10 8" xfId="24496" xr:uid="{00000000-0005-0000-0000-0000735F0000}"/>
    <cellStyle name="Percent 3 10 8 2" xfId="24497" xr:uid="{00000000-0005-0000-0000-0000745F0000}"/>
    <cellStyle name="Percent 3 10 9" xfId="24498" xr:uid="{00000000-0005-0000-0000-0000755F0000}"/>
    <cellStyle name="Percent 3 11" xfId="24499" xr:uid="{00000000-0005-0000-0000-0000765F0000}"/>
    <cellStyle name="Percent 3 11 2" xfId="24500" xr:uid="{00000000-0005-0000-0000-0000775F0000}"/>
    <cellStyle name="Percent 3 11 2 2" xfId="24501" xr:uid="{00000000-0005-0000-0000-0000785F0000}"/>
    <cellStyle name="Percent 3 11 2 2 2" xfId="24502" xr:uid="{00000000-0005-0000-0000-0000795F0000}"/>
    <cellStyle name="Percent 3 11 2 3" xfId="24503" xr:uid="{00000000-0005-0000-0000-00007A5F0000}"/>
    <cellStyle name="Percent 3 11 2 3 2" xfId="24504" xr:uid="{00000000-0005-0000-0000-00007B5F0000}"/>
    <cellStyle name="Percent 3 11 2 4" xfId="24505" xr:uid="{00000000-0005-0000-0000-00007C5F0000}"/>
    <cellStyle name="Percent 3 11 3" xfId="24506" xr:uid="{00000000-0005-0000-0000-00007D5F0000}"/>
    <cellStyle name="Percent 3 11 3 2" xfId="24507" xr:uid="{00000000-0005-0000-0000-00007E5F0000}"/>
    <cellStyle name="Percent 3 11 3 2 2" xfId="24508" xr:uid="{00000000-0005-0000-0000-00007F5F0000}"/>
    <cellStyle name="Percent 3 11 3 3" xfId="24509" xr:uid="{00000000-0005-0000-0000-0000805F0000}"/>
    <cellStyle name="Percent 3 11 3 3 2" xfId="24510" xr:uid="{00000000-0005-0000-0000-0000815F0000}"/>
    <cellStyle name="Percent 3 11 3 4" xfId="24511" xr:uid="{00000000-0005-0000-0000-0000825F0000}"/>
    <cellStyle name="Percent 3 11 4" xfId="24512" xr:uid="{00000000-0005-0000-0000-0000835F0000}"/>
    <cellStyle name="Percent 3 11 4 2" xfId="24513" xr:uid="{00000000-0005-0000-0000-0000845F0000}"/>
    <cellStyle name="Percent 3 11 4 2 2" xfId="24514" xr:uid="{00000000-0005-0000-0000-0000855F0000}"/>
    <cellStyle name="Percent 3 11 4 3" xfId="24515" xr:uid="{00000000-0005-0000-0000-0000865F0000}"/>
    <cellStyle name="Percent 3 11 4 3 2" xfId="24516" xr:uid="{00000000-0005-0000-0000-0000875F0000}"/>
    <cellStyle name="Percent 3 11 4 4" xfId="24517" xr:uid="{00000000-0005-0000-0000-0000885F0000}"/>
    <cellStyle name="Percent 3 11 5" xfId="24518" xr:uid="{00000000-0005-0000-0000-0000895F0000}"/>
    <cellStyle name="Percent 3 11 5 2" xfId="24519" xr:uid="{00000000-0005-0000-0000-00008A5F0000}"/>
    <cellStyle name="Percent 3 11 5 2 2" xfId="24520" xr:uid="{00000000-0005-0000-0000-00008B5F0000}"/>
    <cellStyle name="Percent 3 11 5 3" xfId="24521" xr:uid="{00000000-0005-0000-0000-00008C5F0000}"/>
    <cellStyle name="Percent 3 11 5 3 2" xfId="24522" xr:uid="{00000000-0005-0000-0000-00008D5F0000}"/>
    <cellStyle name="Percent 3 11 5 4" xfId="24523" xr:uid="{00000000-0005-0000-0000-00008E5F0000}"/>
    <cellStyle name="Percent 3 11 6" xfId="24524" xr:uid="{00000000-0005-0000-0000-00008F5F0000}"/>
    <cellStyle name="Percent 3 11 6 2" xfId="24525" xr:uid="{00000000-0005-0000-0000-0000905F0000}"/>
    <cellStyle name="Percent 3 11 6 2 2" xfId="24526" xr:uid="{00000000-0005-0000-0000-0000915F0000}"/>
    <cellStyle name="Percent 3 11 6 3" xfId="24527" xr:uid="{00000000-0005-0000-0000-0000925F0000}"/>
    <cellStyle name="Percent 3 11 6 3 2" xfId="24528" xr:uid="{00000000-0005-0000-0000-0000935F0000}"/>
    <cellStyle name="Percent 3 11 6 4" xfId="24529" xr:uid="{00000000-0005-0000-0000-0000945F0000}"/>
    <cellStyle name="Percent 3 11 7" xfId="24530" xr:uid="{00000000-0005-0000-0000-0000955F0000}"/>
    <cellStyle name="Percent 3 11 7 2" xfId="24531" xr:uid="{00000000-0005-0000-0000-0000965F0000}"/>
    <cellStyle name="Percent 3 11 8" xfId="24532" xr:uid="{00000000-0005-0000-0000-0000975F0000}"/>
    <cellStyle name="Percent 3 11 8 2" xfId="24533" xr:uid="{00000000-0005-0000-0000-0000985F0000}"/>
    <cellStyle name="Percent 3 11 9" xfId="24534" xr:uid="{00000000-0005-0000-0000-0000995F0000}"/>
    <cellStyle name="Percent 3 12" xfId="24535" xr:uid="{00000000-0005-0000-0000-00009A5F0000}"/>
    <cellStyle name="Percent 3 12 2" xfId="24536" xr:uid="{00000000-0005-0000-0000-00009B5F0000}"/>
    <cellStyle name="Percent 3 12 2 2" xfId="24537" xr:uid="{00000000-0005-0000-0000-00009C5F0000}"/>
    <cellStyle name="Percent 3 12 2 2 2" xfId="24538" xr:uid="{00000000-0005-0000-0000-00009D5F0000}"/>
    <cellStyle name="Percent 3 12 2 3" xfId="24539" xr:uid="{00000000-0005-0000-0000-00009E5F0000}"/>
    <cellStyle name="Percent 3 12 2 3 2" xfId="24540" xr:uid="{00000000-0005-0000-0000-00009F5F0000}"/>
    <cellStyle name="Percent 3 12 2 4" xfId="24541" xr:uid="{00000000-0005-0000-0000-0000A05F0000}"/>
    <cellStyle name="Percent 3 12 3" xfId="24542" xr:uid="{00000000-0005-0000-0000-0000A15F0000}"/>
    <cellStyle name="Percent 3 12 3 2" xfId="24543" xr:uid="{00000000-0005-0000-0000-0000A25F0000}"/>
    <cellStyle name="Percent 3 12 3 2 2" xfId="24544" xr:uid="{00000000-0005-0000-0000-0000A35F0000}"/>
    <cellStyle name="Percent 3 12 3 3" xfId="24545" xr:uid="{00000000-0005-0000-0000-0000A45F0000}"/>
    <cellStyle name="Percent 3 12 3 3 2" xfId="24546" xr:uid="{00000000-0005-0000-0000-0000A55F0000}"/>
    <cellStyle name="Percent 3 12 3 4" xfId="24547" xr:uid="{00000000-0005-0000-0000-0000A65F0000}"/>
    <cellStyle name="Percent 3 12 4" xfId="24548" xr:uid="{00000000-0005-0000-0000-0000A75F0000}"/>
    <cellStyle name="Percent 3 12 4 2" xfId="24549" xr:uid="{00000000-0005-0000-0000-0000A85F0000}"/>
    <cellStyle name="Percent 3 12 4 2 2" xfId="24550" xr:uid="{00000000-0005-0000-0000-0000A95F0000}"/>
    <cellStyle name="Percent 3 12 4 3" xfId="24551" xr:uid="{00000000-0005-0000-0000-0000AA5F0000}"/>
    <cellStyle name="Percent 3 12 4 3 2" xfId="24552" xr:uid="{00000000-0005-0000-0000-0000AB5F0000}"/>
    <cellStyle name="Percent 3 12 4 4" xfId="24553" xr:uid="{00000000-0005-0000-0000-0000AC5F0000}"/>
    <cellStyle name="Percent 3 12 5" xfId="24554" xr:uid="{00000000-0005-0000-0000-0000AD5F0000}"/>
    <cellStyle name="Percent 3 12 5 2" xfId="24555" xr:uid="{00000000-0005-0000-0000-0000AE5F0000}"/>
    <cellStyle name="Percent 3 12 5 2 2" xfId="24556" xr:uid="{00000000-0005-0000-0000-0000AF5F0000}"/>
    <cellStyle name="Percent 3 12 5 3" xfId="24557" xr:uid="{00000000-0005-0000-0000-0000B05F0000}"/>
    <cellStyle name="Percent 3 12 5 3 2" xfId="24558" xr:uid="{00000000-0005-0000-0000-0000B15F0000}"/>
    <cellStyle name="Percent 3 12 5 4" xfId="24559" xr:uid="{00000000-0005-0000-0000-0000B25F0000}"/>
    <cellStyle name="Percent 3 12 6" xfId="24560" xr:uid="{00000000-0005-0000-0000-0000B35F0000}"/>
    <cellStyle name="Percent 3 12 6 2" xfId="24561" xr:uid="{00000000-0005-0000-0000-0000B45F0000}"/>
    <cellStyle name="Percent 3 12 6 2 2" xfId="24562" xr:uid="{00000000-0005-0000-0000-0000B55F0000}"/>
    <cellStyle name="Percent 3 12 6 3" xfId="24563" xr:uid="{00000000-0005-0000-0000-0000B65F0000}"/>
    <cellStyle name="Percent 3 12 6 3 2" xfId="24564" xr:uid="{00000000-0005-0000-0000-0000B75F0000}"/>
    <cellStyle name="Percent 3 12 6 4" xfId="24565" xr:uid="{00000000-0005-0000-0000-0000B85F0000}"/>
    <cellStyle name="Percent 3 12 7" xfId="24566" xr:uid="{00000000-0005-0000-0000-0000B95F0000}"/>
    <cellStyle name="Percent 3 12 7 2" xfId="24567" xr:uid="{00000000-0005-0000-0000-0000BA5F0000}"/>
    <cellStyle name="Percent 3 12 8" xfId="24568" xr:uid="{00000000-0005-0000-0000-0000BB5F0000}"/>
    <cellStyle name="Percent 3 12 8 2" xfId="24569" xr:uid="{00000000-0005-0000-0000-0000BC5F0000}"/>
    <cellStyle name="Percent 3 12 9" xfId="24570" xr:uid="{00000000-0005-0000-0000-0000BD5F0000}"/>
    <cellStyle name="Percent 3 13" xfId="24571" xr:uid="{00000000-0005-0000-0000-0000BE5F0000}"/>
    <cellStyle name="Percent 3 13 2" xfId="24572" xr:uid="{00000000-0005-0000-0000-0000BF5F0000}"/>
    <cellStyle name="Percent 3 13 2 2" xfId="24573" xr:uid="{00000000-0005-0000-0000-0000C05F0000}"/>
    <cellStyle name="Percent 3 13 2 2 2" xfId="24574" xr:uid="{00000000-0005-0000-0000-0000C15F0000}"/>
    <cellStyle name="Percent 3 13 2 2 3" xfId="24575" xr:uid="{00000000-0005-0000-0000-0000C25F0000}"/>
    <cellStyle name="Percent 3 13 2 3" xfId="24576" xr:uid="{00000000-0005-0000-0000-0000C35F0000}"/>
    <cellStyle name="Percent 3 13 2 3 2" xfId="24577" xr:uid="{00000000-0005-0000-0000-0000C45F0000}"/>
    <cellStyle name="Percent 3 13 2 4" xfId="24578" xr:uid="{00000000-0005-0000-0000-0000C55F0000}"/>
    <cellStyle name="Percent 3 13 3" xfId="24579" xr:uid="{00000000-0005-0000-0000-0000C65F0000}"/>
    <cellStyle name="Percent 3 13 3 2" xfId="24580" xr:uid="{00000000-0005-0000-0000-0000C75F0000}"/>
    <cellStyle name="Percent 3 13 3 2 2" xfId="24581" xr:uid="{00000000-0005-0000-0000-0000C85F0000}"/>
    <cellStyle name="Percent 3 13 3 3" xfId="24582" xr:uid="{00000000-0005-0000-0000-0000C95F0000}"/>
    <cellStyle name="Percent 3 13 3 3 2" xfId="24583" xr:uid="{00000000-0005-0000-0000-0000CA5F0000}"/>
    <cellStyle name="Percent 3 13 3 4" xfId="24584" xr:uid="{00000000-0005-0000-0000-0000CB5F0000}"/>
    <cellStyle name="Percent 3 13 4" xfId="24585" xr:uid="{00000000-0005-0000-0000-0000CC5F0000}"/>
    <cellStyle name="Percent 3 13 4 2" xfId="24586" xr:uid="{00000000-0005-0000-0000-0000CD5F0000}"/>
    <cellStyle name="Percent 3 13 4 2 2" xfId="24587" xr:uid="{00000000-0005-0000-0000-0000CE5F0000}"/>
    <cellStyle name="Percent 3 13 4 3" xfId="24588" xr:uid="{00000000-0005-0000-0000-0000CF5F0000}"/>
    <cellStyle name="Percent 3 13 4 3 2" xfId="24589" xr:uid="{00000000-0005-0000-0000-0000D05F0000}"/>
    <cellStyle name="Percent 3 13 4 4" xfId="24590" xr:uid="{00000000-0005-0000-0000-0000D15F0000}"/>
    <cellStyle name="Percent 3 13 5" xfId="24591" xr:uid="{00000000-0005-0000-0000-0000D25F0000}"/>
    <cellStyle name="Percent 3 13 5 2" xfId="24592" xr:uid="{00000000-0005-0000-0000-0000D35F0000}"/>
    <cellStyle name="Percent 3 13 5 2 2" xfId="24593" xr:uid="{00000000-0005-0000-0000-0000D45F0000}"/>
    <cellStyle name="Percent 3 13 5 3" xfId="24594" xr:uid="{00000000-0005-0000-0000-0000D55F0000}"/>
    <cellStyle name="Percent 3 13 5 3 2" xfId="24595" xr:uid="{00000000-0005-0000-0000-0000D65F0000}"/>
    <cellStyle name="Percent 3 13 5 4" xfId="24596" xr:uid="{00000000-0005-0000-0000-0000D75F0000}"/>
    <cellStyle name="Percent 3 13 6" xfId="24597" xr:uid="{00000000-0005-0000-0000-0000D85F0000}"/>
    <cellStyle name="Percent 3 13 6 2" xfId="24598" xr:uid="{00000000-0005-0000-0000-0000D95F0000}"/>
    <cellStyle name="Percent 3 13 6 2 2" xfId="24599" xr:uid="{00000000-0005-0000-0000-0000DA5F0000}"/>
    <cellStyle name="Percent 3 13 6 3" xfId="24600" xr:uid="{00000000-0005-0000-0000-0000DB5F0000}"/>
    <cellStyle name="Percent 3 13 6 3 2" xfId="24601" xr:uid="{00000000-0005-0000-0000-0000DC5F0000}"/>
    <cellStyle name="Percent 3 13 6 4" xfId="24602" xr:uid="{00000000-0005-0000-0000-0000DD5F0000}"/>
    <cellStyle name="Percent 3 13 7" xfId="24603" xr:uid="{00000000-0005-0000-0000-0000DE5F0000}"/>
    <cellStyle name="Percent 3 13 7 2" xfId="24604" xr:uid="{00000000-0005-0000-0000-0000DF5F0000}"/>
    <cellStyle name="Percent 3 13 8" xfId="24605" xr:uid="{00000000-0005-0000-0000-0000E05F0000}"/>
    <cellStyle name="Percent 3 13 8 2" xfId="24606" xr:uid="{00000000-0005-0000-0000-0000E15F0000}"/>
    <cellStyle name="Percent 3 13 9" xfId="24607" xr:uid="{00000000-0005-0000-0000-0000E25F0000}"/>
    <cellStyle name="Percent 3 14" xfId="24608" xr:uid="{00000000-0005-0000-0000-0000E35F0000}"/>
    <cellStyle name="Percent 3 14 2" xfId="24609" xr:uid="{00000000-0005-0000-0000-0000E45F0000}"/>
    <cellStyle name="Percent 3 14 2 2" xfId="24610" xr:uid="{00000000-0005-0000-0000-0000E55F0000}"/>
    <cellStyle name="Percent 3 14 2 3" xfId="24611" xr:uid="{00000000-0005-0000-0000-0000E65F0000}"/>
    <cellStyle name="Percent 3 14 3" xfId="24612" xr:uid="{00000000-0005-0000-0000-0000E75F0000}"/>
    <cellStyle name="Percent 3 14 3 2" xfId="24613" xr:uid="{00000000-0005-0000-0000-0000E85F0000}"/>
    <cellStyle name="Percent 3 14 3 3" xfId="24614" xr:uid="{00000000-0005-0000-0000-0000E95F0000}"/>
    <cellStyle name="Percent 3 14 4" xfId="24615" xr:uid="{00000000-0005-0000-0000-0000EA5F0000}"/>
    <cellStyle name="Percent 3 14 5" xfId="24616" xr:uid="{00000000-0005-0000-0000-0000EB5F0000}"/>
    <cellStyle name="Percent 3 15" xfId="24617" xr:uid="{00000000-0005-0000-0000-0000EC5F0000}"/>
    <cellStyle name="Percent 3 15 2" xfId="24618" xr:uid="{00000000-0005-0000-0000-0000ED5F0000}"/>
    <cellStyle name="Percent 3 15 2 2" xfId="24619" xr:uid="{00000000-0005-0000-0000-0000EE5F0000}"/>
    <cellStyle name="Percent 3 15 2 3" xfId="24620" xr:uid="{00000000-0005-0000-0000-0000EF5F0000}"/>
    <cellStyle name="Percent 3 15 3" xfId="24621" xr:uid="{00000000-0005-0000-0000-0000F05F0000}"/>
    <cellStyle name="Percent 3 15 3 2" xfId="24622" xr:uid="{00000000-0005-0000-0000-0000F15F0000}"/>
    <cellStyle name="Percent 3 15 4" xfId="24623" xr:uid="{00000000-0005-0000-0000-0000F25F0000}"/>
    <cellStyle name="Percent 3 16" xfId="24624" xr:uid="{00000000-0005-0000-0000-0000F35F0000}"/>
    <cellStyle name="Percent 3 16 2" xfId="24625" xr:uid="{00000000-0005-0000-0000-0000F45F0000}"/>
    <cellStyle name="Percent 3 16 2 2" xfId="24626" xr:uid="{00000000-0005-0000-0000-0000F55F0000}"/>
    <cellStyle name="Percent 3 16 3" xfId="24627" xr:uid="{00000000-0005-0000-0000-0000F65F0000}"/>
    <cellStyle name="Percent 3 16 3 2" xfId="24628" xr:uid="{00000000-0005-0000-0000-0000F75F0000}"/>
    <cellStyle name="Percent 3 16 4" xfId="24629" xr:uid="{00000000-0005-0000-0000-0000F85F0000}"/>
    <cellStyle name="Percent 3 17" xfId="24630" xr:uid="{00000000-0005-0000-0000-0000F95F0000}"/>
    <cellStyle name="Percent 3 17 2" xfId="24631" xr:uid="{00000000-0005-0000-0000-0000FA5F0000}"/>
    <cellStyle name="Percent 3 17 2 2" xfId="24632" xr:uid="{00000000-0005-0000-0000-0000FB5F0000}"/>
    <cellStyle name="Percent 3 17 3" xfId="24633" xr:uid="{00000000-0005-0000-0000-0000FC5F0000}"/>
    <cellStyle name="Percent 3 17 3 2" xfId="24634" xr:uid="{00000000-0005-0000-0000-0000FD5F0000}"/>
    <cellStyle name="Percent 3 17 4" xfId="24635" xr:uid="{00000000-0005-0000-0000-0000FE5F0000}"/>
    <cellStyle name="Percent 3 18" xfId="24636" xr:uid="{00000000-0005-0000-0000-0000FF5F0000}"/>
    <cellStyle name="Percent 3 18 2" xfId="24637" xr:uid="{00000000-0005-0000-0000-000000600000}"/>
    <cellStyle name="Percent 3 18 2 2" xfId="24638" xr:uid="{00000000-0005-0000-0000-000001600000}"/>
    <cellStyle name="Percent 3 18 3" xfId="24639" xr:uid="{00000000-0005-0000-0000-000002600000}"/>
    <cellStyle name="Percent 3 18 3 2" xfId="24640" xr:uid="{00000000-0005-0000-0000-000003600000}"/>
    <cellStyle name="Percent 3 18 4" xfId="24641" xr:uid="{00000000-0005-0000-0000-000004600000}"/>
    <cellStyle name="Percent 3 19" xfId="24642" xr:uid="{00000000-0005-0000-0000-000005600000}"/>
    <cellStyle name="Percent 3 19 2" xfId="24643" xr:uid="{00000000-0005-0000-0000-000006600000}"/>
    <cellStyle name="Percent 3 19 2 2" xfId="24644" xr:uid="{00000000-0005-0000-0000-000007600000}"/>
    <cellStyle name="Percent 3 19 3" xfId="24645" xr:uid="{00000000-0005-0000-0000-000008600000}"/>
    <cellStyle name="Percent 3 19 3 2" xfId="24646" xr:uid="{00000000-0005-0000-0000-000009600000}"/>
    <cellStyle name="Percent 3 19 4" xfId="24647" xr:uid="{00000000-0005-0000-0000-00000A600000}"/>
    <cellStyle name="Percent 3 2" xfId="24648" xr:uid="{00000000-0005-0000-0000-00000B600000}"/>
    <cellStyle name="Percent 3 2 10" xfId="24649" xr:uid="{00000000-0005-0000-0000-00000C600000}"/>
    <cellStyle name="Percent 3 2 10 2" xfId="24650" xr:uid="{00000000-0005-0000-0000-00000D600000}"/>
    <cellStyle name="Percent 3 2 10 2 2" xfId="24651" xr:uid="{00000000-0005-0000-0000-00000E600000}"/>
    <cellStyle name="Percent 3 2 10 3" xfId="24652" xr:uid="{00000000-0005-0000-0000-00000F600000}"/>
    <cellStyle name="Percent 3 2 10 3 2" xfId="24653" xr:uid="{00000000-0005-0000-0000-000010600000}"/>
    <cellStyle name="Percent 3 2 10 4" xfId="24654" xr:uid="{00000000-0005-0000-0000-000011600000}"/>
    <cellStyle name="Percent 3 2 11" xfId="24655" xr:uid="{00000000-0005-0000-0000-000012600000}"/>
    <cellStyle name="Percent 3 2 11 2" xfId="24656" xr:uid="{00000000-0005-0000-0000-000013600000}"/>
    <cellStyle name="Percent 3 2 11 3" xfId="24657" xr:uid="{00000000-0005-0000-0000-000014600000}"/>
    <cellStyle name="Percent 3 2 11 4" xfId="24658" xr:uid="{00000000-0005-0000-0000-000015600000}"/>
    <cellStyle name="Percent 3 2 12" xfId="24659" xr:uid="{00000000-0005-0000-0000-000016600000}"/>
    <cellStyle name="Percent 3 2 12 2" xfId="24660" xr:uid="{00000000-0005-0000-0000-000017600000}"/>
    <cellStyle name="Percent 3 2 13" xfId="24661" xr:uid="{00000000-0005-0000-0000-000018600000}"/>
    <cellStyle name="Percent 3 2 2" xfId="24662" xr:uid="{00000000-0005-0000-0000-000019600000}"/>
    <cellStyle name="Percent 3 2 2 2" xfId="24663" xr:uid="{00000000-0005-0000-0000-00001A600000}"/>
    <cellStyle name="Percent 3 2 2 2 2" xfId="24664" xr:uid="{00000000-0005-0000-0000-00001B600000}"/>
    <cellStyle name="Percent 3 2 2 2 2 2" xfId="24665" xr:uid="{00000000-0005-0000-0000-00001C600000}"/>
    <cellStyle name="Percent 3 2 2 2 2 3" xfId="24666" xr:uid="{00000000-0005-0000-0000-00001D600000}"/>
    <cellStyle name="Percent 3 2 2 2 3" xfId="24667" xr:uid="{00000000-0005-0000-0000-00001E600000}"/>
    <cellStyle name="Percent 3 2 2 2 3 2" xfId="24668" xr:uid="{00000000-0005-0000-0000-00001F600000}"/>
    <cellStyle name="Percent 3 2 2 2 4" xfId="24669" xr:uid="{00000000-0005-0000-0000-000020600000}"/>
    <cellStyle name="Percent 3 2 2 2 4 2" xfId="24670" xr:uid="{00000000-0005-0000-0000-000021600000}"/>
    <cellStyle name="Percent 3 2 2 2 4 2 2" xfId="24671" xr:uid="{00000000-0005-0000-0000-000022600000}"/>
    <cellStyle name="Percent 3 2 2 2 4 3" xfId="24672" xr:uid="{00000000-0005-0000-0000-000023600000}"/>
    <cellStyle name="Percent 3 2 2 2 5" xfId="24673" xr:uid="{00000000-0005-0000-0000-000024600000}"/>
    <cellStyle name="Percent 3 2 2 3" xfId="24674" xr:uid="{00000000-0005-0000-0000-000025600000}"/>
    <cellStyle name="Percent 3 2 2 3 2" xfId="24675" xr:uid="{00000000-0005-0000-0000-000026600000}"/>
    <cellStyle name="Percent 3 2 2 3 2 2" xfId="24676" xr:uid="{00000000-0005-0000-0000-000027600000}"/>
    <cellStyle name="Percent 3 2 2 3 3" xfId="24677" xr:uid="{00000000-0005-0000-0000-000028600000}"/>
    <cellStyle name="Percent 3 2 2 3 3 2" xfId="24678" xr:uid="{00000000-0005-0000-0000-000029600000}"/>
    <cellStyle name="Percent 3 2 2 3 4" xfId="24679" xr:uid="{00000000-0005-0000-0000-00002A600000}"/>
    <cellStyle name="Percent 3 2 2 4" xfId="24680" xr:uid="{00000000-0005-0000-0000-00002B600000}"/>
    <cellStyle name="Percent 3 2 2 4 2" xfId="24681" xr:uid="{00000000-0005-0000-0000-00002C600000}"/>
    <cellStyle name="Percent 3 2 2 4 2 2" xfId="24682" xr:uid="{00000000-0005-0000-0000-00002D600000}"/>
    <cellStyle name="Percent 3 2 2 4 3" xfId="24683" xr:uid="{00000000-0005-0000-0000-00002E600000}"/>
    <cellStyle name="Percent 3 2 2 4 3 2" xfId="24684" xr:uid="{00000000-0005-0000-0000-00002F600000}"/>
    <cellStyle name="Percent 3 2 2 4 4" xfId="24685" xr:uid="{00000000-0005-0000-0000-000030600000}"/>
    <cellStyle name="Percent 3 2 2 5" xfId="24686" xr:uid="{00000000-0005-0000-0000-000031600000}"/>
    <cellStyle name="Percent 3 2 2 5 2" xfId="24687" xr:uid="{00000000-0005-0000-0000-000032600000}"/>
    <cellStyle name="Percent 3 2 2 5 2 2" xfId="24688" xr:uid="{00000000-0005-0000-0000-000033600000}"/>
    <cellStyle name="Percent 3 2 2 5 3" xfId="24689" xr:uid="{00000000-0005-0000-0000-000034600000}"/>
    <cellStyle name="Percent 3 2 2 5 3 2" xfId="24690" xr:uid="{00000000-0005-0000-0000-000035600000}"/>
    <cellStyle name="Percent 3 2 2 5 4" xfId="24691" xr:uid="{00000000-0005-0000-0000-000036600000}"/>
    <cellStyle name="Percent 3 2 2 6" xfId="24692" xr:uid="{00000000-0005-0000-0000-000037600000}"/>
    <cellStyle name="Percent 3 2 2 6 2" xfId="24693" xr:uid="{00000000-0005-0000-0000-000038600000}"/>
    <cellStyle name="Percent 3 2 2 6 2 2" xfId="24694" xr:uid="{00000000-0005-0000-0000-000039600000}"/>
    <cellStyle name="Percent 3 2 2 6 3" xfId="24695" xr:uid="{00000000-0005-0000-0000-00003A600000}"/>
    <cellStyle name="Percent 3 2 2 6 3 2" xfId="24696" xr:uid="{00000000-0005-0000-0000-00003B600000}"/>
    <cellStyle name="Percent 3 2 2 6 4" xfId="24697" xr:uid="{00000000-0005-0000-0000-00003C600000}"/>
    <cellStyle name="Percent 3 2 2 7" xfId="24698" xr:uid="{00000000-0005-0000-0000-00003D600000}"/>
    <cellStyle name="Percent 3 2 2 7 2" xfId="24699" xr:uid="{00000000-0005-0000-0000-00003E600000}"/>
    <cellStyle name="Percent 3 2 2 7 2 2" xfId="24700" xr:uid="{00000000-0005-0000-0000-00003F600000}"/>
    <cellStyle name="Percent 3 2 2 7 3" xfId="24701" xr:uid="{00000000-0005-0000-0000-000040600000}"/>
    <cellStyle name="Percent 3 2 2 8" xfId="24702" xr:uid="{00000000-0005-0000-0000-000041600000}"/>
    <cellStyle name="Percent 3 2 2 8 2" xfId="24703" xr:uid="{00000000-0005-0000-0000-000042600000}"/>
    <cellStyle name="Percent 3 2 2 9" xfId="24704" xr:uid="{00000000-0005-0000-0000-000043600000}"/>
    <cellStyle name="Percent 3 2 3" xfId="24705" xr:uid="{00000000-0005-0000-0000-000044600000}"/>
    <cellStyle name="Percent 3 2 3 2" xfId="24706" xr:uid="{00000000-0005-0000-0000-000045600000}"/>
    <cellStyle name="Percent 3 2 3 2 2" xfId="24707" xr:uid="{00000000-0005-0000-0000-000046600000}"/>
    <cellStyle name="Percent 3 2 3 2 2 2" xfId="24708" xr:uid="{00000000-0005-0000-0000-000047600000}"/>
    <cellStyle name="Percent 3 2 3 2 3" xfId="24709" xr:uid="{00000000-0005-0000-0000-000048600000}"/>
    <cellStyle name="Percent 3 2 3 2 4" xfId="24710" xr:uid="{00000000-0005-0000-0000-000049600000}"/>
    <cellStyle name="Percent 3 2 3 3" xfId="24711" xr:uid="{00000000-0005-0000-0000-00004A600000}"/>
    <cellStyle name="Percent 3 2 3 3 2" xfId="24712" xr:uid="{00000000-0005-0000-0000-00004B600000}"/>
    <cellStyle name="Percent 3 2 3 3 3" xfId="24713" xr:uid="{00000000-0005-0000-0000-00004C600000}"/>
    <cellStyle name="Percent 3 2 3 4" xfId="24714" xr:uid="{00000000-0005-0000-0000-00004D600000}"/>
    <cellStyle name="Percent 3 2 3 5" xfId="24715" xr:uid="{00000000-0005-0000-0000-00004E600000}"/>
    <cellStyle name="Percent 3 2 3 6" xfId="24716" xr:uid="{00000000-0005-0000-0000-00004F600000}"/>
    <cellStyle name="Percent 3 2 3 7" xfId="24717" xr:uid="{00000000-0005-0000-0000-000050600000}"/>
    <cellStyle name="Percent 3 2 3 7 2" xfId="24718" xr:uid="{00000000-0005-0000-0000-000051600000}"/>
    <cellStyle name="Percent 3 2 3 7 2 2" xfId="24719" xr:uid="{00000000-0005-0000-0000-000052600000}"/>
    <cellStyle name="Percent 3 2 3 7 3" xfId="24720" xr:uid="{00000000-0005-0000-0000-000053600000}"/>
    <cellStyle name="Percent 3 2 3 8" xfId="24721" xr:uid="{00000000-0005-0000-0000-000054600000}"/>
    <cellStyle name="Percent 3 2 4" xfId="24722" xr:uid="{00000000-0005-0000-0000-000055600000}"/>
    <cellStyle name="Percent 3 2 4 2" xfId="24723" xr:uid="{00000000-0005-0000-0000-000056600000}"/>
    <cellStyle name="Percent 3 2 4 2 2" xfId="24724" xr:uid="{00000000-0005-0000-0000-000057600000}"/>
    <cellStyle name="Percent 3 2 4 2 3" xfId="24725" xr:uid="{00000000-0005-0000-0000-000058600000}"/>
    <cellStyle name="Percent 3 2 4 3" xfId="24726" xr:uid="{00000000-0005-0000-0000-000059600000}"/>
    <cellStyle name="Percent 3 2 4 3 2" xfId="24727" xr:uid="{00000000-0005-0000-0000-00005A600000}"/>
    <cellStyle name="Percent 3 2 4 3 3" xfId="24728" xr:uid="{00000000-0005-0000-0000-00005B600000}"/>
    <cellStyle name="Percent 3 2 4 4" xfId="24729" xr:uid="{00000000-0005-0000-0000-00005C600000}"/>
    <cellStyle name="Percent 3 2 4 5" xfId="24730" xr:uid="{00000000-0005-0000-0000-00005D600000}"/>
    <cellStyle name="Percent 3 2 4 6" xfId="24731" xr:uid="{00000000-0005-0000-0000-00005E600000}"/>
    <cellStyle name="Percent 3 2 5" xfId="24732" xr:uid="{00000000-0005-0000-0000-00005F600000}"/>
    <cellStyle name="Percent 3 2 5 2" xfId="24733" xr:uid="{00000000-0005-0000-0000-000060600000}"/>
    <cellStyle name="Percent 3 2 5 2 2" xfId="24734" xr:uid="{00000000-0005-0000-0000-000061600000}"/>
    <cellStyle name="Percent 3 2 5 2 3" xfId="24735" xr:uid="{00000000-0005-0000-0000-000062600000}"/>
    <cellStyle name="Percent 3 2 5 3" xfId="24736" xr:uid="{00000000-0005-0000-0000-000063600000}"/>
    <cellStyle name="Percent 3 2 5 3 2" xfId="24737" xr:uid="{00000000-0005-0000-0000-000064600000}"/>
    <cellStyle name="Percent 3 2 5 4" xfId="24738" xr:uid="{00000000-0005-0000-0000-000065600000}"/>
    <cellStyle name="Percent 3 2 5 5" xfId="24739" xr:uid="{00000000-0005-0000-0000-000066600000}"/>
    <cellStyle name="Percent 3 2 5 6" xfId="24740" xr:uid="{00000000-0005-0000-0000-000067600000}"/>
    <cellStyle name="Percent 3 2 6" xfId="24741" xr:uid="{00000000-0005-0000-0000-000068600000}"/>
    <cellStyle name="Percent 3 2 6 2" xfId="24742" xr:uid="{00000000-0005-0000-0000-000069600000}"/>
    <cellStyle name="Percent 3 2 6 2 2" xfId="24743" xr:uid="{00000000-0005-0000-0000-00006A600000}"/>
    <cellStyle name="Percent 3 2 6 3" xfId="24744" xr:uid="{00000000-0005-0000-0000-00006B600000}"/>
    <cellStyle name="Percent 3 2 6 3 2" xfId="24745" xr:uid="{00000000-0005-0000-0000-00006C600000}"/>
    <cellStyle name="Percent 3 2 6 4" xfId="24746" xr:uid="{00000000-0005-0000-0000-00006D600000}"/>
    <cellStyle name="Percent 3 2 7" xfId="24747" xr:uid="{00000000-0005-0000-0000-00006E600000}"/>
    <cellStyle name="Percent 3 2 7 2" xfId="24748" xr:uid="{00000000-0005-0000-0000-00006F600000}"/>
    <cellStyle name="Percent 3 2 7 2 2" xfId="24749" xr:uid="{00000000-0005-0000-0000-000070600000}"/>
    <cellStyle name="Percent 3 2 7 3" xfId="24750" xr:uid="{00000000-0005-0000-0000-000071600000}"/>
    <cellStyle name="Percent 3 2 7 3 2" xfId="24751" xr:uid="{00000000-0005-0000-0000-000072600000}"/>
    <cellStyle name="Percent 3 2 7 4" xfId="24752" xr:uid="{00000000-0005-0000-0000-000073600000}"/>
    <cellStyle name="Percent 3 2 8" xfId="24753" xr:uid="{00000000-0005-0000-0000-000074600000}"/>
    <cellStyle name="Percent 3 2 8 2" xfId="24754" xr:uid="{00000000-0005-0000-0000-000075600000}"/>
    <cellStyle name="Percent 3 2 8 2 2" xfId="24755" xr:uid="{00000000-0005-0000-0000-000076600000}"/>
    <cellStyle name="Percent 3 2 8 3" xfId="24756" xr:uid="{00000000-0005-0000-0000-000077600000}"/>
    <cellStyle name="Percent 3 2 8 3 2" xfId="24757" xr:uid="{00000000-0005-0000-0000-000078600000}"/>
    <cellStyle name="Percent 3 2 8 4" xfId="24758" xr:uid="{00000000-0005-0000-0000-000079600000}"/>
    <cellStyle name="Percent 3 2 9" xfId="24759" xr:uid="{00000000-0005-0000-0000-00007A600000}"/>
    <cellStyle name="Percent 3 2 9 2" xfId="24760" xr:uid="{00000000-0005-0000-0000-00007B600000}"/>
    <cellStyle name="Percent 3 2 9 2 2" xfId="24761" xr:uid="{00000000-0005-0000-0000-00007C600000}"/>
    <cellStyle name="Percent 3 2 9 3" xfId="24762" xr:uid="{00000000-0005-0000-0000-00007D600000}"/>
    <cellStyle name="Percent 3 2 9 3 2" xfId="24763" xr:uid="{00000000-0005-0000-0000-00007E600000}"/>
    <cellStyle name="Percent 3 2 9 4" xfId="24764" xr:uid="{00000000-0005-0000-0000-00007F600000}"/>
    <cellStyle name="Percent 3 20" xfId="24765" xr:uid="{00000000-0005-0000-0000-000080600000}"/>
    <cellStyle name="Percent 3 20 2" xfId="24766" xr:uid="{00000000-0005-0000-0000-000081600000}"/>
    <cellStyle name="Percent 3 20 2 2" xfId="24767" xr:uid="{00000000-0005-0000-0000-000082600000}"/>
    <cellStyle name="Percent 3 20 3" xfId="24768" xr:uid="{00000000-0005-0000-0000-000083600000}"/>
    <cellStyle name="Percent 3 20 3 2" xfId="24769" xr:uid="{00000000-0005-0000-0000-000084600000}"/>
    <cellStyle name="Percent 3 20 4" xfId="24770" xr:uid="{00000000-0005-0000-0000-000085600000}"/>
    <cellStyle name="Percent 3 21" xfId="24771" xr:uid="{00000000-0005-0000-0000-000086600000}"/>
    <cellStyle name="Percent 3 21 2" xfId="24772" xr:uid="{00000000-0005-0000-0000-000087600000}"/>
    <cellStyle name="Percent 3 21 2 2" xfId="24773" xr:uid="{00000000-0005-0000-0000-000088600000}"/>
    <cellStyle name="Percent 3 21 3" xfId="24774" xr:uid="{00000000-0005-0000-0000-000089600000}"/>
    <cellStyle name="Percent 3 21 3 2" xfId="24775" xr:uid="{00000000-0005-0000-0000-00008A600000}"/>
    <cellStyle name="Percent 3 21 4" xfId="24776" xr:uid="{00000000-0005-0000-0000-00008B600000}"/>
    <cellStyle name="Percent 3 22" xfId="24777" xr:uid="{00000000-0005-0000-0000-00008C600000}"/>
    <cellStyle name="Percent 3 22 2" xfId="24778" xr:uid="{00000000-0005-0000-0000-00008D600000}"/>
    <cellStyle name="Percent 3 23" xfId="24779" xr:uid="{00000000-0005-0000-0000-00008E600000}"/>
    <cellStyle name="Percent 3 23 2" xfId="24780" xr:uid="{00000000-0005-0000-0000-00008F600000}"/>
    <cellStyle name="Percent 3 24" xfId="24781" xr:uid="{00000000-0005-0000-0000-000090600000}"/>
    <cellStyle name="Percent 3 3" xfId="24782" xr:uid="{00000000-0005-0000-0000-000091600000}"/>
    <cellStyle name="Percent 3 3 2" xfId="24783" xr:uid="{00000000-0005-0000-0000-000092600000}"/>
    <cellStyle name="Percent 3 3 2 2" xfId="24784" xr:uid="{00000000-0005-0000-0000-000093600000}"/>
    <cellStyle name="Percent 3 3 2 2 2" xfId="24785" xr:uid="{00000000-0005-0000-0000-000094600000}"/>
    <cellStyle name="Percent 3 3 2 2 2 2" xfId="24786" xr:uid="{00000000-0005-0000-0000-000095600000}"/>
    <cellStyle name="Percent 3 3 2 2 3" xfId="24787" xr:uid="{00000000-0005-0000-0000-000096600000}"/>
    <cellStyle name="Percent 3 3 2 3" xfId="24788" xr:uid="{00000000-0005-0000-0000-000097600000}"/>
    <cellStyle name="Percent 3 3 2 3 2" xfId="24789" xr:uid="{00000000-0005-0000-0000-000098600000}"/>
    <cellStyle name="Percent 3 3 2 4" xfId="24790" xr:uid="{00000000-0005-0000-0000-000099600000}"/>
    <cellStyle name="Percent 3 3 3" xfId="24791" xr:uid="{00000000-0005-0000-0000-00009A600000}"/>
    <cellStyle name="Percent 3 3 3 2" xfId="24792" xr:uid="{00000000-0005-0000-0000-00009B600000}"/>
    <cellStyle name="Percent 3 3 3 2 2" xfId="24793" xr:uid="{00000000-0005-0000-0000-00009C600000}"/>
    <cellStyle name="Percent 3 3 3 2 3" xfId="24794" xr:uid="{00000000-0005-0000-0000-00009D600000}"/>
    <cellStyle name="Percent 3 3 3 3" xfId="24795" xr:uid="{00000000-0005-0000-0000-00009E600000}"/>
    <cellStyle name="Percent 3 3 3 3 2" xfId="24796" xr:uid="{00000000-0005-0000-0000-00009F600000}"/>
    <cellStyle name="Percent 3 3 3 4" xfId="24797" xr:uid="{00000000-0005-0000-0000-0000A0600000}"/>
    <cellStyle name="Percent 3 3 4" xfId="24798" xr:uid="{00000000-0005-0000-0000-0000A1600000}"/>
    <cellStyle name="Percent 3 3 4 2" xfId="24799" xr:uid="{00000000-0005-0000-0000-0000A2600000}"/>
    <cellStyle name="Percent 3 3 4 2 2" xfId="24800" xr:uid="{00000000-0005-0000-0000-0000A3600000}"/>
    <cellStyle name="Percent 3 3 4 3" xfId="24801" xr:uid="{00000000-0005-0000-0000-0000A4600000}"/>
    <cellStyle name="Percent 3 3 4 3 2" xfId="24802" xr:uid="{00000000-0005-0000-0000-0000A5600000}"/>
    <cellStyle name="Percent 3 3 4 4" xfId="24803" xr:uid="{00000000-0005-0000-0000-0000A6600000}"/>
    <cellStyle name="Percent 3 3 5" xfId="24804" xr:uid="{00000000-0005-0000-0000-0000A7600000}"/>
    <cellStyle name="Percent 3 3 5 2" xfId="24805" xr:uid="{00000000-0005-0000-0000-0000A8600000}"/>
    <cellStyle name="Percent 3 3 5 2 2" xfId="24806" xr:uid="{00000000-0005-0000-0000-0000A9600000}"/>
    <cellStyle name="Percent 3 3 5 3" xfId="24807" xr:uid="{00000000-0005-0000-0000-0000AA600000}"/>
    <cellStyle name="Percent 3 3 5 3 2" xfId="24808" xr:uid="{00000000-0005-0000-0000-0000AB600000}"/>
    <cellStyle name="Percent 3 3 5 4" xfId="24809" xr:uid="{00000000-0005-0000-0000-0000AC600000}"/>
    <cellStyle name="Percent 3 3 6" xfId="24810" xr:uid="{00000000-0005-0000-0000-0000AD600000}"/>
    <cellStyle name="Percent 3 3 6 2" xfId="24811" xr:uid="{00000000-0005-0000-0000-0000AE600000}"/>
    <cellStyle name="Percent 3 3 6 2 2" xfId="24812" xr:uid="{00000000-0005-0000-0000-0000AF600000}"/>
    <cellStyle name="Percent 3 3 6 3" xfId="24813" xr:uid="{00000000-0005-0000-0000-0000B0600000}"/>
    <cellStyle name="Percent 3 3 6 3 2" xfId="24814" xr:uid="{00000000-0005-0000-0000-0000B1600000}"/>
    <cellStyle name="Percent 3 3 6 4" xfId="24815" xr:uid="{00000000-0005-0000-0000-0000B2600000}"/>
    <cellStyle name="Percent 3 3 7" xfId="24816" xr:uid="{00000000-0005-0000-0000-0000B3600000}"/>
    <cellStyle name="Percent 3 3 7 2" xfId="24817" xr:uid="{00000000-0005-0000-0000-0000B4600000}"/>
    <cellStyle name="Percent 3 3 7 2 2" xfId="24818" xr:uid="{00000000-0005-0000-0000-0000B5600000}"/>
    <cellStyle name="Percent 3 3 7 3" xfId="24819" xr:uid="{00000000-0005-0000-0000-0000B6600000}"/>
    <cellStyle name="Percent 3 3 8" xfId="24820" xr:uid="{00000000-0005-0000-0000-0000B7600000}"/>
    <cellStyle name="Percent 3 3 8 2" xfId="24821" xr:uid="{00000000-0005-0000-0000-0000B8600000}"/>
    <cellStyle name="Percent 3 3 9" xfId="24822" xr:uid="{00000000-0005-0000-0000-0000B9600000}"/>
    <cellStyle name="Percent 3 4" xfId="24823" xr:uid="{00000000-0005-0000-0000-0000BA600000}"/>
    <cellStyle name="Percent 3 4 2" xfId="24824" xr:uid="{00000000-0005-0000-0000-0000BB600000}"/>
    <cellStyle name="Percent 3 4 2 2" xfId="24825" xr:uid="{00000000-0005-0000-0000-0000BC600000}"/>
    <cellStyle name="Percent 3 4 2 2 2" xfId="24826" xr:uid="{00000000-0005-0000-0000-0000BD600000}"/>
    <cellStyle name="Percent 3 4 2 2 2 2" xfId="24827" xr:uid="{00000000-0005-0000-0000-0000BE600000}"/>
    <cellStyle name="Percent 3 4 2 2 3" xfId="24828" xr:uid="{00000000-0005-0000-0000-0000BF600000}"/>
    <cellStyle name="Percent 3 4 2 2 4" xfId="24829" xr:uid="{00000000-0005-0000-0000-0000C0600000}"/>
    <cellStyle name="Percent 3 4 2 3" xfId="24830" xr:uid="{00000000-0005-0000-0000-0000C1600000}"/>
    <cellStyle name="Percent 3 4 2 3 2" xfId="24831" xr:uid="{00000000-0005-0000-0000-0000C2600000}"/>
    <cellStyle name="Percent 3 4 2 3 3" xfId="24832" xr:uid="{00000000-0005-0000-0000-0000C3600000}"/>
    <cellStyle name="Percent 3 4 2 4" xfId="24833" xr:uid="{00000000-0005-0000-0000-0000C4600000}"/>
    <cellStyle name="Percent 3 4 2 5" xfId="24834" xr:uid="{00000000-0005-0000-0000-0000C5600000}"/>
    <cellStyle name="Percent 3 4 3" xfId="24835" xr:uid="{00000000-0005-0000-0000-0000C6600000}"/>
    <cellStyle name="Percent 3 4 3 2" xfId="24836" xr:uid="{00000000-0005-0000-0000-0000C7600000}"/>
    <cellStyle name="Percent 3 4 3 2 2" xfId="24837" xr:uid="{00000000-0005-0000-0000-0000C8600000}"/>
    <cellStyle name="Percent 3 4 3 2 3" xfId="24838" xr:uid="{00000000-0005-0000-0000-0000C9600000}"/>
    <cellStyle name="Percent 3 4 3 3" xfId="24839" xr:uid="{00000000-0005-0000-0000-0000CA600000}"/>
    <cellStyle name="Percent 3 4 3 3 2" xfId="24840" xr:uid="{00000000-0005-0000-0000-0000CB600000}"/>
    <cellStyle name="Percent 3 4 3 4" xfId="24841" xr:uid="{00000000-0005-0000-0000-0000CC600000}"/>
    <cellStyle name="Percent 3 4 4" xfId="24842" xr:uid="{00000000-0005-0000-0000-0000CD600000}"/>
    <cellStyle name="Percent 3 4 4 2" xfId="24843" xr:uid="{00000000-0005-0000-0000-0000CE600000}"/>
    <cellStyle name="Percent 3 4 4 2 2" xfId="24844" xr:uid="{00000000-0005-0000-0000-0000CF600000}"/>
    <cellStyle name="Percent 3 4 4 3" xfId="24845" xr:uid="{00000000-0005-0000-0000-0000D0600000}"/>
    <cellStyle name="Percent 3 4 4 3 2" xfId="24846" xr:uid="{00000000-0005-0000-0000-0000D1600000}"/>
    <cellStyle name="Percent 3 4 4 4" xfId="24847" xr:uid="{00000000-0005-0000-0000-0000D2600000}"/>
    <cellStyle name="Percent 3 4 5" xfId="24848" xr:uid="{00000000-0005-0000-0000-0000D3600000}"/>
    <cellStyle name="Percent 3 4 5 2" xfId="24849" xr:uid="{00000000-0005-0000-0000-0000D4600000}"/>
    <cellStyle name="Percent 3 4 5 2 2" xfId="24850" xr:uid="{00000000-0005-0000-0000-0000D5600000}"/>
    <cellStyle name="Percent 3 4 5 3" xfId="24851" xr:uid="{00000000-0005-0000-0000-0000D6600000}"/>
    <cellStyle name="Percent 3 4 5 3 2" xfId="24852" xr:uid="{00000000-0005-0000-0000-0000D7600000}"/>
    <cellStyle name="Percent 3 4 5 4" xfId="24853" xr:uid="{00000000-0005-0000-0000-0000D8600000}"/>
    <cellStyle name="Percent 3 4 6" xfId="24854" xr:uid="{00000000-0005-0000-0000-0000D9600000}"/>
    <cellStyle name="Percent 3 4 6 2" xfId="24855" xr:uid="{00000000-0005-0000-0000-0000DA600000}"/>
    <cellStyle name="Percent 3 4 6 2 2" xfId="24856" xr:uid="{00000000-0005-0000-0000-0000DB600000}"/>
    <cellStyle name="Percent 3 4 6 3" xfId="24857" xr:uid="{00000000-0005-0000-0000-0000DC600000}"/>
    <cellStyle name="Percent 3 4 6 3 2" xfId="24858" xr:uid="{00000000-0005-0000-0000-0000DD600000}"/>
    <cellStyle name="Percent 3 4 6 4" xfId="24859" xr:uid="{00000000-0005-0000-0000-0000DE600000}"/>
    <cellStyle name="Percent 3 4 7" xfId="24860" xr:uid="{00000000-0005-0000-0000-0000DF600000}"/>
    <cellStyle name="Percent 3 4 7 2" xfId="24861" xr:uid="{00000000-0005-0000-0000-0000E0600000}"/>
    <cellStyle name="Percent 3 4 8" xfId="24862" xr:uid="{00000000-0005-0000-0000-0000E1600000}"/>
    <cellStyle name="Percent 3 4 8 2" xfId="24863" xr:uid="{00000000-0005-0000-0000-0000E2600000}"/>
    <cellStyle name="Percent 3 4 8 2 2" xfId="24864" xr:uid="{00000000-0005-0000-0000-0000E3600000}"/>
    <cellStyle name="Percent 3 4 8 3" xfId="24865" xr:uid="{00000000-0005-0000-0000-0000E4600000}"/>
    <cellStyle name="Percent 3 4 9" xfId="24866" xr:uid="{00000000-0005-0000-0000-0000E5600000}"/>
    <cellStyle name="Percent 3 5" xfId="24867" xr:uid="{00000000-0005-0000-0000-0000E6600000}"/>
    <cellStyle name="Percent 3 5 2" xfId="24868" xr:uid="{00000000-0005-0000-0000-0000E7600000}"/>
    <cellStyle name="Percent 3 5 2 2" xfId="24869" xr:uid="{00000000-0005-0000-0000-0000E8600000}"/>
    <cellStyle name="Percent 3 5 2 2 2" xfId="24870" xr:uid="{00000000-0005-0000-0000-0000E9600000}"/>
    <cellStyle name="Percent 3 5 2 2 3" xfId="24871" xr:uid="{00000000-0005-0000-0000-0000EA600000}"/>
    <cellStyle name="Percent 3 5 2 3" xfId="24872" xr:uid="{00000000-0005-0000-0000-0000EB600000}"/>
    <cellStyle name="Percent 3 5 2 3 2" xfId="24873" xr:uid="{00000000-0005-0000-0000-0000EC600000}"/>
    <cellStyle name="Percent 3 5 2 4" xfId="24874" xr:uid="{00000000-0005-0000-0000-0000ED600000}"/>
    <cellStyle name="Percent 3 5 3" xfId="24875" xr:uid="{00000000-0005-0000-0000-0000EE600000}"/>
    <cellStyle name="Percent 3 5 3 2" xfId="24876" xr:uid="{00000000-0005-0000-0000-0000EF600000}"/>
    <cellStyle name="Percent 3 5 3 2 2" xfId="24877" xr:uid="{00000000-0005-0000-0000-0000F0600000}"/>
    <cellStyle name="Percent 3 5 3 3" xfId="24878" xr:uid="{00000000-0005-0000-0000-0000F1600000}"/>
    <cellStyle name="Percent 3 5 3 3 2" xfId="24879" xr:uid="{00000000-0005-0000-0000-0000F2600000}"/>
    <cellStyle name="Percent 3 5 3 4" xfId="24880" xr:uid="{00000000-0005-0000-0000-0000F3600000}"/>
    <cellStyle name="Percent 3 5 4" xfId="24881" xr:uid="{00000000-0005-0000-0000-0000F4600000}"/>
    <cellStyle name="Percent 3 5 4 2" xfId="24882" xr:uid="{00000000-0005-0000-0000-0000F5600000}"/>
    <cellStyle name="Percent 3 5 4 2 2" xfId="24883" xr:uid="{00000000-0005-0000-0000-0000F6600000}"/>
    <cellStyle name="Percent 3 5 4 3" xfId="24884" xr:uid="{00000000-0005-0000-0000-0000F7600000}"/>
    <cellStyle name="Percent 3 5 4 3 2" xfId="24885" xr:uid="{00000000-0005-0000-0000-0000F8600000}"/>
    <cellStyle name="Percent 3 5 4 4" xfId="24886" xr:uid="{00000000-0005-0000-0000-0000F9600000}"/>
    <cellStyle name="Percent 3 5 5" xfId="24887" xr:uid="{00000000-0005-0000-0000-0000FA600000}"/>
    <cellStyle name="Percent 3 5 5 2" xfId="24888" xr:uid="{00000000-0005-0000-0000-0000FB600000}"/>
    <cellStyle name="Percent 3 5 5 2 2" xfId="24889" xr:uid="{00000000-0005-0000-0000-0000FC600000}"/>
    <cellStyle name="Percent 3 5 5 3" xfId="24890" xr:uid="{00000000-0005-0000-0000-0000FD600000}"/>
    <cellStyle name="Percent 3 5 5 3 2" xfId="24891" xr:uid="{00000000-0005-0000-0000-0000FE600000}"/>
    <cellStyle name="Percent 3 5 5 4" xfId="24892" xr:uid="{00000000-0005-0000-0000-0000FF600000}"/>
    <cellStyle name="Percent 3 5 6" xfId="24893" xr:uid="{00000000-0005-0000-0000-000000610000}"/>
    <cellStyle name="Percent 3 5 6 2" xfId="24894" xr:uid="{00000000-0005-0000-0000-000001610000}"/>
    <cellStyle name="Percent 3 5 6 2 2" xfId="24895" xr:uid="{00000000-0005-0000-0000-000002610000}"/>
    <cellStyle name="Percent 3 5 6 3" xfId="24896" xr:uid="{00000000-0005-0000-0000-000003610000}"/>
    <cellStyle name="Percent 3 5 6 3 2" xfId="24897" xr:uid="{00000000-0005-0000-0000-000004610000}"/>
    <cellStyle name="Percent 3 5 6 4" xfId="24898" xr:uid="{00000000-0005-0000-0000-000005610000}"/>
    <cellStyle name="Percent 3 5 7" xfId="24899" xr:uid="{00000000-0005-0000-0000-000006610000}"/>
    <cellStyle name="Percent 3 5 7 2" xfId="24900" xr:uid="{00000000-0005-0000-0000-000007610000}"/>
    <cellStyle name="Percent 3 5 8" xfId="24901" xr:uid="{00000000-0005-0000-0000-000008610000}"/>
    <cellStyle name="Percent 3 5 8 2" xfId="24902" xr:uid="{00000000-0005-0000-0000-000009610000}"/>
    <cellStyle name="Percent 3 5 9" xfId="24903" xr:uid="{00000000-0005-0000-0000-00000A610000}"/>
    <cellStyle name="Percent 3 6" xfId="24904" xr:uid="{00000000-0005-0000-0000-00000B610000}"/>
    <cellStyle name="Percent 3 6 2" xfId="24905" xr:uid="{00000000-0005-0000-0000-00000C610000}"/>
    <cellStyle name="Percent 3 6 2 2" xfId="24906" xr:uid="{00000000-0005-0000-0000-00000D610000}"/>
    <cellStyle name="Percent 3 6 2 2 2" xfId="24907" xr:uid="{00000000-0005-0000-0000-00000E610000}"/>
    <cellStyle name="Percent 3 6 2 2 3" xfId="24908" xr:uid="{00000000-0005-0000-0000-00000F610000}"/>
    <cellStyle name="Percent 3 6 2 3" xfId="24909" xr:uid="{00000000-0005-0000-0000-000010610000}"/>
    <cellStyle name="Percent 3 6 2 3 2" xfId="24910" xr:uid="{00000000-0005-0000-0000-000011610000}"/>
    <cellStyle name="Percent 3 6 2 4" xfId="24911" xr:uid="{00000000-0005-0000-0000-000012610000}"/>
    <cellStyle name="Percent 3 6 3" xfId="24912" xr:uid="{00000000-0005-0000-0000-000013610000}"/>
    <cellStyle name="Percent 3 6 3 2" xfId="24913" xr:uid="{00000000-0005-0000-0000-000014610000}"/>
    <cellStyle name="Percent 3 6 3 2 2" xfId="24914" xr:uid="{00000000-0005-0000-0000-000015610000}"/>
    <cellStyle name="Percent 3 6 3 3" xfId="24915" xr:uid="{00000000-0005-0000-0000-000016610000}"/>
    <cellStyle name="Percent 3 6 3 3 2" xfId="24916" xr:uid="{00000000-0005-0000-0000-000017610000}"/>
    <cellStyle name="Percent 3 6 3 4" xfId="24917" xr:uid="{00000000-0005-0000-0000-000018610000}"/>
    <cellStyle name="Percent 3 6 4" xfId="24918" xr:uid="{00000000-0005-0000-0000-000019610000}"/>
    <cellStyle name="Percent 3 6 4 2" xfId="24919" xr:uid="{00000000-0005-0000-0000-00001A610000}"/>
    <cellStyle name="Percent 3 6 4 2 2" xfId="24920" xr:uid="{00000000-0005-0000-0000-00001B610000}"/>
    <cellStyle name="Percent 3 6 4 3" xfId="24921" xr:uid="{00000000-0005-0000-0000-00001C610000}"/>
    <cellStyle name="Percent 3 6 4 3 2" xfId="24922" xr:uid="{00000000-0005-0000-0000-00001D610000}"/>
    <cellStyle name="Percent 3 6 4 4" xfId="24923" xr:uid="{00000000-0005-0000-0000-00001E610000}"/>
    <cellStyle name="Percent 3 6 5" xfId="24924" xr:uid="{00000000-0005-0000-0000-00001F610000}"/>
    <cellStyle name="Percent 3 6 5 2" xfId="24925" xr:uid="{00000000-0005-0000-0000-000020610000}"/>
    <cellStyle name="Percent 3 6 5 2 2" xfId="24926" xr:uid="{00000000-0005-0000-0000-000021610000}"/>
    <cellStyle name="Percent 3 6 5 3" xfId="24927" xr:uid="{00000000-0005-0000-0000-000022610000}"/>
    <cellStyle name="Percent 3 6 5 3 2" xfId="24928" xr:uid="{00000000-0005-0000-0000-000023610000}"/>
    <cellStyle name="Percent 3 6 5 4" xfId="24929" xr:uid="{00000000-0005-0000-0000-000024610000}"/>
    <cellStyle name="Percent 3 6 6" xfId="24930" xr:uid="{00000000-0005-0000-0000-000025610000}"/>
    <cellStyle name="Percent 3 6 6 2" xfId="24931" xr:uid="{00000000-0005-0000-0000-000026610000}"/>
    <cellStyle name="Percent 3 6 6 2 2" xfId="24932" xr:uid="{00000000-0005-0000-0000-000027610000}"/>
    <cellStyle name="Percent 3 6 6 3" xfId="24933" xr:uid="{00000000-0005-0000-0000-000028610000}"/>
    <cellStyle name="Percent 3 6 6 3 2" xfId="24934" xr:uid="{00000000-0005-0000-0000-000029610000}"/>
    <cellStyle name="Percent 3 6 6 4" xfId="24935" xr:uid="{00000000-0005-0000-0000-00002A610000}"/>
    <cellStyle name="Percent 3 6 7" xfId="24936" xr:uid="{00000000-0005-0000-0000-00002B610000}"/>
    <cellStyle name="Percent 3 6 7 2" xfId="24937" xr:uid="{00000000-0005-0000-0000-00002C610000}"/>
    <cellStyle name="Percent 3 6 8" xfId="24938" xr:uid="{00000000-0005-0000-0000-00002D610000}"/>
    <cellStyle name="Percent 3 6 8 2" xfId="24939" xr:uid="{00000000-0005-0000-0000-00002E610000}"/>
    <cellStyle name="Percent 3 6 9" xfId="24940" xr:uid="{00000000-0005-0000-0000-00002F610000}"/>
    <cellStyle name="Percent 3 7" xfId="24941" xr:uid="{00000000-0005-0000-0000-000030610000}"/>
    <cellStyle name="Percent 3 7 2" xfId="24942" xr:uid="{00000000-0005-0000-0000-000031610000}"/>
    <cellStyle name="Percent 3 7 2 2" xfId="24943" xr:uid="{00000000-0005-0000-0000-000032610000}"/>
    <cellStyle name="Percent 3 7 2 2 2" xfId="24944" xr:uid="{00000000-0005-0000-0000-000033610000}"/>
    <cellStyle name="Percent 3 7 2 2 3" xfId="24945" xr:uid="{00000000-0005-0000-0000-000034610000}"/>
    <cellStyle name="Percent 3 7 2 3" xfId="24946" xr:uid="{00000000-0005-0000-0000-000035610000}"/>
    <cellStyle name="Percent 3 7 2 3 2" xfId="24947" xr:uid="{00000000-0005-0000-0000-000036610000}"/>
    <cellStyle name="Percent 3 7 2 4" xfId="24948" xr:uid="{00000000-0005-0000-0000-000037610000}"/>
    <cellStyle name="Percent 3 7 3" xfId="24949" xr:uid="{00000000-0005-0000-0000-000038610000}"/>
    <cellStyle name="Percent 3 7 3 2" xfId="24950" xr:uid="{00000000-0005-0000-0000-000039610000}"/>
    <cellStyle name="Percent 3 7 3 2 2" xfId="24951" xr:uid="{00000000-0005-0000-0000-00003A610000}"/>
    <cellStyle name="Percent 3 7 3 3" xfId="24952" xr:uid="{00000000-0005-0000-0000-00003B610000}"/>
    <cellStyle name="Percent 3 7 3 3 2" xfId="24953" xr:uid="{00000000-0005-0000-0000-00003C610000}"/>
    <cellStyle name="Percent 3 7 3 4" xfId="24954" xr:uid="{00000000-0005-0000-0000-00003D610000}"/>
    <cellStyle name="Percent 3 7 4" xfId="24955" xr:uid="{00000000-0005-0000-0000-00003E610000}"/>
    <cellStyle name="Percent 3 7 4 2" xfId="24956" xr:uid="{00000000-0005-0000-0000-00003F610000}"/>
    <cellStyle name="Percent 3 7 4 2 2" xfId="24957" xr:uid="{00000000-0005-0000-0000-000040610000}"/>
    <cellStyle name="Percent 3 7 4 3" xfId="24958" xr:uid="{00000000-0005-0000-0000-000041610000}"/>
    <cellStyle name="Percent 3 7 4 3 2" xfId="24959" xr:uid="{00000000-0005-0000-0000-000042610000}"/>
    <cellStyle name="Percent 3 7 4 4" xfId="24960" xr:uid="{00000000-0005-0000-0000-000043610000}"/>
    <cellStyle name="Percent 3 7 5" xfId="24961" xr:uid="{00000000-0005-0000-0000-000044610000}"/>
    <cellStyle name="Percent 3 7 5 2" xfId="24962" xr:uid="{00000000-0005-0000-0000-000045610000}"/>
    <cellStyle name="Percent 3 7 5 2 2" xfId="24963" xr:uid="{00000000-0005-0000-0000-000046610000}"/>
    <cellStyle name="Percent 3 7 5 3" xfId="24964" xr:uid="{00000000-0005-0000-0000-000047610000}"/>
    <cellStyle name="Percent 3 7 5 3 2" xfId="24965" xr:uid="{00000000-0005-0000-0000-000048610000}"/>
    <cellStyle name="Percent 3 7 5 4" xfId="24966" xr:uid="{00000000-0005-0000-0000-000049610000}"/>
    <cellStyle name="Percent 3 7 6" xfId="24967" xr:uid="{00000000-0005-0000-0000-00004A610000}"/>
    <cellStyle name="Percent 3 7 6 2" xfId="24968" xr:uid="{00000000-0005-0000-0000-00004B610000}"/>
    <cellStyle name="Percent 3 7 6 2 2" xfId="24969" xr:uid="{00000000-0005-0000-0000-00004C610000}"/>
    <cellStyle name="Percent 3 7 6 3" xfId="24970" xr:uid="{00000000-0005-0000-0000-00004D610000}"/>
    <cellStyle name="Percent 3 7 6 3 2" xfId="24971" xr:uid="{00000000-0005-0000-0000-00004E610000}"/>
    <cellStyle name="Percent 3 7 6 4" xfId="24972" xr:uid="{00000000-0005-0000-0000-00004F610000}"/>
    <cellStyle name="Percent 3 7 7" xfId="24973" xr:uid="{00000000-0005-0000-0000-000050610000}"/>
    <cellStyle name="Percent 3 7 7 2" xfId="24974" xr:uid="{00000000-0005-0000-0000-000051610000}"/>
    <cellStyle name="Percent 3 7 8" xfId="24975" xr:uid="{00000000-0005-0000-0000-000052610000}"/>
    <cellStyle name="Percent 3 7 8 2" xfId="24976" xr:uid="{00000000-0005-0000-0000-000053610000}"/>
    <cellStyle name="Percent 3 7 9" xfId="24977" xr:uid="{00000000-0005-0000-0000-000054610000}"/>
    <cellStyle name="Percent 3 8" xfId="24978" xr:uid="{00000000-0005-0000-0000-000055610000}"/>
    <cellStyle name="Percent 3 8 2" xfId="24979" xr:uid="{00000000-0005-0000-0000-000056610000}"/>
    <cellStyle name="Percent 3 8 2 2" xfId="24980" xr:uid="{00000000-0005-0000-0000-000057610000}"/>
    <cellStyle name="Percent 3 8 2 2 2" xfId="24981" xr:uid="{00000000-0005-0000-0000-000058610000}"/>
    <cellStyle name="Percent 3 8 2 2 3" xfId="24982" xr:uid="{00000000-0005-0000-0000-000059610000}"/>
    <cellStyle name="Percent 3 8 2 3" xfId="24983" xr:uid="{00000000-0005-0000-0000-00005A610000}"/>
    <cellStyle name="Percent 3 8 2 3 2" xfId="24984" xr:uid="{00000000-0005-0000-0000-00005B610000}"/>
    <cellStyle name="Percent 3 8 2 4" xfId="24985" xr:uid="{00000000-0005-0000-0000-00005C610000}"/>
    <cellStyle name="Percent 3 8 3" xfId="24986" xr:uid="{00000000-0005-0000-0000-00005D610000}"/>
    <cellStyle name="Percent 3 8 3 2" xfId="24987" xr:uid="{00000000-0005-0000-0000-00005E610000}"/>
    <cellStyle name="Percent 3 8 3 2 2" xfId="24988" xr:uid="{00000000-0005-0000-0000-00005F610000}"/>
    <cellStyle name="Percent 3 8 3 3" xfId="24989" xr:uid="{00000000-0005-0000-0000-000060610000}"/>
    <cellStyle name="Percent 3 8 3 3 2" xfId="24990" xr:uid="{00000000-0005-0000-0000-000061610000}"/>
    <cellStyle name="Percent 3 8 3 4" xfId="24991" xr:uid="{00000000-0005-0000-0000-000062610000}"/>
    <cellStyle name="Percent 3 8 4" xfId="24992" xr:uid="{00000000-0005-0000-0000-000063610000}"/>
    <cellStyle name="Percent 3 8 4 2" xfId="24993" xr:uid="{00000000-0005-0000-0000-000064610000}"/>
    <cellStyle name="Percent 3 8 4 2 2" xfId="24994" xr:uid="{00000000-0005-0000-0000-000065610000}"/>
    <cellStyle name="Percent 3 8 4 3" xfId="24995" xr:uid="{00000000-0005-0000-0000-000066610000}"/>
    <cellStyle name="Percent 3 8 4 3 2" xfId="24996" xr:uid="{00000000-0005-0000-0000-000067610000}"/>
    <cellStyle name="Percent 3 8 4 4" xfId="24997" xr:uid="{00000000-0005-0000-0000-000068610000}"/>
    <cellStyle name="Percent 3 8 5" xfId="24998" xr:uid="{00000000-0005-0000-0000-000069610000}"/>
    <cellStyle name="Percent 3 8 5 2" xfId="24999" xr:uid="{00000000-0005-0000-0000-00006A610000}"/>
    <cellStyle name="Percent 3 8 5 2 2" xfId="25000" xr:uid="{00000000-0005-0000-0000-00006B610000}"/>
    <cellStyle name="Percent 3 8 5 3" xfId="25001" xr:uid="{00000000-0005-0000-0000-00006C610000}"/>
    <cellStyle name="Percent 3 8 5 3 2" xfId="25002" xr:uid="{00000000-0005-0000-0000-00006D610000}"/>
    <cellStyle name="Percent 3 8 5 4" xfId="25003" xr:uid="{00000000-0005-0000-0000-00006E610000}"/>
    <cellStyle name="Percent 3 8 6" xfId="25004" xr:uid="{00000000-0005-0000-0000-00006F610000}"/>
    <cellStyle name="Percent 3 8 6 2" xfId="25005" xr:uid="{00000000-0005-0000-0000-000070610000}"/>
    <cellStyle name="Percent 3 8 6 2 2" xfId="25006" xr:uid="{00000000-0005-0000-0000-000071610000}"/>
    <cellStyle name="Percent 3 8 6 3" xfId="25007" xr:uid="{00000000-0005-0000-0000-000072610000}"/>
    <cellStyle name="Percent 3 8 6 3 2" xfId="25008" xr:uid="{00000000-0005-0000-0000-000073610000}"/>
    <cellStyle name="Percent 3 8 6 4" xfId="25009" xr:uid="{00000000-0005-0000-0000-000074610000}"/>
    <cellStyle name="Percent 3 8 7" xfId="25010" xr:uid="{00000000-0005-0000-0000-000075610000}"/>
    <cellStyle name="Percent 3 8 7 2" xfId="25011" xr:uid="{00000000-0005-0000-0000-000076610000}"/>
    <cellStyle name="Percent 3 8 8" xfId="25012" xr:uid="{00000000-0005-0000-0000-000077610000}"/>
    <cellStyle name="Percent 3 8 8 2" xfId="25013" xr:uid="{00000000-0005-0000-0000-000078610000}"/>
    <cellStyle name="Percent 3 8 9" xfId="25014" xr:uid="{00000000-0005-0000-0000-000079610000}"/>
    <cellStyle name="Percent 3 9" xfId="25015" xr:uid="{00000000-0005-0000-0000-00007A610000}"/>
    <cellStyle name="Percent 3 9 2" xfId="25016" xr:uid="{00000000-0005-0000-0000-00007B610000}"/>
    <cellStyle name="Percent 3 9 2 2" xfId="25017" xr:uid="{00000000-0005-0000-0000-00007C610000}"/>
    <cellStyle name="Percent 3 9 2 2 2" xfId="25018" xr:uid="{00000000-0005-0000-0000-00007D610000}"/>
    <cellStyle name="Percent 3 9 2 2 3" xfId="25019" xr:uid="{00000000-0005-0000-0000-00007E610000}"/>
    <cellStyle name="Percent 3 9 2 3" xfId="25020" xr:uid="{00000000-0005-0000-0000-00007F610000}"/>
    <cellStyle name="Percent 3 9 2 3 2" xfId="25021" xr:uid="{00000000-0005-0000-0000-000080610000}"/>
    <cellStyle name="Percent 3 9 2 4" xfId="25022" xr:uid="{00000000-0005-0000-0000-000081610000}"/>
    <cellStyle name="Percent 3 9 3" xfId="25023" xr:uid="{00000000-0005-0000-0000-000082610000}"/>
    <cellStyle name="Percent 3 9 3 2" xfId="25024" xr:uid="{00000000-0005-0000-0000-000083610000}"/>
    <cellStyle name="Percent 3 9 3 2 2" xfId="25025" xr:uid="{00000000-0005-0000-0000-000084610000}"/>
    <cellStyle name="Percent 3 9 3 3" xfId="25026" xr:uid="{00000000-0005-0000-0000-000085610000}"/>
    <cellStyle name="Percent 3 9 3 3 2" xfId="25027" xr:uid="{00000000-0005-0000-0000-000086610000}"/>
    <cellStyle name="Percent 3 9 3 4" xfId="25028" xr:uid="{00000000-0005-0000-0000-000087610000}"/>
    <cellStyle name="Percent 3 9 4" xfId="25029" xr:uid="{00000000-0005-0000-0000-000088610000}"/>
    <cellStyle name="Percent 3 9 4 2" xfId="25030" xr:uid="{00000000-0005-0000-0000-000089610000}"/>
    <cellStyle name="Percent 3 9 4 2 2" xfId="25031" xr:uid="{00000000-0005-0000-0000-00008A610000}"/>
    <cellStyle name="Percent 3 9 4 3" xfId="25032" xr:uid="{00000000-0005-0000-0000-00008B610000}"/>
    <cellStyle name="Percent 3 9 4 3 2" xfId="25033" xr:uid="{00000000-0005-0000-0000-00008C610000}"/>
    <cellStyle name="Percent 3 9 4 4" xfId="25034" xr:uid="{00000000-0005-0000-0000-00008D610000}"/>
    <cellStyle name="Percent 3 9 5" xfId="25035" xr:uid="{00000000-0005-0000-0000-00008E610000}"/>
    <cellStyle name="Percent 3 9 5 2" xfId="25036" xr:uid="{00000000-0005-0000-0000-00008F610000}"/>
    <cellStyle name="Percent 3 9 5 2 2" xfId="25037" xr:uid="{00000000-0005-0000-0000-000090610000}"/>
    <cellStyle name="Percent 3 9 5 3" xfId="25038" xr:uid="{00000000-0005-0000-0000-000091610000}"/>
    <cellStyle name="Percent 3 9 5 3 2" xfId="25039" xr:uid="{00000000-0005-0000-0000-000092610000}"/>
    <cellStyle name="Percent 3 9 5 4" xfId="25040" xr:uid="{00000000-0005-0000-0000-000093610000}"/>
    <cellStyle name="Percent 3 9 6" xfId="25041" xr:uid="{00000000-0005-0000-0000-000094610000}"/>
    <cellStyle name="Percent 3 9 6 2" xfId="25042" xr:uid="{00000000-0005-0000-0000-000095610000}"/>
    <cellStyle name="Percent 3 9 6 2 2" xfId="25043" xr:uid="{00000000-0005-0000-0000-000096610000}"/>
    <cellStyle name="Percent 3 9 6 3" xfId="25044" xr:uid="{00000000-0005-0000-0000-000097610000}"/>
    <cellStyle name="Percent 3 9 6 3 2" xfId="25045" xr:uid="{00000000-0005-0000-0000-000098610000}"/>
    <cellStyle name="Percent 3 9 6 4" xfId="25046" xr:uid="{00000000-0005-0000-0000-000099610000}"/>
    <cellStyle name="Percent 3 9 7" xfId="25047" xr:uid="{00000000-0005-0000-0000-00009A610000}"/>
    <cellStyle name="Percent 3 9 7 2" xfId="25048" xr:uid="{00000000-0005-0000-0000-00009B610000}"/>
    <cellStyle name="Percent 3 9 8" xfId="25049" xr:uid="{00000000-0005-0000-0000-00009C610000}"/>
    <cellStyle name="Percent 3 9 8 2" xfId="25050" xr:uid="{00000000-0005-0000-0000-00009D610000}"/>
    <cellStyle name="Percent 3 9 9" xfId="25051" xr:uid="{00000000-0005-0000-0000-00009E610000}"/>
    <cellStyle name="Percent 4" xfId="163" xr:uid="{00000000-0005-0000-0000-00009F610000}"/>
    <cellStyle name="Percent 4 10" xfId="25052" xr:uid="{00000000-0005-0000-0000-0000A0610000}"/>
    <cellStyle name="Percent 4 11" xfId="25053" xr:uid="{00000000-0005-0000-0000-0000A1610000}"/>
    <cellStyle name="Percent 4 12" xfId="25054" xr:uid="{00000000-0005-0000-0000-0000A2610000}"/>
    <cellStyle name="Percent 4 13" xfId="25055" xr:uid="{00000000-0005-0000-0000-0000A3610000}"/>
    <cellStyle name="Percent 4 14" xfId="25056" xr:uid="{00000000-0005-0000-0000-0000A4610000}"/>
    <cellStyle name="Percent 4 2" xfId="25057" xr:uid="{00000000-0005-0000-0000-0000A5610000}"/>
    <cellStyle name="Percent 4 2 2" xfId="25058" xr:uid="{00000000-0005-0000-0000-0000A6610000}"/>
    <cellStyle name="Percent 4 2 3" xfId="25059" xr:uid="{00000000-0005-0000-0000-0000A7610000}"/>
    <cellStyle name="Percent 4 2 4" xfId="25060" xr:uid="{00000000-0005-0000-0000-0000A8610000}"/>
    <cellStyle name="Percent 4 3" xfId="25061" xr:uid="{00000000-0005-0000-0000-0000A9610000}"/>
    <cellStyle name="Percent 4 3 2" xfId="25062" xr:uid="{00000000-0005-0000-0000-0000AA610000}"/>
    <cellStyle name="Percent 4 4" xfId="25063" xr:uid="{00000000-0005-0000-0000-0000AB610000}"/>
    <cellStyle name="Percent 4 4 2" xfId="25064" xr:uid="{00000000-0005-0000-0000-0000AC610000}"/>
    <cellStyle name="Percent 4 5" xfId="25065" xr:uid="{00000000-0005-0000-0000-0000AD610000}"/>
    <cellStyle name="Percent 4 5 2" xfId="25066" xr:uid="{00000000-0005-0000-0000-0000AE610000}"/>
    <cellStyle name="Percent 4 6" xfId="25067" xr:uid="{00000000-0005-0000-0000-0000AF610000}"/>
    <cellStyle name="Percent 4 6 2" xfId="25068" xr:uid="{00000000-0005-0000-0000-0000B0610000}"/>
    <cellStyle name="Percent 4 7" xfId="25069" xr:uid="{00000000-0005-0000-0000-0000B1610000}"/>
    <cellStyle name="Percent 4 7 2" xfId="25070" xr:uid="{00000000-0005-0000-0000-0000B2610000}"/>
    <cellStyle name="Percent 4 8" xfId="25071" xr:uid="{00000000-0005-0000-0000-0000B3610000}"/>
    <cellStyle name="Percent 4 8 2" xfId="25072" xr:uid="{00000000-0005-0000-0000-0000B4610000}"/>
    <cellStyle name="Percent 4 9" xfId="25073" xr:uid="{00000000-0005-0000-0000-0000B5610000}"/>
    <cellStyle name="Percent 4 9 2" xfId="25074" xr:uid="{00000000-0005-0000-0000-0000B6610000}"/>
    <cellStyle name="Percent 5" xfId="25075" xr:uid="{00000000-0005-0000-0000-0000B7610000}"/>
    <cellStyle name="Percent 5 10" xfId="25076" xr:uid="{00000000-0005-0000-0000-0000B8610000}"/>
    <cellStyle name="Percent 5 2" xfId="25077" xr:uid="{00000000-0005-0000-0000-0000B9610000}"/>
    <cellStyle name="Percent 5 2 2" xfId="25078" xr:uid="{00000000-0005-0000-0000-0000BA610000}"/>
    <cellStyle name="Percent 5 2 2 2" xfId="25079" xr:uid="{00000000-0005-0000-0000-0000BB610000}"/>
    <cellStyle name="Percent 5 2 2 2 2" xfId="25080" xr:uid="{00000000-0005-0000-0000-0000BC610000}"/>
    <cellStyle name="Percent 5 2 2 3" xfId="25081" xr:uid="{00000000-0005-0000-0000-0000BD610000}"/>
    <cellStyle name="Percent 5 2 2 4" xfId="25082" xr:uid="{00000000-0005-0000-0000-0000BE610000}"/>
    <cellStyle name="Percent 5 2 3" xfId="25083" xr:uid="{00000000-0005-0000-0000-0000BF610000}"/>
    <cellStyle name="Percent 5 2 3 2" xfId="25084" xr:uid="{00000000-0005-0000-0000-0000C0610000}"/>
    <cellStyle name="Percent 5 2 3 3" xfId="25085" xr:uid="{00000000-0005-0000-0000-0000C1610000}"/>
    <cellStyle name="Percent 5 2 4" xfId="25086" xr:uid="{00000000-0005-0000-0000-0000C2610000}"/>
    <cellStyle name="Percent 5 2 5" xfId="25087" xr:uid="{00000000-0005-0000-0000-0000C3610000}"/>
    <cellStyle name="Percent 5 2 5 2" xfId="25088" xr:uid="{00000000-0005-0000-0000-0000C4610000}"/>
    <cellStyle name="Percent 5 2 5 3" xfId="25089" xr:uid="{00000000-0005-0000-0000-0000C5610000}"/>
    <cellStyle name="Percent 5 2 6" xfId="25090" xr:uid="{00000000-0005-0000-0000-0000C6610000}"/>
    <cellStyle name="Percent 5 3" xfId="25091" xr:uid="{00000000-0005-0000-0000-0000C7610000}"/>
    <cellStyle name="Percent 5 3 2" xfId="25092" xr:uid="{00000000-0005-0000-0000-0000C8610000}"/>
    <cellStyle name="Percent 5 3 2 2" xfId="25093" xr:uid="{00000000-0005-0000-0000-0000C9610000}"/>
    <cellStyle name="Percent 5 3 3" xfId="25094" xr:uid="{00000000-0005-0000-0000-0000CA610000}"/>
    <cellStyle name="Percent 5 3 4" xfId="25095" xr:uid="{00000000-0005-0000-0000-0000CB610000}"/>
    <cellStyle name="Percent 5 4" xfId="25096" xr:uid="{00000000-0005-0000-0000-0000CC610000}"/>
    <cellStyle name="Percent 5 4 2" xfId="25097" xr:uid="{00000000-0005-0000-0000-0000CD610000}"/>
    <cellStyle name="Percent 5 4 3" xfId="25098" xr:uid="{00000000-0005-0000-0000-0000CE610000}"/>
    <cellStyle name="Percent 5 5" xfId="25099" xr:uid="{00000000-0005-0000-0000-0000CF610000}"/>
    <cellStyle name="Percent 5 5 2" xfId="25100" xr:uid="{00000000-0005-0000-0000-0000D0610000}"/>
    <cellStyle name="Percent 5 6" xfId="25101" xr:uid="{00000000-0005-0000-0000-0000D1610000}"/>
    <cellStyle name="Percent 5 6 2" xfId="25102" xr:uid="{00000000-0005-0000-0000-0000D2610000}"/>
    <cellStyle name="Percent 5 7" xfId="25103" xr:uid="{00000000-0005-0000-0000-0000D3610000}"/>
    <cellStyle name="Percent 5 8" xfId="25104" xr:uid="{00000000-0005-0000-0000-0000D4610000}"/>
    <cellStyle name="Percent 5 8 2" xfId="25105" xr:uid="{00000000-0005-0000-0000-0000D5610000}"/>
    <cellStyle name="Percent 5 8 2 2" xfId="25106" xr:uid="{00000000-0005-0000-0000-0000D6610000}"/>
    <cellStyle name="Percent 5 8 3" xfId="25107" xr:uid="{00000000-0005-0000-0000-0000D7610000}"/>
    <cellStyle name="Percent 5 9" xfId="25108" xr:uid="{00000000-0005-0000-0000-0000D8610000}"/>
    <cellStyle name="Percent 5 9 2" xfId="25109" xr:uid="{00000000-0005-0000-0000-0000D9610000}"/>
    <cellStyle name="Percent 5 9 3" xfId="25110" xr:uid="{00000000-0005-0000-0000-0000DA610000}"/>
    <cellStyle name="Percent 6" xfId="25111" xr:uid="{00000000-0005-0000-0000-0000DB610000}"/>
    <cellStyle name="Percent 6 2" xfId="25112" xr:uid="{00000000-0005-0000-0000-0000DC610000}"/>
    <cellStyle name="Percent 6 2 2" xfId="25113" xr:uid="{00000000-0005-0000-0000-0000DD610000}"/>
    <cellStyle name="Percent 6 2 2 2" xfId="25114" xr:uid="{00000000-0005-0000-0000-0000DE610000}"/>
    <cellStyle name="Percent 6 2 3" xfId="25115" xr:uid="{00000000-0005-0000-0000-0000DF610000}"/>
    <cellStyle name="Percent 6 2 4" xfId="25116" xr:uid="{00000000-0005-0000-0000-0000E0610000}"/>
    <cellStyle name="Percent 6 3" xfId="25117" xr:uid="{00000000-0005-0000-0000-0000E1610000}"/>
    <cellStyle name="Percent 6 3 2" xfId="25118" xr:uid="{00000000-0005-0000-0000-0000E2610000}"/>
    <cellStyle name="Percent 6 4" xfId="25119" xr:uid="{00000000-0005-0000-0000-0000E3610000}"/>
    <cellStyle name="Percent 6 4 2" xfId="25120" xr:uid="{00000000-0005-0000-0000-0000E4610000}"/>
    <cellStyle name="Percent 6 5" xfId="25121" xr:uid="{00000000-0005-0000-0000-0000E5610000}"/>
    <cellStyle name="Percent 6 6" xfId="25122" xr:uid="{00000000-0005-0000-0000-0000E6610000}"/>
    <cellStyle name="Percent 6 7" xfId="25123" xr:uid="{00000000-0005-0000-0000-0000E7610000}"/>
    <cellStyle name="Percent 7" xfId="25124" xr:uid="{00000000-0005-0000-0000-0000E8610000}"/>
    <cellStyle name="Percent 7 2" xfId="25125" xr:uid="{00000000-0005-0000-0000-0000E9610000}"/>
    <cellStyle name="Percent 7 2 2" xfId="25126" xr:uid="{00000000-0005-0000-0000-0000EA610000}"/>
    <cellStyle name="Percent 7 3" xfId="25127" xr:uid="{00000000-0005-0000-0000-0000EB610000}"/>
    <cellStyle name="Percent 7 3 2" xfId="25128" xr:uid="{00000000-0005-0000-0000-0000EC610000}"/>
    <cellStyle name="Percent 7 4" xfId="25129" xr:uid="{00000000-0005-0000-0000-0000ED610000}"/>
    <cellStyle name="Percent 8" xfId="25130" xr:uid="{00000000-0005-0000-0000-0000EE610000}"/>
    <cellStyle name="Percent 8 2" xfId="25131" xr:uid="{00000000-0005-0000-0000-0000EF610000}"/>
    <cellStyle name="Percent 8 3" xfId="25132" xr:uid="{00000000-0005-0000-0000-0000F0610000}"/>
    <cellStyle name="Percent 9" xfId="25133" xr:uid="{00000000-0005-0000-0000-0000F1610000}"/>
    <cellStyle name="Percent 9 2" xfId="25134" xr:uid="{00000000-0005-0000-0000-0000F2610000}"/>
    <cellStyle name="Percent 9 2 2" xfId="25135" xr:uid="{00000000-0005-0000-0000-0000F3610000}"/>
    <cellStyle name="Percent 9 3" xfId="25136" xr:uid="{00000000-0005-0000-0000-0000F4610000}"/>
    <cellStyle name="Percent 9 3 2" xfId="25137" xr:uid="{00000000-0005-0000-0000-0000F5610000}"/>
    <cellStyle name="Percent 9 4" xfId="25138" xr:uid="{00000000-0005-0000-0000-0000F6610000}"/>
    <cellStyle name="Percent 9 5" xfId="25139" xr:uid="{00000000-0005-0000-0000-0000F7610000}"/>
    <cellStyle name="Percent1" xfId="25140" xr:uid="{00000000-0005-0000-0000-0000F8610000}"/>
    <cellStyle name="Percentage" xfId="25141" xr:uid="{00000000-0005-0000-0000-0000F9610000}"/>
    <cellStyle name="Percentage (2dp)" xfId="25142" xr:uid="{00000000-0005-0000-0000-0000FA610000}"/>
    <cellStyle name="Planungsobjekt" xfId="99" xr:uid="{00000000-0005-0000-0000-0000FB610000}"/>
    <cellStyle name="Planungsobjekt 2" xfId="25143" xr:uid="{00000000-0005-0000-0000-0000FC610000}"/>
    <cellStyle name="Planungsobjekt 3" xfId="25144" xr:uid="{00000000-0005-0000-0000-0000FD610000}"/>
    <cellStyle name="Planungsobjekt 4" xfId="25145" xr:uid="{00000000-0005-0000-0000-0000FE610000}"/>
    <cellStyle name="Planungsobjekt 5" xfId="25146" xr:uid="{00000000-0005-0000-0000-0000FF610000}"/>
    <cellStyle name="Planungsobjekt 6" xfId="25147" xr:uid="{00000000-0005-0000-0000-000000620000}"/>
    <cellStyle name="Porcentual_Macro2" xfId="25148" xr:uid="{00000000-0005-0000-0000-000001620000}"/>
    <cellStyle name="Postotak 2 2" xfId="25149" xr:uid="{00000000-0005-0000-0000-000002620000}"/>
    <cellStyle name="Postotak 3" xfId="25150" xr:uid="{00000000-0005-0000-0000-000003620000}"/>
    <cellStyle name="Povezana ćelija" xfId="25151" xr:uid="{00000000-0005-0000-0000-000004620000}"/>
    <cellStyle name="Povezana ćelija 10" xfId="25152" xr:uid="{00000000-0005-0000-0000-000005620000}"/>
    <cellStyle name="Povezana ćelija 11" xfId="25153" xr:uid="{00000000-0005-0000-0000-000006620000}"/>
    <cellStyle name="Povezana ćelija 12" xfId="25154" xr:uid="{00000000-0005-0000-0000-000007620000}"/>
    <cellStyle name="Povezana ćelija 13" xfId="25155" xr:uid="{00000000-0005-0000-0000-000008620000}"/>
    <cellStyle name="Povezana ćelija 14" xfId="25156" xr:uid="{00000000-0005-0000-0000-000009620000}"/>
    <cellStyle name="Povezana ćelija 15" xfId="25157" xr:uid="{00000000-0005-0000-0000-00000A620000}"/>
    <cellStyle name="Povezana ćelija 2" xfId="25158" xr:uid="{00000000-0005-0000-0000-00000B620000}"/>
    <cellStyle name="Povezana ćelija 3" xfId="25159" xr:uid="{00000000-0005-0000-0000-00000C620000}"/>
    <cellStyle name="Povezana ćelija 4" xfId="25160" xr:uid="{00000000-0005-0000-0000-00000D620000}"/>
    <cellStyle name="Povezana ćelija 5" xfId="25161" xr:uid="{00000000-0005-0000-0000-00000E620000}"/>
    <cellStyle name="Povezana ćelija 6" xfId="25162" xr:uid="{00000000-0005-0000-0000-00000F620000}"/>
    <cellStyle name="Povezana ćelija 7" xfId="25163" xr:uid="{00000000-0005-0000-0000-000010620000}"/>
    <cellStyle name="Povezana ćelija 8" xfId="25164" xr:uid="{00000000-0005-0000-0000-000011620000}"/>
    <cellStyle name="Povezana ćelija 9" xfId="25165" xr:uid="{00000000-0005-0000-0000-000012620000}"/>
    <cellStyle name="Provjera ćelije" xfId="25166" xr:uid="{00000000-0005-0000-0000-000013620000}"/>
    <cellStyle name="Provjera ćelije 10" xfId="25167" xr:uid="{00000000-0005-0000-0000-000014620000}"/>
    <cellStyle name="Provjera ćelije 11" xfId="25168" xr:uid="{00000000-0005-0000-0000-000015620000}"/>
    <cellStyle name="Provjera ćelije 12" xfId="25169" xr:uid="{00000000-0005-0000-0000-000016620000}"/>
    <cellStyle name="Provjera ćelije 13" xfId="25170" xr:uid="{00000000-0005-0000-0000-000017620000}"/>
    <cellStyle name="Provjera ćelije 14" xfId="25171" xr:uid="{00000000-0005-0000-0000-000018620000}"/>
    <cellStyle name="Provjera ćelije 15" xfId="25172" xr:uid="{00000000-0005-0000-0000-000019620000}"/>
    <cellStyle name="Provjera ćelije 2" xfId="25173" xr:uid="{00000000-0005-0000-0000-00001A620000}"/>
    <cellStyle name="Provjera ćelije 3" xfId="25174" xr:uid="{00000000-0005-0000-0000-00001B620000}"/>
    <cellStyle name="Provjera ćelije 4" xfId="25175" xr:uid="{00000000-0005-0000-0000-00001C620000}"/>
    <cellStyle name="Provjera ćelije 5" xfId="25176" xr:uid="{00000000-0005-0000-0000-00001D620000}"/>
    <cellStyle name="Provjera ćelije 6" xfId="25177" xr:uid="{00000000-0005-0000-0000-00001E620000}"/>
    <cellStyle name="Provjera ćelije 7" xfId="25178" xr:uid="{00000000-0005-0000-0000-00001F620000}"/>
    <cellStyle name="Provjera ćelije 8" xfId="25179" xr:uid="{00000000-0005-0000-0000-000020620000}"/>
    <cellStyle name="Provjera ćelije 9" xfId="25180" xr:uid="{00000000-0005-0000-0000-000021620000}"/>
    <cellStyle name="Prozent_066_otherDirectCosts_S&amp;D" xfId="100" xr:uid="{00000000-0005-0000-0000-000022620000}"/>
    <cellStyle name="PSChar" xfId="25181" xr:uid="{00000000-0005-0000-0000-000023620000}"/>
    <cellStyle name="PSChar 2" xfId="25182" xr:uid="{00000000-0005-0000-0000-000024620000}"/>
    <cellStyle name="PSDate" xfId="25183" xr:uid="{00000000-0005-0000-0000-000025620000}"/>
    <cellStyle name="PSDec" xfId="25184" xr:uid="{00000000-0005-0000-0000-000026620000}"/>
    <cellStyle name="PSHeading" xfId="25185" xr:uid="{00000000-0005-0000-0000-000027620000}"/>
    <cellStyle name="PSHeading 2" xfId="25186" xr:uid="{00000000-0005-0000-0000-000028620000}"/>
    <cellStyle name="PSInt" xfId="25187" xr:uid="{00000000-0005-0000-0000-000029620000}"/>
    <cellStyle name="PSSpacer" xfId="25188" xr:uid="{00000000-0005-0000-0000-00002A620000}"/>
    <cellStyle name="q_dbout" xfId="25189" xr:uid="{00000000-0005-0000-0000-00002B620000}"/>
    <cellStyle name="q_dbout_Create Templates" xfId="25190" xr:uid="{00000000-0005-0000-0000-00002C620000}"/>
    <cellStyle name="q_dbout_Create Templates V2.5" xfId="25191" xr:uid="{00000000-0005-0000-0000-00002D620000}"/>
    <cellStyle name="q_dbout_Create Templates V3.0_iPF" xfId="25192" xr:uid="{00000000-0005-0000-0000-00002E620000}"/>
    <cellStyle name="q_dbout_Datenmodell 2010_Finex Zuordnung_Zayko_19032010" xfId="25193" xr:uid="{00000000-0005-0000-0000-00002F620000}"/>
    <cellStyle name="q_dbout_Datenmodell 2010_SEE_Finex Zuordnung_25032010" xfId="25194" xr:uid="{00000000-0005-0000-0000-000030620000}"/>
    <cellStyle name="Ref Numbers" xfId="25195" xr:uid="{00000000-0005-0000-0000-000031620000}"/>
    <cellStyle name="RevList" xfId="25196" xr:uid="{00000000-0005-0000-0000-000032620000}"/>
    <cellStyle name="Row label" xfId="25197" xr:uid="{00000000-0005-0000-0000-000033620000}"/>
    <cellStyle name="Row label (indent)" xfId="25198" xr:uid="{00000000-0005-0000-0000-000034620000}"/>
    <cellStyle name="SAPBEXaggData" xfId="101" xr:uid="{00000000-0005-0000-0000-000035620000}"/>
    <cellStyle name="SAPBEXaggData 10" xfId="25199" xr:uid="{00000000-0005-0000-0000-000036620000}"/>
    <cellStyle name="SAPBEXaggData 10 2" xfId="25200" xr:uid="{00000000-0005-0000-0000-000037620000}"/>
    <cellStyle name="SAPBEXaggData 10 3" xfId="25201" xr:uid="{00000000-0005-0000-0000-000038620000}"/>
    <cellStyle name="SAPBEXaggData 10 4" xfId="25202" xr:uid="{00000000-0005-0000-0000-000039620000}"/>
    <cellStyle name="SAPBEXaggData 11" xfId="25203" xr:uid="{00000000-0005-0000-0000-00003A620000}"/>
    <cellStyle name="SAPBEXaggData 11 2" xfId="25204" xr:uid="{00000000-0005-0000-0000-00003B620000}"/>
    <cellStyle name="SAPBEXaggData 11 3" xfId="25205" xr:uid="{00000000-0005-0000-0000-00003C620000}"/>
    <cellStyle name="SAPBEXaggData 11 4" xfId="25206" xr:uid="{00000000-0005-0000-0000-00003D620000}"/>
    <cellStyle name="SAPBEXaggData 12" xfId="25207" xr:uid="{00000000-0005-0000-0000-00003E620000}"/>
    <cellStyle name="SAPBEXaggData 12 2" xfId="25208" xr:uid="{00000000-0005-0000-0000-00003F620000}"/>
    <cellStyle name="SAPBEXaggData 12 3" xfId="25209" xr:uid="{00000000-0005-0000-0000-000040620000}"/>
    <cellStyle name="SAPBEXaggData 12 4" xfId="25210" xr:uid="{00000000-0005-0000-0000-000041620000}"/>
    <cellStyle name="SAPBEXaggData 13" xfId="25211" xr:uid="{00000000-0005-0000-0000-000042620000}"/>
    <cellStyle name="SAPBEXaggData 13 2" xfId="25212" xr:uid="{00000000-0005-0000-0000-000043620000}"/>
    <cellStyle name="SAPBEXaggData 13 3" xfId="25213" xr:uid="{00000000-0005-0000-0000-000044620000}"/>
    <cellStyle name="SAPBEXaggData 13 4" xfId="25214" xr:uid="{00000000-0005-0000-0000-000045620000}"/>
    <cellStyle name="SAPBEXaggData 14" xfId="25215" xr:uid="{00000000-0005-0000-0000-000046620000}"/>
    <cellStyle name="SAPBEXaggData 14 2" xfId="25216" xr:uid="{00000000-0005-0000-0000-000047620000}"/>
    <cellStyle name="SAPBEXaggData 14 3" xfId="25217" xr:uid="{00000000-0005-0000-0000-000048620000}"/>
    <cellStyle name="SAPBEXaggData 14 4" xfId="25218" xr:uid="{00000000-0005-0000-0000-000049620000}"/>
    <cellStyle name="SAPBEXaggData 15" xfId="25219" xr:uid="{00000000-0005-0000-0000-00004A620000}"/>
    <cellStyle name="SAPBEXaggData 15 2" xfId="25220" xr:uid="{00000000-0005-0000-0000-00004B620000}"/>
    <cellStyle name="SAPBEXaggData 15 3" xfId="25221" xr:uid="{00000000-0005-0000-0000-00004C620000}"/>
    <cellStyle name="SAPBEXaggData 15 4" xfId="25222" xr:uid="{00000000-0005-0000-0000-00004D620000}"/>
    <cellStyle name="SAPBEXaggData 16" xfId="25223" xr:uid="{00000000-0005-0000-0000-00004E620000}"/>
    <cellStyle name="SAPBEXaggData 16 2" xfId="25224" xr:uid="{00000000-0005-0000-0000-00004F620000}"/>
    <cellStyle name="SAPBEXaggData 16 3" xfId="25225" xr:uid="{00000000-0005-0000-0000-000050620000}"/>
    <cellStyle name="SAPBEXaggData 16 4" xfId="25226" xr:uid="{00000000-0005-0000-0000-000051620000}"/>
    <cellStyle name="SAPBEXaggData 17" xfId="25227" xr:uid="{00000000-0005-0000-0000-000052620000}"/>
    <cellStyle name="SAPBEXaggData 17 2" xfId="25228" xr:uid="{00000000-0005-0000-0000-000053620000}"/>
    <cellStyle name="SAPBEXaggData 17 3" xfId="25229" xr:uid="{00000000-0005-0000-0000-000054620000}"/>
    <cellStyle name="SAPBEXaggData 17 4" xfId="25230" xr:uid="{00000000-0005-0000-0000-000055620000}"/>
    <cellStyle name="SAPBEXaggData 18" xfId="25231" xr:uid="{00000000-0005-0000-0000-000056620000}"/>
    <cellStyle name="SAPBEXaggData 19" xfId="25232" xr:uid="{00000000-0005-0000-0000-000057620000}"/>
    <cellStyle name="SAPBEXaggData 2" xfId="25233" xr:uid="{00000000-0005-0000-0000-000058620000}"/>
    <cellStyle name="SAPBEXaggData 2 10" xfId="25234" xr:uid="{00000000-0005-0000-0000-000059620000}"/>
    <cellStyle name="SAPBEXaggData 2 10 2" xfId="25235" xr:uid="{00000000-0005-0000-0000-00005A620000}"/>
    <cellStyle name="SAPBEXaggData 2 11" xfId="25236" xr:uid="{00000000-0005-0000-0000-00005B620000}"/>
    <cellStyle name="SAPBEXaggData 2 11 2" xfId="25237" xr:uid="{00000000-0005-0000-0000-00005C620000}"/>
    <cellStyle name="SAPBEXaggData 2 12" xfId="25238" xr:uid="{00000000-0005-0000-0000-00005D620000}"/>
    <cellStyle name="SAPBEXaggData 2 12 2" xfId="25239" xr:uid="{00000000-0005-0000-0000-00005E620000}"/>
    <cellStyle name="SAPBEXaggData 2 13" xfId="25240" xr:uid="{00000000-0005-0000-0000-00005F620000}"/>
    <cellStyle name="SAPBEXaggData 2 2" xfId="25241" xr:uid="{00000000-0005-0000-0000-000060620000}"/>
    <cellStyle name="SAPBEXaggData 2 2 10" xfId="25242" xr:uid="{00000000-0005-0000-0000-000061620000}"/>
    <cellStyle name="SAPBEXaggData 2 2 2" xfId="25243" xr:uid="{00000000-0005-0000-0000-000062620000}"/>
    <cellStyle name="SAPBEXaggData 2 2 2 2" xfId="25244" xr:uid="{00000000-0005-0000-0000-000063620000}"/>
    <cellStyle name="SAPBEXaggData 2 2 2 2 2" xfId="25245" xr:uid="{00000000-0005-0000-0000-000064620000}"/>
    <cellStyle name="SAPBEXaggData 2 2 2 2 3" xfId="25246" xr:uid="{00000000-0005-0000-0000-000065620000}"/>
    <cellStyle name="SAPBEXaggData 2 2 2 2 4" xfId="25247" xr:uid="{00000000-0005-0000-0000-000066620000}"/>
    <cellStyle name="SAPBEXaggData 2 2 2 3" xfId="25248" xr:uid="{00000000-0005-0000-0000-000067620000}"/>
    <cellStyle name="SAPBEXaggData 2 2 2 3 2" xfId="25249" xr:uid="{00000000-0005-0000-0000-000068620000}"/>
    <cellStyle name="SAPBEXaggData 2 2 2 3 3" xfId="25250" xr:uid="{00000000-0005-0000-0000-000069620000}"/>
    <cellStyle name="SAPBEXaggData 2 2 2 3 4" xfId="25251" xr:uid="{00000000-0005-0000-0000-00006A620000}"/>
    <cellStyle name="SAPBEXaggData 2 2 2 4" xfId="25252" xr:uid="{00000000-0005-0000-0000-00006B620000}"/>
    <cellStyle name="SAPBEXaggData 2 2 2 4 2" xfId="25253" xr:uid="{00000000-0005-0000-0000-00006C620000}"/>
    <cellStyle name="SAPBEXaggData 2 2 2 4 3" xfId="25254" xr:uid="{00000000-0005-0000-0000-00006D620000}"/>
    <cellStyle name="SAPBEXaggData 2 2 2 4 4" xfId="25255" xr:uid="{00000000-0005-0000-0000-00006E620000}"/>
    <cellStyle name="SAPBEXaggData 2 2 2 5" xfId="25256" xr:uid="{00000000-0005-0000-0000-00006F620000}"/>
    <cellStyle name="SAPBEXaggData 2 2 2 5 2" xfId="25257" xr:uid="{00000000-0005-0000-0000-000070620000}"/>
    <cellStyle name="SAPBEXaggData 2 2 2 5 3" xfId="25258" xr:uid="{00000000-0005-0000-0000-000071620000}"/>
    <cellStyle name="SAPBEXaggData 2 2 2 5 4" xfId="25259" xr:uid="{00000000-0005-0000-0000-000072620000}"/>
    <cellStyle name="SAPBEXaggData 2 2 2 6" xfId="25260" xr:uid="{00000000-0005-0000-0000-000073620000}"/>
    <cellStyle name="SAPBEXaggData 2 2 2 6 2" xfId="25261" xr:uid="{00000000-0005-0000-0000-000074620000}"/>
    <cellStyle name="SAPBEXaggData 2 2 2 6 3" xfId="25262" xr:uid="{00000000-0005-0000-0000-000075620000}"/>
    <cellStyle name="SAPBEXaggData 2 2 2 6 4" xfId="25263" xr:uid="{00000000-0005-0000-0000-000076620000}"/>
    <cellStyle name="SAPBEXaggData 2 2 2 7" xfId="25264" xr:uid="{00000000-0005-0000-0000-000077620000}"/>
    <cellStyle name="SAPBEXaggData 2 2 2 8" xfId="25265" xr:uid="{00000000-0005-0000-0000-000078620000}"/>
    <cellStyle name="SAPBEXaggData 2 2 2 9" xfId="25266" xr:uid="{00000000-0005-0000-0000-000079620000}"/>
    <cellStyle name="SAPBEXaggData 2 2 3" xfId="25267" xr:uid="{00000000-0005-0000-0000-00007A620000}"/>
    <cellStyle name="SAPBEXaggData 2 2 3 2" xfId="25268" xr:uid="{00000000-0005-0000-0000-00007B620000}"/>
    <cellStyle name="SAPBEXaggData 2 2 3 3" xfId="25269" xr:uid="{00000000-0005-0000-0000-00007C620000}"/>
    <cellStyle name="SAPBEXaggData 2 2 3 4" xfId="25270" xr:uid="{00000000-0005-0000-0000-00007D620000}"/>
    <cellStyle name="SAPBEXaggData 2 2 4" xfId="25271" xr:uid="{00000000-0005-0000-0000-00007E620000}"/>
    <cellStyle name="SAPBEXaggData 2 2 4 2" xfId="25272" xr:uid="{00000000-0005-0000-0000-00007F620000}"/>
    <cellStyle name="SAPBEXaggData 2 2 4 3" xfId="25273" xr:uid="{00000000-0005-0000-0000-000080620000}"/>
    <cellStyle name="SAPBEXaggData 2 2 4 4" xfId="25274" xr:uid="{00000000-0005-0000-0000-000081620000}"/>
    <cellStyle name="SAPBEXaggData 2 2 5" xfId="25275" xr:uid="{00000000-0005-0000-0000-000082620000}"/>
    <cellStyle name="SAPBEXaggData 2 2 5 2" xfId="25276" xr:uid="{00000000-0005-0000-0000-000083620000}"/>
    <cellStyle name="SAPBEXaggData 2 2 5 3" xfId="25277" xr:uid="{00000000-0005-0000-0000-000084620000}"/>
    <cellStyle name="SAPBEXaggData 2 2 5 4" xfId="25278" xr:uid="{00000000-0005-0000-0000-000085620000}"/>
    <cellStyle name="SAPBEXaggData 2 2 6" xfId="25279" xr:uid="{00000000-0005-0000-0000-000086620000}"/>
    <cellStyle name="SAPBEXaggData 2 2 6 2" xfId="25280" xr:uid="{00000000-0005-0000-0000-000087620000}"/>
    <cellStyle name="SAPBEXaggData 2 2 6 3" xfId="25281" xr:uid="{00000000-0005-0000-0000-000088620000}"/>
    <cellStyle name="SAPBEXaggData 2 2 6 4" xfId="25282" xr:uid="{00000000-0005-0000-0000-000089620000}"/>
    <cellStyle name="SAPBEXaggData 2 2 7" xfId="25283" xr:uid="{00000000-0005-0000-0000-00008A620000}"/>
    <cellStyle name="SAPBEXaggData 2 2 7 2" xfId="25284" xr:uid="{00000000-0005-0000-0000-00008B620000}"/>
    <cellStyle name="SAPBEXaggData 2 2 7 3" xfId="25285" xr:uid="{00000000-0005-0000-0000-00008C620000}"/>
    <cellStyle name="SAPBEXaggData 2 2 7 4" xfId="25286" xr:uid="{00000000-0005-0000-0000-00008D620000}"/>
    <cellStyle name="SAPBEXaggData 2 2 8" xfId="25287" xr:uid="{00000000-0005-0000-0000-00008E620000}"/>
    <cellStyle name="SAPBEXaggData 2 2 8 2" xfId="25288" xr:uid="{00000000-0005-0000-0000-00008F620000}"/>
    <cellStyle name="SAPBEXaggData 2 2 9" xfId="25289" xr:uid="{00000000-0005-0000-0000-000090620000}"/>
    <cellStyle name="SAPBEXaggData 2 3" xfId="25290" xr:uid="{00000000-0005-0000-0000-000091620000}"/>
    <cellStyle name="SAPBEXaggData 2 3 2" xfId="25291" xr:uid="{00000000-0005-0000-0000-000092620000}"/>
    <cellStyle name="SAPBEXaggData 2 3 2 2" xfId="25292" xr:uid="{00000000-0005-0000-0000-000093620000}"/>
    <cellStyle name="SAPBEXaggData 2 3 2 3" xfId="25293" xr:uid="{00000000-0005-0000-0000-000094620000}"/>
    <cellStyle name="SAPBEXaggData 2 3 2 4" xfId="25294" xr:uid="{00000000-0005-0000-0000-000095620000}"/>
    <cellStyle name="SAPBEXaggData 2 3 3" xfId="25295" xr:uid="{00000000-0005-0000-0000-000096620000}"/>
    <cellStyle name="SAPBEXaggData 2 3 3 2" xfId="25296" xr:uid="{00000000-0005-0000-0000-000097620000}"/>
    <cellStyle name="SAPBEXaggData 2 3 3 3" xfId="25297" xr:uid="{00000000-0005-0000-0000-000098620000}"/>
    <cellStyle name="SAPBEXaggData 2 3 3 4" xfId="25298" xr:uid="{00000000-0005-0000-0000-000099620000}"/>
    <cellStyle name="SAPBEXaggData 2 3 4" xfId="25299" xr:uid="{00000000-0005-0000-0000-00009A620000}"/>
    <cellStyle name="SAPBEXaggData 2 3 4 2" xfId="25300" xr:uid="{00000000-0005-0000-0000-00009B620000}"/>
    <cellStyle name="SAPBEXaggData 2 3 4 3" xfId="25301" xr:uid="{00000000-0005-0000-0000-00009C620000}"/>
    <cellStyle name="SAPBEXaggData 2 3 4 4" xfId="25302" xr:uid="{00000000-0005-0000-0000-00009D620000}"/>
    <cellStyle name="SAPBEXaggData 2 3 5" xfId="25303" xr:uid="{00000000-0005-0000-0000-00009E620000}"/>
    <cellStyle name="SAPBEXaggData 2 3 5 2" xfId="25304" xr:uid="{00000000-0005-0000-0000-00009F620000}"/>
    <cellStyle name="SAPBEXaggData 2 3 5 3" xfId="25305" xr:uid="{00000000-0005-0000-0000-0000A0620000}"/>
    <cellStyle name="SAPBEXaggData 2 3 5 4" xfId="25306" xr:uid="{00000000-0005-0000-0000-0000A1620000}"/>
    <cellStyle name="SAPBEXaggData 2 3 6" xfId="25307" xr:uid="{00000000-0005-0000-0000-0000A2620000}"/>
    <cellStyle name="SAPBEXaggData 2 3 6 2" xfId="25308" xr:uid="{00000000-0005-0000-0000-0000A3620000}"/>
    <cellStyle name="SAPBEXaggData 2 3 6 3" xfId="25309" xr:uid="{00000000-0005-0000-0000-0000A4620000}"/>
    <cellStyle name="SAPBEXaggData 2 3 6 4" xfId="25310" xr:uid="{00000000-0005-0000-0000-0000A5620000}"/>
    <cellStyle name="SAPBEXaggData 2 3 7" xfId="25311" xr:uid="{00000000-0005-0000-0000-0000A6620000}"/>
    <cellStyle name="SAPBEXaggData 2 3 8" xfId="25312" xr:uid="{00000000-0005-0000-0000-0000A7620000}"/>
    <cellStyle name="SAPBEXaggData 2 3 9" xfId="25313" xr:uid="{00000000-0005-0000-0000-0000A8620000}"/>
    <cellStyle name="SAPBEXaggData 2 4" xfId="25314" xr:uid="{00000000-0005-0000-0000-0000A9620000}"/>
    <cellStyle name="SAPBEXaggData 2 4 2" xfId="25315" xr:uid="{00000000-0005-0000-0000-0000AA620000}"/>
    <cellStyle name="SAPBEXaggData 2 4 3" xfId="25316" xr:uid="{00000000-0005-0000-0000-0000AB620000}"/>
    <cellStyle name="SAPBEXaggData 2 4 4" xfId="25317" xr:uid="{00000000-0005-0000-0000-0000AC620000}"/>
    <cellStyle name="SAPBEXaggData 2 5" xfId="25318" xr:uid="{00000000-0005-0000-0000-0000AD620000}"/>
    <cellStyle name="SAPBEXaggData 2 5 2" xfId="25319" xr:uid="{00000000-0005-0000-0000-0000AE620000}"/>
    <cellStyle name="SAPBEXaggData 2 5 3" xfId="25320" xr:uid="{00000000-0005-0000-0000-0000AF620000}"/>
    <cellStyle name="SAPBEXaggData 2 5 4" xfId="25321" xr:uid="{00000000-0005-0000-0000-0000B0620000}"/>
    <cellStyle name="SAPBEXaggData 2 6" xfId="25322" xr:uid="{00000000-0005-0000-0000-0000B1620000}"/>
    <cellStyle name="SAPBEXaggData 2 6 2" xfId="25323" xr:uid="{00000000-0005-0000-0000-0000B2620000}"/>
    <cellStyle name="SAPBEXaggData 2 6 3" xfId="25324" xr:uid="{00000000-0005-0000-0000-0000B3620000}"/>
    <cellStyle name="SAPBEXaggData 2 6 4" xfId="25325" xr:uid="{00000000-0005-0000-0000-0000B4620000}"/>
    <cellStyle name="SAPBEXaggData 2 7" xfId="25326" xr:uid="{00000000-0005-0000-0000-0000B5620000}"/>
    <cellStyle name="SAPBEXaggData 2 7 2" xfId="25327" xr:uid="{00000000-0005-0000-0000-0000B6620000}"/>
    <cellStyle name="SAPBEXaggData 2 7 3" xfId="25328" xr:uid="{00000000-0005-0000-0000-0000B7620000}"/>
    <cellStyle name="SAPBEXaggData 2 7 4" xfId="25329" xr:uid="{00000000-0005-0000-0000-0000B8620000}"/>
    <cellStyle name="SAPBEXaggData 2 8" xfId="25330" xr:uid="{00000000-0005-0000-0000-0000B9620000}"/>
    <cellStyle name="SAPBEXaggData 2 9" xfId="25331" xr:uid="{00000000-0005-0000-0000-0000BA620000}"/>
    <cellStyle name="SAPBEXaggData 20" xfId="25332" xr:uid="{00000000-0005-0000-0000-0000BB620000}"/>
    <cellStyle name="SAPBEXaggData 20 2" xfId="25333" xr:uid="{00000000-0005-0000-0000-0000BC620000}"/>
    <cellStyle name="SAPBEXaggData 21" xfId="25334" xr:uid="{00000000-0005-0000-0000-0000BD620000}"/>
    <cellStyle name="SAPBEXaggData 21 2" xfId="25335" xr:uid="{00000000-0005-0000-0000-0000BE620000}"/>
    <cellStyle name="SAPBEXaggData 22" xfId="25336" xr:uid="{00000000-0005-0000-0000-0000BF620000}"/>
    <cellStyle name="SAPBEXaggData 23" xfId="25337" xr:uid="{00000000-0005-0000-0000-0000C0620000}"/>
    <cellStyle name="SAPBEXaggData 3" xfId="25338" xr:uid="{00000000-0005-0000-0000-0000C1620000}"/>
    <cellStyle name="SAPBEXaggData 3 10" xfId="25339" xr:uid="{00000000-0005-0000-0000-0000C2620000}"/>
    <cellStyle name="SAPBEXaggData 3 10 2" xfId="25340" xr:uid="{00000000-0005-0000-0000-0000C3620000}"/>
    <cellStyle name="SAPBEXaggData 3 11" xfId="25341" xr:uid="{00000000-0005-0000-0000-0000C4620000}"/>
    <cellStyle name="SAPBEXaggData 3 11 2" xfId="25342" xr:uid="{00000000-0005-0000-0000-0000C5620000}"/>
    <cellStyle name="SAPBEXaggData 3 12" xfId="25343" xr:uid="{00000000-0005-0000-0000-0000C6620000}"/>
    <cellStyle name="SAPBEXaggData 3 2" xfId="25344" xr:uid="{00000000-0005-0000-0000-0000C7620000}"/>
    <cellStyle name="SAPBEXaggData 3 2 2" xfId="25345" xr:uid="{00000000-0005-0000-0000-0000C8620000}"/>
    <cellStyle name="SAPBEXaggData 3 2 2 2" xfId="25346" xr:uid="{00000000-0005-0000-0000-0000C9620000}"/>
    <cellStyle name="SAPBEXaggData 3 2 2 3" xfId="25347" xr:uid="{00000000-0005-0000-0000-0000CA620000}"/>
    <cellStyle name="SAPBEXaggData 3 2 2 4" xfId="25348" xr:uid="{00000000-0005-0000-0000-0000CB620000}"/>
    <cellStyle name="SAPBEXaggData 3 2 3" xfId="25349" xr:uid="{00000000-0005-0000-0000-0000CC620000}"/>
    <cellStyle name="SAPBEXaggData 3 2 3 2" xfId="25350" xr:uid="{00000000-0005-0000-0000-0000CD620000}"/>
    <cellStyle name="SAPBEXaggData 3 2 3 3" xfId="25351" xr:uid="{00000000-0005-0000-0000-0000CE620000}"/>
    <cellStyle name="SAPBEXaggData 3 2 3 4" xfId="25352" xr:uid="{00000000-0005-0000-0000-0000CF620000}"/>
    <cellStyle name="SAPBEXaggData 3 2 4" xfId="25353" xr:uid="{00000000-0005-0000-0000-0000D0620000}"/>
    <cellStyle name="SAPBEXaggData 3 2 4 2" xfId="25354" xr:uid="{00000000-0005-0000-0000-0000D1620000}"/>
    <cellStyle name="SAPBEXaggData 3 2 4 3" xfId="25355" xr:uid="{00000000-0005-0000-0000-0000D2620000}"/>
    <cellStyle name="SAPBEXaggData 3 2 4 4" xfId="25356" xr:uid="{00000000-0005-0000-0000-0000D3620000}"/>
    <cellStyle name="SAPBEXaggData 3 2 5" xfId="25357" xr:uid="{00000000-0005-0000-0000-0000D4620000}"/>
    <cellStyle name="SAPBEXaggData 3 2 5 2" xfId="25358" xr:uid="{00000000-0005-0000-0000-0000D5620000}"/>
    <cellStyle name="SAPBEXaggData 3 2 5 3" xfId="25359" xr:uid="{00000000-0005-0000-0000-0000D6620000}"/>
    <cellStyle name="SAPBEXaggData 3 2 5 4" xfId="25360" xr:uid="{00000000-0005-0000-0000-0000D7620000}"/>
    <cellStyle name="SAPBEXaggData 3 2 6" xfId="25361" xr:uid="{00000000-0005-0000-0000-0000D8620000}"/>
    <cellStyle name="SAPBEXaggData 3 2 6 2" xfId="25362" xr:uid="{00000000-0005-0000-0000-0000D9620000}"/>
    <cellStyle name="SAPBEXaggData 3 2 6 3" xfId="25363" xr:uid="{00000000-0005-0000-0000-0000DA620000}"/>
    <cellStyle name="SAPBEXaggData 3 2 6 4" xfId="25364" xr:uid="{00000000-0005-0000-0000-0000DB620000}"/>
    <cellStyle name="SAPBEXaggData 3 2 7" xfId="25365" xr:uid="{00000000-0005-0000-0000-0000DC620000}"/>
    <cellStyle name="SAPBEXaggData 3 2 8" xfId="25366" xr:uid="{00000000-0005-0000-0000-0000DD620000}"/>
    <cellStyle name="SAPBEXaggData 3 2 9" xfId="25367" xr:uid="{00000000-0005-0000-0000-0000DE620000}"/>
    <cellStyle name="SAPBEXaggData 3 3" xfId="25368" xr:uid="{00000000-0005-0000-0000-0000DF620000}"/>
    <cellStyle name="SAPBEXaggData 3 3 2" xfId="25369" xr:uid="{00000000-0005-0000-0000-0000E0620000}"/>
    <cellStyle name="SAPBEXaggData 3 3 3" xfId="25370" xr:uid="{00000000-0005-0000-0000-0000E1620000}"/>
    <cellStyle name="SAPBEXaggData 3 3 4" xfId="25371" xr:uid="{00000000-0005-0000-0000-0000E2620000}"/>
    <cellStyle name="SAPBEXaggData 3 4" xfId="25372" xr:uid="{00000000-0005-0000-0000-0000E3620000}"/>
    <cellStyle name="SAPBEXaggData 3 4 2" xfId="25373" xr:uid="{00000000-0005-0000-0000-0000E4620000}"/>
    <cellStyle name="SAPBEXaggData 3 4 3" xfId="25374" xr:uid="{00000000-0005-0000-0000-0000E5620000}"/>
    <cellStyle name="SAPBEXaggData 3 4 4" xfId="25375" xr:uid="{00000000-0005-0000-0000-0000E6620000}"/>
    <cellStyle name="SAPBEXaggData 3 5" xfId="25376" xr:uid="{00000000-0005-0000-0000-0000E7620000}"/>
    <cellStyle name="SAPBEXaggData 3 5 2" xfId="25377" xr:uid="{00000000-0005-0000-0000-0000E8620000}"/>
    <cellStyle name="SAPBEXaggData 3 5 3" xfId="25378" xr:uid="{00000000-0005-0000-0000-0000E9620000}"/>
    <cellStyle name="SAPBEXaggData 3 5 4" xfId="25379" xr:uid="{00000000-0005-0000-0000-0000EA620000}"/>
    <cellStyle name="SAPBEXaggData 3 6" xfId="25380" xr:uid="{00000000-0005-0000-0000-0000EB620000}"/>
    <cellStyle name="SAPBEXaggData 3 6 2" xfId="25381" xr:uid="{00000000-0005-0000-0000-0000EC620000}"/>
    <cellStyle name="SAPBEXaggData 3 6 3" xfId="25382" xr:uid="{00000000-0005-0000-0000-0000ED620000}"/>
    <cellStyle name="SAPBEXaggData 3 6 4" xfId="25383" xr:uid="{00000000-0005-0000-0000-0000EE620000}"/>
    <cellStyle name="SAPBEXaggData 3 7" xfId="25384" xr:uid="{00000000-0005-0000-0000-0000EF620000}"/>
    <cellStyle name="SAPBEXaggData 3 7 2" xfId="25385" xr:uid="{00000000-0005-0000-0000-0000F0620000}"/>
    <cellStyle name="SAPBEXaggData 3 7 3" xfId="25386" xr:uid="{00000000-0005-0000-0000-0000F1620000}"/>
    <cellStyle name="SAPBEXaggData 3 7 4" xfId="25387" xr:uid="{00000000-0005-0000-0000-0000F2620000}"/>
    <cellStyle name="SAPBEXaggData 3 8" xfId="25388" xr:uid="{00000000-0005-0000-0000-0000F3620000}"/>
    <cellStyle name="SAPBEXaggData 3 9" xfId="25389" xr:uid="{00000000-0005-0000-0000-0000F4620000}"/>
    <cellStyle name="SAPBEXaggData 3 9 2" xfId="25390" xr:uid="{00000000-0005-0000-0000-0000F5620000}"/>
    <cellStyle name="SAPBEXaggData 4" xfId="25391" xr:uid="{00000000-0005-0000-0000-0000F6620000}"/>
    <cellStyle name="SAPBEXaggData 4 10" xfId="25392" xr:uid="{00000000-0005-0000-0000-0000F7620000}"/>
    <cellStyle name="SAPBEXaggData 4 2" xfId="25393" xr:uid="{00000000-0005-0000-0000-0000F8620000}"/>
    <cellStyle name="SAPBEXaggData 4 2 2" xfId="25394" xr:uid="{00000000-0005-0000-0000-0000F9620000}"/>
    <cellStyle name="SAPBEXaggData 4 2 2 2" xfId="25395" xr:uid="{00000000-0005-0000-0000-0000FA620000}"/>
    <cellStyle name="SAPBEXaggData 4 2 2 3" xfId="25396" xr:uid="{00000000-0005-0000-0000-0000FB620000}"/>
    <cellStyle name="SAPBEXaggData 4 2 2 4" xfId="25397" xr:uid="{00000000-0005-0000-0000-0000FC620000}"/>
    <cellStyle name="SAPBEXaggData 4 2 3" xfId="25398" xr:uid="{00000000-0005-0000-0000-0000FD620000}"/>
    <cellStyle name="SAPBEXaggData 4 2 3 2" xfId="25399" xr:uid="{00000000-0005-0000-0000-0000FE620000}"/>
    <cellStyle name="SAPBEXaggData 4 2 3 3" xfId="25400" xr:uid="{00000000-0005-0000-0000-0000FF620000}"/>
    <cellStyle name="SAPBEXaggData 4 2 3 4" xfId="25401" xr:uid="{00000000-0005-0000-0000-000000630000}"/>
    <cellStyle name="SAPBEXaggData 4 2 4" xfId="25402" xr:uid="{00000000-0005-0000-0000-000001630000}"/>
    <cellStyle name="SAPBEXaggData 4 2 4 2" xfId="25403" xr:uid="{00000000-0005-0000-0000-000002630000}"/>
    <cellStyle name="SAPBEXaggData 4 2 4 3" xfId="25404" xr:uid="{00000000-0005-0000-0000-000003630000}"/>
    <cellStyle name="SAPBEXaggData 4 2 4 4" xfId="25405" xr:uid="{00000000-0005-0000-0000-000004630000}"/>
    <cellStyle name="SAPBEXaggData 4 2 5" xfId="25406" xr:uid="{00000000-0005-0000-0000-000005630000}"/>
    <cellStyle name="SAPBEXaggData 4 2 5 2" xfId="25407" xr:uid="{00000000-0005-0000-0000-000006630000}"/>
    <cellStyle name="SAPBEXaggData 4 2 5 3" xfId="25408" xr:uid="{00000000-0005-0000-0000-000007630000}"/>
    <cellStyle name="SAPBEXaggData 4 2 5 4" xfId="25409" xr:uid="{00000000-0005-0000-0000-000008630000}"/>
    <cellStyle name="SAPBEXaggData 4 2 6" xfId="25410" xr:uid="{00000000-0005-0000-0000-000009630000}"/>
    <cellStyle name="SAPBEXaggData 4 2 6 2" xfId="25411" xr:uid="{00000000-0005-0000-0000-00000A630000}"/>
    <cellStyle name="SAPBEXaggData 4 2 6 3" xfId="25412" xr:uid="{00000000-0005-0000-0000-00000B630000}"/>
    <cellStyle name="SAPBEXaggData 4 2 6 4" xfId="25413" xr:uid="{00000000-0005-0000-0000-00000C630000}"/>
    <cellStyle name="SAPBEXaggData 4 2 7" xfId="25414" xr:uid="{00000000-0005-0000-0000-00000D630000}"/>
    <cellStyle name="SAPBEXaggData 4 2 8" xfId="25415" xr:uid="{00000000-0005-0000-0000-00000E630000}"/>
    <cellStyle name="SAPBEXaggData 4 2 9" xfId="25416" xr:uid="{00000000-0005-0000-0000-00000F630000}"/>
    <cellStyle name="SAPBEXaggData 4 3" xfId="25417" xr:uid="{00000000-0005-0000-0000-000010630000}"/>
    <cellStyle name="SAPBEXaggData 4 3 2" xfId="25418" xr:uid="{00000000-0005-0000-0000-000011630000}"/>
    <cellStyle name="SAPBEXaggData 4 3 3" xfId="25419" xr:uid="{00000000-0005-0000-0000-000012630000}"/>
    <cellStyle name="SAPBEXaggData 4 3 4" xfId="25420" xr:uid="{00000000-0005-0000-0000-000013630000}"/>
    <cellStyle name="SAPBEXaggData 4 4" xfId="25421" xr:uid="{00000000-0005-0000-0000-000014630000}"/>
    <cellStyle name="SAPBEXaggData 4 4 2" xfId="25422" xr:uid="{00000000-0005-0000-0000-000015630000}"/>
    <cellStyle name="SAPBEXaggData 4 4 3" xfId="25423" xr:uid="{00000000-0005-0000-0000-000016630000}"/>
    <cellStyle name="SAPBEXaggData 4 4 4" xfId="25424" xr:uid="{00000000-0005-0000-0000-000017630000}"/>
    <cellStyle name="SAPBEXaggData 4 5" xfId="25425" xr:uid="{00000000-0005-0000-0000-000018630000}"/>
    <cellStyle name="SAPBEXaggData 4 5 2" xfId="25426" xr:uid="{00000000-0005-0000-0000-000019630000}"/>
    <cellStyle name="SAPBEXaggData 4 5 3" xfId="25427" xr:uid="{00000000-0005-0000-0000-00001A630000}"/>
    <cellStyle name="SAPBEXaggData 4 5 4" xfId="25428" xr:uid="{00000000-0005-0000-0000-00001B630000}"/>
    <cellStyle name="SAPBEXaggData 4 6" xfId="25429" xr:uid="{00000000-0005-0000-0000-00001C630000}"/>
    <cellStyle name="SAPBEXaggData 4 6 2" xfId="25430" xr:uid="{00000000-0005-0000-0000-00001D630000}"/>
    <cellStyle name="SAPBEXaggData 4 6 3" xfId="25431" xr:uid="{00000000-0005-0000-0000-00001E630000}"/>
    <cellStyle name="SAPBEXaggData 4 6 4" xfId="25432" xr:uid="{00000000-0005-0000-0000-00001F630000}"/>
    <cellStyle name="SAPBEXaggData 4 7" xfId="25433" xr:uid="{00000000-0005-0000-0000-000020630000}"/>
    <cellStyle name="SAPBEXaggData 4 7 2" xfId="25434" xr:uid="{00000000-0005-0000-0000-000021630000}"/>
    <cellStyle name="SAPBEXaggData 4 7 3" xfId="25435" xr:uid="{00000000-0005-0000-0000-000022630000}"/>
    <cellStyle name="SAPBEXaggData 4 7 4" xfId="25436" xr:uid="{00000000-0005-0000-0000-000023630000}"/>
    <cellStyle name="SAPBEXaggData 4 8" xfId="25437" xr:uid="{00000000-0005-0000-0000-000024630000}"/>
    <cellStyle name="SAPBEXaggData 4 8 2" xfId="25438" xr:uid="{00000000-0005-0000-0000-000025630000}"/>
    <cellStyle name="SAPBEXaggData 4 9" xfId="25439" xr:uid="{00000000-0005-0000-0000-000026630000}"/>
    <cellStyle name="SAPBEXaggData 4 9 2" xfId="25440" xr:uid="{00000000-0005-0000-0000-000027630000}"/>
    <cellStyle name="SAPBEXaggData 5" xfId="25441" xr:uid="{00000000-0005-0000-0000-000028630000}"/>
    <cellStyle name="SAPBEXaggData 5 2" xfId="25442" xr:uid="{00000000-0005-0000-0000-000029630000}"/>
    <cellStyle name="SAPBEXaggData 5 2 2" xfId="25443" xr:uid="{00000000-0005-0000-0000-00002A630000}"/>
    <cellStyle name="SAPBEXaggData 5 2 3" xfId="25444" xr:uid="{00000000-0005-0000-0000-00002B630000}"/>
    <cellStyle name="SAPBEXaggData 5 2 4" xfId="25445" xr:uid="{00000000-0005-0000-0000-00002C630000}"/>
    <cellStyle name="SAPBEXaggData 5 3" xfId="25446" xr:uid="{00000000-0005-0000-0000-00002D630000}"/>
    <cellStyle name="SAPBEXaggData 5 4" xfId="25447" xr:uid="{00000000-0005-0000-0000-00002E630000}"/>
    <cellStyle name="SAPBEXaggData 5 5" xfId="25448" xr:uid="{00000000-0005-0000-0000-00002F630000}"/>
    <cellStyle name="SAPBEXaggData 5 6" xfId="25449" xr:uid="{00000000-0005-0000-0000-000030630000}"/>
    <cellStyle name="SAPBEXaggData 5 7" xfId="25450" xr:uid="{00000000-0005-0000-0000-000031630000}"/>
    <cellStyle name="SAPBEXaggData 6" xfId="25451" xr:uid="{00000000-0005-0000-0000-000032630000}"/>
    <cellStyle name="SAPBEXaggData 6 2" xfId="25452" xr:uid="{00000000-0005-0000-0000-000033630000}"/>
    <cellStyle name="SAPBEXaggData 6 2 2" xfId="25453" xr:uid="{00000000-0005-0000-0000-000034630000}"/>
    <cellStyle name="SAPBEXaggData 6 2 3" xfId="25454" xr:uid="{00000000-0005-0000-0000-000035630000}"/>
    <cellStyle name="SAPBEXaggData 6 2 4" xfId="25455" xr:uid="{00000000-0005-0000-0000-000036630000}"/>
    <cellStyle name="SAPBEXaggData 6 3" xfId="25456" xr:uid="{00000000-0005-0000-0000-000037630000}"/>
    <cellStyle name="SAPBEXaggData 6 4" xfId="25457" xr:uid="{00000000-0005-0000-0000-000038630000}"/>
    <cellStyle name="SAPBEXaggData 6 5" xfId="25458" xr:uid="{00000000-0005-0000-0000-000039630000}"/>
    <cellStyle name="SAPBEXaggData 7" xfId="25459" xr:uid="{00000000-0005-0000-0000-00003A630000}"/>
    <cellStyle name="SAPBEXaggData 7 2" xfId="25460" xr:uid="{00000000-0005-0000-0000-00003B630000}"/>
    <cellStyle name="SAPBEXaggData 7 3" xfId="25461" xr:uid="{00000000-0005-0000-0000-00003C630000}"/>
    <cellStyle name="SAPBEXaggData 7 4" xfId="25462" xr:uid="{00000000-0005-0000-0000-00003D630000}"/>
    <cellStyle name="SAPBEXaggData 8" xfId="25463" xr:uid="{00000000-0005-0000-0000-00003E630000}"/>
    <cellStyle name="SAPBEXaggData 8 2" xfId="25464" xr:uid="{00000000-0005-0000-0000-00003F630000}"/>
    <cellStyle name="SAPBEXaggData 8 3" xfId="25465" xr:uid="{00000000-0005-0000-0000-000040630000}"/>
    <cellStyle name="SAPBEXaggData 8 4" xfId="25466" xr:uid="{00000000-0005-0000-0000-000041630000}"/>
    <cellStyle name="SAPBEXaggData 9" xfId="25467" xr:uid="{00000000-0005-0000-0000-000042630000}"/>
    <cellStyle name="SAPBEXaggData 9 2" xfId="25468" xr:uid="{00000000-0005-0000-0000-000043630000}"/>
    <cellStyle name="SAPBEXaggData 9 3" xfId="25469" xr:uid="{00000000-0005-0000-0000-000044630000}"/>
    <cellStyle name="SAPBEXaggData 9 4" xfId="25470" xr:uid="{00000000-0005-0000-0000-000045630000}"/>
    <cellStyle name="SAPBEXaggDataEmph" xfId="102" xr:uid="{00000000-0005-0000-0000-000046630000}"/>
    <cellStyle name="SAPBEXaggDataEmph 10" xfId="25471" xr:uid="{00000000-0005-0000-0000-000047630000}"/>
    <cellStyle name="SAPBEXaggDataEmph 10 2" xfId="25472" xr:uid="{00000000-0005-0000-0000-000048630000}"/>
    <cellStyle name="SAPBEXaggDataEmph 10 3" xfId="25473" xr:uid="{00000000-0005-0000-0000-000049630000}"/>
    <cellStyle name="SAPBEXaggDataEmph 10 4" xfId="25474" xr:uid="{00000000-0005-0000-0000-00004A630000}"/>
    <cellStyle name="SAPBEXaggDataEmph 11" xfId="25475" xr:uid="{00000000-0005-0000-0000-00004B630000}"/>
    <cellStyle name="SAPBEXaggDataEmph 11 2" xfId="25476" xr:uid="{00000000-0005-0000-0000-00004C630000}"/>
    <cellStyle name="SAPBEXaggDataEmph 11 3" xfId="25477" xr:uid="{00000000-0005-0000-0000-00004D630000}"/>
    <cellStyle name="SAPBEXaggDataEmph 11 4" xfId="25478" xr:uid="{00000000-0005-0000-0000-00004E630000}"/>
    <cellStyle name="SAPBEXaggDataEmph 12" xfId="25479" xr:uid="{00000000-0005-0000-0000-00004F630000}"/>
    <cellStyle name="SAPBEXaggDataEmph 12 2" xfId="25480" xr:uid="{00000000-0005-0000-0000-000050630000}"/>
    <cellStyle name="SAPBEXaggDataEmph 12 3" xfId="25481" xr:uid="{00000000-0005-0000-0000-000051630000}"/>
    <cellStyle name="SAPBEXaggDataEmph 12 4" xfId="25482" xr:uid="{00000000-0005-0000-0000-000052630000}"/>
    <cellStyle name="SAPBEXaggDataEmph 13" xfId="25483" xr:uid="{00000000-0005-0000-0000-000053630000}"/>
    <cellStyle name="SAPBEXaggDataEmph 13 2" xfId="25484" xr:uid="{00000000-0005-0000-0000-000054630000}"/>
    <cellStyle name="SAPBEXaggDataEmph 13 3" xfId="25485" xr:uid="{00000000-0005-0000-0000-000055630000}"/>
    <cellStyle name="SAPBEXaggDataEmph 13 4" xfId="25486" xr:uid="{00000000-0005-0000-0000-000056630000}"/>
    <cellStyle name="SAPBEXaggDataEmph 14" xfId="25487" xr:uid="{00000000-0005-0000-0000-000057630000}"/>
    <cellStyle name="SAPBEXaggDataEmph 14 2" xfId="25488" xr:uid="{00000000-0005-0000-0000-000058630000}"/>
    <cellStyle name="SAPBEXaggDataEmph 14 3" xfId="25489" xr:uid="{00000000-0005-0000-0000-000059630000}"/>
    <cellStyle name="SAPBEXaggDataEmph 14 4" xfId="25490" xr:uid="{00000000-0005-0000-0000-00005A630000}"/>
    <cellStyle name="SAPBEXaggDataEmph 15" xfId="25491" xr:uid="{00000000-0005-0000-0000-00005B630000}"/>
    <cellStyle name="SAPBEXaggDataEmph 15 2" xfId="25492" xr:uid="{00000000-0005-0000-0000-00005C630000}"/>
    <cellStyle name="SAPBEXaggDataEmph 15 3" xfId="25493" xr:uid="{00000000-0005-0000-0000-00005D630000}"/>
    <cellStyle name="SAPBEXaggDataEmph 15 4" xfId="25494" xr:uid="{00000000-0005-0000-0000-00005E630000}"/>
    <cellStyle name="SAPBEXaggDataEmph 16" xfId="25495" xr:uid="{00000000-0005-0000-0000-00005F630000}"/>
    <cellStyle name="SAPBEXaggDataEmph 16 2" xfId="25496" xr:uid="{00000000-0005-0000-0000-000060630000}"/>
    <cellStyle name="SAPBEXaggDataEmph 16 3" xfId="25497" xr:uid="{00000000-0005-0000-0000-000061630000}"/>
    <cellStyle name="SAPBEXaggDataEmph 16 4" xfId="25498" xr:uid="{00000000-0005-0000-0000-000062630000}"/>
    <cellStyle name="SAPBEXaggDataEmph 17" xfId="25499" xr:uid="{00000000-0005-0000-0000-000063630000}"/>
    <cellStyle name="SAPBEXaggDataEmph 17 2" xfId="25500" xr:uid="{00000000-0005-0000-0000-000064630000}"/>
    <cellStyle name="SAPBEXaggDataEmph 17 3" xfId="25501" xr:uid="{00000000-0005-0000-0000-000065630000}"/>
    <cellStyle name="SAPBEXaggDataEmph 17 4" xfId="25502" xr:uid="{00000000-0005-0000-0000-000066630000}"/>
    <cellStyle name="SAPBEXaggDataEmph 18" xfId="25503" xr:uid="{00000000-0005-0000-0000-000067630000}"/>
    <cellStyle name="SAPBEXaggDataEmph 19" xfId="25504" xr:uid="{00000000-0005-0000-0000-000068630000}"/>
    <cellStyle name="SAPBEXaggDataEmph 2" xfId="25505" xr:uid="{00000000-0005-0000-0000-000069630000}"/>
    <cellStyle name="SAPBEXaggDataEmph 2 10" xfId="25506" xr:uid="{00000000-0005-0000-0000-00006A630000}"/>
    <cellStyle name="SAPBEXaggDataEmph 2 10 2" xfId="25507" xr:uid="{00000000-0005-0000-0000-00006B630000}"/>
    <cellStyle name="SAPBEXaggDataEmph 2 11" xfId="25508" xr:uid="{00000000-0005-0000-0000-00006C630000}"/>
    <cellStyle name="SAPBEXaggDataEmph 2 11 2" xfId="25509" xr:uid="{00000000-0005-0000-0000-00006D630000}"/>
    <cellStyle name="SAPBEXaggDataEmph 2 12" xfId="25510" xr:uid="{00000000-0005-0000-0000-00006E630000}"/>
    <cellStyle name="SAPBEXaggDataEmph 2 12 2" xfId="25511" xr:uid="{00000000-0005-0000-0000-00006F630000}"/>
    <cellStyle name="SAPBEXaggDataEmph 2 13" xfId="25512" xr:uid="{00000000-0005-0000-0000-000070630000}"/>
    <cellStyle name="SAPBEXaggDataEmph 2 2" xfId="25513" xr:uid="{00000000-0005-0000-0000-000071630000}"/>
    <cellStyle name="SAPBEXaggDataEmph 2 2 10" xfId="25514" xr:uid="{00000000-0005-0000-0000-000072630000}"/>
    <cellStyle name="SAPBEXaggDataEmph 2 2 2" xfId="25515" xr:uid="{00000000-0005-0000-0000-000073630000}"/>
    <cellStyle name="SAPBEXaggDataEmph 2 2 2 2" xfId="25516" xr:uid="{00000000-0005-0000-0000-000074630000}"/>
    <cellStyle name="SAPBEXaggDataEmph 2 2 2 2 2" xfId="25517" xr:uid="{00000000-0005-0000-0000-000075630000}"/>
    <cellStyle name="SAPBEXaggDataEmph 2 2 2 2 3" xfId="25518" xr:uid="{00000000-0005-0000-0000-000076630000}"/>
    <cellStyle name="SAPBEXaggDataEmph 2 2 2 2 4" xfId="25519" xr:uid="{00000000-0005-0000-0000-000077630000}"/>
    <cellStyle name="SAPBEXaggDataEmph 2 2 2 3" xfId="25520" xr:uid="{00000000-0005-0000-0000-000078630000}"/>
    <cellStyle name="SAPBEXaggDataEmph 2 2 2 3 2" xfId="25521" xr:uid="{00000000-0005-0000-0000-000079630000}"/>
    <cellStyle name="SAPBEXaggDataEmph 2 2 2 3 3" xfId="25522" xr:uid="{00000000-0005-0000-0000-00007A630000}"/>
    <cellStyle name="SAPBEXaggDataEmph 2 2 2 3 4" xfId="25523" xr:uid="{00000000-0005-0000-0000-00007B630000}"/>
    <cellStyle name="SAPBEXaggDataEmph 2 2 2 4" xfId="25524" xr:uid="{00000000-0005-0000-0000-00007C630000}"/>
    <cellStyle name="SAPBEXaggDataEmph 2 2 2 4 2" xfId="25525" xr:uid="{00000000-0005-0000-0000-00007D630000}"/>
    <cellStyle name="SAPBEXaggDataEmph 2 2 2 4 3" xfId="25526" xr:uid="{00000000-0005-0000-0000-00007E630000}"/>
    <cellStyle name="SAPBEXaggDataEmph 2 2 2 4 4" xfId="25527" xr:uid="{00000000-0005-0000-0000-00007F630000}"/>
    <cellStyle name="SAPBEXaggDataEmph 2 2 2 5" xfId="25528" xr:uid="{00000000-0005-0000-0000-000080630000}"/>
    <cellStyle name="SAPBEXaggDataEmph 2 2 2 5 2" xfId="25529" xr:uid="{00000000-0005-0000-0000-000081630000}"/>
    <cellStyle name="SAPBEXaggDataEmph 2 2 2 5 3" xfId="25530" xr:uid="{00000000-0005-0000-0000-000082630000}"/>
    <cellStyle name="SAPBEXaggDataEmph 2 2 2 5 4" xfId="25531" xr:uid="{00000000-0005-0000-0000-000083630000}"/>
    <cellStyle name="SAPBEXaggDataEmph 2 2 2 6" xfId="25532" xr:uid="{00000000-0005-0000-0000-000084630000}"/>
    <cellStyle name="SAPBEXaggDataEmph 2 2 2 6 2" xfId="25533" xr:uid="{00000000-0005-0000-0000-000085630000}"/>
    <cellStyle name="SAPBEXaggDataEmph 2 2 2 6 3" xfId="25534" xr:uid="{00000000-0005-0000-0000-000086630000}"/>
    <cellStyle name="SAPBEXaggDataEmph 2 2 2 6 4" xfId="25535" xr:uid="{00000000-0005-0000-0000-000087630000}"/>
    <cellStyle name="SAPBEXaggDataEmph 2 2 2 7" xfId="25536" xr:uid="{00000000-0005-0000-0000-000088630000}"/>
    <cellStyle name="SAPBEXaggDataEmph 2 2 2 8" xfId="25537" xr:uid="{00000000-0005-0000-0000-000089630000}"/>
    <cellStyle name="SAPBEXaggDataEmph 2 2 2 9" xfId="25538" xr:uid="{00000000-0005-0000-0000-00008A630000}"/>
    <cellStyle name="SAPBEXaggDataEmph 2 2 3" xfId="25539" xr:uid="{00000000-0005-0000-0000-00008B630000}"/>
    <cellStyle name="SAPBEXaggDataEmph 2 2 3 2" xfId="25540" xr:uid="{00000000-0005-0000-0000-00008C630000}"/>
    <cellStyle name="SAPBEXaggDataEmph 2 2 3 3" xfId="25541" xr:uid="{00000000-0005-0000-0000-00008D630000}"/>
    <cellStyle name="SAPBEXaggDataEmph 2 2 3 4" xfId="25542" xr:uid="{00000000-0005-0000-0000-00008E630000}"/>
    <cellStyle name="SAPBEXaggDataEmph 2 2 4" xfId="25543" xr:uid="{00000000-0005-0000-0000-00008F630000}"/>
    <cellStyle name="SAPBEXaggDataEmph 2 2 4 2" xfId="25544" xr:uid="{00000000-0005-0000-0000-000090630000}"/>
    <cellStyle name="SAPBEXaggDataEmph 2 2 4 3" xfId="25545" xr:uid="{00000000-0005-0000-0000-000091630000}"/>
    <cellStyle name="SAPBEXaggDataEmph 2 2 4 4" xfId="25546" xr:uid="{00000000-0005-0000-0000-000092630000}"/>
    <cellStyle name="SAPBEXaggDataEmph 2 2 5" xfId="25547" xr:uid="{00000000-0005-0000-0000-000093630000}"/>
    <cellStyle name="SAPBEXaggDataEmph 2 2 5 2" xfId="25548" xr:uid="{00000000-0005-0000-0000-000094630000}"/>
    <cellStyle name="SAPBEXaggDataEmph 2 2 5 3" xfId="25549" xr:uid="{00000000-0005-0000-0000-000095630000}"/>
    <cellStyle name="SAPBEXaggDataEmph 2 2 5 4" xfId="25550" xr:uid="{00000000-0005-0000-0000-000096630000}"/>
    <cellStyle name="SAPBEXaggDataEmph 2 2 6" xfId="25551" xr:uid="{00000000-0005-0000-0000-000097630000}"/>
    <cellStyle name="SAPBEXaggDataEmph 2 2 6 2" xfId="25552" xr:uid="{00000000-0005-0000-0000-000098630000}"/>
    <cellStyle name="SAPBEXaggDataEmph 2 2 6 3" xfId="25553" xr:uid="{00000000-0005-0000-0000-000099630000}"/>
    <cellStyle name="SAPBEXaggDataEmph 2 2 6 4" xfId="25554" xr:uid="{00000000-0005-0000-0000-00009A630000}"/>
    <cellStyle name="SAPBEXaggDataEmph 2 2 7" xfId="25555" xr:uid="{00000000-0005-0000-0000-00009B630000}"/>
    <cellStyle name="SAPBEXaggDataEmph 2 2 7 2" xfId="25556" xr:uid="{00000000-0005-0000-0000-00009C630000}"/>
    <cellStyle name="SAPBEXaggDataEmph 2 2 7 3" xfId="25557" xr:uid="{00000000-0005-0000-0000-00009D630000}"/>
    <cellStyle name="SAPBEXaggDataEmph 2 2 7 4" xfId="25558" xr:uid="{00000000-0005-0000-0000-00009E630000}"/>
    <cellStyle name="SAPBEXaggDataEmph 2 2 8" xfId="25559" xr:uid="{00000000-0005-0000-0000-00009F630000}"/>
    <cellStyle name="SAPBEXaggDataEmph 2 2 8 2" xfId="25560" xr:uid="{00000000-0005-0000-0000-0000A0630000}"/>
    <cellStyle name="SAPBEXaggDataEmph 2 2 9" xfId="25561" xr:uid="{00000000-0005-0000-0000-0000A1630000}"/>
    <cellStyle name="SAPBEXaggDataEmph 2 3" xfId="25562" xr:uid="{00000000-0005-0000-0000-0000A2630000}"/>
    <cellStyle name="SAPBEXaggDataEmph 2 3 2" xfId="25563" xr:uid="{00000000-0005-0000-0000-0000A3630000}"/>
    <cellStyle name="SAPBEXaggDataEmph 2 3 2 2" xfId="25564" xr:uid="{00000000-0005-0000-0000-0000A4630000}"/>
    <cellStyle name="SAPBEXaggDataEmph 2 3 2 3" xfId="25565" xr:uid="{00000000-0005-0000-0000-0000A5630000}"/>
    <cellStyle name="SAPBEXaggDataEmph 2 3 2 4" xfId="25566" xr:uid="{00000000-0005-0000-0000-0000A6630000}"/>
    <cellStyle name="SAPBEXaggDataEmph 2 3 3" xfId="25567" xr:uid="{00000000-0005-0000-0000-0000A7630000}"/>
    <cellStyle name="SAPBEXaggDataEmph 2 3 3 2" xfId="25568" xr:uid="{00000000-0005-0000-0000-0000A8630000}"/>
    <cellStyle name="SAPBEXaggDataEmph 2 3 3 3" xfId="25569" xr:uid="{00000000-0005-0000-0000-0000A9630000}"/>
    <cellStyle name="SAPBEXaggDataEmph 2 3 3 4" xfId="25570" xr:uid="{00000000-0005-0000-0000-0000AA630000}"/>
    <cellStyle name="SAPBEXaggDataEmph 2 3 4" xfId="25571" xr:uid="{00000000-0005-0000-0000-0000AB630000}"/>
    <cellStyle name="SAPBEXaggDataEmph 2 3 4 2" xfId="25572" xr:uid="{00000000-0005-0000-0000-0000AC630000}"/>
    <cellStyle name="SAPBEXaggDataEmph 2 3 4 3" xfId="25573" xr:uid="{00000000-0005-0000-0000-0000AD630000}"/>
    <cellStyle name="SAPBEXaggDataEmph 2 3 4 4" xfId="25574" xr:uid="{00000000-0005-0000-0000-0000AE630000}"/>
    <cellStyle name="SAPBEXaggDataEmph 2 3 5" xfId="25575" xr:uid="{00000000-0005-0000-0000-0000AF630000}"/>
    <cellStyle name="SAPBEXaggDataEmph 2 3 5 2" xfId="25576" xr:uid="{00000000-0005-0000-0000-0000B0630000}"/>
    <cellStyle name="SAPBEXaggDataEmph 2 3 5 3" xfId="25577" xr:uid="{00000000-0005-0000-0000-0000B1630000}"/>
    <cellStyle name="SAPBEXaggDataEmph 2 3 5 4" xfId="25578" xr:uid="{00000000-0005-0000-0000-0000B2630000}"/>
    <cellStyle name="SAPBEXaggDataEmph 2 3 6" xfId="25579" xr:uid="{00000000-0005-0000-0000-0000B3630000}"/>
    <cellStyle name="SAPBEXaggDataEmph 2 3 6 2" xfId="25580" xr:uid="{00000000-0005-0000-0000-0000B4630000}"/>
    <cellStyle name="SAPBEXaggDataEmph 2 3 6 3" xfId="25581" xr:uid="{00000000-0005-0000-0000-0000B5630000}"/>
    <cellStyle name="SAPBEXaggDataEmph 2 3 6 4" xfId="25582" xr:uid="{00000000-0005-0000-0000-0000B6630000}"/>
    <cellStyle name="SAPBEXaggDataEmph 2 3 7" xfId="25583" xr:uid="{00000000-0005-0000-0000-0000B7630000}"/>
    <cellStyle name="SAPBEXaggDataEmph 2 3 8" xfId="25584" xr:uid="{00000000-0005-0000-0000-0000B8630000}"/>
    <cellStyle name="SAPBEXaggDataEmph 2 3 9" xfId="25585" xr:uid="{00000000-0005-0000-0000-0000B9630000}"/>
    <cellStyle name="SAPBEXaggDataEmph 2 4" xfId="25586" xr:uid="{00000000-0005-0000-0000-0000BA630000}"/>
    <cellStyle name="SAPBEXaggDataEmph 2 4 2" xfId="25587" xr:uid="{00000000-0005-0000-0000-0000BB630000}"/>
    <cellStyle name="SAPBEXaggDataEmph 2 4 3" xfId="25588" xr:uid="{00000000-0005-0000-0000-0000BC630000}"/>
    <cellStyle name="SAPBEXaggDataEmph 2 4 4" xfId="25589" xr:uid="{00000000-0005-0000-0000-0000BD630000}"/>
    <cellStyle name="SAPBEXaggDataEmph 2 5" xfId="25590" xr:uid="{00000000-0005-0000-0000-0000BE630000}"/>
    <cellStyle name="SAPBEXaggDataEmph 2 5 2" xfId="25591" xr:uid="{00000000-0005-0000-0000-0000BF630000}"/>
    <cellStyle name="SAPBEXaggDataEmph 2 5 3" xfId="25592" xr:uid="{00000000-0005-0000-0000-0000C0630000}"/>
    <cellStyle name="SAPBEXaggDataEmph 2 5 4" xfId="25593" xr:uid="{00000000-0005-0000-0000-0000C1630000}"/>
    <cellStyle name="SAPBEXaggDataEmph 2 6" xfId="25594" xr:uid="{00000000-0005-0000-0000-0000C2630000}"/>
    <cellStyle name="SAPBEXaggDataEmph 2 6 2" xfId="25595" xr:uid="{00000000-0005-0000-0000-0000C3630000}"/>
    <cellStyle name="SAPBEXaggDataEmph 2 6 3" xfId="25596" xr:uid="{00000000-0005-0000-0000-0000C4630000}"/>
    <cellStyle name="SAPBEXaggDataEmph 2 6 4" xfId="25597" xr:uid="{00000000-0005-0000-0000-0000C5630000}"/>
    <cellStyle name="SAPBEXaggDataEmph 2 7" xfId="25598" xr:uid="{00000000-0005-0000-0000-0000C6630000}"/>
    <cellStyle name="SAPBEXaggDataEmph 2 7 2" xfId="25599" xr:uid="{00000000-0005-0000-0000-0000C7630000}"/>
    <cellStyle name="SAPBEXaggDataEmph 2 7 3" xfId="25600" xr:uid="{00000000-0005-0000-0000-0000C8630000}"/>
    <cellStyle name="SAPBEXaggDataEmph 2 7 4" xfId="25601" xr:uid="{00000000-0005-0000-0000-0000C9630000}"/>
    <cellStyle name="SAPBEXaggDataEmph 2 8" xfId="25602" xr:uid="{00000000-0005-0000-0000-0000CA630000}"/>
    <cellStyle name="SAPBEXaggDataEmph 2 9" xfId="25603" xr:uid="{00000000-0005-0000-0000-0000CB630000}"/>
    <cellStyle name="SAPBEXaggDataEmph 20" xfId="25604" xr:uid="{00000000-0005-0000-0000-0000CC630000}"/>
    <cellStyle name="SAPBEXaggDataEmph 20 2" xfId="25605" xr:uid="{00000000-0005-0000-0000-0000CD630000}"/>
    <cellStyle name="SAPBEXaggDataEmph 21" xfId="25606" xr:uid="{00000000-0005-0000-0000-0000CE630000}"/>
    <cellStyle name="SAPBEXaggDataEmph 21 2" xfId="25607" xr:uid="{00000000-0005-0000-0000-0000CF630000}"/>
    <cellStyle name="SAPBEXaggDataEmph 22" xfId="25608" xr:uid="{00000000-0005-0000-0000-0000D0630000}"/>
    <cellStyle name="SAPBEXaggDataEmph 23" xfId="25609" xr:uid="{00000000-0005-0000-0000-0000D1630000}"/>
    <cellStyle name="SAPBEXaggDataEmph 3" xfId="25610" xr:uid="{00000000-0005-0000-0000-0000D2630000}"/>
    <cellStyle name="SAPBEXaggDataEmph 3 10" xfId="25611" xr:uid="{00000000-0005-0000-0000-0000D3630000}"/>
    <cellStyle name="SAPBEXaggDataEmph 3 10 2" xfId="25612" xr:uid="{00000000-0005-0000-0000-0000D4630000}"/>
    <cellStyle name="SAPBEXaggDataEmph 3 11" xfId="25613" xr:uid="{00000000-0005-0000-0000-0000D5630000}"/>
    <cellStyle name="SAPBEXaggDataEmph 3 11 2" xfId="25614" xr:uid="{00000000-0005-0000-0000-0000D6630000}"/>
    <cellStyle name="SAPBEXaggDataEmph 3 12" xfId="25615" xr:uid="{00000000-0005-0000-0000-0000D7630000}"/>
    <cellStyle name="SAPBEXaggDataEmph 3 2" xfId="25616" xr:uid="{00000000-0005-0000-0000-0000D8630000}"/>
    <cellStyle name="SAPBEXaggDataEmph 3 2 2" xfId="25617" xr:uid="{00000000-0005-0000-0000-0000D9630000}"/>
    <cellStyle name="SAPBEXaggDataEmph 3 2 2 2" xfId="25618" xr:uid="{00000000-0005-0000-0000-0000DA630000}"/>
    <cellStyle name="SAPBEXaggDataEmph 3 2 2 3" xfId="25619" xr:uid="{00000000-0005-0000-0000-0000DB630000}"/>
    <cellStyle name="SAPBEXaggDataEmph 3 2 2 4" xfId="25620" xr:uid="{00000000-0005-0000-0000-0000DC630000}"/>
    <cellStyle name="SAPBEXaggDataEmph 3 2 3" xfId="25621" xr:uid="{00000000-0005-0000-0000-0000DD630000}"/>
    <cellStyle name="SAPBEXaggDataEmph 3 2 3 2" xfId="25622" xr:uid="{00000000-0005-0000-0000-0000DE630000}"/>
    <cellStyle name="SAPBEXaggDataEmph 3 2 3 3" xfId="25623" xr:uid="{00000000-0005-0000-0000-0000DF630000}"/>
    <cellStyle name="SAPBEXaggDataEmph 3 2 3 4" xfId="25624" xr:uid="{00000000-0005-0000-0000-0000E0630000}"/>
    <cellStyle name="SAPBEXaggDataEmph 3 2 4" xfId="25625" xr:uid="{00000000-0005-0000-0000-0000E1630000}"/>
    <cellStyle name="SAPBEXaggDataEmph 3 2 4 2" xfId="25626" xr:uid="{00000000-0005-0000-0000-0000E2630000}"/>
    <cellStyle name="SAPBEXaggDataEmph 3 2 4 3" xfId="25627" xr:uid="{00000000-0005-0000-0000-0000E3630000}"/>
    <cellStyle name="SAPBEXaggDataEmph 3 2 4 4" xfId="25628" xr:uid="{00000000-0005-0000-0000-0000E4630000}"/>
    <cellStyle name="SAPBEXaggDataEmph 3 2 5" xfId="25629" xr:uid="{00000000-0005-0000-0000-0000E5630000}"/>
    <cellStyle name="SAPBEXaggDataEmph 3 2 5 2" xfId="25630" xr:uid="{00000000-0005-0000-0000-0000E6630000}"/>
    <cellStyle name="SAPBEXaggDataEmph 3 2 5 3" xfId="25631" xr:uid="{00000000-0005-0000-0000-0000E7630000}"/>
    <cellStyle name="SAPBEXaggDataEmph 3 2 5 4" xfId="25632" xr:uid="{00000000-0005-0000-0000-0000E8630000}"/>
    <cellStyle name="SAPBEXaggDataEmph 3 2 6" xfId="25633" xr:uid="{00000000-0005-0000-0000-0000E9630000}"/>
    <cellStyle name="SAPBEXaggDataEmph 3 2 6 2" xfId="25634" xr:uid="{00000000-0005-0000-0000-0000EA630000}"/>
    <cellStyle name="SAPBEXaggDataEmph 3 2 6 3" xfId="25635" xr:uid="{00000000-0005-0000-0000-0000EB630000}"/>
    <cellStyle name="SAPBEXaggDataEmph 3 2 6 4" xfId="25636" xr:uid="{00000000-0005-0000-0000-0000EC630000}"/>
    <cellStyle name="SAPBEXaggDataEmph 3 2 7" xfId="25637" xr:uid="{00000000-0005-0000-0000-0000ED630000}"/>
    <cellStyle name="SAPBEXaggDataEmph 3 2 8" xfId="25638" xr:uid="{00000000-0005-0000-0000-0000EE630000}"/>
    <cellStyle name="SAPBEXaggDataEmph 3 2 9" xfId="25639" xr:uid="{00000000-0005-0000-0000-0000EF630000}"/>
    <cellStyle name="SAPBEXaggDataEmph 3 3" xfId="25640" xr:uid="{00000000-0005-0000-0000-0000F0630000}"/>
    <cellStyle name="SAPBEXaggDataEmph 3 3 2" xfId="25641" xr:uid="{00000000-0005-0000-0000-0000F1630000}"/>
    <cellStyle name="SAPBEXaggDataEmph 3 3 3" xfId="25642" xr:uid="{00000000-0005-0000-0000-0000F2630000}"/>
    <cellStyle name="SAPBEXaggDataEmph 3 3 4" xfId="25643" xr:uid="{00000000-0005-0000-0000-0000F3630000}"/>
    <cellStyle name="SAPBEXaggDataEmph 3 4" xfId="25644" xr:uid="{00000000-0005-0000-0000-0000F4630000}"/>
    <cellStyle name="SAPBEXaggDataEmph 3 4 2" xfId="25645" xr:uid="{00000000-0005-0000-0000-0000F5630000}"/>
    <cellStyle name="SAPBEXaggDataEmph 3 4 3" xfId="25646" xr:uid="{00000000-0005-0000-0000-0000F6630000}"/>
    <cellStyle name="SAPBEXaggDataEmph 3 4 4" xfId="25647" xr:uid="{00000000-0005-0000-0000-0000F7630000}"/>
    <cellStyle name="SAPBEXaggDataEmph 3 5" xfId="25648" xr:uid="{00000000-0005-0000-0000-0000F8630000}"/>
    <cellStyle name="SAPBEXaggDataEmph 3 5 2" xfId="25649" xr:uid="{00000000-0005-0000-0000-0000F9630000}"/>
    <cellStyle name="SAPBEXaggDataEmph 3 5 3" xfId="25650" xr:uid="{00000000-0005-0000-0000-0000FA630000}"/>
    <cellStyle name="SAPBEXaggDataEmph 3 5 4" xfId="25651" xr:uid="{00000000-0005-0000-0000-0000FB630000}"/>
    <cellStyle name="SAPBEXaggDataEmph 3 6" xfId="25652" xr:uid="{00000000-0005-0000-0000-0000FC630000}"/>
    <cellStyle name="SAPBEXaggDataEmph 3 6 2" xfId="25653" xr:uid="{00000000-0005-0000-0000-0000FD630000}"/>
    <cellStyle name="SAPBEXaggDataEmph 3 6 3" xfId="25654" xr:uid="{00000000-0005-0000-0000-0000FE630000}"/>
    <cellStyle name="SAPBEXaggDataEmph 3 6 4" xfId="25655" xr:uid="{00000000-0005-0000-0000-0000FF630000}"/>
    <cellStyle name="SAPBEXaggDataEmph 3 7" xfId="25656" xr:uid="{00000000-0005-0000-0000-000000640000}"/>
    <cellStyle name="SAPBEXaggDataEmph 3 7 2" xfId="25657" xr:uid="{00000000-0005-0000-0000-000001640000}"/>
    <cellStyle name="SAPBEXaggDataEmph 3 7 3" xfId="25658" xr:uid="{00000000-0005-0000-0000-000002640000}"/>
    <cellStyle name="SAPBEXaggDataEmph 3 7 4" xfId="25659" xr:uid="{00000000-0005-0000-0000-000003640000}"/>
    <cellStyle name="SAPBEXaggDataEmph 3 8" xfId="25660" xr:uid="{00000000-0005-0000-0000-000004640000}"/>
    <cellStyle name="SAPBEXaggDataEmph 3 9" xfId="25661" xr:uid="{00000000-0005-0000-0000-000005640000}"/>
    <cellStyle name="SAPBEXaggDataEmph 3 9 2" xfId="25662" xr:uid="{00000000-0005-0000-0000-000006640000}"/>
    <cellStyle name="SAPBEXaggDataEmph 4" xfId="25663" xr:uid="{00000000-0005-0000-0000-000007640000}"/>
    <cellStyle name="SAPBEXaggDataEmph 4 10" xfId="25664" xr:uid="{00000000-0005-0000-0000-000008640000}"/>
    <cellStyle name="SAPBEXaggDataEmph 4 2" xfId="25665" xr:uid="{00000000-0005-0000-0000-000009640000}"/>
    <cellStyle name="SAPBEXaggDataEmph 4 2 2" xfId="25666" xr:uid="{00000000-0005-0000-0000-00000A640000}"/>
    <cellStyle name="SAPBEXaggDataEmph 4 2 2 2" xfId="25667" xr:uid="{00000000-0005-0000-0000-00000B640000}"/>
    <cellStyle name="SAPBEXaggDataEmph 4 2 2 3" xfId="25668" xr:uid="{00000000-0005-0000-0000-00000C640000}"/>
    <cellStyle name="SAPBEXaggDataEmph 4 2 2 4" xfId="25669" xr:uid="{00000000-0005-0000-0000-00000D640000}"/>
    <cellStyle name="SAPBEXaggDataEmph 4 2 3" xfId="25670" xr:uid="{00000000-0005-0000-0000-00000E640000}"/>
    <cellStyle name="SAPBEXaggDataEmph 4 2 3 2" xfId="25671" xr:uid="{00000000-0005-0000-0000-00000F640000}"/>
    <cellStyle name="SAPBEXaggDataEmph 4 2 3 3" xfId="25672" xr:uid="{00000000-0005-0000-0000-000010640000}"/>
    <cellStyle name="SAPBEXaggDataEmph 4 2 3 4" xfId="25673" xr:uid="{00000000-0005-0000-0000-000011640000}"/>
    <cellStyle name="SAPBEXaggDataEmph 4 2 4" xfId="25674" xr:uid="{00000000-0005-0000-0000-000012640000}"/>
    <cellStyle name="SAPBEXaggDataEmph 4 2 4 2" xfId="25675" xr:uid="{00000000-0005-0000-0000-000013640000}"/>
    <cellStyle name="SAPBEXaggDataEmph 4 2 4 3" xfId="25676" xr:uid="{00000000-0005-0000-0000-000014640000}"/>
    <cellStyle name="SAPBEXaggDataEmph 4 2 4 4" xfId="25677" xr:uid="{00000000-0005-0000-0000-000015640000}"/>
    <cellStyle name="SAPBEXaggDataEmph 4 2 5" xfId="25678" xr:uid="{00000000-0005-0000-0000-000016640000}"/>
    <cellStyle name="SAPBEXaggDataEmph 4 2 5 2" xfId="25679" xr:uid="{00000000-0005-0000-0000-000017640000}"/>
    <cellStyle name="SAPBEXaggDataEmph 4 2 5 3" xfId="25680" xr:uid="{00000000-0005-0000-0000-000018640000}"/>
    <cellStyle name="SAPBEXaggDataEmph 4 2 5 4" xfId="25681" xr:uid="{00000000-0005-0000-0000-000019640000}"/>
    <cellStyle name="SAPBEXaggDataEmph 4 2 6" xfId="25682" xr:uid="{00000000-0005-0000-0000-00001A640000}"/>
    <cellStyle name="SAPBEXaggDataEmph 4 2 6 2" xfId="25683" xr:uid="{00000000-0005-0000-0000-00001B640000}"/>
    <cellStyle name="SAPBEXaggDataEmph 4 2 6 3" xfId="25684" xr:uid="{00000000-0005-0000-0000-00001C640000}"/>
    <cellStyle name="SAPBEXaggDataEmph 4 2 6 4" xfId="25685" xr:uid="{00000000-0005-0000-0000-00001D640000}"/>
    <cellStyle name="SAPBEXaggDataEmph 4 2 7" xfId="25686" xr:uid="{00000000-0005-0000-0000-00001E640000}"/>
    <cellStyle name="SAPBEXaggDataEmph 4 2 8" xfId="25687" xr:uid="{00000000-0005-0000-0000-00001F640000}"/>
    <cellStyle name="SAPBEXaggDataEmph 4 2 9" xfId="25688" xr:uid="{00000000-0005-0000-0000-000020640000}"/>
    <cellStyle name="SAPBEXaggDataEmph 4 3" xfId="25689" xr:uid="{00000000-0005-0000-0000-000021640000}"/>
    <cellStyle name="SAPBEXaggDataEmph 4 3 2" xfId="25690" xr:uid="{00000000-0005-0000-0000-000022640000}"/>
    <cellStyle name="SAPBEXaggDataEmph 4 3 3" xfId="25691" xr:uid="{00000000-0005-0000-0000-000023640000}"/>
    <cellStyle name="SAPBEXaggDataEmph 4 3 4" xfId="25692" xr:uid="{00000000-0005-0000-0000-000024640000}"/>
    <cellStyle name="SAPBEXaggDataEmph 4 4" xfId="25693" xr:uid="{00000000-0005-0000-0000-000025640000}"/>
    <cellStyle name="SAPBEXaggDataEmph 4 4 2" xfId="25694" xr:uid="{00000000-0005-0000-0000-000026640000}"/>
    <cellStyle name="SAPBEXaggDataEmph 4 4 3" xfId="25695" xr:uid="{00000000-0005-0000-0000-000027640000}"/>
    <cellStyle name="SAPBEXaggDataEmph 4 4 4" xfId="25696" xr:uid="{00000000-0005-0000-0000-000028640000}"/>
    <cellStyle name="SAPBEXaggDataEmph 4 5" xfId="25697" xr:uid="{00000000-0005-0000-0000-000029640000}"/>
    <cellStyle name="SAPBEXaggDataEmph 4 5 2" xfId="25698" xr:uid="{00000000-0005-0000-0000-00002A640000}"/>
    <cellStyle name="SAPBEXaggDataEmph 4 5 3" xfId="25699" xr:uid="{00000000-0005-0000-0000-00002B640000}"/>
    <cellStyle name="SAPBEXaggDataEmph 4 5 4" xfId="25700" xr:uid="{00000000-0005-0000-0000-00002C640000}"/>
    <cellStyle name="SAPBEXaggDataEmph 4 6" xfId="25701" xr:uid="{00000000-0005-0000-0000-00002D640000}"/>
    <cellStyle name="SAPBEXaggDataEmph 4 6 2" xfId="25702" xr:uid="{00000000-0005-0000-0000-00002E640000}"/>
    <cellStyle name="SAPBEXaggDataEmph 4 6 3" xfId="25703" xr:uid="{00000000-0005-0000-0000-00002F640000}"/>
    <cellStyle name="SAPBEXaggDataEmph 4 6 4" xfId="25704" xr:uid="{00000000-0005-0000-0000-000030640000}"/>
    <cellStyle name="SAPBEXaggDataEmph 4 7" xfId="25705" xr:uid="{00000000-0005-0000-0000-000031640000}"/>
    <cellStyle name="SAPBEXaggDataEmph 4 7 2" xfId="25706" xr:uid="{00000000-0005-0000-0000-000032640000}"/>
    <cellStyle name="SAPBEXaggDataEmph 4 7 3" xfId="25707" xr:uid="{00000000-0005-0000-0000-000033640000}"/>
    <cellStyle name="SAPBEXaggDataEmph 4 7 4" xfId="25708" xr:uid="{00000000-0005-0000-0000-000034640000}"/>
    <cellStyle name="SAPBEXaggDataEmph 4 8" xfId="25709" xr:uid="{00000000-0005-0000-0000-000035640000}"/>
    <cellStyle name="SAPBEXaggDataEmph 4 8 2" xfId="25710" xr:uid="{00000000-0005-0000-0000-000036640000}"/>
    <cellStyle name="SAPBEXaggDataEmph 4 9" xfId="25711" xr:uid="{00000000-0005-0000-0000-000037640000}"/>
    <cellStyle name="SAPBEXaggDataEmph 4 9 2" xfId="25712" xr:uid="{00000000-0005-0000-0000-000038640000}"/>
    <cellStyle name="SAPBEXaggDataEmph 5" xfId="25713" xr:uid="{00000000-0005-0000-0000-000039640000}"/>
    <cellStyle name="SAPBEXaggDataEmph 5 2" xfId="25714" xr:uid="{00000000-0005-0000-0000-00003A640000}"/>
    <cellStyle name="SAPBEXaggDataEmph 5 2 2" xfId="25715" xr:uid="{00000000-0005-0000-0000-00003B640000}"/>
    <cellStyle name="SAPBEXaggDataEmph 5 2 3" xfId="25716" xr:uid="{00000000-0005-0000-0000-00003C640000}"/>
    <cellStyle name="SAPBEXaggDataEmph 5 2 4" xfId="25717" xr:uid="{00000000-0005-0000-0000-00003D640000}"/>
    <cellStyle name="SAPBEXaggDataEmph 5 3" xfId="25718" xr:uid="{00000000-0005-0000-0000-00003E640000}"/>
    <cellStyle name="SAPBEXaggDataEmph 5 4" xfId="25719" xr:uid="{00000000-0005-0000-0000-00003F640000}"/>
    <cellStyle name="SAPBEXaggDataEmph 5 5" xfId="25720" xr:uid="{00000000-0005-0000-0000-000040640000}"/>
    <cellStyle name="SAPBEXaggDataEmph 5 6" xfId="25721" xr:uid="{00000000-0005-0000-0000-000041640000}"/>
    <cellStyle name="SAPBEXaggDataEmph 5 7" xfId="25722" xr:uid="{00000000-0005-0000-0000-000042640000}"/>
    <cellStyle name="SAPBEXaggDataEmph 6" xfId="25723" xr:uid="{00000000-0005-0000-0000-000043640000}"/>
    <cellStyle name="SAPBEXaggDataEmph 6 2" xfId="25724" xr:uid="{00000000-0005-0000-0000-000044640000}"/>
    <cellStyle name="SAPBEXaggDataEmph 6 2 2" xfId="25725" xr:uid="{00000000-0005-0000-0000-000045640000}"/>
    <cellStyle name="SAPBEXaggDataEmph 6 2 3" xfId="25726" xr:uid="{00000000-0005-0000-0000-000046640000}"/>
    <cellStyle name="SAPBEXaggDataEmph 6 2 4" xfId="25727" xr:uid="{00000000-0005-0000-0000-000047640000}"/>
    <cellStyle name="SAPBEXaggDataEmph 6 3" xfId="25728" xr:uid="{00000000-0005-0000-0000-000048640000}"/>
    <cellStyle name="SAPBEXaggDataEmph 6 4" xfId="25729" xr:uid="{00000000-0005-0000-0000-000049640000}"/>
    <cellStyle name="SAPBEXaggDataEmph 6 5" xfId="25730" xr:uid="{00000000-0005-0000-0000-00004A640000}"/>
    <cellStyle name="SAPBEXaggDataEmph 7" xfId="25731" xr:uid="{00000000-0005-0000-0000-00004B640000}"/>
    <cellStyle name="SAPBEXaggDataEmph 7 2" xfId="25732" xr:uid="{00000000-0005-0000-0000-00004C640000}"/>
    <cellStyle name="SAPBEXaggDataEmph 7 3" xfId="25733" xr:uid="{00000000-0005-0000-0000-00004D640000}"/>
    <cellStyle name="SAPBEXaggDataEmph 7 4" xfId="25734" xr:uid="{00000000-0005-0000-0000-00004E640000}"/>
    <cellStyle name="SAPBEXaggDataEmph 8" xfId="25735" xr:uid="{00000000-0005-0000-0000-00004F640000}"/>
    <cellStyle name="SAPBEXaggDataEmph 8 2" xfId="25736" xr:uid="{00000000-0005-0000-0000-000050640000}"/>
    <cellStyle name="SAPBEXaggDataEmph 8 3" xfId="25737" xr:uid="{00000000-0005-0000-0000-000051640000}"/>
    <cellStyle name="SAPBEXaggDataEmph 8 4" xfId="25738" xr:uid="{00000000-0005-0000-0000-000052640000}"/>
    <cellStyle name="SAPBEXaggDataEmph 9" xfId="25739" xr:uid="{00000000-0005-0000-0000-000053640000}"/>
    <cellStyle name="SAPBEXaggDataEmph 9 2" xfId="25740" xr:uid="{00000000-0005-0000-0000-000054640000}"/>
    <cellStyle name="SAPBEXaggDataEmph 9 3" xfId="25741" xr:uid="{00000000-0005-0000-0000-000055640000}"/>
    <cellStyle name="SAPBEXaggDataEmph 9 4" xfId="25742" xr:uid="{00000000-0005-0000-0000-000056640000}"/>
    <cellStyle name="SAPBEXaggItem" xfId="103" xr:uid="{00000000-0005-0000-0000-000057640000}"/>
    <cellStyle name="SAPBEXaggItem 10" xfId="25743" xr:uid="{00000000-0005-0000-0000-000058640000}"/>
    <cellStyle name="SAPBEXaggItem 10 2" xfId="25744" xr:uid="{00000000-0005-0000-0000-000059640000}"/>
    <cellStyle name="SAPBEXaggItem 10 3" xfId="25745" xr:uid="{00000000-0005-0000-0000-00005A640000}"/>
    <cellStyle name="SAPBEXaggItem 10 4" xfId="25746" xr:uid="{00000000-0005-0000-0000-00005B640000}"/>
    <cellStyle name="SAPBEXaggItem 11" xfId="25747" xr:uid="{00000000-0005-0000-0000-00005C640000}"/>
    <cellStyle name="SAPBEXaggItem 11 2" xfId="25748" xr:uid="{00000000-0005-0000-0000-00005D640000}"/>
    <cellStyle name="SAPBEXaggItem 11 3" xfId="25749" xr:uid="{00000000-0005-0000-0000-00005E640000}"/>
    <cellStyle name="SAPBEXaggItem 11 4" xfId="25750" xr:uid="{00000000-0005-0000-0000-00005F640000}"/>
    <cellStyle name="SAPBEXaggItem 12" xfId="25751" xr:uid="{00000000-0005-0000-0000-000060640000}"/>
    <cellStyle name="SAPBEXaggItem 12 2" xfId="25752" xr:uid="{00000000-0005-0000-0000-000061640000}"/>
    <cellStyle name="SAPBEXaggItem 12 3" xfId="25753" xr:uid="{00000000-0005-0000-0000-000062640000}"/>
    <cellStyle name="SAPBEXaggItem 12 4" xfId="25754" xr:uid="{00000000-0005-0000-0000-000063640000}"/>
    <cellStyle name="SAPBEXaggItem 13" xfId="25755" xr:uid="{00000000-0005-0000-0000-000064640000}"/>
    <cellStyle name="SAPBEXaggItem 13 2" xfId="25756" xr:uid="{00000000-0005-0000-0000-000065640000}"/>
    <cellStyle name="SAPBEXaggItem 13 3" xfId="25757" xr:uid="{00000000-0005-0000-0000-000066640000}"/>
    <cellStyle name="SAPBEXaggItem 13 4" xfId="25758" xr:uid="{00000000-0005-0000-0000-000067640000}"/>
    <cellStyle name="SAPBEXaggItem 14" xfId="25759" xr:uid="{00000000-0005-0000-0000-000068640000}"/>
    <cellStyle name="SAPBEXaggItem 14 2" xfId="25760" xr:uid="{00000000-0005-0000-0000-000069640000}"/>
    <cellStyle name="SAPBEXaggItem 14 3" xfId="25761" xr:uid="{00000000-0005-0000-0000-00006A640000}"/>
    <cellStyle name="SAPBEXaggItem 14 4" xfId="25762" xr:uid="{00000000-0005-0000-0000-00006B640000}"/>
    <cellStyle name="SAPBEXaggItem 15" xfId="25763" xr:uid="{00000000-0005-0000-0000-00006C640000}"/>
    <cellStyle name="SAPBEXaggItem 15 2" xfId="25764" xr:uid="{00000000-0005-0000-0000-00006D640000}"/>
    <cellStyle name="SAPBEXaggItem 15 3" xfId="25765" xr:uid="{00000000-0005-0000-0000-00006E640000}"/>
    <cellStyle name="SAPBEXaggItem 15 4" xfId="25766" xr:uid="{00000000-0005-0000-0000-00006F640000}"/>
    <cellStyle name="SAPBEXaggItem 16" xfId="25767" xr:uid="{00000000-0005-0000-0000-000070640000}"/>
    <cellStyle name="SAPBEXaggItem 16 2" xfId="25768" xr:uid="{00000000-0005-0000-0000-000071640000}"/>
    <cellStyle name="SAPBEXaggItem 16 3" xfId="25769" xr:uid="{00000000-0005-0000-0000-000072640000}"/>
    <cellStyle name="SAPBEXaggItem 16 4" xfId="25770" xr:uid="{00000000-0005-0000-0000-000073640000}"/>
    <cellStyle name="SAPBEXaggItem 17" xfId="25771" xr:uid="{00000000-0005-0000-0000-000074640000}"/>
    <cellStyle name="SAPBEXaggItem 17 2" xfId="25772" xr:uid="{00000000-0005-0000-0000-000075640000}"/>
    <cellStyle name="SAPBEXaggItem 17 3" xfId="25773" xr:uid="{00000000-0005-0000-0000-000076640000}"/>
    <cellStyle name="SAPBEXaggItem 17 4" xfId="25774" xr:uid="{00000000-0005-0000-0000-000077640000}"/>
    <cellStyle name="SAPBEXaggItem 18" xfId="25775" xr:uid="{00000000-0005-0000-0000-000078640000}"/>
    <cellStyle name="SAPBEXaggItem 19" xfId="25776" xr:uid="{00000000-0005-0000-0000-000079640000}"/>
    <cellStyle name="SAPBEXaggItem 2" xfId="25777" xr:uid="{00000000-0005-0000-0000-00007A640000}"/>
    <cellStyle name="SAPBEXaggItem 2 10" xfId="25778" xr:uid="{00000000-0005-0000-0000-00007B640000}"/>
    <cellStyle name="SAPBEXaggItem 2 10 2" xfId="25779" xr:uid="{00000000-0005-0000-0000-00007C640000}"/>
    <cellStyle name="SAPBEXaggItem 2 11" xfId="25780" xr:uid="{00000000-0005-0000-0000-00007D640000}"/>
    <cellStyle name="SAPBEXaggItem 2 11 2" xfId="25781" xr:uid="{00000000-0005-0000-0000-00007E640000}"/>
    <cellStyle name="SAPBEXaggItem 2 12" xfId="25782" xr:uid="{00000000-0005-0000-0000-00007F640000}"/>
    <cellStyle name="SAPBEXaggItem 2 12 2" xfId="25783" xr:uid="{00000000-0005-0000-0000-000080640000}"/>
    <cellStyle name="SAPBEXaggItem 2 13" xfId="25784" xr:uid="{00000000-0005-0000-0000-000081640000}"/>
    <cellStyle name="SAPBEXaggItem 2 2" xfId="25785" xr:uid="{00000000-0005-0000-0000-000082640000}"/>
    <cellStyle name="SAPBEXaggItem 2 2 10" xfId="25786" xr:uid="{00000000-0005-0000-0000-000083640000}"/>
    <cellStyle name="SAPBEXaggItem 2 2 2" xfId="25787" xr:uid="{00000000-0005-0000-0000-000084640000}"/>
    <cellStyle name="SAPBEXaggItem 2 2 2 2" xfId="25788" xr:uid="{00000000-0005-0000-0000-000085640000}"/>
    <cellStyle name="SAPBEXaggItem 2 2 2 2 2" xfId="25789" xr:uid="{00000000-0005-0000-0000-000086640000}"/>
    <cellStyle name="SAPBEXaggItem 2 2 2 2 3" xfId="25790" xr:uid="{00000000-0005-0000-0000-000087640000}"/>
    <cellStyle name="SAPBEXaggItem 2 2 2 2 4" xfId="25791" xr:uid="{00000000-0005-0000-0000-000088640000}"/>
    <cellStyle name="SAPBEXaggItem 2 2 2 3" xfId="25792" xr:uid="{00000000-0005-0000-0000-000089640000}"/>
    <cellStyle name="SAPBEXaggItem 2 2 2 3 2" xfId="25793" xr:uid="{00000000-0005-0000-0000-00008A640000}"/>
    <cellStyle name="SAPBEXaggItem 2 2 2 3 3" xfId="25794" xr:uid="{00000000-0005-0000-0000-00008B640000}"/>
    <cellStyle name="SAPBEXaggItem 2 2 2 3 4" xfId="25795" xr:uid="{00000000-0005-0000-0000-00008C640000}"/>
    <cellStyle name="SAPBEXaggItem 2 2 2 4" xfId="25796" xr:uid="{00000000-0005-0000-0000-00008D640000}"/>
    <cellStyle name="SAPBEXaggItem 2 2 2 4 2" xfId="25797" xr:uid="{00000000-0005-0000-0000-00008E640000}"/>
    <cellStyle name="SAPBEXaggItem 2 2 2 4 3" xfId="25798" xr:uid="{00000000-0005-0000-0000-00008F640000}"/>
    <cellStyle name="SAPBEXaggItem 2 2 2 4 4" xfId="25799" xr:uid="{00000000-0005-0000-0000-000090640000}"/>
    <cellStyle name="SAPBEXaggItem 2 2 2 5" xfId="25800" xr:uid="{00000000-0005-0000-0000-000091640000}"/>
    <cellStyle name="SAPBEXaggItem 2 2 2 5 2" xfId="25801" xr:uid="{00000000-0005-0000-0000-000092640000}"/>
    <cellStyle name="SAPBEXaggItem 2 2 2 5 3" xfId="25802" xr:uid="{00000000-0005-0000-0000-000093640000}"/>
    <cellStyle name="SAPBEXaggItem 2 2 2 5 4" xfId="25803" xr:uid="{00000000-0005-0000-0000-000094640000}"/>
    <cellStyle name="SAPBEXaggItem 2 2 2 6" xfId="25804" xr:uid="{00000000-0005-0000-0000-000095640000}"/>
    <cellStyle name="SAPBEXaggItem 2 2 2 6 2" xfId="25805" xr:uid="{00000000-0005-0000-0000-000096640000}"/>
    <cellStyle name="SAPBEXaggItem 2 2 2 6 3" xfId="25806" xr:uid="{00000000-0005-0000-0000-000097640000}"/>
    <cellStyle name="SAPBEXaggItem 2 2 2 6 4" xfId="25807" xr:uid="{00000000-0005-0000-0000-000098640000}"/>
    <cellStyle name="SAPBEXaggItem 2 2 2 7" xfId="25808" xr:uid="{00000000-0005-0000-0000-000099640000}"/>
    <cellStyle name="SAPBEXaggItem 2 2 2 8" xfId="25809" xr:uid="{00000000-0005-0000-0000-00009A640000}"/>
    <cellStyle name="SAPBEXaggItem 2 2 2 9" xfId="25810" xr:uid="{00000000-0005-0000-0000-00009B640000}"/>
    <cellStyle name="SAPBEXaggItem 2 2 3" xfId="25811" xr:uid="{00000000-0005-0000-0000-00009C640000}"/>
    <cellStyle name="SAPBEXaggItem 2 2 3 2" xfId="25812" xr:uid="{00000000-0005-0000-0000-00009D640000}"/>
    <cellStyle name="SAPBEXaggItem 2 2 3 3" xfId="25813" xr:uid="{00000000-0005-0000-0000-00009E640000}"/>
    <cellStyle name="SAPBEXaggItem 2 2 3 4" xfId="25814" xr:uid="{00000000-0005-0000-0000-00009F640000}"/>
    <cellStyle name="SAPBEXaggItem 2 2 4" xfId="25815" xr:uid="{00000000-0005-0000-0000-0000A0640000}"/>
    <cellStyle name="SAPBEXaggItem 2 2 4 2" xfId="25816" xr:uid="{00000000-0005-0000-0000-0000A1640000}"/>
    <cellStyle name="SAPBEXaggItem 2 2 4 3" xfId="25817" xr:uid="{00000000-0005-0000-0000-0000A2640000}"/>
    <cellStyle name="SAPBEXaggItem 2 2 4 4" xfId="25818" xr:uid="{00000000-0005-0000-0000-0000A3640000}"/>
    <cellStyle name="SAPBEXaggItem 2 2 5" xfId="25819" xr:uid="{00000000-0005-0000-0000-0000A4640000}"/>
    <cellStyle name="SAPBEXaggItem 2 2 5 2" xfId="25820" xr:uid="{00000000-0005-0000-0000-0000A5640000}"/>
    <cellStyle name="SAPBEXaggItem 2 2 5 3" xfId="25821" xr:uid="{00000000-0005-0000-0000-0000A6640000}"/>
    <cellStyle name="SAPBEXaggItem 2 2 5 4" xfId="25822" xr:uid="{00000000-0005-0000-0000-0000A7640000}"/>
    <cellStyle name="SAPBEXaggItem 2 2 6" xfId="25823" xr:uid="{00000000-0005-0000-0000-0000A8640000}"/>
    <cellStyle name="SAPBEXaggItem 2 2 6 2" xfId="25824" xr:uid="{00000000-0005-0000-0000-0000A9640000}"/>
    <cellStyle name="SAPBEXaggItem 2 2 6 3" xfId="25825" xr:uid="{00000000-0005-0000-0000-0000AA640000}"/>
    <cellStyle name="SAPBEXaggItem 2 2 6 4" xfId="25826" xr:uid="{00000000-0005-0000-0000-0000AB640000}"/>
    <cellStyle name="SAPBEXaggItem 2 2 7" xfId="25827" xr:uid="{00000000-0005-0000-0000-0000AC640000}"/>
    <cellStyle name="SAPBEXaggItem 2 2 7 2" xfId="25828" xr:uid="{00000000-0005-0000-0000-0000AD640000}"/>
    <cellStyle name="SAPBEXaggItem 2 2 7 3" xfId="25829" xr:uid="{00000000-0005-0000-0000-0000AE640000}"/>
    <cellStyle name="SAPBEXaggItem 2 2 7 4" xfId="25830" xr:uid="{00000000-0005-0000-0000-0000AF640000}"/>
    <cellStyle name="SAPBEXaggItem 2 2 8" xfId="25831" xr:uid="{00000000-0005-0000-0000-0000B0640000}"/>
    <cellStyle name="SAPBEXaggItem 2 2 8 2" xfId="25832" xr:uid="{00000000-0005-0000-0000-0000B1640000}"/>
    <cellStyle name="SAPBEXaggItem 2 2 9" xfId="25833" xr:uid="{00000000-0005-0000-0000-0000B2640000}"/>
    <cellStyle name="SAPBEXaggItem 2 3" xfId="25834" xr:uid="{00000000-0005-0000-0000-0000B3640000}"/>
    <cellStyle name="SAPBEXaggItem 2 3 2" xfId="25835" xr:uid="{00000000-0005-0000-0000-0000B4640000}"/>
    <cellStyle name="SAPBEXaggItem 2 3 2 2" xfId="25836" xr:uid="{00000000-0005-0000-0000-0000B5640000}"/>
    <cellStyle name="SAPBEXaggItem 2 3 2 3" xfId="25837" xr:uid="{00000000-0005-0000-0000-0000B6640000}"/>
    <cellStyle name="SAPBEXaggItem 2 3 2 4" xfId="25838" xr:uid="{00000000-0005-0000-0000-0000B7640000}"/>
    <cellStyle name="SAPBEXaggItem 2 3 3" xfId="25839" xr:uid="{00000000-0005-0000-0000-0000B8640000}"/>
    <cellStyle name="SAPBEXaggItem 2 3 3 2" xfId="25840" xr:uid="{00000000-0005-0000-0000-0000B9640000}"/>
    <cellStyle name="SAPBEXaggItem 2 3 3 3" xfId="25841" xr:uid="{00000000-0005-0000-0000-0000BA640000}"/>
    <cellStyle name="SAPBEXaggItem 2 3 3 4" xfId="25842" xr:uid="{00000000-0005-0000-0000-0000BB640000}"/>
    <cellStyle name="SAPBEXaggItem 2 3 4" xfId="25843" xr:uid="{00000000-0005-0000-0000-0000BC640000}"/>
    <cellStyle name="SAPBEXaggItem 2 3 4 2" xfId="25844" xr:uid="{00000000-0005-0000-0000-0000BD640000}"/>
    <cellStyle name="SAPBEXaggItem 2 3 4 3" xfId="25845" xr:uid="{00000000-0005-0000-0000-0000BE640000}"/>
    <cellStyle name="SAPBEXaggItem 2 3 4 4" xfId="25846" xr:uid="{00000000-0005-0000-0000-0000BF640000}"/>
    <cellStyle name="SAPBEXaggItem 2 3 5" xfId="25847" xr:uid="{00000000-0005-0000-0000-0000C0640000}"/>
    <cellStyle name="SAPBEXaggItem 2 3 5 2" xfId="25848" xr:uid="{00000000-0005-0000-0000-0000C1640000}"/>
    <cellStyle name="SAPBEXaggItem 2 3 5 3" xfId="25849" xr:uid="{00000000-0005-0000-0000-0000C2640000}"/>
    <cellStyle name="SAPBEXaggItem 2 3 5 4" xfId="25850" xr:uid="{00000000-0005-0000-0000-0000C3640000}"/>
    <cellStyle name="SAPBEXaggItem 2 3 6" xfId="25851" xr:uid="{00000000-0005-0000-0000-0000C4640000}"/>
    <cellStyle name="SAPBEXaggItem 2 3 6 2" xfId="25852" xr:uid="{00000000-0005-0000-0000-0000C5640000}"/>
    <cellStyle name="SAPBEXaggItem 2 3 6 3" xfId="25853" xr:uid="{00000000-0005-0000-0000-0000C6640000}"/>
    <cellStyle name="SAPBEXaggItem 2 3 6 4" xfId="25854" xr:uid="{00000000-0005-0000-0000-0000C7640000}"/>
    <cellStyle name="SAPBEXaggItem 2 3 7" xfId="25855" xr:uid="{00000000-0005-0000-0000-0000C8640000}"/>
    <cellStyle name="SAPBEXaggItem 2 3 8" xfId="25856" xr:uid="{00000000-0005-0000-0000-0000C9640000}"/>
    <cellStyle name="SAPBEXaggItem 2 3 9" xfId="25857" xr:uid="{00000000-0005-0000-0000-0000CA640000}"/>
    <cellStyle name="SAPBEXaggItem 2 4" xfId="25858" xr:uid="{00000000-0005-0000-0000-0000CB640000}"/>
    <cellStyle name="SAPBEXaggItem 2 4 2" xfId="25859" xr:uid="{00000000-0005-0000-0000-0000CC640000}"/>
    <cellStyle name="SAPBEXaggItem 2 4 3" xfId="25860" xr:uid="{00000000-0005-0000-0000-0000CD640000}"/>
    <cellStyle name="SAPBEXaggItem 2 4 4" xfId="25861" xr:uid="{00000000-0005-0000-0000-0000CE640000}"/>
    <cellStyle name="SAPBEXaggItem 2 5" xfId="25862" xr:uid="{00000000-0005-0000-0000-0000CF640000}"/>
    <cellStyle name="SAPBEXaggItem 2 5 2" xfId="25863" xr:uid="{00000000-0005-0000-0000-0000D0640000}"/>
    <cellStyle name="SAPBEXaggItem 2 5 3" xfId="25864" xr:uid="{00000000-0005-0000-0000-0000D1640000}"/>
    <cellStyle name="SAPBEXaggItem 2 5 4" xfId="25865" xr:uid="{00000000-0005-0000-0000-0000D2640000}"/>
    <cellStyle name="SAPBEXaggItem 2 6" xfId="25866" xr:uid="{00000000-0005-0000-0000-0000D3640000}"/>
    <cellStyle name="SAPBEXaggItem 2 6 2" xfId="25867" xr:uid="{00000000-0005-0000-0000-0000D4640000}"/>
    <cellStyle name="SAPBEXaggItem 2 6 3" xfId="25868" xr:uid="{00000000-0005-0000-0000-0000D5640000}"/>
    <cellStyle name="SAPBEXaggItem 2 6 4" xfId="25869" xr:uid="{00000000-0005-0000-0000-0000D6640000}"/>
    <cellStyle name="SAPBEXaggItem 2 7" xfId="25870" xr:uid="{00000000-0005-0000-0000-0000D7640000}"/>
    <cellStyle name="SAPBEXaggItem 2 7 2" xfId="25871" xr:uid="{00000000-0005-0000-0000-0000D8640000}"/>
    <cellStyle name="SAPBEXaggItem 2 7 3" xfId="25872" xr:uid="{00000000-0005-0000-0000-0000D9640000}"/>
    <cellStyle name="SAPBEXaggItem 2 7 4" xfId="25873" xr:uid="{00000000-0005-0000-0000-0000DA640000}"/>
    <cellStyle name="SAPBEXaggItem 2 8" xfId="25874" xr:uid="{00000000-0005-0000-0000-0000DB640000}"/>
    <cellStyle name="SAPBEXaggItem 2 9" xfId="25875" xr:uid="{00000000-0005-0000-0000-0000DC640000}"/>
    <cellStyle name="SAPBEXaggItem 20" xfId="25876" xr:uid="{00000000-0005-0000-0000-0000DD640000}"/>
    <cellStyle name="SAPBEXaggItem 20 2" xfId="25877" xr:uid="{00000000-0005-0000-0000-0000DE640000}"/>
    <cellStyle name="SAPBEXaggItem 21" xfId="25878" xr:uid="{00000000-0005-0000-0000-0000DF640000}"/>
    <cellStyle name="SAPBEXaggItem 21 2" xfId="25879" xr:uid="{00000000-0005-0000-0000-0000E0640000}"/>
    <cellStyle name="SAPBEXaggItem 22" xfId="25880" xr:uid="{00000000-0005-0000-0000-0000E1640000}"/>
    <cellStyle name="SAPBEXaggItem 23" xfId="25881" xr:uid="{00000000-0005-0000-0000-0000E2640000}"/>
    <cellStyle name="SAPBEXaggItem 3" xfId="25882" xr:uid="{00000000-0005-0000-0000-0000E3640000}"/>
    <cellStyle name="SAPBEXaggItem 3 10" xfId="25883" xr:uid="{00000000-0005-0000-0000-0000E4640000}"/>
    <cellStyle name="SAPBEXaggItem 3 10 2" xfId="25884" xr:uid="{00000000-0005-0000-0000-0000E5640000}"/>
    <cellStyle name="SAPBEXaggItem 3 11" xfId="25885" xr:uid="{00000000-0005-0000-0000-0000E6640000}"/>
    <cellStyle name="SAPBEXaggItem 3 11 2" xfId="25886" xr:uid="{00000000-0005-0000-0000-0000E7640000}"/>
    <cellStyle name="SAPBEXaggItem 3 12" xfId="25887" xr:uid="{00000000-0005-0000-0000-0000E8640000}"/>
    <cellStyle name="SAPBEXaggItem 3 2" xfId="25888" xr:uid="{00000000-0005-0000-0000-0000E9640000}"/>
    <cellStyle name="SAPBEXaggItem 3 2 2" xfId="25889" xr:uid="{00000000-0005-0000-0000-0000EA640000}"/>
    <cellStyle name="SAPBEXaggItem 3 2 2 2" xfId="25890" xr:uid="{00000000-0005-0000-0000-0000EB640000}"/>
    <cellStyle name="SAPBEXaggItem 3 2 2 3" xfId="25891" xr:uid="{00000000-0005-0000-0000-0000EC640000}"/>
    <cellStyle name="SAPBEXaggItem 3 2 2 4" xfId="25892" xr:uid="{00000000-0005-0000-0000-0000ED640000}"/>
    <cellStyle name="SAPBEXaggItem 3 2 3" xfId="25893" xr:uid="{00000000-0005-0000-0000-0000EE640000}"/>
    <cellStyle name="SAPBEXaggItem 3 2 3 2" xfId="25894" xr:uid="{00000000-0005-0000-0000-0000EF640000}"/>
    <cellStyle name="SAPBEXaggItem 3 2 3 3" xfId="25895" xr:uid="{00000000-0005-0000-0000-0000F0640000}"/>
    <cellStyle name="SAPBEXaggItem 3 2 3 4" xfId="25896" xr:uid="{00000000-0005-0000-0000-0000F1640000}"/>
    <cellStyle name="SAPBEXaggItem 3 2 4" xfId="25897" xr:uid="{00000000-0005-0000-0000-0000F2640000}"/>
    <cellStyle name="SAPBEXaggItem 3 2 4 2" xfId="25898" xr:uid="{00000000-0005-0000-0000-0000F3640000}"/>
    <cellStyle name="SAPBEXaggItem 3 2 4 3" xfId="25899" xr:uid="{00000000-0005-0000-0000-0000F4640000}"/>
    <cellStyle name="SAPBEXaggItem 3 2 4 4" xfId="25900" xr:uid="{00000000-0005-0000-0000-0000F5640000}"/>
    <cellStyle name="SAPBEXaggItem 3 2 5" xfId="25901" xr:uid="{00000000-0005-0000-0000-0000F6640000}"/>
    <cellStyle name="SAPBEXaggItem 3 2 5 2" xfId="25902" xr:uid="{00000000-0005-0000-0000-0000F7640000}"/>
    <cellStyle name="SAPBEXaggItem 3 2 5 3" xfId="25903" xr:uid="{00000000-0005-0000-0000-0000F8640000}"/>
    <cellStyle name="SAPBEXaggItem 3 2 5 4" xfId="25904" xr:uid="{00000000-0005-0000-0000-0000F9640000}"/>
    <cellStyle name="SAPBEXaggItem 3 2 6" xfId="25905" xr:uid="{00000000-0005-0000-0000-0000FA640000}"/>
    <cellStyle name="SAPBEXaggItem 3 2 6 2" xfId="25906" xr:uid="{00000000-0005-0000-0000-0000FB640000}"/>
    <cellStyle name="SAPBEXaggItem 3 2 6 3" xfId="25907" xr:uid="{00000000-0005-0000-0000-0000FC640000}"/>
    <cellStyle name="SAPBEXaggItem 3 2 6 4" xfId="25908" xr:uid="{00000000-0005-0000-0000-0000FD640000}"/>
    <cellStyle name="SAPBEXaggItem 3 2 7" xfId="25909" xr:uid="{00000000-0005-0000-0000-0000FE640000}"/>
    <cellStyle name="SAPBEXaggItem 3 2 8" xfId="25910" xr:uid="{00000000-0005-0000-0000-0000FF640000}"/>
    <cellStyle name="SAPBEXaggItem 3 2 9" xfId="25911" xr:uid="{00000000-0005-0000-0000-000000650000}"/>
    <cellStyle name="SAPBEXaggItem 3 3" xfId="25912" xr:uid="{00000000-0005-0000-0000-000001650000}"/>
    <cellStyle name="SAPBEXaggItem 3 3 2" xfId="25913" xr:uid="{00000000-0005-0000-0000-000002650000}"/>
    <cellStyle name="SAPBEXaggItem 3 3 3" xfId="25914" xr:uid="{00000000-0005-0000-0000-000003650000}"/>
    <cellStyle name="SAPBEXaggItem 3 3 4" xfId="25915" xr:uid="{00000000-0005-0000-0000-000004650000}"/>
    <cellStyle name="SAPBEXaggItem 3 4" xfId="25916" xr:uid="{00000000-0005-0000-0000-000005650000}"/>
    <cellStyle name="SAPBEXaggItem 3 4 2" xfId="25917" xr:uid="{00000000-0005-0000-0000-000006650000}"/>
    <cellStyle name="SAPBEXaggItem 3 4 3" xfId="25918" xr:uid="{00000000-0005-0000-0000-000007650000}"/>
    <cellStyle name="SAPBEXaggItem 3 4 4" xfId="25919" xr:uid="{00000000-0005-0000-0000-000008650000}"/>
    <cellStyle name="SAPBEXaggItem 3 5" xfId="25920" xr:uid="{00000000-0005-0000-0000-000009650000}"/>
    <cellStyle name="SAPBEXaggItem 3 5 2" xfId="25921" xr:uid="{00000000-0005-0000-0000-00000A650000}"/>
    <cellStyle name="SAPBEXaggItem 3 5 3" xfId="25922" xr:uid="{00000000-0005-0000-0000-00000B650000}"/>
    <cellStyle name="SAPBEXaggItem 3 5 4" xfId="25923" xr:uid="{00000000-0005-0000-0000-00000C650000}"/>
    <cellStyle name="SAPBEXaggItem 3 6" xfId="25924" xr:uid="{00000000-0005-0000-0000-00000D650000}"/>
    <cellStyle name="SAPBEXaggItem 3 6 2" xfId="25925" xr:uid="{00000000-0005-0000-0000-00000E650000}"/>
    <cellStyle name="SAPBEXaggItem 3 6 3" xfId="25926" xr:uid="{00000000-0005-0000-0000-00000F650000}"/>
    <cellStyle name="SAPBEXaggItem 3 6 4" xfId="25927" xr:uid="{00000000-0005-0000-0000-000010650000}"/>
    <cellStyle name="SAPBEXaggItem 3 7" xfId="25928" xr:uid="{00000000-0005-0000-0000-000011650000}"/>
    <cellStyle name="SAPBEXaggItem 3 7 2" xfId="25929" xr:uid="{00000000-0005-0000-0000-000012650000}"/>
    <cellStyle name="SAPBEXaggItem 3 7 3" xfId="25930" xr:uid="{00000000-0005-0000-0000-000013650000}"/>
    <cellStyle name="SAPBEXaggItem 3 7 4" xfId="25931" xr:uid="{00000000-0005-0000-0000-000014650000}"/>
    <cellStyle name="SAPBEXaggItem 3 8" xfId="25932" xr:uid="{00000000-0005-0000-0000-000015650000}"/>
    <cellStyle name="SAPBEXaggItem 3 9" xfId="25933" xr:uid="{00000000-0005-0000-0000-000016650000}"/>
    <cellStyle name="SAPBEXaggItem 3 9 2" xfId="25934" xr:uid="{00000000-0005-0000-0000-000017650000}"/>
    <cellStyle name="SAPBEXaggItem 4" xfId="25935" xr:uid="{00000000-0005-0000-0000-000018650000}"/>
    <cellStyle name="SAPBEXaggItem 4 10" xfId="25936" xr:uid="{00000000-0005-0000-0000-000019650000}"/>
    <cellStyle name="SAPBEXaggItem 4 2" xfId="25937" xr:uid="{00000000-0005-0000-0000-00001A650000}"/>
    <cellStyle name="SAPBEXaggItem 4 2 2" xfId="25938" xr:uid="{00000000-0005-0000-0000-00001B650000}"/>
    <cellStyle name="SAPBEXaggItem 4 2 2 2" xfId="25939" xr:uid="{00000000-0005-0000-0000-00001C650000}"/>
    <cellStyle name="SAPBEXaggItem 4 2 2 3" xfId="25940" xr:uid="{00000000-0005-0000-0000-00001D650000}"/>
    <cellStyle name="SAPBEXaggItem 4 2 2 4" xfId="25941" xr:uid="{00000000-0005-0000-0000-00001E650000}"/>
    <cellStyle name="SAPBEXaggItem 4 2 3" xfId="25942" xr:uid="{00000000-0005-0000-0000-00001F650000}"/>
    <cellStyle name="SAPBEXaggItem 4 2 3 2" xfId="25943" xr:uid="{00000000-0005-0000-0000-000020650000}"/>
    <cellStyle name="SAPBEXaggItem 4 2 3 3" xfId="25944" xr:uid="{00000000-0005-0000-0000-000021650000}"/>
    <cellStyle name="SAPBEXaggItem 4 2 3 4" xfId="25945" xr:uid="{00000000-0005-0000-0000-000022650000}"/>
    <cellStyle name="SAPBEXaggItem 4 2 4" xfId="25946" xr:uid="{00000000-0005-0000-0000-000023650000}"/>
    <cellStyle name="SAPBEXaggItem 4 2 4 2" xfId="25947" xr:uid="{00000000-0005-0000-0000-000024650000}"/>
    <cellStyle name="SAPBEXaggItem 4 2 4 3" xfId="25948" xr:uid="{00000000-0005-0000-0000-000025650000}"/>
    <cellStyle name="SAPBEXaggItem 4 2 4 4" xfId="25949" xr:uid="{00000000-0005-0000-0000-000026650000}"/>
    <cellStyle name="SAPBEXaggItem 4 2 5" xfId="25950" xr:uid="{00000000-0005-0000-0000-000027650000}"/>
    <cellStyle name="SAPBEXaggItem 4 2 5 2" xfId="25951" xr:uid="{00000000-0005-0000-0000-000028650000}"/>
    <cellStyle name="SAPBEXaggItem 4 2 5 3" xfId="25952" xr:uid="{00000000-0005-0000-0000-000029650000}"/>
    <cellStyle name="SAPBEXaggItem 4 2 5 4" xfId="25953" xr:uid="{00000000-0005-0000-0000-00002A650000}"/>
    <cellStyle name="SAPBEXaggItem 4 2 6" xfId="25954" xr:uid="{00000000-0005-0000-0000-00002B650000}"/>
    <cellStyle name="SAPBEXaggItem 4 2 6 2" xfId="25955" xr:uid="{00000000-0005-0000-0000-00002C650000}"/>
    <cellStyle name="SAPBEXaggItem 4 2 6 3" xfId="25956" xr:uid="{00000000-0005-0000-0000-00002D650000}"/>
    <cellStyle name="SAPBEXaggItem 4 2 6 4" xfId="25957" xr:uid="{00000000-0005-0000-0000-00002E650000}"/>
    <cellStyle name="SAPBEXaggItem 4 2 7" xfId="25958" xr:uid="{00000000-0005-0000-0000-00002F650000}"/>
    <cellStyle name="SAPBEXaggItem 4 2 8" xfId="25959" xr:uid="{00000000-0005-0000-0000-000030650000}"/>
    <cellStyle name="SAPBEXaggItem 4 2 9" xfId="25960" xr:uid="{00000000-0005-0000-0000-000031650000}"/>
    <cellStyle name="SAPBEXaggItem 4 3" xfId="25961" xr:uid="{00000000-0005-0000-0000-000032650000}"/>
    <cellStyle name="SAPBEXaggItem 4 3 2" xfId="25962" xr:uid="{00000000-0005-0000-0000-000033650000}"/>
    <cellStyle name="SAPBEXaggItem 4 3 3" xfId="25963" xr:uid="{00000000-0005-0000-0000-000034650000}"/>
    <cellStyle name="SAPBEXaggItem 4 3 4" xfId="25964" xr:uid="{00000000-0005-0000-0000-000035650000}"/>
    <cellStyle name="SAPBEXaggItem 4 4" xfId="25965" xr:uid="{00000000-0005-0000-0000-000036650000}"/>
    <cellStyle name="SAPBEXaggItem 4 4 2" xfId="25966" xr:uid="{00000000-0005-0000-0000-000037650000}"/>
    <cellStyle name="SAPBEXaggItem 4 4 3" xfId="25967" xr:uid="{00000000-0005-0000-0000-000038650000}"/>
    <cellStyle name="SAPBEXaggItem 4 4 4" xfId="25968" xr:uid="{00000000-0005-0000-0000-000039650000}"/>
    <cellStyle name="SAPBEXaggItem 4 5" xfId="25969" xr:uid="{00000000-0005-0000-0000-00003A650000}"/>
    <cellStyle name="SAPBEXaggItem 4 5 2" xfId="25970" xr:uid="{00000000-0005-0000-0000-00003B650000}"/>
    <cellStyle name="SAPBEXaggItem 4 5 3" xfId="25971" xr:uid="{00000000-0005-0000-0000-00003C650000}"/>
    <cellStyle name="SAPBEXaggItem 4 5 4" xfId="25972" xr:uid="{00000000-0005-0000-0000-00003D650000}"/>
    <cellStyle name="SAPBEXaggItem 4 6" xfId="25973" xr:uid="{00000000-0005-0000-0000-00003E650000}"/>
    <cellStyle name="SAPBEXaggItem 4 6 2" xfId="25974" xr:uid="{00000000-0005-0000-0000-00003F650000}"/>
    <cellStyle name="SAPBEXaggItem 4 6 3" xfId="25975" xr:uid="{00000000-0005-0000-0000-000040650000}"/>
    <cellStyle name="SAPBEXaggItem 4 6 4" xfId="25976" xr:uid="{00000000-0005-0000-0000-000041650000}"/>
    <cellStyle name="SAPBEXaggItem 4 7" xfId="25977" xr:uid="{00000000-0005-0000-0000-000042650000}"/>
    <cellStyle name="SAPBEXaggItem 4 7 2" xfId="25978" xr:uid="{00000000-0005-0000-0000-000043650000}"/>
    <cellStyle name="SAPBEXaggItem 4 7 3" xfId="25979" xr:uid="{00000000-0005-0000-0000-000044650000}"/>
    <cellStyle name="SAPBEXaggItem 4 7 4" xfId="25980" xr:uid="{00000000-0005-0000-0000-000045650000}"/>
    <cellStyle name="SAPBEXaggItem 4 8" xfId="25981" xr:uid="{00000000-0005-0000-0000-000046650000}"/>
    <cellStyle name="SAPBEXaggItem 4 8 2" xfId="25982" xr:uid="{00000000-0005-0000-0000-000047650000}"/>
    <cellStyle name="SAPBEXaggItem 4 9" xfId="25983" xr:uid="{00000000-0005-0000-0000-000048650000}"/>
    <cellStyle name="SAPBEXaggItem 4 9 2" xfId="25984" xr:uid="{00000000-0005-0000-0000-000049650000}"/>
    <cellStyle name="SAPBEXaggItem 5" xfId="25985" xr:uid="{00000000-0005-0000-0000-00004A650000}"/>
    <cellStyle name="SAPBEXaggItem 5 2" xfId="25986" xr:uid="{00000000-0005-0000-0000-00004B650000}"/>
    <cellStyle name="SAPBEXaggItem 5 2 2" xfId="25987" xr:uid="{00000000-0005-0000-0000-00004C650000}"/>
    <cellStyle name="SAPBEXaggItem 5 2 3" xfId="25988" xr:uid="{00000000-0005-0000-0000-00004D650000}"/>
    <cellStyle name="SAPBEXaggItem 5 2 4" xfId="25989" xr:uid="{00000000-0005-0000-0000-00004E650000}"/>
    <cellStyle name="SAPBEXaggItem 5 3" xfId="25990" xr:uid="{00000000-0005-0000-0000-00004F650000}"/>
    <cellStyle name="SAPBEXaggItem 5 4" xfId="25991" xr:uid="{00000000-0005-0000-0000-000050650000}"/>
    <cellStyle name="SAPBEXaggItem 5 5" xfId="25992" xr:uid="{00000000-0005-0000-0000-000051650000}"/>
    <cellStyle name="SAPBEXaggItem 5 6" xfId="25993" xr:uid="{00000000-0005-0000-0000-000052650000}"/>
    <cellStyle name="SAPBEXaggItem 5 7" xfId="25994" xr:uid="{00000000-0005-0000-0000-000053650000}"/>
    <cellStyle name="SAPBEXaggItem 6" xfId="25995" xr:uid="{00000000-0005-0000-0000-000054650000}"/>
    <cellStyle name="SAPBEXaggItem 6 2" xfId="25996" xr:uid="{00000000-0005-0000-0000-000055650000}"/>
    <cellStyle name="SAPBEXaggItem 6 2 2" xfId="25997" xr:uid="{00000000-0005-0000-0000-000056650000}"/>
    <cellStyle name="SAPBEXaggItem 6 2 3" xfId="25998" xr:uid="{00000000-0005-0000-0000-000057650000}"/>
    <cellStyle name="SAPBEXaggItem 6 2 4" xfId="25999" xr:uid="{00000000-0005-0000-0000-000058650000}"/>
    <cellStyle name="SAPBEXaggItem 6 3" xfId="26000" xr:uid="{00000000-0005-0000-0000-000059650000}"/>
    <cellStyle name="SAPBEXaggItem 6 4" xfId="26001" xr:uid="{00000000-0005-0000-0000-00005A650000}"/>
    <cellStyle name="SAPBEXaggItem 6 5" xfId="26002" xr:uid="{00000000-0005-0000-0000-00005B650000}"/>
    <cellStyle name="SAPBEXaggItem 7" xfId="26003" xr:uid="{00000000-0005-0000-0000-00005C650000}"/>
    <cellStyle name="SAPBEXaggItem 7 2" xfId="26004" xr:uid="{00000000-0005-0000-0000-00005D650000}"/>
    <cellStyle name="SAPBEXaggItem 7 3" xfId="26005" xr:uid="{00000000-0005-0000-0000-00005E650000}"/>
    <cellStyle name="SAPBEXaggItem 7 4" xfId="26006" xr:uid="{00000000-0005-0000-0000-00005F650000}"/>
    <cellStyle name="SAPBEXaggItem 8" xfId="26007" xr:uid="{00000000-0005-0000-0000-000060650000}"/>
    <cellStyle name="SAPBEXaggItem 8 2" xfId="26008" xr:uid="{00000000-0005-0000-0000-000061650000}"/>
    <cellStyle name="SAPBEXaggItem 8 3" xfId="26009" xr:uid="{00000000-0005-0000-0000-000062650000}"/>
    <cellStyle name="SAPBEXaggItem 8 4" xfId="26010" xr:uid="{00000000-0005-0000-0000-000063650000}"/>
    <cellStyle name="SAPBEXaggItem 9" xfId="26011" xr:uid="{00000000-0005-0000-0000-000064650000}"/>
    <cellStyle name="SAPBEXaggItem 9 2" xfId="26012" xr:uid="{00000000-0005-0000-0000-000065650000}"/>
    <cellStyle name="SAPBEXaggItem 9 3" xfId="26013" xr:uid="{00000000-0005-0000-0000-000066650000}"/>
    <cellStyle name="SAPBEXaggItem 9 4" xfId="26014" xr:uid="{00000000-0005-0000-0000-000067650000}"/>
    <cellStyle name="SAPBEXaggItemX" xfId="104" xr:uid="{00000000-0005-0000-0000-000068650000}"/>
    <cellStyle name="SAPBEXaggItemX 10" xfId="26015" xr:uid="{00000000-0005-0000-0000-000069650000}"/>
    <cellStyle name="SAPBEXaggItemX 10 2" xfId="26016" xr:uid="{00000000-0005-0000-0000-00006A650000}"/>
    <cellStyle name="SAPBEXaggItemX 10 3" xfId="26017" xr:uid="{00000000-0005-0000-0000-00006B650000}"/>
    <cellStyle name="SAPBEXaggItemX 10 4" xfId="26018" xr:uid="{00000000-0005-0000-0000-00006C650000}"/>
    <cellStyle name="SAPBEXaggItemX 11" xfId="26019" xr:uid="{00000000-0005-0000-0000-00006D650000}"/>
    <cellStyle name="SAPBEXaggItemX 11 2" xfId="26020" xr:uid="{00000000-0005-0000-0000-00006E650000}"/>
    <cellStyle name="SAPBEXaggItemX 11 3" xfId="26021" xr:uid="{00000000-0005-0000-0000-00006F650000}"/>
    <cellStyle name="SAPBEXaggItemX 11 4" xfId="26022" xr:uid="{00000000-0005-0000-0000-000070650000}"/>
    <cellStyle name="SAPBEXaggItemX 12" xfId="26023" xr:uid="{00000000-0005-0000-0000-000071650000}"/>
    <cellStyle name="SAPBEXaggItemX 12 2" xfId="26024" xr:uid="{00000000-0005-0000-0000-000072650000}"/>
    <cellStyle name="SAPBEXaggItemX 12 3" xfId="26025" xr:uid="{00000000-0005-0000-0000-000073650000}"/>
    <cellStyle name="SAPBEXaggItemX 12 4" xfId="26026" xr:uid="{00000000-0005-0000-0000-000074650000}"/>
    <cellStyle name="SAPBEXaggItemX 13" xfId="26027" xr:uid="{00000000-0005-0000-0000-000075650000}"/>
    <cellStyle name="SAPBEXaggItemX 13 2" xfId="26028" xr:uid="{00000000-0005-0000-0000-000076650000}"/>
    <cellStyle name="SAPBEXaggItemX 13 3" xfId="26029" xr:uid="{00000000-0005-0000-0000-000077650000}"/>
    <cellStyle name="SAPBEXaggItemX 13 4" xfId="26030" xr:uid="{00000000-0005-0000-0000-000078650000}"/>
    <cellStyle name="SAPBEXaggItemX 14" xfId="26031" xr:uid="{00000000-0005-0000-0000-000079650000}"/>
    <cellStyle name="SAPBEXaggItemX 14 2" xfId="26032" xr:uid="{00000000-0005-0000-0000-00007A650000}"/>
    <cellStyle name="SAPBEXaggItemX 14 3" xfId="26033" xr:uid="{00000000-0005-0000-0000-00007B650000}"/>
    <cellStyle name="SAPBEXaggItemX 14 4" xfId="26034" xr:uid="{00000000-0005-0000-0000-00007C650000}"/>
    <cellStyle name="SAPBEXaggItemX 15" xfId="26035" xr:uid="{00000000-0005-0000-0000-00007D650000}"/>
    <cellStyle name="SAPBEXaggItemX 15 2" xfId="26036" xr:uid="{00000000-0005-0000-0000-00007E650000}"/>
    <cellStyle name="SAPBEXaggItemX 15 3" xfId="26037" xr:uid="{00000000-0005-0000-0000-00007F650000}"/>
    <cellStyle name="SAPBEXaggItemX 15 4" xfId="26038" xr:uid="{00000000-0005-0000-0000-000080650000}"/>
    <cellStyle name="SAPBEXaggItemX 16" xfId="26039" xr:uid="{00000000-0005-0000-0000-000081650000}"/>
    <cellStyle name="SAPBEXaggItemX 16 2" xfId="26040" xr:uid="{00000000-0005-0000-0000-000082650000}"/>
    <cellStyle name="SAPBEXaggItemX 16 3" xfId="26041" xr:uid="{00000000-0005-0000-0000-000083650000}"/>
    <cellStyle name="SAPBEXaggItemX 16 4" xfId="26042" xr:uid="{00000000-0005-0000-0000-000084650000}"/>
    <cellStyle name="SAPBEXaggItemX 17" xfId="26043" xr:uid="{00000000-0005-0000-0000-000085650000}"/>
    <cellStyle name="SAPBEXaggItemX 17 2" xfId="26044" xr:uid="{00000000-0005-0000-0000-000086650000}"/>
    <cellStyle name="SAPBEXaggItemX 17 3" xfId="26045" xr:uid="{00000000-0005-0000-0000-000087650000}"/>
    <cellStyle name="SAPBEXaggItemX 17 4" xfId="26046" xr:uid="{00000000-0005-0000-0000-000088650000}"/>
    <cellStyle name="SAPBEXaggItemX 18" xfId="26047" xr:uid="{00000000-0005-0000-0000-000089650000}"/>
    <cellStyle name="SAPBEXaggItemX 19" xfId="26048" xr:uid="{00000000-0005-0000-0000-00008A650000}"/>
    <cellStyle name="SAPBEXaggItemX 2" xfId="26049" xr:uid="{00000000-0005-0000-0000-00008B650000}"/>
    <cellStyle name="SAPBEXaggItemX 2 10" xfId="26050" xr:uid="{00000000-0005-0000-0000-00008C650000}"/>
    <cellStyle name="SAPBEXaggItemX 2 10 2" xfId="26051" xr:uid="{00000000-0005-0000-0000-00008D650000}"/>
    <cellStyle name="SAPBEXaggItemX 2 11" xfId="26052" xr:uid="{00000000-0005-0000-0000-00008E650000}"/>
    <cellStyle name="SAPBEXaggItemX 2 11 2" xfId="26053" xr:uid="{00000000-0005-0000-0000-00008F650000}"/>
    <cellStyle name="SAPBEXaggItemX 2 12" xfId="26054" xr:uid="{00000000-0005-0000-0000-000090650000}"/>
    <cellStyle name="SAPBEXaggItemX 2 12 2" xfId="26055" xr:uid="{00000000-0005-0000-0000-000091650000}"/>
    <cellStyle name="SAPBEXaggItemX 2 13" xfId="26056" xr:uid="{00000000-0005-0000-0000-000092650000}"/>
    <cellStyle name="SAPBEXaggItemX 2 2" xfId="26057" xr:uid="{00000000-0005-0000-0000-000093650000}"/>
    <cellStyle name="SAPBEXaggItemX 2 2 10" xfId="26058" xr:uid="{00000000-0005-0000-0000-000094650000}"/>
    <cellStyle name="SAPBEXaggItemX 2 2 2" xfId="26059" xr:uid="{00000000-0005-0000-0000-000095650000}"/>
    <cellStyle name="SAPBEXaggItemX 2 2 2 2" xfId="26060" xr:uid="{00000000-0005-0000-0000-000096650000}"/>
    <cellStyle name="SAPBEXaggItemX 2 2 2 2 2" xfId="26061" xr:uid="{00000000-0005-0000-0000-000097650000}"/>
    <cellStyle name="SAPBEXaggItemX 2 2 2 2 3" xfId="26062" xr:uid="{00000000-0005-0000-0000-000098650000}"/>
    <cellStyle name="SAPBEXaggItemX 2 2 2 2 4" xfId="26063" xr:uid="{00000000-0005-0000-0000-000099650000}"/>
    <cellStyle name="SAPBEXaggItemX 2 2 2 3" xfId="26064" xr:uid="{00000000-0005-0000-0000-00009A650000}"/>
    <cellStyle name="SAPBEXaggItemX 2 2 2 3 2" xfId="26065" xr:uid="{00000000-0005-0000-0000-00009B650000}"/>
    <cellStyle name="SAPBEXaggItemX 2 2 2 3 3" xfId="26066" xr:uid="{00000000-0005-0000-0000-00009C650000}"/>
    <cellStyle name="SAPBEXaggItemX 2 2 2 3 4" xfId="26067" xr:uid="{00000000-0005-0000-0000-00009D650000}"/>
    <cellStyle name="SAPBEXaggItemX 2 2 2 4" xfId="26068" xr:uid="{00000000-0005-0000-0000-00009E650000}"/>
    <cellStyle name="SAPBEXaggItemX 2 2 2 4 2" xfId="26069" xr:uid="{00000000-0005-0000-0000-00009F650000}"/>
    <cellStyle name="SAPBEXaggItemX 2 2 2 4 3" xfId="26070" xr:uid="{00000000-0005-0000-0000-0000A0650000}"/>
    <cellStyle name="SAPBEXaggItemX 2 2 2 4 4" xfId="26071" xr:uid="{00000000-0005-0000-0000-0000A1650000}"/>
    <cellStyle name="SAPBEXaggItemX 2 2 2 5" xfId="26072" xr:uid="{00000000-0005-0000-0000-0000A2650000}"/>
    <cellStyle name="SAPBEXaggItemX 2 2 2 5 2" xfId="26073" xr:uid="{00000000-0005-0000-0000-0000A3650000}"/>
    <cellStyle name="SAPBEXaggItemX 2 2 2 5 3" xfId="26074" xr:uid="{00000000-0005-0000-0000-0000A4650000}"/>
    <cellStyle name="SAPBEXaggItemX 2 2 2 5 4" xfId="26075" xr:uid="{00000000-0005-0000-0000-0000A5650000}"/>
    <cellStyle name="SAPBEXaggItemX 2 2 2 6" xfId="26076" xr:uid="{00000000-0005-0000-0000-0000A6650000}"/>
    <cellStyle name="SAPBEXaggItemX 2 2 2 6 2" xfId="26077" xr:uid="{00000000-0005-0000-0000-0000A7650000}"/>
    <cellStyle name="SAPBEXaggItemX 2 2 2 6 3" xfId="26078" xr:uid="{00000000-0005-0000-0000-0000A8650000}"/>
    <cellStyle name="SAPBEXaggItemX 2 2 2 6 4" xfId="26079" xr:uid="{00000000-0005-0000-0000-0000A9650000}"/>
    <cellStyle name="SAPBEXaggItemX 2 2 2 7" xfId="26080" xr:uid="{00000000-0005-0000-0000-0000AA650000}"/>
    <cellStyle name="SAPBEXaggItemX 2 2 2 8" xfId="26081" xr:uid="{00000000-0005-0000-0000-0000AB650000}"/>
    <cellStyle name="SAPBEXaggItemX 2 2 2 9" xfId="26082" xr:uid="{00000000-0005-0000-0000-0000AC650000}"/>
    <cellStyle name="SAPBEXaggItemX 2 2 3" xfId="26083" xr:uid="{00000000-0005-0000-0000-0000AD650000}"/>
    <cellStyle name="SAPBEXaggItemX 2 2 3 2" xfId="26084" xr:uid="{00000000-0005-0000-0000-0000AE650000}"/>
    <cellStyle name="SAPBEXaggItemX 2 2 3 3" xfId="26085" xr:uid="{00000000-0005-0000-0000-0000AF650000}"/>
    <cellStyle name="SAPBEXaggItemX 2 2 3 4" xfId="26086" xr:uid="{00000000-0005-0000-0000-0000B0650000}"/>
    <cellStyle name="SAPBEXaggItemX 2 2 4" xfId="26087" xr:uid="{00000000-0005-0000-0000-0000B1650000}"/>
    <cellStyle name="SAPBEXaggItemX 2 2 4 2" xfId="26088" xr:uid="{00000000-0005-0000-0000-0000B2650000}"/>
    <cellStyle name="SAPBEXaggItemX 2 2 4 3" xfId="26089" xr:uid="{00000000-0005-0000-0000-0000B3650000}"/>
    <cellStyle name="SAPBEXaggItemX 2 2 4 4" xfId="26090" xr:uid="{00000000-0005-0000-0000-0000B4650000}"/>
    <cellStyle name="SAPBEXaggItemX 2 2 5" xfId="26091" xr:uid="{00000000-0005-0000-0000-0000B5650000}"/>
    <cellStyle name="SAPBEXaggItemX 2 2 5 2" xfId="26092" xr:uid="{00000000-0005-0000-0000-0000B6650000}"/>
    <cellStyle name="SAPBEXaggItemX 2 2 5 3" xfId="26093" xr:uid="{00000000-0005-0000-0000-0000B7650000}"/>
    <cellStyle name="SAPBEXaggItemX 2 2 5 4" xfId="26094" xr:uid="{00000000-0005-0000-0000-0000B8650000}"/>
    <cellStyle name="SAPBEXaggItemX 2 2 6" xfId="26095" xr:uid="{00000000-0005-0000-0000-0000B9650000}"/>
    <cellStyle name="SAPBEXaggItemX 2 2 6 2" xfId="26096" xr:uid="{00000000-0005-0000-0000-0000BA650000}"/>
    <cellStyle name="SAPBEXaggItemX 2 2 6 3" xfId="26097" xr:uid="{00000000-0005-0000-0000-0000BB650000}"/>
    <cellStyle name="SAPBEXaggItemX 2 2 6 4" xfId="26098" xr:uid="{00000000-0005-0000-0000-0000BC650000}"/>
    <cellStyle name="SAPBEXaggItemX 2 2 7" xfId="26099" xr:uid="{00000000-0005-0000-0000-0000BD650000}"/>
    <cellStyle name="SAPBEXaggItemX 2 2 7 2" xfId="26100" xr:uid="{00000000-0005-0000-0000-0000BE650000}"/>
    <cellStyle name="SAPBEXaggItemX 2 2 7 3" xfId="26101" xr:uid="{00000000-0005-0000-0000-0000BF650000}"/>
    <cellStyle name="SAPBEXaggItemX 2 2 7 4" xfId="26102" xr:uid="{00000000-0005-0000-0000-0000C0650000}"/>
    <cellStyle name="SAPBEXaggItemX 2 2 8" xfId="26103" xr:uid="{00000000-0005-0000-0000-0000C1650000}"/>
    <cellStyle name="SAPBEXaggItemX 2 2 8 2" xfId="26104" xr:uid="{00000000-0005-0000-0000-0000C2650000}"/>
    <cellStyle name="SAPBEXaggItemX 2 2 9" xfId="26105" xr:uid="{00000000-0005-0000-0000-0000C3650000}"/>
    <cellStyle name="SAPBEXaggItemX 2 3" xfId="26106" xr:uid="{00000000-0005-0000-0000-0000C4650000}"/>
    <cellStyle name="SAPBEXaggItemX 2 3 2" xfId="26107" xr:uid="{00000000-0005-0000-0000-0000C5650000}"/>
    <cellStyle name="SAPBEXaggItemX 2 3 2 2" xfId="26108" xr:uid="{00000000-0005-0000-0000-0000C6650000}"/>
    <cellStyle name="SAPBEXaggItemX 2 3 2 3" xfId="26109" xr:uid="{00000000-0005-0000-0000-0000C7650000}"/>
    <cellStyle name="SAPBEXaggItemX 2 3 2 4" xfId="26110" xr:uid="{00000000-0005-0000-0000-0000C8650000}"/>
    <cellStyle name="SAPBEXaggItemX 2 3 3" xfId="26111" xr:uid="{00000000-0005-0000-0000-0000C9650000}"/>
    <cellStyle name="SAPBEXaggItemX 2 3 3 2" xfId="26112" xr:uid="{00000000-0005-0000-0000-0000CA650000}"/>
    <cellStyle name="SAPBEXaggItemX 2 3 3 3" xfId="26113" xr:uid="{00000000-0005-0000-0000-0000CB650000}"/>
    <cellStyle name="SAPBEXaggItemX 2 3 3 4" xfId="26114" xr:uid="{00000000-0005-0000-0000-0000CC650000}"/>
    <cellStyle name="SAPBEXaggItemX 2 3 4" xfId="26115" xr:uid="{00000000-0005-0000-0000-0000CD650000}"/>
    <cellStyle name="SAPBEXaggItemX 2 3 4 2" xfId="26116" xr:uid="{00000000-0005-0000-0000-0000CE650000}"/>
    <cellStyle name="SAPBEXaggItemX 2 3 4 3" xfId="26117" xr:uid="{00000000-0005-0000-0000-0000CF650000}"/>
    <cellStyle name="SAPBEXaggItemX 2 3 4 4" xfId="26118" xr:uid="{00000000-0005-0000-0000-0000D0650000}"/>
    <cellStyle name="SAPBEXaggItemX 2 3 5" xfId="26119" xr:uid="{00000000-0005-0000-0000-0000D1650000}"/>
    <cellStyle name="SAPBEXaggItemX 2 3 5 2" xfId="26120" xr:uid="{00000000-0005-0000-0000-0000D2650000}"/>
    <cellStyle name="SAPBEXaggItemX 2 3 5 3" xfId="26121" xr:uid="{00000000-0005-0000-0000-0000D3650000}"/>
    <cellStyle name="SAPBEXaggItemX 2 3 5 4" xfId="26122" xr:uid="{00000000-0005-0000-0000-0000D4650000}"/>
    <cellStyle name="SAPBEXaggItemX 2 3 6" xfId="26123" xr:uid="{00000000-0005-0000-0000-0000D5650000}"/>
    <cellStyle name="SAPBEXaggItemX 2 3 6 2" xfId="26124" xr:uid="{00000000-0005-0000-0000-0000D6650000}"/>
    <cellStyle name="SAPBEXaggItemX 2 3 6 3" xfId="26125" xr:uid="{00000000-0005-0000-0000-0000D7650000}"/>
    <cellStyle name="SAPBEXaggItemX 2 3 6 4" xfId="26126" xr:uid="{00000000-0005-0000-0000-0000D8650000}"/>
    <cellStyle name="SAPBEXaggItemX 2 3 7" xfId="26127" xr:uid="{00000000-0005-0000-0000-0000D9650000}"/>
    <cellStyle name="SAPBEXaggItemX 2 3 8" xfId="26128" xr:uid="{00000000-0005-0000-0000-0000DA650000}"/>
    <cellStyle name="SAPBEXaggItemX 2 3 9" xfId="26129" xr:uid="{00000000-0005-0000-0000-0000DB650000}"/>
    <cellStyle name="SAPBEXaggItemX 2 4" xfId="26130" xr:uid="{00000000-0005-0000-0000-0000DC650000}"/>
    <cellStyle name="SAPBEXaggItemX 2 4 2" xfId="26131" xr:uid="{00000000-0005-0000-0000-0000DD650000}"/>
    <cellStyle name="SAPBEXaggItemX 2 4 3" xfId="26132" xr:uid="{00000000-0005-0000-0000-0000DE650000}"/>
    <cellStyle name="SAPBEXaggItemX 2 4 4" xfId="26133" xr:uid="{00000000-0005-0000-0000-0000DF650000}"/>
    <cellStyle name="SAPBEXaggItemX 2 5" xfId="26134" xr:uid="{00000000-0005-0000-0000-0000E0650000}"/>
    <cellStyle name="SAPBEXaggItemX 2 5 2" xfId="26135" xr:uid="{00000000-0005-0000-0000-0000E1650000}"/>
    <cellStyle name="SAPBEXaggItemX 2 5 3" xfId="26136" xr:uid="{00000000-0005-0000-0000-0000E2650000}"/>
    <cellStyle name="SAPBEXaggItemX 2 5 4" xfId="26137" xr:uid="{00000000-0005-0000-0000-0000E3650000}"/>
    <cellStyle name="SAPBEXaggItemX 2 6" xfId="26138" xr:uid="{00000000-0005-0000-0000-0000E4650000}"/>
    <cellStyle name="SAPBEXaggItemX 2 6 2" xfId="26139" xr:uid="{00000000-0005-0000-0000-0000E5650000}"/>
    <cellStyle name="SAPBEXaggItemX 2 6 3" xfId="26140" xr:uid="{00000000-0005-0000-0000-0000E6650000}"/>
    <cellStyle name="SAPBEXaggItemX 2 6 4" xfId="26141" xr:uid="{00000000-0005-0000-0000-0000E7650000}"/>
    <cellStyle name="SAPBEXaggItemX 2 7" xfId="26142" xr:uid="{00000000-0005-0000-0000-0000E8650000}"/>
    <cellStyle name="SAPBEXaggItemX 2 7 2" xfId="26143" xr:uid="{00000000-0005-0000-0000-0000E9650000}"/>
    <cellStyle name="SAPBEXaggItemX 2 7 3" xfId="26144" xr:uid="{00000000-0005-0000-0000-0000EA650000}"/>
    <cellStyle name="SAPBEXaggItemX 2 7 4" xfId="26145" xr:uid="{00000000-0005-0000-0000-0000EB650000}"/>
    <cellStyle name="SAPBEXaggItemX 2 8" xfId="26146" xr:uid="{00000000-0005-0000-0000-0000EC650000}"/>
    <cellStyle name="SAPBEXaggItemX 2 9" xfId="26147" xr:uid="{00000000-0005-0000-0000-0000ED650000}"/>
    <cellStyle name="SAPBEXaggItemX 20" xfId="26148" xr:uid="{00000000-0005-0000-0000-0000EE650000}"/>
    <cellStyle name="SAPBEXaggItemX 20 2" xfId="26149" xr:uid="{00000000-0005-0000-0000-0000EF650000}"/>
    <cellStyle name="SAPBEXaggItemX 21" xfId="26150" xr:uid="{00000000-0005-0000-0000-0000F0650000}"/>
    <cellStyle name="SAPBEXaggItemX 21 2" xfId="26151" xr:uid="{00000000-0005-0000-0000-0000F1650000}"/>
    <cellStyle name="SAPBEXaggItemX 22" xfId="26152" xr:uid="{00000000-0005-0000-0000-0000F2650000}"/>
    <cellStyle name="SAPBEXaggItemX 23" xfId="26153" xr:uid="{00000000-0005-0000-0000-0000F3650000}"/>
    <cellStyle name="SAPBEXaggItemX 3" xfId="26154" xr:uid="{00000000-0005-0000-0000-0000F4650000}"/>
    <cellStyle name="SAPBEXaggItemX 3 10" xfId="26155" xr:uid="{00000000-0005-0000-0000-0000F5650000}"/>
    <cellStyle name="SAPBEXaggItemX 3 10 2" xfId="26156" xr:uid="{00000000-0005-0000-0000-0000F6650000}"/>
    <cellStyle name="SAPBEXaggItemX 3 11" xfId="26157" xr:uid="{00000000-0005-0000-0000-0000F7650000}"/>
    <cellStyle name="SAPBEXaggItemX 3 11 2" xfId="26158" xr:uid="{00000000-0005-0000-0000-0000F8650000}"/>
    <cellStyle name="SAPBEXaggItemX 3 12" xfId="26159" xr:uid="{00000000-0005-0000-0000-0000F9650000}"/>
    <cellStyle name="SAPBEXaggItemX 3 2" xfId="26160" xr:uid="{00000000-0005-0000-0000-0000FA650000}"/>
    <cellStyle name="SAPBEXaggItemX 3 2 2" xfId="26161" xr:uid="{00000000-0005-0000-0000-0000FB650000}"/>
    <cellStyle name="SAPBEXaggItemX 3 2 2 2" xfId="26162" xr:uid="{00000000-0005-0000-0000-0000FC650000}"/>
    <cellStyle name="SAPBEXaggItemX 3 2 2 3" xfId="26163" xr:uid="{00000000-0005-0000-0000-0000FD650000}"/>
    <cellStyle name="SAPBEXaggItemX 3 2 2 4" xfId="26164" xr:uid="{00000000-0005-0000-0000-0000FE650000}"/>
    <cellStyle name="SAPBEXaggItemX 3 2 3" xfId="26165" xr:uid="{00000000-0005-0000-0000-0000FF650000}"/>
    <cellStyle name="SAPBEXaggItemX 3 2 3 2" xfId="26166" xr:uid="{00000000-0005-0000-0000-000000660000}"/>
    <cellStyle name="SAPBEXaggItemX 3 2 3 3" xfId="26167" xr:uid="{00000000-0005-0000-0000-000001660000}"/>
    <cellStyle name="SAPBEXaggItemX 3 2 3 4" xfId="26168" xr:uid="{00000000-0005-0000-0000-000002660000}"/>
    <cellStyle name="SAPBEXaggItemX 3 2 4" xfId="26169" xr:uid="{00000000-0005-0000-0000-000003660000}"/>
    <cellStyle name="SAPBEXaggItemX 3 2 4 2" xfId="26170" xr:uid="{00000000-0005-0000-0000-000004660000}"/>
    <cellStyle name="SAPBEXaggItemX 3 2 4 3" xfId="26171" xr:uid="{00000000-0005-0000-0000-000005660000}"/>
    <cellStyle name="SAPBEXaggItemX 3 2 4 4" xfId="26172" xr:uid="{00000000-0005-0000-0000-000006660000}"/>
    <cellStyle name="SAPBEXaggItemX 3 2 5" xfId="26173" xr:uid="{00000000-0005-0000-0000-000007660000}"/>
    <cellStyle name="SAPBEXaggItemX 3 2 5 2" xfId="26174" xr:uid="{00000000-0005-0000-0000-000008660000}"/>
    <cellStyle name="SAPBEXaggItemX 3 2 5 3" xfId="26175" xr:uid="{00000000-0005-0000-0000-000009660000}"/>
    <cellStyle name="SAPBEXaggItemX 3 2 5 4" xfId="26176" xr:uid="{00000000-0005-0000-0000-00000A660000}"/>
    <cellStyle name="SAPBEXaggItemX 3 2 6" xfId="26177" xr:uid="{00000000-0005-0000-0000-00000B660000}"/>
    <cellStyle name="SAPBEXaggItemX 3 2 6 2" xfId="26178" xr:uid="{00000000-0005-0000-0000-00000C660000}"/>
    <cellStyle name="SAPBEXaggItemX 3 2 6 3" xfId="26179" xr:uid="{00000000-0005-0000-0000-00000D660000}"/>
    <cellStyle name="SAPBEXaggItemX 3 2 6 4" xfId="26180" xr:uid="{00000000-0005-0000-0000-00000E660000}"/>
    <cellStyle name="SAPBEXaggItemX 3 2 7" xfId="26181" xr:uid="{00000000-0005-0000-0000-00000F660000}"/>
    <cellStyle name="SAPBEXaggItemX 3 2 8" xfId="26182" xr:uid="{00000000-0005-0000-0000-000010660000}"/>
    <cellStyle name="SAPBEXaggItemX 3 2 9" xfId="26183" xr:uid="{00000000-0005-0000-0000-000011660000}"/>
    <cellStyle name="SAPBEXaggItemX 3 3" xfId="26184" xr:uid="{00000000-0005-0000-0000-000012660000}"/>
    <cellStyle name="SAPBEXaggItemX 3 3 2" xfId="26185" xr:uid="{00000000-0005-0000-0000-000013660000}"/>
    <cellStyle name="SAPBEXaggItemX 3 3 3" xfId="26186" xr:uid="{00000000-0005-0000-0000-000014660000}"/>
    <cellStyle name="SAPBEXaggItemX 3 3 4" xfId="26187" xr:uid="{00000000-0005-0000-0000-000015660000}"/>
    <cellStyle name="SAPBEXaggItemX 3 4" xfId="26188" xr:uid="{00000000-0005-0000-0000-000016660000}"/>
    <cellStyle name="SAPBEXaggItemX 3 4 2" xfId="26189" xr:uid="{00000000-0005-0000-0000-000017660000}"/>
    <cellStyle name="SAPBEXaggItemX 3 4 3" xfId="26190" xr:uid="{00000000-0005-0000-0000-000018660000}"/>
    <cellStyle name="SAPBEXaggItemX 3 4 4" xfId="26191" xr:uid="{00000000-0005-0000-0000-000019660000}"/>
    <cellStyle name="SAPBEXaggItemX 3 5" xfId="26192" xr:uid="{00000000-0005-0000-0000-00001A660000}"/>
    <cellStyle name="SAPBEXaggItemX 3 5 2" xfId="26193" xr:uid="{00000000-0005-0000-0000-00001B660000}"/>
    <cellStyle name="SAPBEXaggItemX 3 5 3" xfId="26194" xr:uid="{00000000-0005-0000-0000-00001C660000}"/>
    <cellStyle name="SAPBEXaggItemX 3 5 4" xfId="26195" xr:uid="{00000000-0005-0000-0000-00001D660000}"/>
    <cellStyle name="SAPBEXaggItemX 3 6" xfId="26196" xr:uid="{00000000-0005-0000-0000-00001E660000}"/>
    <cellStyle name="SAPBEXaggItemX 3 6 2" xfId="26197" xr:uid="{00000000-0005-0000-0000-00001F660000}"/>
    <cellStyle name="SAPBEXaggItemX 3 6 3" xfId="26198" xr:uid="{00000000-0005-0000-0000-000020660000}"/>
    <cellStyle name="SAPBEXaggItemX 3 6 4" xfId="26199" xr:uid="{00000000-0005-0000-0000-000021660000}"/>
    <cellStyle name="SAPBEXaggItemX 3 7" xfId="26200" xr:uid="{00000000-0005-0000-0000-000022660000}"/>
    <cellStyle name="SAPBEXaggItemX 3 7 2" xfId="26201" xr:uid="{00000000-0005-0000-0000-000023660000}"/>
    <cellStyle name="SAPBEXaggItemX 3 7 3" xfId="26202" xr:uid="{00000000-0005-0000-0000-000024660000}"/>
    <cellStyle name="SAPBEXaggItemX 3 7 4" xfId="26203" xr:uid="{00000000-0005-0000-0000-000025660000}"/>
    <cellStyle name="SAPBEXaggItemX 3 8" xfId="26204" xr:uid="{00000000-0005-0000-0000-000026660000}"/>
    <cellStyle name="SAPBEXaggItemX 3 9" xfId="26205" xr:uid="{00000000-0005-0000-0000-000027660000}"/>
    <cellStyle name="SAPBEXaggItemX 3 9 2" xfId="26206" xr:uid="{00000000-0005-0000-0000-000028660000}"/>
    <cellStyle name="SAPBEXaggItemX 4" xfId="26207" xr:uid="{00000000-0005-0000-0000-000029660000}"/>
    <cellStyle name="SAPBEXaggItemX 4 10" xfId="26208" xr:uid="{00000000-0005-0000-0000-00002A660000}"/>
    <cellStyle name="SAPBEXaggItemX 4 2" xfId="26209" xr:uid="{00000000-0005-0000-0000-00002B660000}"/>
    <cellStyle name="SAPBEXaggItemX 4 2 2" xfId="26210" xr:uid="{00000000-0005-0000-0000-00002C660000}"/>
    <cellStyle name="SAPBEXaggItemX 4 2 2 2" xfId="26211" xr:uid="{00000000-0005-0000-0000-00002D660000}"/>
    <cellStyle name="SAPBEXaggItemX 4 2 2 3" xfId="26212" xr:uid="{00000000-0005-0000-0000-00002E660000}"/>
    <cellStyle name="SAPBEXaggItemX 4 2 2 4" xfId="26213" xr:uid="{00000000-0005-0000-0000-00002F660000}"/>
    <cellStyle name="SAPBEXaggItemX 4 2 3" xfId="26214" xr:uid="{00000000-0005-0000-0000-000030660000}"/>
    <cellStyle name="SAPBEXaggItemX 4 2 3 2" xfId="26215" xr:uid="{00000000-0005-0000-0000-000031660000}"/>
    <cellStyle name="SAPBEXaggItemX 4 2 3 3" xfId="26216" xr:uid="{00000000-0005-0000-0000-000032660000}"/>
    <cellStyle name="SAPBEXaggItemX 4 2 3 4" xfId="26217" xr:uid="{00000000-0005-0000-0000-000033660000}"/>
    <cellStyle name="SAPBEXaggItemX 4 2 4" xfId="26218" xr:uid="{00000000-0005-0000-0000-000034660000}"/>
    <cellStyle name="SAPBEXaggItemX 4 2 4 2" xfId="26219" xr:uid="{00000000-0005-0000-0000-000035660000}"/>
    <cellStyle name="SAPBEXaggItemX 4 2 4 3" xfId="26220" xr:uid="{00000000-0005-0000-0000-000036660000}"/>
    <cellStyle name="SAPBEXaggItemX 4 2 4 4" xfId="26221" xr:uid="{00000000-0005-0000-0000-000037660000}"/>
    <cellStyle name="SAPBEXaggItemX 4 2 5" xfId="26222" xr:uid="{00000000-0005-0000-0000-000038660000}"/>
    <cellStyle name="SAPBEXaggItemX 4 2 5 2" xfId="26223" xr:uid="{00000000-0005-0000-0000-000039660000}"/>
    <cellStyle name="SAPBEXaggItemX 4 2 5 3" xfId="26224" xr:uid="{00000000-0005-0000-0000-00003A660000}"/>
    <cellStyle name="SAPBEXaggItemX 4 2 5 4" xfId="26225" xr:uid="{00000000-0005-0000-0000-00003B660000}"/>
    <cellStyle name="SAPBEXaggItemX 4 2 6" xfId="26226" xr:uid="{00000000-0005-0000-0000-00003C660000}"/>
    <cellStyle name="SAPBEXaggItemX 4 2 6 2" xfId="26227" xr:uid="{00000000-0005-0000-0000-00003D660000}"/>
    <cellStyle name="SAPBEXaggItemX 4 2 6 3" xfId="26228" xr:uid="{00000000-0005-0000-0000-00003E660000}"/>
    <cellStyle name="SAPBEXaggItemX 4 2 6 4" xfId="26229" xr:uid="{00000000-0005-0000-0000-00003F660000}"/>
    <cellStyle name="SAPBEXaggItemX 4 2 7" xfId="26230" xr:uid="{00000000-0005-0000-0000-000040660000}"/>
    <cellStyle name="SAPBEXaggItemX 4 2 8" xfId="26231" xr:uid="{00000000-0005-0000-0000-000041660000}"/>
    <cellStyle name="SAPBEXaggItemX 4 2 9" xfId="26232" xr:uid="{00000000-0005-0000-0000-000042660000}"/>
    <cellStyle name="SAPBEXaggItemX 4 3" xfId="26233" xr:uid="{00000000-0005-0000-0000-000043660000}"/>
    <cellStyle name="SAPBEXaggItemX 4 3 2" xfId="26234" xr:uid="{00000000-0005-0000-0000-000044660000}"/>
    <cellStyle name="SAPBEXaggItemX 4 3 3" xfId="26235" xr:uid="{00000000-0005-0000-0000-000045660000}"/>
    <cellStyle name="SAPBEXaggItemX 4 3 4" xfId="26236" xr:uid="{00000000-0005-0000-0000-000046660000}"/>
    <cellStyle name="SAPBEXaggItemX 4 4" xfId="26237" xr:uid="{00000000-0005-0000-0000-000047660000}"/>
    <cellStyle name="SAPBEXaggItemX 4 4 2" xfId="26238" xr:uid="{00000000-0005-0000-0000-000048660000}"/>
    <cellStyle name="SAPBEXaggItemX 4 4 3" xfId="26239" xr:uid="{00000000-0005-0000-0000-000049660000}"/>
    <cellStyle name="SAPBEXaggItemX 4 4 4" xfId="26240" xr:uid="{00000000-0005-0000-0000-00004A660000}"/>
    <cellStyle name="SAPBEXaggItemX 4 5" xfId="26241" xr:uid="{00000000-0005-0000-0000-00004B660000}"/>
    <cellStyle name="SAPBEXaggItemX 4 5 2" xfId="26242" xr:uid="{00000000-0005-0000-0000-00004C660000}"/>
    <cellStyle name="SAPBEXaggItemX 4 5 3" xfId="26243" xr:uid="{00000000-0005-0000-0000-00004D660000}"/>
    <cellStyle name="SAPBEXaggItemX 4 5 4" xfId="26244" xr:uid="{00000000-0005-0000-0000-00004E660000}"/>
    <cellStyle name="SAPBEXaggItemX 4 6" xfId="26245" xr:uid="{00000000-0005-0000-0000-00004F660000}"/>
    <cellStyle name="SAPBEXaggItemX 4 6 2" xfId="26246" xr:uid="{00000000-0005-0000-0000-000050660000}"/>
    <cellStyle name="SAPBEXaggItemX 4 6 3" xfId="26247" xr:uid="{00000000-0005-0000-0000-000051660000}"/>
    <cellStyle name="SAPBEXaggItemX 4 6 4" xfId="26248" xr:uid="{00000000-0005-0000-0000-000052660000}"/>
    <cellStyle name="SAPBEXaggItemX 4 7" xfId="26249" xr:uid="{00000000-0005-0000-0000-000053660000}"/>
    <cellStyle name="SAPBEXaggItemX 4 7 2" xfId="26250" xr:uid="{00000000-0005-0000-0000-000054660000}"/>
    <cellStyle name="SAPBEXaggItemX 4 7 3" xfId="26251" xr:uid="{00000000-0005-0000-0000-000055660000}"/>
    <cellStyle name="SAPBEXaggItemX 4 7 4" xfId="26252" xr:uid="{00000000-0005-0000-0000-000056660000}"/>
    <cellStyle name="SAPBEXaggItemX 4 8" xfId="26253" xr:uid="{00000000-0005-0000-0000-000057660000}"/>
    <cellStyle name="SAPBEXaggItemX 4 8 2" xfId="26254" xr:uid="{00000000-0005-0000-0000-000058660000}"/>
    <cellStyle name="SAPBEXaggItemX 4 9" xfId="26255" xr:uid="{00000000-0005-0000-0000-000059660000}"/>
    <cellStyle name="SAPBEXaggItemX 4 9 2" xfId="26256" xr:uid="{00000000-0005-0000-0000-00005A660000}"/>
    <cellStyle name="SAPBEXaggItemX 5" xfId="26257" xr:uid="{00000000-0005-0000-0000-00005B660000}"/>
    <cellStyle name="SAPBEXaggItemX 5 2" xfId="26258" xr:uid="{00000000-0005-0000-0000-00005C660000}"/>
    <cellStyle name="SAPBEXaggItemX 5 2 2" xfId="26259" xr:uid="{00000000-0005-0000-0000-00005D660000}"/>
    <cellStyle name="SAPBEXaggItemX 5 2 3" xfId="26260" xr:uid="{00000000-0005-0000-0000-00005E660000}"/>
    <cellStyle name="SAPBEXaggItemX 5 2 4" xfId="26261" xr:uid="{00000000-0005-0000-0000-00005F660000}"/>
    <cellStyle name="SAPBEXaggItemX 5 3" xfId="26262" xr:uid="{00000000-0005-0000-0000-000060660000}"/>
    <cellStyle name="SAPBEXaggItemX 5 4" xfId="26263" xr:uid="{00000000-0005-0000-0000-000061660000}"/>
    <cellStyle name="SAPBEXaggItemX 5 5" xfId="26264" xr:uid="{00000000-0005-0000-0000-000062660000}"/>
    <cellStyle name="SAPBEXaggItemX 5 6" xfId="26265" xr:uid="{00000000-0005-0000-0000-000063660000}"/>
    <cellStyle name="SAPBEXaggItemX 5 7" xfId="26266" xr:uid="{00000000-0005-0000-0000-000064660000}"/>
    <cellStyle name="SAPBEXaggItemX 6" xfId="26267" xr:uid="{00000000-0005-0000-0000-000065660000}"/>
    <cellStyle name="SAPBEXaggItemX 6 2" xfId="26268" xr:uid="{00000000-0005-0000-0000-000066660000}"/>
    <cellStyle name="SAPBEXaggItemX 6 2 2" xfId="26269" xr:uid="{00000000-0005-0000-0000-000067660000}"/>
    <cellStyle name="SAPBEXaggItemX 6 2 3" xfId="26270" xr:uid="{00000000-0005-0000-0000-000068660000}"/>
    <cellStyle name="SAPBEXaggItemX 6 2 4" xfId="26271" xr:uid="{00000000-0005-0000-0000-000069660000}"/>
    <cellStyle name="SAPBEXaggItemX 6 3" xfId="26272" xr:uid="{00000000-0005-0000-0000-00006A660000}"/>
    <cellStyle name="SAPBEXaggItemX 6 4" xfId="26273" xr:uid="{00000000-0005-0000-0000-00006B660000}"/>
    <cellStyle name="SAPBEXaggItemX 6 5" xfId="26274" xr:uid="{00000000-0005-0000-0000-00006C660000}"/>
    <cellStyle name="SAPBEXaggItemX 7" xfId="26275" xr:uid="{00000000-0005-0000-0000-00006D660000}"/>
    <cellStyle name="SAPBEXaggItemX 7 2" xfId="26276" xr:uid="{00000000-0005-0000-0000-00006E660000}"/>
    <cellStyle name="SAPBEXaggItemX 7 3" xfId="26277" xr:uid="{00000000-0005-0000-0000-00006F660000}"/>
    <cellStyle name="SAPBEXaggItemX 7 4" xfId="26278" xr:uid="{00000000-0005-0000-0000-000070660000}"/>
    <cellStyle name="SAPBEXaggItemX 8" xfId="26279" xr:uid="{00000000-0005-0000-0000-000071660000}"/>
    <cellStyle name="SAPBEXaggItemX 8 2" xfId="26280" xr:uid="{00000000-0005-0000-0000-000072660000}"/>
    <cellStyle name="SAPBEXaggItemX 8 3" xfId="26281" xr:uid="{00000000-0005-0000-0000-000073660000}"/>
    <cellStyle name="SAPBEXaggItemX 8 4" xfId="26282" xr:uid="{00000000-0005-0000-0000-000074660000}"/>
    <cellStyle name="SAPBEXaggItemX 9" xfId="26283" xr:uid="{00000000-0005-0000-0000-000075660000}"/>
    <cellStyle name="SAPBEXaggItemX 9 2" xfId="26284" xr:uid="{00000000-0005-0000-0000-000076660000}"/>
    <cellStyle name="SAPBEXaggItemX 9 3" xfId="26285" xr:uid="{00000000-0005-0000-0000-000077660000}"/>
    <cellStyle name="SAPBEXaggItemX 9 4" xfId="26286" xr:uid="{00000000-0005-0000-0000-000078660000}"/>
    <cellStyle name="SAPBEXchaText" xfId="105" xr:uid="{00000000-0005-0000-0000-000079660000}"/>
    <cellStyle name="SAPBEXchaText 10" xfId="26287" xr:uid="{00000000-0005-0000-0000-00007A660000}"/>
    <cellStyle name="SAPBEXchaText 11" xfId="26288" xr:uid="{00000000-0005-0000-0000-00007B660000}"/>
    <cellStyle name="SAPBEXchaText 12" xfId="26289" xr:uid="{00000000-0005-0000-0000-00007C660000}"/>
    <cellStyle name="SAPBEXchaText 2" xfId="26290" xr:uid="{00000000-0005-0000-0000-00007D660000}"/>
    <cellStyle name="SAPBEXchaText 2 2" xfId="26291" xr:uid="{00000000-0005-0000-0000-00007E660000}"/>
    <cellStyle name="SAPBEXchaText 3" xfId="26292" xr:uid="{00000000-0005-0000-0000-00007F660000}"/>
    <cellStyle name="SAPBEXchaText 3 2" xfId="26293" xr:uid="{00000000-0005-0000-0000-000080660000}"/>
    <cellStyle name="SAPBEXchaText 4" xfId="26294" xr:uid="{00000000-0005-0000-0000-000081660000}"/>
    <cellStyle name="SAPBEXchaText 4 2" xfId="26295" xr:uid="{00000000-0005-0000-0000-000082660000}"/>
    <cellStyle name="SAPBEXchaText 5" xfId="26296" xr:uid="{00000000-0005-0000-0000-000083660000}"/>
    <cellStyle name="SAPBEXchaText 5 2" xfId="26297" xr:uid="{00000000-0005-0000-0000-000084660000}"/>
    <cellStyle name="SAPBEXchaText 6" xfId="26298" xr:uid="{00000000-0005-0000-0000-000085660000}"/>
    <cellStyle name="SAPBEXchaText 6 2" xfId="26299" xr:uid="{00000000-0005-0000-0000-000086660000}"/>
    <cellStyle name="SAPBEXchaText 7" xfId="26300" xr:uid="{00000000-0005-0000-0000-000087660000}"/>
    <cellStyle name="SAPBEXchaText 8" xfId="26301" xr:uid="{00000000-0005-0000-0000-000088660000}"/>
    <cellStyle name="SAPBEXchaText 9" xfId="26302" xr:uid="{00000000-0005-0000-0000-000089660000}"/>
    <cellStyle name="SAPBEXexcBad7" xfId="106" xr:uid="{00000000-0005-0000-0000-00008A660000}"/>
    <cellStyle name="SAPBEXexcBad7 10" xfId="26303" xr:uid="{00000000-0005-0000-0000-00008B660000}"/>
    <cellStyle name="SAPBEXexcBad7 10 2" xfId="26304" xr:uid="{00000000-0005-0000-0000-00008C660000}"/>
    <cellStyle name="SAPBEXexcBad7 10 3" xfId="26305" xr:uid="{00000000-0005-0000-0000-00008D660000}"/>
    <cellStyle name="SAPBEXexcBad7 10 4" xfId="26306" xr:uid="{00000000-0005-0000-0000-00008E660000}"/>
    <cellStyle name="SAPBEXexcBad7 11" xfId="26307" xr:uid="{00000000-0005-0000-0000-00008F660000}"/>
    <cellStyle name="SAPBEXexcBad7 11 2" xfId="26308" xr:uid="{00000000-0005-0000-0000-000090660000}"/>
    <cellStyle name="SAPBEXexcBad7 11 3" xfId="26309" xr:uid="{00000000-0005-0000-0000-000091660000}"/>
    <cellStyle name="SAPBEXexcBad7 11 4" xfId="26310" xr:uid="{00000000-0005-0000-0000-000092660000}"/>
    <cellStyle name="SAPBEXexcBad7 12" xfId="26311" xr:uid="{00000000-0005-0000-0000-000093660000}"/>
    <cellStyle name="SAPBEXexcBad7 12 2" xfId="26312" xr:uid="{00000000-0005-0000-0000-000094660000}"/>
    <cellStyle name="SAPBEXexcBad7 12 3" xfId="26313" xr:uid="{00000000-0005-0000-0000-000095660000}"/>
    <cellStyle name="SAPBEXexcBad7 12 4" xfId="26314" xr:uid="{00000000-0005-0000-0000-000096660000}"/>
    <cellStyle name="SAPBEXexcBad7 13" xfId="26315" xr:uid="{00000000-0005-0000-0000-000097660000}"/>
    <cellStyle name="SAPBEXexcBad7 13 2" xfId="26316" xr:uid="{00000000-0005-0000-0000-000098660000}"/>
    <cellStyle name="SAPBEXexcBad7 13 3" xfId="26317" xr:uid="{00000000-0005-0000-0000-000099660000}"/>
    <cellStyle name="SAPBEXexcBad7 13 4" xfId="26318" xr:uid="{00000000-0005-0000-0000-00009A660000}"/>
    <cellStyle name="SAPBEXexcBad7 14" xfId="26319" xr:uid="{00000000-0005-0000-0000-00009B660000}"/>
    <cellStyle name="SAPBEXexcBad7 14 2" xfId="26320" xr:uid="{00000000-0005-0000-0000-00009C660000}"/>
    <cellStyle name="SAPBEXexcBad7 14 3" xfId="26321" xr:uid="{00000000-0005-0000-0000-00009D660000}"/>
    <cellStyle name="SAPBEXexcBad7 14 4" xfId="26322" xr:uid="{00000000-0005-0000-0000-00009E660000}"/>
    <cellStyle name="SAPBEXexcBad7 15" xfId="26323" xr:uid="{00000000-0005-0000-0000-00009F660000}"/>
    <cellStyle name="SAPBEXexcBad7 15 2" xfId="26324" xr:uid="{00000000-0005-0000-0000-0000A0660000}"/>
    <cellStyle name="SAPBEXexcBad7 15 3" xfId="26325" xr:uid="{00000000-0005-0000-0000-0000A1660000}"/>
    <cellStyle name="SAPBEXexcBad7 15 4" xfId="26326" xr:uid="{00000000-0005-0000-0000-0000A2660000}"/>
    <cellStyle name="SAPBEXexcBad7 16" xfId="26327" xr:uid="{00000000-0005-0000-0000-0000A3660000}"/>
    <cellStyle name="SAPBEXexcBad7 16 2" xfId="26328" xr:uid="{00000000-0005-0000-0000-0000A4660000}"/>
    <cellStyle name="SAPBEXexcBad7 16 3" xfId="26329" xr:uid="{00000000-0005-0000-0000-0000A5660000}"/>
    <cellStyle name="SAPBEXexcBad7 16 4" xfId="26330" xr:uid="{00000000-0005-0000-0000-0000A6660000}"/>
    <cellStyle name="SAPBEXexcBad7 17" xfId="26331" xr:uid="{00000000-0005-0000-0000-0000A7660000}"/>
    <cellStyle name="SAPBEXexcBad7 17 2" xfId="26332" xr:uid="{00000000-0005-0000-0000-0000A8660000}"/>
    <cellStyle name="SAPBEXexcBad7 17 3" xfId="26333" xr:uid="{00000000-0005-0000-0000-0000A9660000}"/>
    <cellStyle name="SAPBEXexcBad7 17 4" xfId="26334" xr:uid="{00000000-0005-0000-0000-0000AA660000}"/>
    <cellStyle name="SAPBEXexcBad7 18" xfId="26335" xr:uid="{00000000-0005-0000-0000-0000AB660000}"/>
    <cellStyle name="SAPBEXexcBad7 19" xfId="26336" xr:uid="{00000000-0005-0000-0000-0000AC660000}"/>
    <cellStyle name="SAPBEXexcBad7 2" xfId="26337" xr:uid="{00000000-0005-0000-0000-0000AD660000}"/>
    <cellStyle name="SAPBEXexcBad7 2 10" xfId="26338" xr:uid="{00000000-0005-0000-0000-0000AE660000}"/>
    <cellStyle name="SAPBEXexcBad7 2 10 2" xfId="26339" xr:uid="{00000000-0005-0000-0000-0000AF660000}"/>
    <cellStyle name="SAPBEXexcBad7 2 11" xfId="26340" xr:uid="{00000000-0005-0000-0000-0000B0660000}"/>
    <cellStyle name="SAPBEXexcBad7 2 11 2" xfId="26341" xr:uid="{00000000-0005-0000-0000-0000B1660000}"/>
    <cellStyle name="SAPBEXexcBad7 2 12" xfId="26342" xr:uid="{00000000-0005-0000-0000-0000B2660000}"/>
    <cellStyle name="SAPBEXexcBad7 2 12 2" xfId="26343" xr:uid="{00000000-0005-0000-0000-0000B3660000}"/>
    <cellStyle name="SAPBEXexcBad7 2 13" xfId="26344" xr:uid="{00000000-0005-0000-0000-0000B4660000}"/>
    <cellStyle name="SAPBEXexcBad7 2 2" xfId="26345" xr:uid="{00000000-0005-0000-0000-0000B5660000}"/>
    <cellStyle name="SAPBEXexcBad7 2 2 10" xfId="26346" xr:uid="{00000000-0005-0000-0000-0000B6660000}"/>
    <cellStyle name="SAPBEXexcBad7 2 2 2" xfId="26347" xr:uid="{00000000-0005-0000-0000-0000B7660000}"/>
    <cellStyle name="SAPBEXexcBad7 2 2 2 2" xfId="26348" xr:uid="{00000000-0005-0000-0000-0000B8660000}"/>
    <cellStyle name="SAPBEXexcBad7 2 2 2 2 2" xfId="26349" xr:uid="{00000000-0005-0000-0000-0000B9660000}"/>
    <cellStyle name="SAPBEXexcBad7 2 2 2 2 3" xfId="26350" xr:uid="{00000000-0005-0000-0000-0000BA660000}"/>
    <cellStyle name="SAPBEXexcBad7 2 2 2 2 4" xfId="26351" xr:uid="{00000000-0005-0000-0000-0000BB660000}"/>
    <cellStyle name="SAPBEXexcBad7 2 2 2 3" xfId="26352" xr:uid="{00000000-0005-0000-0000-0000BC660000}"/>
    <cellStyle name="SAPBEXexcBad7 2 2 2 3 2" xfId="26353" xr:uid="{00000000-0005-0000-0000-0000BD660000}"/>
    <cellStyle name="SAPBEXexcBad7 2 2 2 3 3" xfId="26354" xr:uid="{00000000-0005-0000-0000-0000BE660000}"/>
    <cellStyle name="SAPBEXexcBad7 2 2 2 3 4" xfId="26355" xr:uid="{00000000-0005-0000-0000-0000BF660000}"/>
    <cellStyle name="SAPBEXexcBad7 2 2 2 4" xfId="26356" xr:uid="{00000000-0005-0000-0000-0000C0660000}"/>
    <cellStyle name="SAPBEXexcBad7 2 2 2 4 2" xfId="26357" xr:uid="{00000000-0005-0000-0000-0000C1660000}"/>
    <cellStyle name="SAPBEXexcBad7 2 2 2 4 3" xfId="26358" xr:uid="{00000000-0005-0000-0000-0000C2660000}"/>
    <cellStyle name="SAPBEXexcBad7 2 2 2 4 4" xfId="26359" xr:uid="{00000000-0005-0000-0000-0000C3660000}"/>
    <cellStyle name="SAPBEXexcBad7 2 2 2 5" xfId="26360" xr:uid="{00000000-0005-0000-0000-0000C4660000}"/>
    <cellStyle name="SAPBEXexcBad7 2 2 2 5 2" xfId="26361" xr:uid="{00000000-0005-0000-0000-0000C5660000}"/>
    <cellStyle name="SAPBEXexcBad7 2 2 2 5 3" xfId="26362" xr:uid="{00000000-0005-0000-0000-0000C6660000}"/>
    <cellStyle name="SAPBEXexcBad7 2 2 2 5 4" xfId="26363" xr:uid="{00000000-0005-0000-0000-0000C7660000}"/>
    <cellStyle name="SAPBEXexcBad7 2 2 2 6" xfId="26364" xr:uid="{00000000-0005-0000-0000-0000C8660000}"/>
    <cellStyle name="SAPBEXexcBad7 2 2 2 6 2" xfId="26365" xr:uid="{00000000-0005-0000-0000-0000C9660000}"/>
    <cellStyle name="SAPBEXexcBad7 2 2 2 6 3" xfId="26366" xr:uid="{00000000-0005-0000-0000-0000CA660000}"/>
    <cellStyle name="SAPBEXexcBad7 2 2 2 6 4" xfId="26367" xr:uid="{00000000-0005-0000-0000-0000CB660000}"/>
    <cellStyle name="SAPBEXexcBad7 2 2 2 7" xfId="26368" xr:uid="{00000000-0005-0000-0000-0000CC660000}"/>
    <cellStyle name="SAPBEXexcBad7 2 2 2 8" xfId="26369" xr:uid="{00000000-0005-0000-0000-0000CD660000}"/>
    <cellStyle name="SAPBEXexcBad7 2 2 2 9" xfId="26370" xr:uid="{00000000-0005-0000-0000-0000CE660000}"/>
    <cellStyle name="SAPBEXexcBad7 2 2 3" xfId="26371" xr:uid="{00000000-0005-0000-0000-0000CF660000}"/>
    <cellStyle name="SAPBEXexcBad7 2 2 3 2" xfId="26372" xr:uid="{00000000-0005-0000-0000-0000D0660000}"/>
    <cellStyle name="SAPBEXexcBad7 2 2 3 3" xfId="26373" xr:uid="{00000000-0005-0000-0000-0000D1660000}"/>
    <cellStyle name="SAPBEXexcBad7 2 2 3 4" xfId="26374" xr:uid="{00000000-0005-0000-0000-0000D2660000}"/>
    <cellStyle name="SAPBEXexcBad7 2 2 4" xfId="26375" xr:uid="{00000000-0005-0000-0000-0000D3660000}"/>
    <cellStyle name="SAPBEXexcBad7 2 2 4 2" xfId="26376" xr:uid="{00000000-0005-0000-0000-0000D4660000}"/>
    <cellStyle name="SAPBEXexcBad7 2 2 4 3" xfId="26377" xr:uid="{00000000-0005-0000-0000-0000D5660000}"/>
    <cellStyle name="SAPBEXexcBad7 2 2 4 4" xfId="26378" xr:uid="{00000000-0005-0000-0000-0000D6660000}"/>
    <cellStyle name="SAPBEXexcBad7 2 2 5" xfId="26379" xr:uid="{00000000-0005-0000-0000-0000D7660000}"/>
    <cellStyle name="SAPBEXexcBad7 2 2 5 2" xfId="26380" xr:uid="{00000000-0005-0000-0000-0000D8660000}"/>
    <cellStyle name="SAPBEXexcBad7 2 2 5 3" xfId="26381" xr:uid="{00000000-0005-0000-0000-0000D9660000}"/>
    <cellStyle name="SAPBEXexcBad7 2 2 5 4" xfId="26382" xr:uid="{00000000-0005-0000-0000-0000DA660000}"/>
    <cellStyle name="SAPBEXexcBad7 2 2 6" xfId="26383" xr:uid="{00000000-0005-0000-0000-0000DB660000}"/>
    <cellStyle name="SAPBEXexcBad7 2 2 6 2" xfId="26384" xr:uid="{00000000-0005-0000-0000-0000DC660000}"/>
    <cellStyle name="SAPBEXexcBad7 2 2 6 3" xfId="26385" xr:uid="{00000000-0005-0000-0000-0000DD660000}"/>
    <cellStyle name="SAPBEXexcBad7 2 2 6 4" xfId="26386" xr:uid="{00000000-0005-0000-0000-0000DE660000}"/>
    <cellStyle name="SAPBEXexcBad7 2 2 7" xfId="26387" xr:uid="{00000000-0005-0000-0000-0000DF660000}"/>
    <cellStyle name="SAPBEXexcBad7 2 2 7 2" xfId="26388" xr:uid="{00000000-0005-0000-0000-0000E0660000}"/>
    <cellStyle name="SAPBEXexcBad7 2 2 7 3" xfId="26389" xr:uid="{00000000-0005-0000-0000-0000E1660000}"/>
    <cellStyle name="SAPBEXexcBad7 2 2 7 4" xfId="26390" xr:uid="{00000000-0005-0000-0000-0000E2660000}"/>
    <cellStyle name="SAPBEXexcBad7 2 2 8" xfId="26391" xr:uid="{00000000-0005-0000-0000-0000E3660000}"/>
    <cellStyle name="SAPBEXexcBad7 2 2 8 2" xfId="26392" xr:uid="{00000000-0005-0000-0000-0000E4660000}"/>
    <cellStyle name="SAPBEXexcBad7 2 2 9" xfId="26393" xr:uid="{00000000-0005-0000-0000-0000E5660000}"/>
    <cellStyle name="SAPBEXexcBad7 2 3" xfId="26394" xr:uid="{00000000-0005-0000-0000-0000E6660000}"/>
    <cellStyle name="SAPBEXexcBad7 2 3 2" xfId="26395" xr:uid="{00000000-0005-0000-0000-0000E7660000}"/>
    <cellStyle name="SAPBEXexcBad7 2 3 2 2" xfId="26396" xr:uid="{00000000-0005-0000-0000-0000E8660000}"/>
    <cellStyle name="SAPBEXexcBad7 2 3 2 3" xfId="26397" xr:uid="{00000000-0005-0000-0000-0000E9660000}"/>
    <cellStyle name="SAPBEXexcBad7 2 3 2 4" xfId="26398" xr:uid="{00000000-0005-0000-0000-0000EA660000}"/>
    <cellStyle name="SAPBEXexcBad7 2 3 3" xfId="26399" xr:uid="{00000000-0005-0000-0000-0000EB660000}"/>
    <cellStyle name="SAPBEXexcBad7 2 3 3 2" xfId="26400" xr:uid="{00000000-0005-0000-0000-0000EC660000}"/>
    <cellStyle name="SAPBEXexcBad7 2 3 3 3" xfId="26401" xr:uid="{00000000-0005-0000-0000-0000ED660000}"/>
    <cellStyle name="SAPBEXexcBad7 2 3 3 4" xfId="26402" xr:uid="{00000000-0005-0000-0000-0000EE660000}"/>
    <cellStyle name="SAPBEXexcBad7 2 3 4" xfId="26403" xr:uid="{00000000-0005-0000-0000-0000EF660000}"/>
    <cellStyle name="SAPBEXexcBad7 2 3 4 2" xfId="26404" xr:uid="{00000000-0005-0000-0000-0000F0660000}"/>
    <cellStyle name="SAPBEXexcBad7 2 3 4 3" xfId="26405" xr:uid="{00000000-0005-0000-0000-0000F1660000}"/>
    <cellStyle name="SAPBEXexcBad7 2 3 4 4" xfId="26406" xr:uid="{00000000-0005-0000-0000-0000F2660000}"/>
    <cellStyle name="SAPBEXexcBad7 2 3 5" xfId="26407" xr:uid="{00000000-0005-0000-0000-0000F3660000}"/>
    <cellStyle name="SAPBEXexcBad7 2 3 5 2" xfId="26408" xr:uid="{00000000-0005-0000-0000-0000F4660000}"/>
    <cellStyle name="SAPBEXexcBad7 2 3 5 3" xfId="26409" xr:uid="{00000000-0005-0000-0000-0000F5660000}"/>
    <cellStyle name="SAPBEXexcBad7 2 3 5 4" xfId="26410" xr:uid="{00000000-0005-0000-0000-0000F6660000}"/>
    <cellStyle name="SAPBEXexcBad7 2 3 6" xfId="26411" xr:uid="{00000000-0005-0000-0000-0000F7660000}"/>
    <cellStyle name="SAPBEXexcBad7 2 3 6 2" xfId="26412" xr:uid="{00000000-0005-0000-0000-0000F8660000}"/>
    <cellStyle name="SAPBEXexcBad7 2 3 6 3" xfId="26413" xr:uid="{00000000-0005-0000-0000-0000F9660000}"/>
    <cellStyle name="SAPBEXexcBad7 2 3 6 4" xfId="26414" xr:uid="{00000000-0005-0000-0000-0000FA660000}"/>
    <cellStyle name="SAPBEXexcBad7 2 3 7" xfId="26415" xr:uid="{00000000-0005-0000-0000-0000FB660000}"/>
    <cellStyle name="SAPBEXexcBad7 2 3 8" xfId="26416" xr:uid="{00000000-0005-0000-0000-0000FC660000}"/>
    <cellStyle name="SAPBEXexcBad7 2 3 9" xfId="26417" xr:uid="{00000000-0005-0000-0000-0000FD660000}"/>
    <cellStyle name="SAPBEXexcBad7 2 4" xfId="26418" xr:uid="{00000000-0005-0000-0000-0000FE660000}"/>
    <cellStyle name="SAPBEXexcBad7 2 4 2" xfId="26419" xr:uid="{00000000-0005-0000-0000-0000FF660000}"/>
    <cellStyle name="SAPBEXexcBad7 2 4 3" xfId="26420" xr:uid="{00000000-0005-0000-0000-000000670000}"/>
    <cellStyle name="SAPBEXexcBad7 2 4 4" xfId="26421" xr:uid="{00000000-0005-0000-0000-000001670000}"/>
    <cellStyle name="SAPBEXexcBad7 2 5" xfId="26422" xr:uid="{00000000-0005-0000-0000-000002670000}"/>
    <cellStyle name="SAPBEXexcBad7 2 5 2" xfId="26423" xr:uid="{00000000-0005-0000-0000-000003670000}"/>
    <cellStyle name="SAPBEXexcBad7 2 5 3" xfId="26424" xr:uid="{00000000-0005-0000-0000-000004670000}"/>
    <cellStyle name="SAPBEXexcBad7 2 5 4" xfId="26425" xr:uid="{00000000-0005-0000-0000-000005670000}"/>
    <cellStyle name="SAPBEXexcBad7 2 6" xfId="26426" xr:uid="{00000000-0005-0000-0000-000006670000}"/>
    <cellStyle name="SAPBEXexcBad7 2 6 2" xfId="26427" xr:uid="{00000000-0005-0000-0000-000007670000}"/>
    <cellStyle name="SAPBEXexcBad7 2 6 3" xfId="26428" xr:uid="{00000000-0005-0000-0000-000008670000}"/>
    <cellStyle name="SAPBEXexcBad7 2 6 4" xfId="26429" xr:uid="{00000000-0005-0000-0000-000009670000}"/>
    <cellStyle name="SAPBEXexcBad7 2 7" xfId="26430" xr:uid="{00000000-0005-0000-0000-00000A670000}"/>
    <cellStyle name="SAPBEXexcBad7 2 7 2" xfId="26431" xr:uid="{00000000-0005-0000-0000-00000B670000}"/>
    <cellStyle name="SAPBEXexcBad7 2 7 3" xfId="26432" xr:uid="{00000000-0005-0000-0000-00000C670000}"/>
    <cellStyle name="SAPBEXexcBad7 2 7 4" xfId="26433" xr:uid="{00000000-0005-0000-0000-00000D670000}"/>
    <cellStyle name="SAPBEXexcBad7 2 8" xfId="26434" xr:uid="{00000000-0005-0000-0000-00000E670000}"/>
    <cellStyle name="SAPBEXexcBad7 2 9" xfId="26435" xr:uid="{00000000-0005-0000-0000-00000F670000}"/>
    <cellStyle name="SAPBEXexcBad7 20" xfId="26436" xr:uid="{00000000-0005-0000-0000-000010670000}"/>
    <cellStyle name="SAPBEXexcBad7 20 2" xfId="26437" xr:uid="{00000000-0005-0000-0000-000011670000}"/>
    <cellStyle name="SAPBEXexcBad7 21" xfId="26438" xr:uid="{00000000-0005-0000-0000-000012670000}"/>
    <cellStyle name="SAPBEXexcBad7 21 2" xfId="26439" xr:uid="{00000000-0005-0000-0000-000013670000}"/>
    <cellStyle name="SAPBEXexcBad7 22" xfId="26440" xr:uid="{00000000-0005-0000-0000-000014670000}"/>
    <cellStyle name="SAPBEXexcBad7 23" xfId="26441" xr:uid="{00000000-0005-0000-0000-000015670000}"/>
    <cellStyle name="SAPBEXexcBad7 3" xfId="26442" xr:uid="{00000000-0005-0000-0000-000016670000}"/>
    <cellStyle name="SAPBEXexcBad7 3 10" xfId="26443" xr:uid="{00000000-0005-0000-0000-000017670000}"/>
    <cellStyle name="SAPBEXexcBad7 3 10 2" xfId="26444" xr:uid="{00000000-0005-0000-0000-000018670000}"/>
    <cellStyle name="SAPBEXexcBad7 3 11" xfId="26445" xr:uid="{00000000-0005-0000-0000-000019670000}"/>
    <cellStyle name="SAPBEXexcBad7 3 11 2" xfId="26446" xr:uid="{00000000-0005-0000-0000-00001A670000}"/>
    <cellStyle name="SAPBEXexcBad7 3 12" xfId="26447" xr:uid="{00000000-0005-0000-0000-00001B670000}"/>
    <cellStyle name="SAPBEXexcBad7 3 2" xfId="26448" xr:uid="{00000000-0005-0000-0000-00001C670000}"/>
    <cellStyle name="SAPBEXexcBad7 3 2 2" xfId="26449" xr:uid="{00000000-0005-0000-0000-00001D670000}"/>
    <cellStyle name="SAPBEXexcBad7 3 2 2 2" xfId="26450" xr:uid="{00000000-0005-0000-0000-00001E670000}"/>
    <cellStyle name="SAPBEXexcBad7 3 2 2 3" xfId="26451" xr:uid="{00000000-0005-0000-0000-00001F670000}"/>
    <cellStyle name="SAPBEXexcBad7 3 2 2 4" xfId="26452" xr:uid="{00000000-0005-0000-0000-000020670000}"/>
    <cellStyle name="SAPBEXexcBad7 3 2 3" xfId="26453" xr:uid="{00000000-0005-0000-0000-000021670000}"/>
    <cellStyle name="SAPBEXexcBad7 3 2 3 2" xfId="26454" xr:uid="{00000000-0005-0000-0000-000022670000}"/>
    <cellStyle name="SAPBEXexcBad7 3 2 3 3" xfId="26455" xr:uid="{00000000-0005-0000-0000-000023670000}"/>
    <cellStyle name="SAPBEXexcBad7 3 2 3 4" xfId="26456" xr:uid="{00000000-0005-0000-0000-000024670000}"/>
    <cellStyle name="SAPBEXexcBad7 3 2 4" xfId="26457" xr:uid="{00000000-0005-0000-0000-000025670000}"/>
    <cellStyle name="SAPBEXexcBad7 3 2 4 2" xfId="26458" xr:uid="{00000000-0005-0000-0000-000026670000}"/>
    <cellStyle name="SAPBEXexcBad7 3 2 4 3" xfId="26459" xr:uid="{00000000-0005-0000-0000-000027670000}"/>
    <cellStyle name="SAPBEXexcBad7 3 2 4 4" xfId="26460" xr:uid="{00000000-0005-0000-0000-000028670000}"/>
    <cellStyle name="SAPBEXexcBad7 3 2 5" xfId="26461" xr:uid="{00000000-0005-0000-0000-000029670000}"/>
    <cellStyle name="SAPBEXexcBad7 3 2 5 2" xfId="26462" xr:uid="{00000000-0005-0000-0000-00002A670000}"/>
    <cellStyle name="SAPBEXexcBad7 3 2 5 3" xfId="26463" xr:uid="{00000000-0005-0000-0000-00002B670000}"/>
    <cellStyle name="SAPBEXexcBad7 3 2 5 4" xfId="26464" xr:uid="{00000000-0005-0000-0000-00002C670000}"/>
    <cellStyle name="SAPBEXexcBad7 3 2 6" xfId="26465" xr:uid="{00000000-0005-0000-0000-00002D670000}"/>
    <cellStyle name="SAPBEXexcBad7 3 2 6 2" xfId="26466" xr:uid="{00000000-0005-0000-0000-00002E670000}"/>
    <cellStyle name="SAPBEXexcBad7 3 2 6 3" xfId="26467" xr:uid="{00000000-0005-0000-0000-00002F670000}"/>
    <cellStyle name="SAPBEXexcBad7 3 2 6 4" xfId="26468" xr:uid="{00000000-0005-0000-0000-000030670000}"/>
    <cellStyle name="SAPBEXexcBad7 3 2 7" xfId="26469" xr:uid="{00000000-0005-0000-0000-000031670000}"/>
    <cellStyle name="SAPBEXexcBad7 3 2 8" xfId="26470" xr:uid="{00000000-0005-0000-0000-000032670000}"/>
    <cellStyle name="SAPBEXexcBad7 3 2 9" xfId="26471" xr:uid="{00000000-0005-0000-0000-000033670000}"/>
    <cellStyle name="SAPBEXexcBad7 3 3" xfId="26472" xr:uid="{00000000-0005-0000-0000-000034670000}"/>
    <cellStyle name="SAPBEXexcBad7 3 3 2" xfId="26473" xr:uid="{00000000-0005-0000-0000-000035670000}"/>
    <cellStyle name="SAPBEXexcBad7 3 3 3" xfId="26474" xr:uid="{00000000-0005-0000-0000-000036670000}"/>
    <cellStyle name="SAPBEXexcBad7 3 3 4" xfId="26475" xr:uid="{00000000-0005-0000-0000-000037670000}"/>
    <cellStyle name="SAPBEXexcBad7 3 4" xfId="26476" xr:uid="{00000000-0005-0000-0000-000038670000}"/>
    <cellStyle name="SAPBEXexcBad7 3 4 2" xfId="26477" xr:uid="{00000000-0005-0000-0000-000039670000}"/>
    <cellStyle name="SAPBEXexcBad7 3 4 3" xfId="26478" xr:uid="{00000000-0005-0000-0000-00003A670000}"/>
    <cellStyle name="SAPBEXexcBad7 3 4 4" xfId="26479" xr:uid="{00000000-0005-0000-0000-00003B670000}"/>
    <cellStyle name="SAPBEXexcBad7 3 5" xfId="26480" xr:uid="{00000000-0005-0000-0000-00003C670000}"/>
    <cellStyle name="SAPBEXexcBad7 3 5 2" xfId="26481" xr:uid="{00000000-0005-0000-0000-00003D670000}"/>
    <cellStyle name="SAPBEXexcBad7 3 5 3" xfId="26482" xr:uid="{00000000-0005-0000-0000-00003E670000}"/>
    <cellStyle name="SAPBEXexcBad7 3 5 4" xfId="26483" xr:uid="{00000000-0005-0000-0000-00003F670000}"/>
    <cellStyle name="SAPBEXexcBad7 3 6" xfId="26484" xr:uid="{00000000-0005-0000-0000-000040670000}"/>
    <cellStyle name="SAPBEXexcBad7 3 6 2" xfId="26485" xr:uid="{00000000-0005-0000-0000-000041670000}"/>
    <cellStyle name="SAPBEXexcBad7 3 6 3" xfId="26486" xr:uid="{00000000-0005-0000-0000-000042670000}"/>
    <cellStyle name="SAPBEXexcBad7 3 6 4" xfId="26487" xr:uid="{00000000-0005-0000-0000-000043670000}"/>
    <cellStyle name="SAPBEXexcBad7 3 7" xfId="26488" xr:uid="{00000000-0005-0000-0000-000044670000}"/>
    <cellStyle name="SAPBEXexcBad7 3 7 2" xfId="26489" xr:uid="{00000000-0005-0000-0000-000045670000}"/>
    <cellStyle name="SAPBEXexcBad7 3 7 3" xfId="26490" xr:uid="{00000000-0005-0000-0000-000046670000}"/>
    <cellStyle name="SAPBEXexcBad7 3 7 4" xfId="26491" xr:uid="{00000000-0005-0000-0000-000047670000}"/>
    <cellStyle name="SAPBEXexcBad7 3 8" xfId="26492" xr:uid="{00000000-0005-0000-0000-000048670000}"/>
    <cellStyle name="SAPBEXexcBad7 3 9" xfId="26493" xr:uid="{00000000-0005-0000-0000-000049670000}"/>
    <cellStyle name="SAPBEXexcBad7 3 9 2" xfId="26494" xr:uid="{00000000-0005-0000-0000-00004A670000}"/>
    <cellStyle name="SAPBEXexcBad7 4" xfId="26495" xr:uid="{00000000-0005-0000-0000-00004B670000}"/>
    <cellStyle name="SAPBEXexcBad7 4 10" xfId="26496" xr:uid="{00000000-0005-0000-0000-00004C670000}"/>
    <cellStyle name="SAPBEXexcBad7 4 2" xfId="26497" xr:uid="{00000000-0005-0000-0000-00004D670000}"/>
    <cellStyle name="SAPBEXexcBad7 4 2 2" xfId="26498" xr:uid="{00000000-0005-0000-0000-00004E670000}"/>
    <cellStyle name="SAPBEXexcBad7 4 2 2 2" xfId="26499" xr:uid="{00000000-0005-0000-0000-00004F670000}"/>
    <cellStyle name="SAPBEXexcBad7 4 2 2 3" xfId="26500" xr:uid="{00000000-0005-0000-0000-000050670000}"/>
    <cellStyle name="SAPBEXexcBad7 4 2 2 4" xfId="26501" xr:uid="{00000000-0005-0000-0000-000051670000}"/>
    <cellStyle name="SAPBEXexcBad7 4 2 3" xfId="26502" xr:uid="{00000000-0005-0000-0000-000052670000}"/>
    <cellStyle name="SAPBEXexcBad7 4 2 3 2" xfId="26503" xr:uid="{00000000-0005-0000-0000-000053670000}"/>
    <cellStyle name="SAPBEXexcBad7 4 2 3 3" xfId="26504" xr:uid="{00000000-0005-0000-0000-000054670000}"/>
    <cellStyle name="SAPBEXexcBad7 4 2 3 4" xfId="26505" xr:uid="{00000000-0005-0000-0000-000055670000}"/>
    <cellStyle name="SAPBEXexcBad7 4 2 4" xfId="26506" xr:uid="{00000000-0005-0000-0000-000056670000}"/>
    <cellStyle name="SAPBEXexcBad7 4 2 4 2" xfId="26507" xr:uid="{00000000-0005-0000-0000-000057670000}"/>
    <cellStyle name="SAPBEXexcBad7 4 2 4 3" xfId="26508" xr:uid="{00000000-0005-0000-0000-000058670000}"/>
    <cellStyle name="SAPBEXexcBad7 4 2 4 4" xfId="26509" xr:uid="{00000000-0005-0000-0000-000059670000}"/>
    <cellStyle name="SAPBEXexcBad7 4 2 5" xfId="26510" xr:uid="{00000000-0005-0000-0000-00005A670000}"/>
    <cellStyle name="SAPBEXexcBad7 4 2 5 2" xfId="26511" xr:uid="{00000000-0005-0000-0000-00005B670000}"/>
    <cellStyle name="SAPBEXexcBad7 4 2 5 3" xfId="26512" xr:uid="{00000000-0005-0000-0000-00005C670000}"/>
    <cellStyle name="SAPBEXexcBad7 4 2 5 4" xfId="26513" xr:uid="{00000000-0005-0000-0000-00005D670000}"/>
    <cellStyle name="SAPBEXexcBad7 4 2 6" xfId="26514" xr:uid="{00000000-0005-0000-0000-00005E670000}"/>
    <cellStyle name="SAPBEXexcBad7 4 2 6 2" xfId="26515" xr:uid="{00000000-0005-0000-0000-00005F670000}"/>
    <cellStyle name="SAPBEXexcBad7 4 2 6 3" xfId="26516" xr:uid="{00000000-0005-0000-0000-000060670000}"/>
    <cellStyle name="SAPBEXexcBad7 4 2 6 4" xfId="26517" xr:uid="{00000000-0005-0000-0000-000061670000}"/>
    <cellStyle name="SAPBEXexcBad7 4 2 7" xfId="26518" xr:uid="{00000000-0005-0000-0000-000062670000}"/>
    <cellStyle name="SAPBEXexcBad7 4 2 8" xfId="26519" xr:uid="{00000000-0005-0000-0000-000063670000}"/>
    <cellStyle name="SAPBEXexcBad7 4 2 9" xfId="26520" xr:uid="{00000000-0005-0000-0000-000064670000}"/>
    <cellStyle name="SAPBEXexcBad7 4 3" xfId="26521" xr:uid="{00000000-0005-0000-0000-000065670000}"/>
    <cellStyle name="SAPBEXexcBad7 4 3 2" xfId="26522" xr:uid="{00000000-0005-0000-0000-000066670000}"/>
    <cellStyle name="SAPBEXexcBad7 4 3 3" xfId="26523" xr:uid="{00000000-0005-0000-0000-000067670000}"/>
    <cellStyle name="SAPBEXexcBad7 4 3 4" xfId="26524" xr:uid="{00000000-0005-0000-0000-000068670000}"/>
    <cellStyle name="SAPBEXexcBad7 4 4" xfId="26525" xr:uid="{00000000-0005-0000-0000-000069670000}"/>
    <cellStyle name="SAPBEXexcBad7 4 4 2" xfId="26526" xr:uid="{00000000-0005-0000-0000-00006A670000}"/>
    <cellStyle name="SAPBEXexcBad7 4 4 3" xfId="26527" xr:uid="{00000000-0005-0000-0000-00006B670000}"/>
    <cellStyle name="SAPBEXexcBad7 4 4 4" xfId="26528" xr:uid="{00000000-0005-0000-0000-00006C670000}"/>
    <cellStyle name="SAPBEXexcBad7 4 5" xfId="26529" xr:uid="{00000000-0005-0000-0000-00006D670000}"/>
    <cellStyle name="SAPBEXexcBad7 4 5 2" xfId="26530" xr:uid="{00000000-0005-0000-0000-00006E670000}"/>
    <cellStyle name="SAPBEXexcBad7 4 5 3" xfId="26531" xr:uid="{00000000-0005-0000-0000-00006F670000}"/>
    <cellStyle name="SAPBEXexcBad7 4 5 4" xfId="26532" xr:uid="{00000000-0005-0000-0000-000070670000}"/>
    <cellStyle name="SAPBEXexcBad7 4 6" xfId="26533" xr:uid="{00000000-0005-0000-0000-000071670000}"/>
    <cellStyle name="SAPBEXexcBad7 4 6 2" xfId="26534" xr:uid="{00000000-0005-0000-0000-000072670000}"/>
    <cellStyle name="SAPBEXexcBad7 4 6 3" xfId="26535" xr:uid="{00000000-0005-0000-0000-000073670000}"/>
    <cellStyle name="SAPBEXexcBad7 4 6 4" xfId="26536" xr:uid="{00000000-0005-0000-0000-000074670000}"/>
    <cellStyle name="SAPBEXexcBad7 4 7" xfId="26537" xr:uid="{00000000-0005-0000-0000-000075670000}"/>
    <cellStyle name="SAPBEXexcBad7 4 7 2" xfId="26538" xr:uid="{00000000-0005-0000-0000-000076670000}"/>
    <cellStyle name="SAPBEXexcBad7 4 7 3" xfId="26539" xr:uid="{00000000-0005-0000-0000-000077670000}"/>
    <cellStyle name="SAPBEXexcBad7 4 7 4" xfId="26540" xr:uid="{00000000-0005-0000-0000-000078670000}"/>
    <cellStyle name="SAPBEXexcBad7 4 8" xfId="26541" xr:uid="{00000000-0005-0000-0000-000079670000}"/>
    <cellStyle name="SAPBEXexcBad7 4 8 2" xfId="26542" xr:uid="{00000000-0005-0000-0000-00007A670000}"/>
    <cellStyle name="SAPBEXexcBad7 4 9" xfId="26543" xr:uid="{00000000-0005-0000-0000-00007B670000}"/>
    <cellStyle name="SAPBEXexcBad7 4 9 2" xfId="26544" xr:uid="{00000000-0005-0000-0000-00007C670000}"/>
    <cellStyle name="SAPBEXexcBad7 5" xfId="26545" xr:uid="{00000000-0005-0000-0000-00007D670000}"/>
    <cellStyle name="SAPBEXexcBad7 5 2" xfId="26546" xr:uid="{00000000-0005-0000-0000-00007E670000}"/>
    <cellStyle name="SAPBEXexcBad7 5 2 2" xfId="26547" xr:uid="{00000000-0005-0000-0000-00007F670000}"/>
    <cellStyle name="SAPBEXexcBad7 5 2 3" xfId="26548" xr:uid="{00000000-0005-0000-0000-000080670000}"/>
    <cellStyle name="SAPBEXexcBad7 5 2 4" xfId="26549" xr:uid="{00000000-0005-0000-0000-000081670000}"/>
    <cellStyle name="SAPBEXexcBad7 5 3" xfId="26550" xr:uid="{00000000-0005-0000-0000-000082670000}"/>
    <cellStyle name="SAPBEXexcBad7 5 4" xfId="26551" xr:uid="{00000000-0005-0000-0000-000083670000}"/>
    <cellStyle name="SAPBEXexcBad7 5 5" xfId="26552" xr:uid="{00000000-0005-0000-0000-000084670000}"/>
    <cellStyle name="SAPBEXexcBad7 5 6" xfId="26553" xr:uid="{00000000-0005-0000-0000-000085670000}"/>
    <cellStyle name="SAPBEXexcBad7 5 7" xfId="26554" xr:uid="{00000000-0005-0000-0000-000086670000}"/>
    <cellStyle name="SAPBEXexcBad7 6" xfId="26555" xr:uid="{00000000-0005-0000-0000-000087670000}"/>
    <cellStyle name="SAPBEXexcBad7 6 2" xfId="26556" xr:uid="{00000000-0005-0000-0000-000088670000}"/>
    <cellStyle name="SAPBEXexcBad7 6 2 2" xfId="26557" xr:uid="{00000000-0005-0000-0000-000089670000}"/>
    <cellStyle name="SAPBEXexcBad7 6 2 3" xfId="26558" xr:uid="{00000000-0005-0000-0000-00008A670000}"/>
    <cellStyle name="SAPBEXexcBad7 6 2 4" xfId="26559" xr:uid="{00000000-0005-0000-0000-00008B670000}"/>
    <cellStyle name="SAPBEXexcBad7 6 3" xfId="26560" xr:uid="{00000000-0005-0000-0000-00008C670000}"/>
    <cellStyle name="SAPBEXexcBad7 6 4" xfId="26561" xr:uid="{00000000-0005-0000-0000-00008D670000}"/>
    <cellStyle name="SAPBEXexcBad7 6 5" xfId="26562" xr:uid="{00000000-0005-0000-0000-00008E670000}"/>
    <cellStyle name="SAPBEXexcBad7 7" xfId="26563" xr:uid="{00000000-0005-0000-0000-00008F670000}"/>
    <cellStyle name="SAPBEXexcBad7 7 2" xfId="26564" xr:uid="{00000000-0005-0000-0000-000090670000}"/>
    <cellStyle name="SAPBEXexcBad7 7 3" xfId="26565" xr:uid="{00000000-0005-0000-0000-000091670000}"/>
    <cellStyle name="SAPBEXexcBad7 7 4" xfId="26566" xr:uid="{00000000-0005-0000-0000-000092670000}"/>
    <cellStyle name="SAPBEXexcBad7 8" xfId="26567" xr:uid="{00000000-0005-0000-0000-000093670000}"/>
    <cellStyle name="SAPBEXexcBad7 8 2" xfId="26568" xr:uid="{00000000-0005-0000-0000-000094670000}"/>
    <cellStyle name="SAPBEXexcBad7 8 3" xfId="26569" xr:uid="{00000000-0005-0000-0000-000095670000}"/>
    <cellStyle name="SAPBEXexcBad7 8 4" xfId="26570" xr:uid="{00000000-0005-0000-0000-000096670000}"/>
    <cellStyle name="SAPBEXexcBad7 9" xfId="26571" xr:uid="{00000000-0005-0000-0000-000097670000}"/>
    <cellStyle name="SAPBEXexcBad7 9 2" xfId="26572" xr:uid="{00000000-0005-0000-0000-000098670000}"/>
    <cellStyle name="SAPBEXexcBad7 9 3" xfId="26573" xr:uid="{00000000-0005-0000-0000-000099670000}"/>
    <cellStyle name="SAPBEXexcBad7 9 4" xfId="26574" xr:uid="{00000000-0005-0000-0000-00009A670000}"/>
    <cellStyle name="SAPBEXexcBad8" xfId="107" xr:uid="{00000000-0005-0000-0000-00009B670000}"/>
    <cellStyle name="SAPBEXexcBad8 10" xfId="26575" xr:uid="{00000000-0005-0000-0000-00009C670000}"/>
    <cellStyle name="SAPBEXexcBad8 10 2" xfId="26576" xr:uid="{00000000-0005-0000-0000-00009D670000}"/>
    <cellStyle name="SAPBEXexcBad8 10 3" xfId="26577" xr:uid="{00000000-0005-0000-0000-00009E670000}"/>
    <cellStyle name="SAPBEXexcBad8 10 4" xfId="26578" xr:uid="{00000000-0005-0000-0000-00009F670000}"/>
    <cellStyle name="SAPBEXexcBad8 11" xfId="26579" xr:uid="{00000000-0005-0000-0000-0000A0670000}"/>
    <cellStyle name="SAPBEXexcBad8 11 2" xfId="26580" xr:uid="{00000000-0005-0000-0000-0000A1670000}"/>
    <cellStyle name="SAPBEXexcBad8 11 3" xfId="26581" xr:uid="{00000000-0005-0000-0000-0000A2670000}"/>
    <cellStyle name="SAPBEXexcBad8 11 4" xfId="26582" xr:uid="{00000000-0005-0000-0000-0000A3670000}"/>
    <cellStyle name="SAPBEXexcBad8 12" xfId="26583" xr:uid="{00000000-0005-0000-0000-0000A4670000}"/>
    <cellStyle name="SAPBEXexcBad8 12 2" xfId="26584" xr:uid="{00000000-0005-0000-0000-0000A5670000}"/>
    <cellStyle name="SAPBEXexcBad8 12 3" xfId="26585" xr:uid="{00000000-0005-0000-0000-0000A6670000}"/>
    <cellStyle name="SAPBEXexcBad8 12 4" xfId="26586" xr:uid="{00000000-0005-0000-0000-0000A7670000}"/>
    <cellStyle name="SAPBEXexcBad8 13" xfId="26587" xr:uid="{00000000-0005-0000-0000-0000A8670000}"/>
    <cellStyle name="SAPBEXexcBad8 13 2" xfId="26588" xr:uid="{00000000-0005-0000-0000-0000A9670000}"/>
    <cellStyle name="SAPBEXexcBad8 13 3" xfId="26589" xr:uid="{00000000-0005-0000-0000-0000AA670000}"/>
    <cellStyle name="SAPBEXexcBad8 13 4" xfId="26590" xr:uid="{00000000-0005-0000-0000-0000AB670000}"/>
    <cellStyle name="SAPBEXexcBad8 14" xfId="26591" xr:uid="{00000000-0005-0000-0000-0000AC670000}"/>
    <cellStyle name="SAPBEXexcBad8 14 2" xfId="26592" xr:uid="{00000000-0005-0000-0000-0000AD670000}"/>
    <cellStyle name="SAPBEXexcBad8 14 3" xfId="26593" xr:uid="{00000000-0005-0000-0000-0000AE670000}"/>
    <cellStyle name="SAPBEXexcBad8 14 4" xfId="26594" xr:uid="{00000000-0005-0000-0000-0000AF670000}"/>
    <cellStyle name="SAPBEXexcBad8 15" xfId="26595" xr:uid="{00000000-0005-0000-0000-0000B0670000}"/>
    <cellStyle name="SAPBEXexcBad8 15 2" xfId="26596" xr:uid="{00000000-0005-0000-0000-0000B1670000}"/>
    <cellStyle name="SAPBEXexcBad8 15 3" xfId="26597" xr:uid="{00000000-0005-0000-0000-0000B2670000}"/>
    <cellStyle name="SAPBEXexcBad8 15 4" xfId="26598" xr:uid="{00000000-0005-0000-0000-0000B3670000}"/>
    <cellStyle name="SAPBEXexcBad8 16" xfId="26599" xr:uid="{00000000-0005-0000-0000-0000B4670000}"/>
    <cellStyle name="SAPBEXexcBad8 16 2" xfId="26600" xr:uid="{00000000-0005-0000-0000-0000B5670000}"/>
    <cellStyle name="SAPBEXexcBad8 16 3" xfId="26601" xr:uid="{00000000-0005-0000-0000-0000B6670000}"/>
    <cellStyle name="SAPBEXexcBad8 16 4" xfId="26602" xr:uid="{00000000-0005-0000-0000-0000B7670000}"/>
    <cellStyle name="SAPBEXexcBad8 17" xfId="26603" xr:uid="{00000000-0005-0000-0000-0000B8670000}"/>
    <cellStyle name="SAPBEXexcBad8 17 2" xfId="26604" xr:uid="{00000000-0005-0000-0000-0000B9670000}"/>
    <cellStyle name="SAPBEXexcBad8 17 3" xfId="26605" xr:uid="{00000000-0005-0000-0000-0000BA670000}"/>
    <cellStyle name="SAPBEXexcBad8 17 4" xfId="26606" xr:uid="{00000000-0005-0000-0000-0000BB670000}"/>
    <cellStyle name="SAPBEXexcBad8 18" xfId="26607" xr:uid="{00000000-0005-0000-0000-0000BC670000}"/>
    <cellStyle name="SAPBEXexcBad8 19" xfId="26608" xr:uid="{00000000-0005-0000-0000-0000BD670000}"/>
    <cellStyle name="SAPBEXexcBad8 2" xfId="26609" xr:uid="{00000000-0005-0000-0000-0000BE670000}"/>
    <cellStyle name="SAPBEXexcBad8 2 10" xfId="26610" xr:uid="{00000000-0005-0000-0000-0000BF670000}"/>
    <cellStyle name="SAPBEXexcBad8 2 10 2" xfId="26611" xr:uid="{00000000-0005-0000-0000-0000C0670000}"/>
    <cellStyle name="SAPBEXexcBad8 2 11" xfId="26612" xr:uid="{00000000-0005-0000-0000-0000C1670000}"/>
    <cellStyle name="SAPBEXexcBad8 2 11 2" xfId="26613" xr:uid="{00000000-0005-0000-0000-0000C2670000}"/>
    <cellStyle name="SAPBEXexcBad8 2 12" xfId="26614" xr:uid="{00000000-0005-0000-0000-0000C3670000}"/>
    <cellStyle name="SAPBEXexcBad8 2 12 2" xfId="26615" xr:uid="{00000000-0005-0000-0000-0000C4670000}"/>
    <cellStyle name="SAPBEXexcBad8 2 13" xfId="26616" xr:uid="{00000000-0005-0000-0000-0000C5670000}"/>
    <cellStyle name="SAPBEXexcBad8 2 2" xfId="26617" xr:uid="{00000000-0005-0000-0000-0000C6670000}"/>
    <cellStyle name="SAPBEXexcBad8 2 2 10" xfId="26618" xr:uid="{00000000-0005-0000-0000-0000C7670000}"/>
    <cellStyle name="SAPBEXexcBad8 2 2 2" xfId="26619" xr:uid="{00000000-0005-0000-0000-0000C8670000}"/>
    <cellStyle name="SAPBEXexcBad8 2 2 2 2" xfId="26620" xr:uid="{00000000-0005-0000-0000-0000C9670000}"/>
    <cellStyle name="SAPBEXexcBad8 2 2 2 2 2" xfId="26621" xr:uid="{00000000-0005-0000-0000-0000CA670000}"/>
    <cellStyle name="SAPBEXexcBad8 2 2 2 2 3" xfId="26622" xr:uid="{00000000-0005-0000-0000-0000CB670000}"/>
    <cellStyle name="SAPBEXexcBad8 2 2 2 2 4" xfId="26623" xr:uid="{00000000-0005-0000-0000-0000CC670000}"/>
    <cellStyle name="SAPBEXexcBad8 2 2 2 3" xfId="26624" xr:uid="{00000000-0005-0000-0000-0000CD670000}"/>
    <cellStyle name="SAPBEXexcBad8 2 2 2 3 2" xfId="26625" xr:uid="{00000000-0005-0000-0000-0000CE670000}"/>
    <cellStyle name="SAPBEXexcBad8 2 2 2 3 3" xfId="26626" xr:uid="{00000000-0005-0000-0000-0000CF670000}"/>
    <cellStyle name="SAPBEXexcBad8 2 2 2 3 4" xfId="26627" xr:uid="{00000000-0005-0000-0000-0000D0670000}"/>
    <cellStyle name="SAPBEXexcBad8 2 2 2 4" xfId="26628" xr:uid="{00000000-0005-0000-0000-0000D1670000}"/>
    <cellStyle name="SAPBEXexcBad8 2 2 2 4 2" xfId="26629" xr:uid="{00000000-0005-0000-0000-0000D2670000}"/>
    <cellStyle name="SAPBEXexcBad8 2 2 2 4 3" xfId="26630" xr:uid="{00000000-0005-0000-0000-0000D3670000}"/>
    <cellStyle name="SAPBEXexcBad8 2 2 2 4 4" xfId="26631" xr:uid="{00000000-0005-0000-0000-0000D4670000}"/>
    <cellStyle name="SAPBEXexcBad8 2 2 2 5" xfId="26632" xr:uid="{00000000-0005-0000-0000-0000D5670000}"/>
    <cellStyle name="SAPBEXexcBad8 2 2 2 5 2" xfId="26633" xr:uid="{00000000-0005-0000-0000-0000D6670000}"/>
    <cellStyle name="SAPBEXexcBad8 2 2 2 5 3" xfId="26634" xr:uid="{00000000-0005-0000-0000-0000D7670000}"/>
    <cellStyle name="SAPBEXexcBad8 2 2 2 5 4" xfId="26635" xr:uid="{00000000-0005-0000-0000-0000D8670000}"/>
    <cellStyle name="SAPBEXexcBad8 2 2 2 6" xfId="26636" xr:uid="{00000000-0005-0000-0000-0000D9670000}"/>
    <cellStyle name="SAPBEXexcBad8 2 2 2 6 2" xfId="26637" xr:uid="{00000000-0005-0000-0000-0000DA670000}"/>
    <cellStyle name="SAPBEXexcBad8 2 2 2 6 3" xfId="26638" xr:uid="{00000000-0005-0000-0000-0000DB670000}"/>
    <cellStyle name="SAPBEXexcBad8 2 2 2 6 4" xfId="26639" xr:uid="{00000000-0005-0000-0000-0000DC670000}"/>
    <cellStyle name="SAPBEXexcBad8 2 2 2 7" xfId="26640" xr:uid="{00000000-0005-0000-0000-0000DD670000}"/>
    <cellStyle name="SAPBEXexcBad8 2 2 2 8" xfId="26641" xr:uid="{00000000-0005-0000-0000-0000DE670000}"/>
    <cellStyle name="SAPBEXexcBad8 2 2 2 9" xfId="26642" xr:uid="{00000000-0005-0000-0000-0000DF670000}"/>
    <cellStyle name="SAPBEXexcBad8 2 2 3" xfId="26643" xr:uid="{00000000-0005-0000-0000-0000E0670000}"/>
    <cellStyle name="SAPBEXexcBad8 2 2 3 2" xfId="26644" xr:uid="{00000000-0005-0000-0000-0000E1670000}"/>
    <cellStyle name="SAPBEXexcBad8 2 2 3 3" xfId="26645" xr:uid="{00000000-0005-0000-0000-0000E2670000}"/>
    <cellStyle name="SAPBEXexcBad8 2 2 3 4" xfId="26646" xr:uid="{00000000-0005-0000-0000-0000E3670000}"/>
    <cellStyle name="SAPBEXexcBad8 2 2 4" xfId="26647" xr:uid="{00000000-0005-0000-0000-0000E4670000}"/>
    <cellStyle name="SAPBEXexcBad8 2 2 4 2" xfId="26648" xr:uid="{00000000-0005-0000-0000-0000E5670000}"/>
    <cellStyle name="SAPBEXexcBad8 2 2 4 3" xfId="26649" xr:uid="{00000000-0005-0000-0000-0000E6670000}"/>
    <cellStyle name="SAPBEXexcBad8 2 2 4 4" xfId="26650" xr:uid="{00000000-0005-0000-0000-0000E7670000}"/>
    <cellStyle name="SAPBEXexcBad8 2 2 5" xfId="26651" xr:uid="{00000000-0005-0000-0000-0000E8670000}"/>
    <cellStyle name="SAPBEXexcBad8 2 2 5 2" xfId="26652" xr:uid="{00000000-0005-0000-0000-0000E9670000}"/>
    <cellStyle name="SAPBEXexcBad8 2 2 5 3" xfId="26653" xr:uid="{00000000-0005-0000-0000-0000EA670000}"/>
    <cellStyle name="SAPBEXexcBad8 2 2 5 4" xfId="26654" xr:uid="{00000000-0005-0000-0000-0000EB670000}"/>
    <cellStyle name="SAPBEXexcBad8 2 2 6" xfId="26655" xr:uid="{00000000-0005-0000-0000-0000EC670000}"/>
    <cellStyle name="SAPBEXexcBad8 2 2 6 2" xfId="26656" xr:uid="{00000000-0005-0000-0000-0000ED670000}"/>
    <cellStyle name="SAPBEXexcBad8 2 2 6 3" xfId="26657" xr:uid="{00000000-0005-0000-0000-0000EE670000}"/>
    <cellStyle name="SAPBEXexcBad8 2 2 6 4" xfId="26658" xr:uid="{00000000-0005-0000-0000-0000EF670000}"/>
    <cellStyle name="SAPBEXexcBad8 2 2 7" xfId="26659" xr:uid="{00000000-0005-0000-0000-0000F0670000}"/>
    <cellStyle name="SAPBEXexcBad8 2 2 7 2" xfId="26660" xr:uid="{00000000-0005-0000-0000-0000F1670000}"/>
    <cellStyle name="SAPBEXexcBad8 2 2 7 3" xfId="26661" xr:uid="{00000000-0005-0000-0000-0000F2670000}"/>
    <cellStyle name="SAPBEXexcBad8 2 2 7 4" xfId="26662" xr:uid="{00000000-0005-0000-0000-0000F3670000}"/>
    <cellStyle name="SAPBEXexcBad8 2 2 8" xfId="26663" xr:uid="{00000000-0005-0000-0000-0000F4670000}"/>
    <cellStyle name="SAPBEXexcBad8 2 2 8 2" xfId="26664" xr:uid="{00000000-0005-0000-0000-0000F5670000}"/>
    <cellStyle name="SAPBEXexcBad8 2 2 9" xfId="26665" xr:uid="{00000000-0005-0000-0000-0000F6670000}"/>
    <cellStyle name="SAPBEXexcBad8 2 3" xfId="26666" xr:uid="{00000000-0005-0000-0000-0000F7670000}"/>
    <cellStyle name="SAPBEXexcBad8 2 3 2" xfId="26667" xr:uid="{00000000-0005-0000-0000-0000F8670000}"/>
    <cellStyle name="SAPBEXexcBad8 2 3 2 2" xfId="26668" xr:uid="{00000000-0005-0000-0000-0000F9670000}"/>
    <cellStyle name="SAPBEXexcBad8 2 3 2 3" xfId="26669" xr:uid="{00000000-0005-0000-0000-0000FA670000}"/>
    <cellStyle name="SAPBEXexcBad8 2 3 2 4" xfId="26670" xr:uid="{00000000-0005-0000-0000-0000FB670000}"/>
    <cellStyle name="SAPBEXexcBad8 2 3 3" xfId="26671" xr:uid="{00000000-0005-0000-0000-0000FC670000}"/>
    <cellStyle name="SAPBEXexcBad8 2 3 3 2" xfId="26672" xr:uid="{00000000-0005-0000-0000-0000FD670000}"/>
    <cellStyle name="SAPBEXexcBad8 2 3 3 3" xfId="26673" xr:uid="{00000000-0005-0000-0000-0000FE670000}"/>
    <cellStyle name="SAPBEXexcBad8 2 3 3 4" xfId="26674" xr:uid="{00000000-0005-0000-0000-0000FF670000}"/>
    <cellStyle name="SAPBEXexcBad8 2 3 4" xfId="26675" xr:uid="{00000000-0005-0000-0000-000000680000}"/>
    <cellStyle name="SAPBEXexcBad8 2 3 4 2" xfId="26676" xr:uid="{00000000-0005-0000-0000-000001680000}"/>
    <cellStyle name="SAPBEXexcBad8 2 3 4 3" xfId="26677" xr:uid="{00000000-0005-0000-0000-000002680000}"/>
    <cellStyle name="SAPBEXexcBad8 2 3 4 4" xfId="26678" xr:uid="{00000000-0005-0000-0000-000003680000}"/>
    <cellStyle name="SAPBEXexcBad8 2 3 5" xfId="26679" xr:uid="{00000000-0005-0000-0000-000004680000}"/>
    <cellStyle name="SAPBEXexcBad8 2 3 5 2" xfId="26680" xr:uid="{00000000-0005-0000-0000-000005680000}"/>
    <cellStyle name="SAPBEXexcBad8 2 3 5 3" xfId="26681" xr:uid="{00000000-0005-0000-0000-000006680000}"/>
    <cellStyle name="SAPBEXexcBad8 2 3 5 4" xfId="26682" xr:uid="{00000000-0005-0000-0000-000007680000}"/>
    <cellStyle name="SAPBEXexcBad8 2 3 6" xfId="26683" xr:uid="{00000000-0005-0000-0000-000008680000}"/>
    <cellStyle name="SAPBEXexcBad8 2 3 6 2" xfId="26684" xr:uid="{00000000-0005-0000-0000-000009680000}"/>
    <cellStyle name="SAPBEXexcBad8 2 3 6 3" xfId="26685" xr:uid="{00000000-0005-0000-0000-00000A680000}"/>
    <cellStyle name="SAPBEXexcBad8 2 3 6 4" xfId="26686" xr:uid="{00000000-0005-0000-0000-00000B680000}"/>
    <cellStyle name="SAPBEXexcBad8 2 3 7" xfId="26687" xr:uid="{00000000-0005-0000-0000-00000C680000}"/>
    <cellStyle name="SAPBEXexcBad8 2 3 8" xfId="26688" xr:uid="{00000000-0005-0000-0000-00000D680000}"/>
    <cellStyle name="SAPBEXexcBad8 2 3 9" xfId="26689" xr:uid="{00000000-0005-0000-0000-00000E680000}"/>
    <cellStyle name="SAPBEXexcBad8 2 4" xfId="26690" xr:uid="{00000000-0005-0000-0000-00000F680000}"/>
    <cellStyle name="SAPBEXexcBad8 2 4 2" xfId="26691" xr:uid="{00000000-0005-0000-0000-000010680000}"/>
    <cellStyle name="SAPBEXexcBad8 2 4 3" xfId="26692" xr:uid="{00000000-0005-0000-0000-000011680000}"/>
    <cellStyle name="SAPBEXexcBad8 2 4 4" xfId="26693" xr:uid="{00000000-0005-0000-0000-000012680000}"/>
    <cellStyle name="SAPBEXexcBad8 2 5" xfId="26694" xr:uid="{00000000-0005-0000-0000-000013680000}"/>
    <cellStyle name="SAPBEXexcBad8 2 5 2" xfId="26695" xr:uid="{00000000-0005-0000-0000-000014680000}"/>
    <cellStyle name="SAPBEXexcBad8 2 5 3" xfId="26696" xr:uid="{00000000-0005-0000-0000-000015680000}"/>
    <cellStyle name="SAPBEXexcBad8 2 5 4" xfId="26697" xr:uid="{00000000-0005-0000-0000-000016680000}"/>
    <cellStyle name="SAPBEXexcBad8 2 6" xfId="26698" xr:uid="{00000000-0005-0000-0000-000017680000}"/>
    <cellStyle name="SAPBEXexcBad8 2 6 2" xfId="26699" xr:uid="{00000000-0005-0000-0000-000018680000}"/>
    <cellStyle name="SAPBEXexcBad8 2 6 3" xfId="26700" xr:uid="{00000000-0005-0000-0000-000019680000}"/>
    <cellStyle name="SAPBEXexcBad8 2 6 4" xfId="26701" xr:uid="{00000000-0005-0000-0000-00001A680000}"/>
    <cellStyle name="SAPBEXexcBad8 2 7" xfId="26702" xr:uid="{00000000-0005-0000-0000-00001B680000}"/>
    <cellStyle name="SAPBEXexcBad8 2 7 2" xfId="26703" xr:uid="{00000000-0005-0000-0000-00001C680000}"/>
    <cellStyle name="SAPBEXexcBad8 2 7 3" xfId="26704" xr:uid="{00000000-0005-0000-0000-00001D680000}"/>
    <cellStyle name="SAPBEXexcBad8 2 7 4" xfId="26705" xr:uid="{00000000-0005-0000-0000-00001E680000}"/>
    <cellStyle name="SAPBEXexcBad8 2 8" xfId="26706" xr:uid="{00000000-0005-0000-0000-00001F680000}"/>
    <cellStyle name="SAPBEXexcBad8 2 9" xfId="26707" xr:uid="{00000000-0005-0000-0000-000020680000}"/>
    <cellStyle name="SAPBEXexcBad8 20" xfId="26708" xr:uid="{00000000-0005-0000-0000-000021680000}"/>
    <cellStyle name="SAPBEXexcBad8 20 2" xfId="26709" xr:uid="{00000000-0005-0000-0000-000022680000}"/>
    <cellStyle name="SAPBEXexcBad8 21" xfId="26710" xr:uid="{00000000-0005-0000-0000-000023680000}"/>
    <cellStyle name="SAPBEXexcBad8 21 2" xfId="26711" xr:uid="{00000000-0005-0000-0000-000024680000}"/>
    <cellStyle name="SAPBEXexcBad8 22" xfId="26712" xr:uid="{00000000-0005-0000-0000-000025680000}"/>
    <cellStyle name="SAPBEXexcBad8 23" xfId="26713" xr:uid="{00000000-0005-0000-0000-000026680000}"/>
    <cellStyle name="SAPBEXexcBad8 3" xfId="26714" xr:uid="{00000000-0005-0000-0000-000027680000}"/>
    <cellStyle name="SAPBEXexcBad8 3 10" xfId="26715" xr:uid="{00000000-0005-0000-0000-000028680000}"/>
    <cellStyle name="SAPBEXexcBad8 3 10 2" xfId="26716" xr:uid="{00000000-0005-0000-0000-000029680000}"/>
    <cellStyle name="SAPBEXexcBad8 3 11" xfId="26717" xr:uid="{00000000-0005-0000-0000-00002A680000}"/>
    <cellStyle name="SAPBEXexcBad8 3 11 2" xfId="26718" xr:uid="{00000000-0005-0000-0000-00002B680000}"/>
    <cellStyle name="SAPBEXexcBad8 3 12" xfId="26719" xr:uid="{00000000-0005-0000-0000-00002C680000}"/>
    <cellStyle name="SAPBEXexcBad8 3 2" xfId="26720" xr:uid="{00000000-0005-0000-0000-00002D680000}"/>
    <cellStyle name="SAPBEXexcBad8 3 2 2" xfId="26721" xr:uid="{00000000-0005-0000-0000-00002E680000}"/>
    <cellStyle name="SAPBEXexcBad8 3 2 2 2" xfId="26722" xr:uid="{00000000-0005-0000-0000-00002F680000}"/>
    <cellStyle name="SAPBEXexcBad8 3 2 2 3" xfId="26723" xr:uid="{00000000-0005-0000-0000-000030680000}"/>
    <cellStyle name="SAPBEXexcBad8 3 2 2 4" xfId="26724" xr:uid="{00000000-0005-0000-0000-000031680000}"/>
    <cellStyle name="SAPBEXexcBad8 3 2 3" xfId="26725" xr:uid="{00000000-0005-0000-0000-000032680000}"/>
    <cellStyle name="SAPBEXexcBad8 3 2 3 2" xfId="26726" xr:uid="{00000000-0005-0000-0000-000033680000}"/>
    <cellStyle name="SAPBEXexcBad8 3 2 3 3" xfId="26727" xr:uid="{00000000-0005-0000-0000-000034680000}"/>
    <cellStyle name="SAPBEXexcBad8 3 2 3 4" xfId="26728" xr:uid="{00000000-0005-0000-0000-000035680000}"/>
    <cellStyle name="SAPBEXexcBad8 3 2 4" xfId="26729" xr:uid="{00000000-0005-0000-0000-000036680000}"/>
    <cellStyle name="SAPBEXexcBad8 3 2 4 2" xfId="26730" xr:uid="{00000000-0005-0000-0000-000037680000}"/>
    <cellStyle name="SAPBEXexcBad8 3 2 4 3" xfId="26731" xr:uid="{00000000-0005-0000-0000-000038680000}"/>
    <cellStyle name="SAPBEXexcBad8 3 2 4 4" xfId="26732" xr:uid="{00000000-0005-0000-0000-000039680000}"/>
    <cellStyle name="SAPBEXexcBad8 3 2 5" xfId="26733" xr:uid="{00000000-0005-0000-0000-00003A680000}"/>
    <cellStyle name="SAPBEXexcBad8 3 2 5 2" xfId="26734" xr:uid="{00000000-0005-0000-0000-00003B680000}"/>
    <cellStyle name="SAPBEXexcBad8 3 2 5 3" xfId="26735" xr:uid="{00000000-0005-0000-0000-00003C680000}"/>
    <cellStyle name="SAPBEXexcBad8 3 2 5 4" xfId="26736" xr:uid="{00000000-0005-0000-0000-00003D680000}"/>
    <cellStyle name="SAPBEXexcBad8 3 2 6" xfId="26737" xr:uid="{00000000-0005-0000-0000-00003E680000}"/>
    <cellStyle name="SAPBEXexcBad8 3 2 6 2" xfId="26738" xr:uid="{00000000-0005-0000-0000-00003F680000}"/>
    <cellStyle name="SAPBEXexcBad8 3 2 6 3" xfId="26739" xr:uid="{00000000-0005-0000-0000-000040680000}"/>
    <cellStyle name="SAPBEXexcBad8 3 2 6 4" xfId="26740" xr:uid="{00000000-0005-0000-0000-000041680000}"/>
    <cellStyle name="SAPBEXexcBad8 3 2 7" xfId="26741" xr:uid="{00000000-0005-0000-0000-000042680000}"/>
    <cellStyle name="SAPBEXexcBad8 3 2 8" xfId="26742" xr:uid="{00000000-0005-0000-0000-000043680000}"/>
    <cellStyle name="SAPBEXexcBad8 3 2 9" xfId="26743" xr:uid="{00000000-0005-0000-0000-000044680000}"/>
    <cellStyle name="SAPBEXexcBad8 3 3" xfId="26744" xr:uid="{00000000-0005-0000-0000-000045680000}"/>
    <cellStyle name="SAPBEXexcBad8 3 3 2" xfId="26745" xr:uid="{00000000-0005-0000-0000-000046680000}"/>
    <cellStyle name="SAPBEXexcBad8 3 3 3" xfId="26746" xr:uid="{00000000-0005-0000-0000-000047680000}"/>
    <cellStyle name="SAPBEXexcBad8 3 3 4" xfId="26747" xr:uid="{00000000-0005-0000-0000-000048680000}"/>
    <cellStyle name="SAPBEXexcBad8 3 4" xfId="26748" xr:uid="{00000000-0005-0000-0000-000049680000}"/>
    <cellStyle name="SAPBEXexcBad8 3 4 2" xfId="26749" xr:uid="{00000000-0005-0000-0000-00004A680000}"/>
    <cellStyle name="SAPBEXexcBad8 3 4 3" xfId="26750" xr:uid="{00000000-0005-0000-0000-00004B680000}"/>
    <cellStyle name="SAPBEXexcBad8 3 4 4" xfId="26751" xr:uid="{00000000-0005-0000-0000-00004C680000}"/>
    <cellStyle name="SAPBEXexcBad8 3 5" xfId="26752" xr:uid="{00000000-0005-0000-0000-00004D680000}"/>
    <cellStyle name="SAPBEXexcBad8 3 5 2" xfId="26753" xr:uid="{00000000-0005-0000-0000-00004E680000}"/>
    <cellStyle name="SAPBEXexcBad8 3 5 3" xfId="26754" xr:uid="{00000000-0005-0000-0000-00004F680000}"/>
    <cellStyle name="SAPBEXexcBad8 3 5 4" xfId="26755" xr:uid="{00000000-0005-0000-0000-000050680000}"/>
    <cellStyle name="SAPBEXexcBad8 3 6" xfId="26756" xr:uid="{00000000-0005-0000-0000-000051680000}"/>
    <cellStyle name="SAPBEXexcBad8 3 6 2" xfId="26757" xr:uid="{00000000-0005-0000-0000-000052680000}"/>
    <cellStyle name="SAPBEXexcBad8 3 6 3" xfId="26758" xr:uid="{00000000-0005-0000-0000-000053680000}"/>
    <cellStyle name="SAPBEXexcBad8 3 6 4" xfId="26759" xr:uid="{00000000-0005-0000-0000-000054680000}"/>
    <cellStyle name="SAPBEXexcBad8 3 7" xfId="26760" xr:uid="{00000000-0005-0000-0000-000055680000}"/>
    <cellStyle name="SAPBEXexcBad8 3 7 2" xfId="26761" xr:uid="{00000000-0005-0000-0000-000056680000}"/>
    <cellStyle name="SAPBEXexcBad8 3 7 3" xfId="26762" xr:uid="{00000000-0005-0000-0000-000057680000}"/>
    <cellStyle name="SAPBEXexcBad8 3 7 4" xfId="26763" xr:uid="{00000000-0005-0000-0000-000058680000}"/>
    <cellStyle name="SAPBEXexcBad8 3 8" xfId="26764" xr:uid="{00000000-0005-0000-0000-000059680000}"/>
    <cellStyle name="SAPBEXexcBad8 3 9" xfId="26765" xr:uid="{00000000-0005-0000-0000-00005A680000}"/>
    <cellStyle name="SAPBEXexcBad8 3 9 2" xfId="26766" xr:uid="{00000000-0005-0000-0000-00005B680000}"/>
    <cellStyle name="SAPBEXexcBad8 4" xfId="26767" xr:uid="{00000000-0005-0000-0000-00005C680000}"/>
    <cellStyle name="SAPBEXexcBad8 4 10" xfId="26768" xr:uid="{00000000-0005-0000-0000-00005D680000}"/>
    <cellStyle name="SAPBEXexcBad8 4 2" xfId="26769" xr:uid="{00000000-0005-0000-0000-00005E680000}"/>
    <cellStyle name="SAPBEXexcBad8 4 2 2" xfId="26770" xr:uid="{00000000-0005-0000-0000-00005F680000}"/>
    <cellStyle name="SAPBEXexcBad8 4 2 2 2" xfId="26771" xr:uid="{00000000-0005-0000-0000-000060680000}"/>
    <cellStyle name="SAPBEXexcBad8 4 2 2 3" xfId="26772" xr:uid="{00000000-0005-0000-0000-000061680000}"/>
    <cellStyle name="SAPBEXexcBad8 4 2 2 4" xfId="26773" xr:uid="{00000000-0005-0000-0000-000062680000}"/>
    <cellStyle name="SAPBEXexcBad8 4 2 3" xfId="26774" xr:uid="{00000000-0005-0000-0000-000063680000}"/>
    <cellStyle name="SAPBEXexcBad8 4 2 3 2" xfId="26775" xr:uid="{00000000-0005-0000-0000-000064680000}"/>
    <cellStyle name="SAPBEXexcBad8 4 2 3 3" xfId="26776" xr:uid="{00000000-0005-0000-0000-000065680000}"/>
    <cellStyle name="SAPBEXexcBad8 4 2 3 4" xfId="26777" xr:uid="{00000000-0005-0000-0000-000066680000}"/>
    <cellStyle name="SAPBEXexcBad8 4 2 4" xfId="26778" xr:uid="{00000000-0005-0000-0000-000067680000}"/>
    <cellStyle name="SAPBEXexcBad8 4 2 4 2" xfId="26779" xr:uid="{00000000-0005-0000-0000-000068680000}"/>
    <cellStyle name="SAPBEXexcBad8 4 2 4 3" xfId="26780" xr:uid="{00000000-0005-0000-0000-000069680000}"/>
    <cellStyle name="SAPBEXexcBad8 4 2 4 4" xfId="26781" xr:uid="{00000000-0005-0000-0000-00006A680000}"/>
    <cellStyle name="SAPBEXexcBad8 4 2 5" xfId="26782" xr:uid="{00000000-0005-0000-0000-00006B680000}"/>
    <cellStyle name="SAPBEXexcBad8 4 2 5 2" xfId="26783" xr:uid="{00000000-0005-0000-0000-00006C680000}"/>
    <cellStyle name="SAPBEXexcBad8 4 2 5 3" xfId="26784" xr:uid="{00000000-0005-0000-0000-00006D680000}"/>
    <cellStyle name="SAPBEXexcBad8 4 2 5 4" xfId="26785" xr:uid="{00000000-0005-0000-0000-00006E680000}"/>
    <cellStyle name="SAPBEXexcBad8 4 2 6" xfId="26786" xr:uid="{00000000-0005-0000-0000-00006F680000}"/>
    <cellStyle name="SAPBEXexcBad8 4 2 6 2" xfId="26787" xr:uid="{00000000-0005-0000-0000-000070680000}"/>
    <cellStyle name="SAPBEXexcBad8 4 2 6 3" xfId="26788" xr:uid="{00000000-0005-0000-0000-000071680000}"/>
    <cellStyle name="SAPBEXexcBad8 4 2 6 4" xfId="26789" xr:uid="{00000000-0005-0000-0000-000072680000}"/>
    <cellStyle name="SAPBEXexcBad8 4 2 7" xfId="26790" xr:uid="{00000000-0005-0000-0000-000073680000}"/>
    <cellStyle name="SAPBEXexcBad8 4 2 8" xfId="26791" xr:uid="{00000000-0005-0000-0000-000074680000}"/>
    <cellStyle name="SAPBEXexcBad8 4 2 9" xfId="26792" xr:uid="{00000000-0005-0000-0000-000075680000}"/>
    <cellStyle name="SAPBEXexcBad8 4 3" xfId="26793" xr:uid="{00000000-0005-0000-0000-000076680000}"/>
    <cellStyle name="SAPBEXexcBad8 4 3 2" xfId="26794" xr:uid="{00000000-0005-0000-0000-000077680000}"/>
    <cellStyle name="SAPBEXexcBad8 4 3 3" xfId="26795" xr:uid="{00000000-0005-0000-0000-000078680000}"/>
    <cellStyle name="SAPBEXexcBad8 4 3 4" xfId="26796" xr:uid="{00000000-0005-0000-0000-000079680000}"/>
    <cellStyle name="SAPBEXexcBad8 4 4" xfId="26797" xr:uid="{00000000-0005-0000-0000-00007A680000}"/>
    <cellStyle name="SAPBEXexcBad8 4 4 2" xfId="26798" xr:uid="{00000000-0005-0000-0000-00007B680000}"/>
    <cellStyle name="SAPBEXexcBad8 4 4 3" xfId="26799" xr:uid="{00000000-0005-0000-0000-00007C680000}"/>
    <cellStyle name="SAPBEXexcBad8 4 4 4" xfId="26800" xr:uid="{00000000-0005-0000-0000-00007D680000}"/>
    <cellStyle name="SAPBEXexcBad8 4 5" xfId="26801" xr:uid="{00000000-0005-0000-0000-00007E680000}"/>
    <cellStyle name="SAPBEXexcBad8 4 5 2" xfId="26802" xr:uid="{00000000-0005-0000-0000-00007F680000}"/>
    <cellStyle name="SAPBEXexcBad8 4 5 3" xfId="26803" xr:uid="{00000000-0005-0000-0000-000080680000}"/>
    <cellStyle name="SAPBEXexcBad8 4 5 4" xfId="26804" xr:uid="{00000000-0005-0000-0000-000081680000}"/>
    <cellStyle name="SAPBEXexcBad8 4 6" xfId="26805" xr:uid="{00000000-0005-0000-0000-000082680000}"/>
    <cellStyle name="SAPBEXexcBad8 4 6 2" xfId="26806" xr:uid="{00000000-0005-0000-0000-000083680000}"/>
    <cellStyle name="SAPBEXexcBad8 4 6 3" xfId="26807" xr:uid="{00000000-0005-0000-0000-000084680000}"/>
    <cellStyle name="SAPBEXexcBad8 4 6 4" xfId="26808" xr:uid="{00000000-0005-0000-0000-000085680000}"/>
    <cellStyle name="SAPBEXexcBad8 4 7" xfId="26809" xr:uid="{00000000-0005-0000-0000-000086680000}"/>
    <cellStyle name="SAPBEXexcBad8 4 7 2" xfId="26810" xr:uid="{00000000-0005-0000-0000-000087680000}"/>
    <cellStyle name="SAPBEXexcBad8 4 7 3" xfId="26811" xr:uid="{00000000-0005-0000-0000-000088680000}"/>
    <cellStyle name="SAPBEXexcBad8 4 7 4" xfId="26812" xr:uid="{00000000-0005-0000-0000-000089680000}"/>
    <cellStyle name="SAPBEXexcBad8 4 8" xfId="26813" xr:uid="{00000000-0005-0000-0000-00008A680000}"/>
    <cellStyle name="SAPBEXexcBad8 4 8 2" xfId="26814" xr:uid="{00000000-0005-0000-0000-00008B680000}"/>
    <cellStyle name="SAPBEXexcBad8 4 9" xfId="26815" xr:uid="{00000000-0005-0000-0000-00008C680000}"/>
    <cellStyle name="SAPBEXexcBad8 4 9 2" xfId="26816" xr:uid="{00000000-0005-0000-0000-00008D680000}"/>
    <cellStyle name="SAPBEXexcBad8 5" xfId="26817" xr:uid="{00000000-0005-0000-0000-00008E680000}"/>
    <cellStyle name="SAPBEXexcBad8 5 2" xfId="26818" xr:uid="{00000000-0005-0000-0000-00008F680000}"/>
    <cellStyle name="SAPBEXexcBad8 5 2 2" xfId="26819" xr:uid="{00000000-0005-0000-0000-000090680000}"/>
    <cellStyle name="SAPBEXexcBad8 5 2 3" xfId="26820" xr:uid="{00000000-0005-0000-0000-000091680000}"/>
    <cellStyle name="SAPBEXexcBad8 5 2 4" xfId="26821" xr:uid="{00000000-0005-0000-0000-000092680000}"/>
    <cellStyle name="SAPBEXexcBad8 5 3" xfId="26822" xr:uid="{00000000-0005-0000-0000-000093680000}"/>
    <cellStyle name="SAPBEXexcBad8 5 4" xfId="26823" xr:uid="{00000000-0005-0000-0000-000094680000}"/>
    <cellStyle name="SAPBEXexcBad8 5 5" xfId="26824" xr:uid="{00000000-0005-0000-0000-000095680000}"/>
    <cellStyle name="SAPBEXexcBad8 5 6" xfId="26825" xr:uid="{00000000-0005-0000-0000-000096680000}"/>
    <cellStyle name="SAPBEXexcBad8 5 7" xfId="26826" xr:uid="{00000000-0005-0000-0000-000097680000}"/>
    <cellStyle name="SAPBEXexcBad8 6" xfId="26827" xr:uid="{00000000-0005-0000-0000-000098680000}"/>
    <cellStyle name="SAPBEXexcBad8 6 2" xfId="26828" xr:uid="{00000000-0005-0000-0000-000099680000}"/>
    <cellStyle name="SAPBEXexcBad8 6 2 2" xfId="26829" xr:uid="{00000000-0005-0000-0000-00009A680000}"/>
    <cellStyle name="SAPBEXexcBad8 6 2 3" xfId="26830" xr:uid="{00000000-0005-0000-0000-00009B680000}"/>
    <cellStyle name="SAPBEXexcBad8 6 2 4" xfId="26831" xr:uid="{00000000-0005-0000-0000-00009C680000}"/>
    <cellStyle name="SAPBEXexcBad8 6 3" xfId="26832" xr:uid="{00000000-0005-0000-0000-00009D680000}"/>
    <cellStyle name="SAPBEXexcBad8 6 4" xfId="26833" xr:uid="{00000000-0005-0000-0000-00009E680000}"/>
    <cellStyle name="SAPBEXexcBad8 6 5" xfId="26834" xr:uid="{00000000-0005-0000-0000-00009F680000}"/>
    <cellStyle name="SAPBEXexcBad8 7" xfId="26835" xr:uid="{00000000-0005-0000-0000-0000A0680000}"/>
    <cellStyle name="SAPBEXexcBad8 7 2" xfId="26836" xr:uid="{00000000-0005-0000-0000-0000A1680000}"/>
    <cellStyle name="SAPBEXexcBad8 7 3" xfId="26837" xr:uid="{00000000-0005-0000-0000-0000A2680000}"/>
    <cellStyle name="SAPBEXexcBad8 7 4" xfId="26838" xr:uid="{00000000-0005-0000-0000-0000A3680000}"/>
    <cellStyle name="SAPBEXexcBad8 8" xfId="26839" xr:uid="{00000000-0005-0000-0000-0000A4680000}"/>
    <cellStyle name="SAPBEXexcBad8 8 2" xfId="26840" xr:uid="{00000000-0005-0000-0000-0000A5680000}"/>
    <cellStyle name="SAPBEXexcBad8 8 3" xfId="26841" xr:uid="{00000000-0005-0000-0000-0000A6680000}"/>
    <cellStyle name="SAPBEXexcBad8 8 4" xfId="26842" xr:uid="{00000000-0005-0000-0000-0000A7680000}"/>
    <cellStyle name="SAPBEXexcBad8 9" xfId="26843" xr:uid="{00000000-0005-0000-0000-0000A8680000}"/>
    <cellStyle name="SAPBEXexcBad8 9 2" xfId="26844" xr:uid="{00000000-0005-0000-0000-0000A9680000}"/>
    <cellStyle name="SAPBEXexcBad8 9 3" xfId="26845" xr:uid="{00000000-0005-0000-0000-0000AA680000}"/>
    <cellStyle name="SAPBEXexcBad8 9 4" xfId="26846" xr:uid="{00000000-0005-0000-0000-0000AB680000}"/>
    <cellStyle name="SAPBEXexcBad9" xfId="108" xr:uid="{00000000-0005-0000-0000-0000AC680000}"/>
    <cellStyle name="SAPBEXexcBad9 10" xfId="26847" xr:uid="{00000000-0005-0000-0000-0000AD680000}"/>
    <cellStyle name="SAPBEXexcBad9 10 2" xfId="26848" xr:uid="{00000000-0005-0000-0000-0000AE680000}"/>
    <cellStyle name="SAPBEXexcBad9 10 3" xfId="26849" xr:uid="{00000000-0005-0000-0000-0000AF680000}"/>
    <cellStyle name="SAPBEXexcBad9 10 4" xfId="26850" xr:uid="{00000000-0005-0000-0000-0000B0680000}"/>
    <cellStyle name="SAPBEXexcBad9 11" xfId="26851" xr:uid="{00000000-0005-0000-0000-0000B1680000}"/>
    <cellStyle name="SAPBEXexcBad9 11 2" xfId="26852" xr:uid="{00000000-0005-0000-0000-0000B2680000}"/>
    <cellStyle name="SAPBEXexcBad9 11 3" xfId="26853" xr:uid="{00000000-0005-0000-0000-0000B3680000}"/>
    <cellStyle name="SAPBEXexcBad9 11 4" xfId="26854" xr:uid="{00000000-0005-0000-0000-0000B4680000}"/>
    <cellStyle name="SAPBEXexcBad9 12" xfId="26855" xr:uid="{00000000-0005-0000-0000-0000B5680000}"/>
    <cellStyle name="SAPBEXexcBad9 12 2" xfId="26856" xr:uid="{00000000-0005-0000-0000-0000B6680000}"/>
    <cellStyle name="SAPBEXexcBad9 12 3" xfId="26857" xr:uid="{00000000-0005-0000-0000-0000B7680000}"/>
    <cellStyle name="SAPBEXexcBad9 12 4" xfId="26858" xr:uid="{00000000-0005-0000-0000-0000B8680000}"/>
    <cellStyle name="SAPBEXexcBad9 13" xfId="26859" xr:uid="{00000000-0005-0000-0000-0000B9680000}"/>
    <cellStyle name="SAPBEXexcBad9 13 2" xfId="26860" xr:uid="{00000000-0005-0000-0000-0000BA680000}"/>
    <cellStyle name="SAPBEXexcBad9 13 3" xfId="26861" xr:uid="{00000000-0005-0000-0000-0000BB680000}"/>
    <cellStyle name="SAPBEXexcBad9 13 4" xfId="26862" xr:uid="{00000000-0005-0000-0000-0000BC680000}"/>
    <cellStyle name="SAPBEXexcBad9 14" xfId="26863" xr:uid="{00000000-0005-0000-0000-0000BD680000}"/>
    <cellStyle name="SAPBEXexcBad9 14 2" xfId="26864" xr:uid="{00000000-0005-0000-0000-0000BE680000}"/>
    <cellStyle name="SAPBEXexcBad9 14 3" xfId="26865" xr:uid="{00000000-0005-0000-0000-0000BF680000}"/>
    <cellStyle name="SAPBEXexcBad9 14 4" xfId="26866" xr:uid="{00000000-0005-0000-0000-0000C0680000}"/>
    <cellStyle name="SAPBEXexcBad9 15" xfId="26867" xr:uid="{00000000-0005-0000-0000-0000C1680000}"/>
    <cellStyle name="SAPBEXexcBad9 15 2" xfId="26868" xr:uid="{00000000-0005-0000-0000-0000C2680000}"/>
    <cellStyle name="SAPBEXexcBad9 15 3" xfId="26869" xr:uid="{00000000-0005-0000-0000-0000C3680000}"/>
    <cellStyle name="SAPBEXexcBad9 15 4" xfId="26870" xr:uid="{00000000-0005-0000-0000-0000C4680000}"/>
    <cellStyle name="SAPBEXexcBad9 16" xfId="26871" xr:uid="{00000000-0005-0000-0000-0000C5680000}"/>
    <cellStyle name="SAPBEXexcBad9 16 2" xfId="26872" xr:uid="{00000000-0005-0000-0000-0000C6680000}"/>
    <cellStyle name="SAPBEXexcBad9 16 3" xfId="26873" xr:uid="{00000000-0005-0000-0000-0000C7680000}"/>
    <cellStyle name="SAPBEXexcBad9 16 4" xfId="26874" xr:uid="{00000000-0005-0000-0000-0000C8680000}"/>
    <cellStyle name="SAPBEXexcBad9 17" xfId="26875" xr:uid="{00000000-0005-0000-0000-0000C9680000}"/>
    <cellStyle name="SAPBEXexcBad9 17 2" xfId="26876" xr:uid="{00000000-0005-0000-0000-0000CA680000}"/>
    <cellStyle name="SAPBEXexcBad9 17 3" xfId="26877" xr:uid="{00000000-0005-0000-0000-0000CB680000}"/>
    <cellStyle name="SAPBEXexcBad9 17 4" xfId="26878" xr:uid="{00000000-0005-0000-0000-0000CC680000}"/>
    <cellStyle name="SAPBEXexcBad9 18" xfId="26879" xr:uid="{00000000-0005-0000-0000-0000CD680000}"/>
    <cellStyle name="SAPBEXexcBad9 19" xfId="26880" xr:uid="{00000000-0005-0000-0000-0000CE680000}"/>
    <cellStyle name="SAPBEXexcBad9 2" xfId="26881" xr:uid="{00000000-0005-0000-0000-0000CF680000}"/>
    <cellStyle name="SAPBEXexcBad9 2 10" xfId="26882" xr:uid="{00000000-0005-0000-0000-0000D0680000}"/>
    <cellStyle name="SAPBEXexcBad9 2 10 2" xfId="26883" xr:uid="{00000000-0005-0000-0000-0000D1680000}"/>
    <cellStyle name="SAPBEXexcBad9 2 11" xfId="26884" xr:uid="{00000000-0005-0000-0000-0000D2680000}"/>
    <cellStyle name="SAPBEXexcBad9 2 11 2" xfId="26885" xr:uid="{00000000-0005-0000-0000-0000D3680000}"/>
    <cellStyle name="SAPBEXexcBad9 2 12" xfId="26886" xr:uid="{00000000-0005-0000-0000-0000D4680000}"/>
    <cellStyle name="SAPBEXexcBad9 2 12 2" xfId="26887" xr:uid="{00000000-0005-0000-0000-0000D5680000}"/>
    <cellStyle name="SAPBEXexcBad9 2 13" xfId="26888" xr:uid="{00000000-0005-0000-0000-0000D6680000}"/>
    <cellStyle name="SAPBEXexcBad9 2 2" xfId="26889" xr:uid="{00000000-0005-0000-0000-0000D7680000}"/>
    <cellStyle name="SAPBEXexcBad9 2 2 10" xfId="26890" xr:uid="{00000000-0005-0000-0000-0000D8680000}"/>
    <cellStyle name="SAPBEXexcBad9 2 2 2" xfId="26891" xr:uid="{00000000-0005-0000-0000-0000D9680000}"/>
    <cellStyle name="SAPBEXexcBad9 2 2 2 2" xfId="26892" xr:uid="{00000000-0005-0000-0000-0000DA680000}"/>
    <cellStyle name="SAPBEXexcBad9 2 2 2 2 2" xfId="26893" xr:uid="{00000000-0005-0000-0000-0000DB680000}"/>
    <cellStyle name="SAPBEXexcBad9 2 2 2 2 3" xfId="26894" xr:uid="{00000000-0005-0000-0000-0000DC680000}"/>
    <cellStyle name="SAPBEXexcBad9 2 2 2 2 4" xfId="26895" xr:uid="{00000000-0005-0000-0000-0000DD680000}"/>
    <cellStyle name="SAPBEXexcBad9 2 2 2 3" xfId="26896" xr:uid="{00000000-0005-0000-0000-0000DE680000}"/>
    <cellStyle name="SAPBEXexcBad9 2 2 2 3 2" xfId="26897" xr:uid="{00000000-0005-0000-0000-0000DF680000}"/>
    <cellStyle name="SAPBEXexcBad9 2 2 2 3 3" xfId="26898" xr:uid="{00000000-0005-0000-0000-0000E0680000}"/>
    <cellStyle name="SAPBEXexcBad9 2 2 2 3 4" xfId="26899" xr:uid="{00000000-0005-0000-0000-0000E1680000}"/>
    <cellStyle name="SAPBEXexcBad9 2 2 2 4" xfId="26900" xr:uid="{00000000-0005-0000-0000-0000E2680000}"/>
    <cellStyle name="SAPBEXexcBad9 2 2 2 4 2" xfId="26901" xr:uid="{00000000-0005-0000-0000-0000E3680000}"/>
    <cellStyle name="SAPBEXexcBad9 2 2 2 4 3" xfId="26902" xr:uid="{00000000-0005-0000-0000-0000E4680000}"/>
    <cellStyle name="SAPBEXexcBad9 2 2 2 4 4" xfId="26903" xr:uid="{00000000-0005-0000-0000-0000E5680000}"/>
    <cellStyle name="SAPBEXexcBad9 2 2 2 5" xfId="26904" xr:uid="{00000000-0005-0000-0000-0000E6680000}"/>
    <cellStyle name="SAPBEXexcBad9 2 2 2 5 2" xfId="26905" xr:uid="{00000000-0005-0000-0000-0000E7680000}"/>
    <cellStyle name="SAPBEXexcBad9 2 2 2 5 3" xfId="26906" xr:uid="{00000000-0005-0000-0000-0000E8680000}"/>
    <cellStyle name="SAPBEXexcBad9 2 2 2 5 4" xfId="26907" xr:uid="{00000000-0005-0000-0000-0000E9680000}"/>
    <cellStyle name="SAPBEXexcBad9 2 2 2 6" xfId="26908" xr:uid="{00000000-0005-0000-0000-0000EA680000}"/>
    <cellStyle name="SAPBEXexcBad9 2 2 2 6 2" xfId="26909" xr:uid="{00000000-0005-0000-0000-0000EB680000}"/>
    <cellStyle name="SAPBEXexcBad9 2 2 2 6 3" xfId="26910" xr:uid="{00000000-0005-0000-0000-0000EC680000}"/>
    <cellStyle name="SAPBEXexcBad9 2 2 2 6 4" xfId="26911" xr:uid="{00000000-0005-0000-0000-0000ED680000}"/>
    <cellStyle name="SAPBEXexcBad9 2 2 2 7" xfId="26912" xr:uid="{00000000-0005-0000-0000-0000EE680000}"/>
    <cellStyle name="SAPBEXexcBad9 2 2 2 8" xfId="26913" xr:uid="{00000000-0005-0000-0000-0000EF680000}"/>
    <cellStyle name="SAPBEXexcBad9 2 2 2 9" xfId="26914" xr:uid="{00000000-0005-0000-0000-0000F0680000}"/>
    <cellStyle name="SAPBEXexcBad9 2 2 3" xfId="26915" xr:uid="{00000000-0005-0000-0000-0000F1680000}"/>
    <cellStyle name="SAPBEXexcBad9 2 2 3 2" xfId="26916" xr:uid="{00000000-0005-0000-0000-0000F2680000}"/>
    <cellStyle name="SAPBEXexcBad9 2 2 3 3" xfId="26917" xr:uid="{00000000-0005-0000-0000-0000F3680000}"/>
    <cellStyle name="SAPBEXexcBad9 2 2 3 4" xfId="26918" xr:uid="{00000000-0005-0000-0000-0000F4680000}"/>
    <cellStyle name="SAPBEXexcBad9 2 2 4" xfId="26919" xr:uid="{00000000-0005-0000-0000-0000F5680000}"/>
    <cellStyle name="SAPBEXexcBad9 2 2 4 2" xfId="26920" xr:uid="{00000000-0005-0000-0000-0000F6680000}"/>
    <cellStyle name="SAPBEXexcBad9 2 2 4 3" xfId="26921" xr:uid="{00000000-0005-0000-0000-0000F7680000}"/>
    <cellStyle name="SAPBEXexcBad9 2 2 4 4" xfId="26922" xr:uid="{00000000-0005-0000-0000-0000F8680000}"/>
    <cellStyle name="SAPBEXexcBad9 2 2 5" xfId="26923" xr:uid="{00000000-0005-0000-0000-0000F9680000}"/>
    <cellStyle name="SAPBEXexcBad9 2 2 5 2" xfId="26924" xr:uid="{00000000-0005-0000-0000-0000FA680000}"/>
    <cellStyle name="SAPBEXexcBad9 2 2 5 3" xfId="26925" xr:uid="{00000000-0005-0000-0000-0000FB680000}"/>
    <cellStyle name="SAPBEXexcBad9 2 2 5 4" xfId="26926" xr:uid="{00000000-0005-0000-0000-0000FC680000}"/>
    <cellStyle name="SAPBEXexcBad9 2 2 6" xfId="26927" xr:uid="{00000000-0005-0000-0000-0000FD680000}"/>
    <cellStyle name="SAPBEXexcBad9 2 2 6 2" xfId="26928" xr:uid="{00000000-0005-0000-0000-0000FE680000}"/>
    <cellStyle name="SAPBEXexcBad9 2 2 6 3" xfId="26929" xr:uid="{00000000-0005-0000-0000-0000FF680000}"/>
    <cellStyle name="SAPBEXexcBad9 2 2 6 4" xfId="26930" xr:uid="{00000000-0005-0000-0000-000000690000}"/>
    <cellStyle name="SAPBEXexcBad9 2 2 7" xfId="26931" xr:uid="{00000000-0005-0000-0000-000001690000}"/>
    <cellStyle name="SAPBEXexcBad9 2 2 7 2" xfId="26932" xr:uid="{00000000-0005-0000-0000-000002690000}"/>
    <cellStyle name="SAPBEXexcBad9 2 2 7 3" xfId="26933" xr:uid="{00000000-0005-0000-0000-000003690000}"/>
    <cellStyle name="SAPBEXexcBad9 2 2 7 4" xfId="26934" xr:uid="{00000000-0005-0000-0000-000004690000}"/>
    <cellStyle name="SAPBEXexcBad9 2 2 8" xfId="26935" xr:uid="{00000000-0005-0000-0000-000005690000}"/>
    <cellStyle name="SAPBEXexcBad9 2 2 8 2" xfId="26936" xr:uid="{00000000-0005-0000-0000-000006690000}"/>
    <cellStyle name="SAPBEXexcBad9 2 2 9" xfId="26937" xr:uid="{00000000-0005-0000-0000-000007690000}"/>
    <cellStyle name="SAPBEXexcBad9 2 3" xfId="26938" xr:uid="{00000000-0005-0000-0000-000008690000}"/>
    <cellStyle name="SAPBEXexcBad9 2 3 2" xfId="26939" xr:uid="{00000000-0005-0000-0000-000009690000}"/>
    <cellStyle name="SAPBEXexcBad9 2 3 2 2" xfId="26940" xr:uid="{00000000-0005-0000-0000-00000A690000}"/>
    <cellStyle name="SAPBEXexcBad9 2 3 2 3" xfId="26941" xr:uid="{00000000-0005-0000-0000-00000B690000}"/>
    <cellStyle name="SAPBEXexcBad9 2 3 2 4" xfId="26942" xr:uid="{00000000-0005-0000-0000-00000C690000}"/>
    <cellStyle name="SAPBEXexcBad9 2 3 3" xfId="26943" xr:uid="{00000000-0005-0000-0000-00000D690000}"/>
    <cellStyle name="SAPBEXexcBad9 2 3 3 2" xfId="26944" xr:uid="{00000000-0005-0000-0000-00000E690000}"/>
    <cellStyle name="SAPBEXexcBad9 2 3 3 3" xfId="26945" xr:uid="{00000000-0005-0000-0000-00000F690000}"/>
    <cellStyle name="SAPBEXexcBad9 2 3 3 4" xfId="26946" xr:uid="{00000000-0005-0000-0000-000010690000}"/>
    <cellStyle name="SAPBEXexcBad9 2 3 4" xfId="26947" xr:uid="{00000000-0005-0000-0000-000011690000}"/>
    <cellStyle name="SAPBEXexcBad9 2 3 4 2" xfId="26948" xr:uid="{00000000-0005-0000-0000-000012690000}"/>
    <cellStyle name="SAPBEXexcBad9 2 3 4 3" xfId="26949" xr:uid="{00000000-0005-0000-0000-000013690000}"/>
    <cellStyle name="SAPBEXexcBad9 2 3 4 4" xfId="26950" xr:uid="{00000000-0005-0000-0000-000014690000}"/>
    <cellStyle name="SAPBEXexcBad9 2 3 5" xfId="26951" xr:uid="{00000000-0005-0000-0000-000015690000}"/>
    <cellStyle name="SAPBEXexcBad9 2 3 5 2" xfId="26952" xr:uid="{00000000-0005-0000-0000-000016690000}"/>
    <cellStyle name="SAPBEXexcBad9 2 3 5 3" xfId="26953" xr:uid="{00000000-0005-0000-0000-000017690000}"/>
    <cellStyle name="SAPBEXexcBad9 2 3 5 4" xfId="26954" xr:uid="{00000000-0005-0000-0000-000018690000}"/>
    <cellStyle name="SAPBEXexcBad9 2 3 6" xfId="26955" xr:uid="{00000000-0005-0000-0000-000019690000}"/>
    <cellStyle name="SAPBEXexcBad9 2 3 6 2" xfId="26956" xr:uid="{00000000-0005-0000-0000-00001A690000}"/>
    <cellStyle name="SAPBEXexcBad9 2 3 6 3" xfId="26957" xr:uid="{00000000-0005-0000-0000-00001B690000}"/>
    <cellStyle name="SAPBEXexcBad9 2 3 6 4" xfId="26958" xr:uid="{00000000-0005-0000-0000-00001C690000}"/>
    <cellStyle name="SAPBEXexcBad9 2 3 7" xfId="26959" xr:uid="{00000000-0005-0000-0000-00001D690000}"/>
    <cellStyle name="SAPBEXexcBad9 2 3 8" xfId="26960" xr:uid="{00000000-0005-0000-0000-00001E690000}"/>
    <cellStyle name="SAPBEXexcBad9 2 3 9" xfId="26961" xr:uid="{00000000-0005-0000-0000-00001F690000}"/>
    <cellStyle name="SAPBEXexcBad9 2 4" xfId="26962" xr:uid="{00000000-0005-0000-0000-000020690000}"/>
    <cellStyle name="SAPBEXexcBad9 2 4 2" xfId="26963" xr:uid="{00000000-0005-0000-0000-000021690000}"/>
    <cellStyle name="SAPBEXexcBad9 2 4 3" xfId="26964" xr:uid="{00000000-0005-0000-0000-000022690000}"/>
    <cellStyle name="SAPBEXexcBad9 2 4 4" xfId="26965" xr:uid="{00000000-0005-0000-0000-000023690000}"/>
    <cellStyle name="SAPBEXexcBad9 2 5" xfId="26966" xr:uid="{00000000-0005-0000-0000-000024690000}"/>
    <cellStyle name="SAPBEXexcBad9 2 5 2" xfId="26967" xr:uid="{00000000-0005-0000-0000-000025690000}"/>
    <cellStyle name="SAPBEXexcBad9 2 5 3" xfId="26968" xr:uid="{00000000-0005-0000-0000-000026690000}"/>
    <cellStyle name="SAPBEXexcBad9 2 5 4" xfId="26969" xr:uid="{00000000-0005-0000-0000-000027690000}"/>
    <cellStyle name="SAPBEXexcBad9 2 6" xfId="26970" xr:uid="{00000000-0005-0000-0000-000028690000}"/>
    <cellStyle name="SAPBEXexcBad9 2 6 2" xfId="26971" xr:uid="{00000000-0005-0000-0000-000029690000}"/>
    <cellStyle name="SAPBEXexcBad9 2 6 3" xfId="26972" xr:uid="{00000000-0005-0000-0000-00002A690000}"/>
    <cellStyle name="SAPBEXexcBad9 2 6 4" xfId="26973" xr:uid="{00000000-0005-0000-0000-00002B690000}"/>
    <cellStyle name="SAPBEXexcBad9 2 7" xfId="26974" xr:uid="{00000000-0005-0000-0000-00002C690000}"/>
    <cellStyle name="SAPBEXexcBad9 2 7 2" xfId="26975" xr:uid="{00000000-0005-0000-0000-00002D690000}"/>
    <cellStyle name="SAPBEXexcBad9 2 7 3" xfId="26976" xr:uid="{00000000-0005-0000-0000-00002E690000}"/>
    <cellStyle name="SAPBEXexcBad9 2 7 4" xfId="26977" xr:uid="{00000000-0005-0000-0000-00002F690000}"/>
    <cellStyle name="SAPBEXexcBad9 2 8" xfId="26978" xr:uid="{00000000-0005-0000-0000-000030690000}"/>
    <cellStyle name="SAPBEXexcBad9 2 9" xfId="26979" xr:uid="{00000000-0005-0000-0000-000031690000}"/>
    <cellStyle name="SAPBEXexcBad9 20" xfId="26980" xr:uid="{00000000-0005-0000-0000-000032690000}"/>
    <cellStyle name="SAPBEXexcBad9 20 2" xfId="26981" xr:uid="{00000000-0005-0000-0000-000033690000}"/>
    <cellStyle name="SAPBEXexcBad9 21" xfId="26982" xr:uid="{00000000-0005-0000-0000-000034690000}"/>
    <cellStyle name="SAPBEXexcBad9 21 2" xfId="26983" xr:uid="{00000000-0005-0000-0000-000035690000}"/>
    <cellStyle name="SAPBEXexcBad9 22" xfId="26984" xr:uid="{00000000-0005-0000-0000-000036690000}"/>
    <cellStyle name="SAPBEXexcBad9 23" xfId="26985" xr:uid="{00000000-0005-0000-0000-000037690000}"/>
    <cellStyle name="SAPBEXexcBad9 3" xfId="26986" xr:uid="{00000000-0005-0000-0000-000038690000}"/>
    <cellStyle name="SAPBEXexcBad9 3 10" xfId="26987" xr:uid="{00000000-0005-0000-0000-000039690000}"/>
    <cellStyle name="SAPBEXexcBad9 3 10 2" xfId="26988" xr:uid="{00000000-0005-0000-0000-00003A690000}"/>
    <cellStyle name="SAPBEXexcBad9 3 11" xfId="26989" xr:uid="{00000000-0005-0000-0000-00003B690000}"/>
    <cellStyle name="SAPBEXexcBad9 3 11 2" xfId="26990" xr:uid="{00000000-0005-0000-0000-00003C690000}"/>
    <cellStyle name="SAPBEXexcBad9 3 12" xfId="26991" xr:uid="{00000000-0005-0000-0000-00003D690000}"/>
    <cellStyle name="SAPBEXexcBad9 3 2" xfId="26992" xr:uid="{00000000-0005-0000-0000-00003E690000}"/>
    <cellStyle name="SAPBEXexcBad9 3 2 2" xfId="26993" xr:uid="{00000000-0005-0000-0000-00003F690000}"/>
    <cellStyle name="SAPBEXexcBad9 3 2 2 2" xfId="26994" xr:uid="{00000000-0005-0000-0000-000040690000}"/>
    <cellStyle name="SAPBEXexcBad9 3 2 2 3" xfId="26995" xr:uid="{00000000-0005-0000-0000-000041690000}"/>
    <cellStyle name="SAPBEXexcBad9 3 2 2 4" xfId="26996" xr:uid="{00000000-0005-0000-0000-000042690000}"/>
    <cellStyle name="SAPBEXexcBad9 3 2 3" xfId="26997" xr:uid="{00000000-0005-0000-0000-000043690000}"/>
    <cellStyle name="SAPBEXexcBad9 3 2 3 2" xfId="26998" xr:uid="{00000000-0005-0000-0000-000044690000}"/>
    <cellStyle name="SAPBEXexcBad9 3 2 3 3" xfId="26999" xr:uid="{00000000-0005-0000-0000-000045690000}"/>
    <cellStyle name="SAPBEXexcBad9 3 2 3 4" xfId="27000" xr:uid="{00000000-0005-0000-0000-000046690000}"/>
    <cellStyle name="SAPBEXexcBad9 3 2 4" xfId="27001" xr:uid="{00000000-0005-0000-0000-000047690000}"/>
    <cellStyle name="SAPBEXexcBad9 3 2 4 2" xfId="27002" xr:uid="{00000000-0005-0000-0000-000048690000}"/>
    <cellStyle name="SAPBEXexcBad9 3 2 4 3" xfId="27003" xr:uid="{00000000-0005-0000-0000-000049690000}"/>
    <cellStyle name="SAPBEXexcBad9 3 2 4 4" xfId="27004" xr:uid="{00000000-0005-0000-0000-00004A690000}"/>
    <cellStyle name="SAPBEXexcBad9 3 2 5" xfId="27005" xr:uid="{00000000-0005-0000-0000-00004B690000}"/>
    <cellStyle name="SAPBEXexcBad9 3 2 5 2" xfId="27006" xr:uid="{00000000-0005-0000-0000-00004C690000}"/>
    <cellStyle name="SAPBEXexcBad9 3 2 5 3" xfId="27007" xr:uid="{00000000-0005-0000-0000-00004D690000}"/>
    <cellStyle name="SAPBEXexcBad9 3 2 5 4" xfId="27008" xr:uid="{00000000-0005-0000-0000-00004E690000}"/>
    <cellStyle name="SAPBEXexcBad9 3 2 6" xfId="27009" xr:uid="{00000000-0005-0000-0000-00004F690000}"/>
    <cellStyle name="SAPBEXexcBad9 3 2 6 2" xfId="27010" xr:uid="{00000000-0005-0000-0000-000050690000}"/>
    <cellStyle name="SAPBEXexcBad9 3 2 6 3" xfId="27011" xr:uid="{00000000-0005-0000-0000-000051690000}"/>
    <cellStyle name="SAPBEXexcBad9 3 2 6 4" xfId="27012" xr:uid="{00000000-0005-0000-0000-000052690000}"/>
    <cellStyle name="SAPBEXexcBad9 3 2 7" xfId="27013" xr:uid="{00000000-0005-0000-0000-000053690000}"/>
    <cellStyle name="SAPBEXexcBad9 3 2 8" xfId="27014" xr:uid="{00000000-0005-0000-0000-000054690000}"/>
    <cellStyle name="SAPBEXexcBad9 3 2 9" xfId="27015" xr:uid="{00000000-0005-0000-0000-000055690000}"/>
    <cellStyle name="SAPBEXexcBad9 3 3" xfId="27016" xr:uid="{00000000-0005-0000-0000-000056690000}"/>
    <cellStyle name="SAPBEXexcBad9 3 3 2" xfId="27017" xr:uid="{00000000-0005-0000-0000-000057690000}"/>
    <cellStyle name="SAPBEXexcBad9 3 3 3" xfId="27018" xr:uid="{00000000-0005-0000-0000-000058690000}"/>
    <cellStyle name="SAPBEXexcBad9 3 3 4" xfId="27019" xr:uid="{00000000-0005-0000-0000-000059690000}"/>
    <cellStyle name="SAPBEXexcBad9 3 4" xfId="27020" xr:uid="{00000000-0005-0000-0000-00005A690000}"/>
    <cellStyle name="SAPBEXexcBad9 3 4 2" xfId="27021" xr:uid="{00000000-0005-0000-0000-00005B690000}"/>
    <cellStyle name="SAPBEXexcBad9 3 4 3" xfId="27022" xr:uid="{00000000-0005-0000-0000-00005C690000}"/>
    <cellStyle name="SAPBEXexcBad9 3 4 4" xfId="27023" xr:uid="{00000000-0005-0000-0000-00005D690000}"/>
    <cellStyle name="SAPBEXexcBad9 3 5" xfId="27024" xr:uid="{00000000-0005-0000-0000-00005E690000}"/>
    <cellStyle name="SAPBEXexcBad9 3 5 2" xfId="27025" xr:uid="{00000000-0005-0000-0000-00005F690000}"/>
    <cellStyle name="SAPBEXexcBad9 3 5 3" xfId="27026" xr:uid="{00000000-0005-0000-0000-000060690000}"/>
    <cellStyle name="SAPBEXexcBad9 3 5 4" xfId="27027" xr:uid="{00000000-0005-0000-0000-000061690000}"/>
    <cellStyle name="SAPBEXexcBad9 3 6" xfId="27028" xr:uid="{00000000-0005-0000-0000-000062690000}"/>
    <cellStyle name="SAPBEXexcBad9 3 6 2" xfId="27029" xr:uid="{00000000-0005-0000-0000-000063690000}"/>
    <cellStyle name="SAPBEXexcBad9 3 6 3" xfId="27030" xr:uid="{00000000-0005-0000-0000-000064690000}"/>
    <cellStyle name="SAPBEXexcBad9 3 6 4" xfId="27031" xr:uid="{00000000-0005-0000-0000-000065690000}"/>
    <cellStyle name="SAPBEXexcBad9 3 7" xfId="27032" xr:uid="{00000000-0005-0000-0000-000066690000}"/>
    <cellStyle name="SAPBEXexcBad9 3 7 2" xfId="27033" xr:uid="{00000000-0005-0000-0000-000067690000}"/>
    <cellStyle name="SAPBEXexcBad9 3 7 3" xfId="27034" xr:uid="{00000000-0005-0000-0000-000068690000}"/>
    <cellStyle name="SAPBEXexcBad9 3 7 4" xfId="27035" xr:uid="{00000000-0005-0000-0000-000069690000}"/>
    <cellStyle name="SAPBEXexcBad9 3 8" xfId="27036" xr:uid="{00000000-0005-0000-0000-00006A690000}"/>
    <cellStyle name="SAPBEXexcBad9 3 9" xfId="27037" xr:uid="{00000000-0005-0000-0000-00006B690000}"/>
    <cellStyle name="SAPBEXexcBad9 3 9 2" xfId="27038" xr:uid="{00000000-0005-0000-0000-00006C690000}"/>
    <cellStyle name="SAPBEXexcBad9 4" xfId="27039" xr:uid="{00000000-0005-0000-0000-00006D690000}"/>
    <cellStyle name="SAPBEXexcBad9 4 10" xfId="27040" xr:uid="{00000000-0005-0000-0000-00006E690000}"/>
    <cellStyle name="SAPBEXexcBad9 4 2" xfId="27041" xr:uid="{00000000-0005-0000-0000-00006F690000}"/>
    <cellStyle name="SAPBEXexcBad9 4 2 2" xfId="27042" xr:uid="{00000000-0005-0000-0000-000070690000}"/>
    <cellStyle name="SAPBEXexcBad9 4 2 2 2" xfId="27043" xr:uid="{00000000-0005-0000-0000-000071690000}"/>
    <cellStyle name="SAPBEXexcBad9 4 2 2 3" xfId="27044" xr:uid="{00000000-0005-0000-0000-000072690000}"/>
    <cellStyle name="SAPBEXexcBad9 4 2 2 4" xfId="27045" xr:uid="{00000000-0005-0000-0000-000073690000}"/>
    <cellStyle name="SAPBEXexcBad9 4 2 3" xfId="27046" xr:uid="{00000000-0005-0000-0000-000074690000}"/>
    <cellStyle name="SAPBEXexcBad9 4 2 3 2" xfId="27047" xr:uid="{00000000-0005-0000-0000-000075690000}"/>
    <cellStyle name="SAPBEXexcBad9 4 2 3 3" xfId="27048" xr:uid="{00000000-0005-0000-0000-000076690000}"/>
    <cellStyle name="SAPBEXexcBad9 4 2 3 4" xfId="27049" xr:uid="{00000000-0005-0000-0000-000077690000}"/>
    <cellStyle name="SAPBEXexcBad9 4 2 4" xfId="27050" xr:uid="{00000000-0005-0000-0000-000078690000}"/>
    <cellStyle name="SAPBEXexcBad9 4 2 4 2" xfId="27051" xr:uid="{00000000-0005-0000-0000-000079690000}"/>
    <cellStyle name="SAPBEXexcBad9 4 2 4 3" xfId="27052" xr:uid="{00000000-0005-0000-0000-00007A690000}"/>
    <cellStyle name="SAPBEXexcBad9 4 2 4 4" xfId="27053" xr:uid="{00000000-0005-0000-0000-00007B690000}"/>
    <cellStyle name="SAPBEXexcBad9 4 2 5" xfId="27054" xr:uid="{00000000-0005-0000-0000-00007C690000}"/>
    <cellStyle name="SAPBEXexcBad9 4 2 5 2" xfId="27055" xr:uid="{00000000-0005-0000-0000-00007D690000}"/>
    <cellStyle name="SAPBEXexcBad9 4 2 5 3" xfId="27056" xr:uid="{00000000-0005-0000-0000-00007E690000}"/>
    <cellStyle name="SAPBEXexcBad9 4 2 5 4" xfId="27057" xr:uid="{00000000-0005-0000-0000-00007F690000}"/>
    <cellStyle name="SAPBEXexcBad9 4 2 6" xfId="27058" xr:uid="{00000000-0005-0000-0000-000080690000}"/>
    <cellStyle name="SAPBEXexcBad9 4 2 6 2" xfId="27059" xr:uid="{00000000-0005-0000-0000-000081690000}"/>
    <cellStyle name="SAPBEXexcBad9 4 2 6 3" xfId="27060" xr:uid="{00000000-0005-0000-0000-000082690000}"/>
    <cellStyle name="SAPBEXexcBad9 4 2 6 4" xfId="27061" xr:uid="{00000000-0005-0000-0000-000083690000}"/>
    <cellStyle name="SAPBEXexcBad9 4 2 7" xfId="27062" xr:uid="{00000000-0005-0000-0000-000084690000}"/>
    <cellStyle name="SAPBEXexcBad9 4 2 8" xfId="27063" xr:uid="{00000000-0005-0000-0000-000085690000}"/>
    <cellStyle name="SAPBEXexcBad9 4 2 9" xfId="27064" xr:uid="{00000000-0005-0000-0000-000086690000}"/>
    <cellStyle name="SAPBEXexcBad9 4 3" xfId="27065" xr:uid="{00000000-0005-0000-0000-000087690000}"/>
    <cellStyle name="SAPBEXexcBad9 4 3 2" xfId="27066" xr:uid="{00000000-0005-0000-0000-000088690000}"/>
    <cellStyle name="SAPBEXexcBad9 4 3 3" xfId="27067" xr:uid="{00000000-0005-0000-0000-000089690000}"/>
    <cellStyle name="SAPBEXexcBad9 4 3 4" xfId="27068" xr:uid="{00000000-0005-0000-0000-00008A690000}"/>
    <cellStyle name="SAPBEXexcBad9 4 4" xfId="27069" xr:uid="{00000000-0005-0000-0000-00008B690000}"/>
    <cellStyle name="SAPBEXexcBad9 4 4 2" xfId="27070" xr:uid="{00000000-0005-0000-0000-00008C690000}"/>
    <cellStyle name="SAPBEXexcBad9 4 4 3" xfId="27071" xr:uid="{00000000-0005-0000-0000-00008D690000}"/>
    <cellStyle name="SAPBEXexcBad9 4 4 4" xfId="27072" xr:uid="{00000000-0005-0000-0000-00008E690000}"/>
    <cellStyle name="SAPBEXexcBad9 4 5" xfId="27073" xr:uid="{00000000-0005-0000-0000-00008F690000}"/>
    <cellStyle name="SAPBEXexcBad9 4 5 2" xfId="27074" xr:uid="{00000000-0005-0000-0000-000090690000}"/>
    <cellStyle name="SAPBEXexcBad9 4 5 3" xfId="27075" xr:uid="{00000000-0005-0000-0000-000091690000}"/>
    <cellStyle name="SAPBEXexcBad9 4 5 4" xfId="27076" xr:uid="{00000000-0005-0000-0000-000092690000}"/>
    <cellStyle name="SAPBEXexcBad9 4 6" xfId="27077" xr:uid="{00000000-0005-0000-0000-000093690000}"/>
    <cellStyle name="SAPBEXexcBad9 4 6 2" xfId="27078" xr:uid="{00000000-0005-0000-0000-000094690000}"/>
    <cellStyle name="SAPBEXexcBad9 4 6 3" xfId="27079" xr:uid="{00000000-0005-0000-0000-000095690000}"/>
    <cellStyle name="SAPBEXexcBad9 4 6 4" xfId="27080" xr:uid="{00000000-0005-0000-0000-000096690000}"/>
    <cellStyle name="SAPBEXexcBad9 4 7" xfId="27081" xr:uid="{00000000-0005-0000-0000-000097690000}"/>
    <cellStyle name="SAPBEXexcBad9 4 7 2" xfId="27082" xr:uid="{00000000-0005-0000-0000-000098690000}"/>
    <cellStyle name="SAPBEXexcBad9 4 7 3" xfId="27083" xr:uid="{00000000-0005-0000-0000-000099690000}"/>
    <cellStyle name="SAPBEXexcBad9 4 7 4" xfId="27084" xr:uid="{00000000-0005-0000-0000-00009A690000}"/>
    <cellStyle name="SAPBEXexcBad9 4 8" xfId="27085" xr:uid="{00000000-0005-0000-0000-00009B690000}"/>
    <cellStyle name="SAPBEXexcBad9 4 8 2" xfId="27086" xr:uid="{00000000-0005-0000-0000-00009C690000}"/>
    <cellStyle name="SAPBEXexcBad9 4 9" xfId="27087" xr:uid="{00000000-0005-0000-0000-00009D690000}"/>
    <cellStyle name="SAPBEXexcBad9 4 9 2" xfId="27088" xr:uid="{00000000-0005-0000-0000-00009E690000}"/>
    <cellStyle name="SAPBEXexcBad9 5" xfId="27089" xr:uid="{00000000-0005-0000-0000-00009F690000}"/>
    <cellStyle name="SAPBEXexcBad9 5 2" xfId="27090" xr:uid="{00000000-0005-0000-0000-0000A0690000}"/>
    <cellStyle name="SAPBEXexcBad9 5 2 2" xfId="27091" xr:uid="{00000000-0005-0000-0000-0000A1690000}"/>
    <cellStyle name="SAPBEXexcBad9 5 2 3" xfId="27092" xr:uid="{00000000-0005-0000-0000-0000A2690000}"/>
    <cellStyle name="SAPBEXexcBad9 5 2 4" xfId="27093" xr:uid="{00000000-0005-0000-0000-0000A3690000}"/>
    <cellStyle name="SAPBEXexcBad9 5 3" xfId="27094" xr:uid="{00000000-0005-0000-0000-0000A4690000}"/>
    <cellStyle name="SAPBEXexcBad9 5 4" xfId="27095" xr:uid="{00000000-0005-0000-0000-0000A5690000}"/>
    <cellStyle name="SAPBEXexcBad9 5 5" xfId="27096" xr:uid="{00000000-0005-0000-0000-0000A6690000}"/>
    <cellStyle name="SAPBEXexcBad9 5 6" xfId="27097" xr:uid="{00000000-0005-0000-0000-0000A7690000}"/>
    <cellStyle name="SAPBEXexcBad9 5 7" xfId="27098" xr:uid="{00000000-0005-0000-0000-0000A8690000}"/>
    <cellStyle name="SAPBEXexcBad9 6" xfId="27099" xr:uid="{00000000-0005-0000-0000-0000A9690000}"/>
    <cellStyle name="SAPBEXexcBad9 6 2" xfId="27100" xr:uid="{00000000-0005-0000-0000-0000AA690000}"/>
    <cellStyle name="SAPBEXexcBad9 6 2 2" xfId="27101" xr:uid="{00000000-0005-0000-0000-0000AB690000}"/>
    <cellStyle name="SAPBEXexcBad9 6 2 3" xfId="27102" xr:uid="{00000000-0005-0000-0000-0000AC690000}"/>
    <cellStyle name="SAPBEXexcBad9 6 2 4" xfId="27103" xr:uid="{00000000-0005-0000-0000-0000AD690000}"/>
    <cellStyle name="SAPBEXexcBad9 6 3" xfId="27104" xr:uid="{00000000-0005-0000-0000-0000AE690000}"/>
    <cellStyle name="SAPBEXexcBad9 6 4" xfId="27105" xr:uid="{00000000-0005-0000-0000-0000AF690000}"/>
    <cellStyle name="SAPBEXexcBad9 6 5" xfId="27106" xr:uid="{00000000-0005-0000-0000-0000B0690000}"/>
    <cellStyle name="SAPBEXexcBad9 7" xfId="27107" xr:uid="{00000000-0005-0000-0000-0000B1690000}"/>
    <cellStyle name="SAPBEXexcBad9 7 2" xfId="27108" xr:uid="{00000000-0005-0000-0000-0000B2690000}"/>
    <cellStyle name="SAPBEXexcBad9 7 3" xfId="27109" xr:uid="{00000000-0005-0000-0000-0000B3690000}"/>
    <cellStyle name="SAPBEXexcBad9 7 4" xfId="27110" xr:uid="{00000000-0005-0000-0000-0000B4690000}"/>
    <cellStyle name="SAPBEXexcBad9 8" xfId="27111" xr:uid="{00000000-0005-0000-0000-0000B5690000}"/>
    <cellStyle name="SAPBEXexcBad9 8 2" xfId="27112" xr:uid="{00000000-0005-0000-0000-0000B6690000}"/>
    <cellStyle name="SAPBEXexcBad9 8 3" xfId="27113" xr:uid="{00000000-0005-0000-0000-0000B7690000}"/>
    <cellStyle name="SAPBEXexcBad9 8 4" xfId="27114" xr:uid="{00000000-0005-0000-0000-0000B8690000}"/>
    <cellStyle name="SAPBEXexcBad9 9" xfId="27115" xr:uid="{00000000-0005-0000-0000-0000B9690000}"/>
    <cellStyle name="SAPBEXexcBad9 9 2" xfId="27116" xr:uid="{00000000-0005-0000-0000-0000BA690000}"/>
    <cellStyle name="SAPBEXexcBad9 9 3" xfId="27117" xr:uid="{00000000-0005-0000-0000-0000BB690000}"/>
    <cellStyle name="SAPBEXexcBad9 9 4" xfId="27118" xr:uid="{00000000-0005-0000-0000-0000BC690000}"/>
    <cellStyle name="SAPBEXexcCritical4" xfId="109" xr:uid="{00000000-0005-0000-0000-0000BD690000}"/>
    <cellStyle name="SAPBEXexcCritical4 10" xfId="27119" xr:uid="{00000000-0005-0000-0000-0000BE690000}"/>
    <cellStyle name="SAPBEXexcCritical4 10 2" xfId="27120" xr:uid="{00000000-0005-0000-0000-0000BF690000}"/>
    <cellStyle name="SAPBEXexcCritical4 10 3" xfId="27121" xr:uid="{00000000-0005-0000-0000-0000C0690000}"/>
    <cellStyle name="SAPBEXexcCritical4 10 4" xfId="27122" xr:uid="{00000000-0005-0000-0000-0000C1690000}"/>
    <cellStyle name="SAPBEXexcCritical4 11" xfId="27123" xr:uid="{00000000-0005-0000-0000-0000C2690000}"/>
    <cellStyle name="SAPBEXexcCritical4 11 2" xfId="27124" xr:uid="{00000000-0005-0000-0000-0000C3690000}"/>
    <cellStyle name="SAPBEXexcCritical4 11 3" xfId="27125" xr:uid="{00000000-0005-0000-0000-0000C4690000}"/>
    <cellStyle name="SAPBEXexcCritical4 11 4" xfId="27126" xr:uid="{00000000-0005-0000-0000-0000C5690000}"/>
    <cellStyle name="SAPBEXexcCritical4 12" xfId="27127" xr:uid="{00000000-0005-0000-0000-0000C6690000}"/>
    <cellStyle name="SAPBEXexcCritical4 12 2" xfId="27128" xr:uid="{00000000-0005-0000-0000-0000C7690000}"/>
    <cellStyle name="SAPBEXexcCritical4 12 3" xfId="27129" xr:uid="{00000000-0005-0000-0000-0000C8690000}"/>
    <cellStyle name="SAPBEXexcCritical4 12 4" xfId="27130" xr:uid="{00000000-0005-0000-0000-0000C9690000}"/>
    <cellStyle name="SAPBEXexcCritical4 13" xfId="27131" xr:uid="{00000000-0005-0000-0000-0000CA690000}"/>
    <cellStyle name="SAPBEXexcCritical4 13 2" xfId="27132" xr:uid="{00000000-0005-0000-0000-0000CB690000}"/>
    <cellStyle name="SAPBEXexcCritical4 13 3" xfId="27133" xr:uid="{00000000-0005-0000-0000-0000CC690000}"/>
    <cellStyle name="SAPBEXexcCritical4 13 4" xfId="27134" xr:uid="{00000000-0005-0000-0000-0000CD690000}"/>
    <cellStyle name="SAPBEXexcCritical4 14" xfId="27135" xr:uid="{00000000-0005-0000-0000-0000CE690000}"/>
    <cellStyle name="SAPBEXexcCritical4 14 2" xfId="27136" xr:uid="{00000000-0005-0000-0000-0000CF690000}"/>
    <cellStyle name="SAPBEXexcCritical4 14 3" xfId="27137" xr:uid="{00000000-0005-0000-0000-0000D0690000}"/>
    <cellStyle name="SAPBEXexcCritical4 14 4" xfId="27138" xr:uid="{00000000-0005-0000-0000-0000D1690000}"/>
    <cellStyle name="SAPBEXexcCritical4 15" xfId="27139" xr:uid="{00000000-0005-0000-0000-0000D2690000}"/>
    <cellStyle name="SAPBEXexcCritical4 15 2" xfId="27140" xr:uid="{00000000-0005-0000-0000-0000D3690000}"/>
    <cellStyle name="SAPBEXexcCritical4 15 3" xfId="27141" xr:uid="{00000000-0005-0000-0000-0000D4690000}"/>
    <cellStyle name="SAPBEXexcCritical4 15 4" xfId="27142" xr:uid="{00000000-0005-0000-0000-0000D5690000}"/>
    <cellStyle name="SAPBEXexcCritical4 16" xfId="27143" xr:uid="{00000000-0005-0000-0000-0000D6690000}"/>
    <cellStyle name="SAPBEXexcCritical4 16 2" xfId="27144" xr:uid="{00000000-0005-0000-0000-0000D7690000}"/>
    <cellStyle name="SAPBEXexcCritical4 16 3" xfId="27145" xr:uid="{00000000-0005-0000-0000-0000D8690000}"/>
    <cellStyle name="SAPBEXexcCritical4 16 4" xfId="27146" xr:uid="{00000000-0005-0000-0000-0000D9690000}"/>
    <cellStyle name="SAPBEXexcCritical4 17" xfId="27147" xr:uid="{00000000-0005-0000-0000-0000DA690000}"/>
    <cellStyle name="SAPBEXexcCritical4 17 2" xfId="27148" xr:uid="{00000000-0005-0000-0000-0000DB690000}"/>
    <cellStyle name="SAPBEXexcCritical4 17 3" xfId="27149" xr:uid="{00000000-0005-0000-0000-0000DC690000}"/>
    <cellStyle name="SAPBEXexcCritical4 17 4" xfId="27150" xr:uid="{00000000-0005-0000-0000-0000DD690000}"/>
    <cellStyle name="SAPBEXexcCritical4 18" xfId="27151" xr:uid="{00000000-0005-0000-0000-0000DE690000}"/>
    <cellStyle name="SAPBEXexcCritical4 19" xfId="27152" xr:uid="{00000000-0005-0000-0000-0000DF690000}"/>
    <cellStyle name="SAPBEXexcCritical4 2" xfId="27153" xr:uid="{00000000-0005-0000-0000-0000E0690000}"/>
    <cellStyle name="SAPBEXexcCritical4 2 10" xfId="27154" xr:uid="{00000000-0005-0000-0000-0000E1690000}"/>
    <cellStyle name="SAPBEXexcCritical4 2 10 2" xfId="27155" xr:uid="{00000000-0005-0000-0000-0000E2690000}"/>
    <cellStyle name="SAPBEXexcCritical4 2 11" xfId="27156" xr:uid="{00000000-0005-0000-0000-0000E3690000}"/>
    <cellStyle name="SAPBEXexcCritical4 2 11 2" xfId="27157" xr:uid="{00000000-0005-0000-0000-0000E4690000}"/>
    <cellStyle name="SAPBEXexcCritical4 2 12" xfId="27158" xr:uid="{00000000-0005-0000-0000-0000E5690000}"/>
    <cellStyle name="SAPBEXexcCritical4 2 12 2" xfId="27159" xr:uid="{00000000-0005-0000-0000-0000E6690000}"/>
    <cellStyle name="SAPBEXexcCritical4 2 13" xfId="27160" xr:uid="{00000000-0005-0000-0000-0000E7690000}"/>
    <cellStyle name="SAPBEXexcCritical4 2 2" xfId="27161" xr:uid="{00000000-0005-0000-0000-0000E8690000}"/>
    <cellStyle name="SAPBEXexcCritical4 2 2 10" xfId="27162" xr:uid="{00000000-0005-0000-0000-0000E9690000}"/>
    <cellStyle name="SAPBEXexcCritical4 2 2 2" xfId="27163" xr:uid="{00000000-0005-0000-0000-0000EA690000}"/>
    <cellStyle name="SAPBEXexcCritical4 2 2 2 2" xfId="27164" xr:uid="{00000000-0005-0000-0000-0000EB690000}"/>
    <cellStyle name="SAPBEXexcCritical4 2 2 2 2 2" xfId="27165" xr:uid="{00000000-0005-0000-0000-0000EC690000}"/>
    <cellStyle name="SAPBEXexcCritical4 2 2 2 2 3" xfId="27166" xr:uid="{00000000-0005-0000-0000-0000ED690000}"/>
    <cellStyle name="SAPBEXexcCritical4 2 2 2 2 4" xfId="27167" xr:uid="{00000000-0005-0000-0000-0000EE690000}"/>
    <cellStyle name="SAPBEXexcCritical4 2 2 2 3" xfId="27168" xr:uid="{00000000-0005-0000-0000-0000EF690000}"/>
    <cellStyle name="SAPBEXexcCritical4 2 2 2 3 2" xfId="27169" xr:uid="{00000000-0005-0000-0000-0000F0690000}"/>
    <cellStyle name="SAPBEXexcCritical4 2 2 2 3 3" xfId="27170" xr:uid="{00000000-0005-0000-0000-0000F1690000}"/>
    <cellStyle name="SAPBEXexcCritical4 2 2 2 3 4" xfId="27171" xr:uid="{00000000-0005-0000-0000-0000F2690000}"/>
    <cellStyle name="SAPBEXexcCritical4 2 2 2 4" xfId="27172" xr:uid="{00000000-0005-0000-0000-0000F3690000}"/>
    <cellStyle name="SAPBEXexcCritical4 2 2 2 4 2" xfId="27173" xr:uid="{00000000-0005-0000-0000-0000F4690000}"/>
    <cellStyle name="SAPBEXexcCritical4 2 2 2 4 3" xfId="27174" xr:uid="{00000000-0005-0000-0000-0000F5690000}"/>
    <cellStyle name="SAPBEXexcCritical4 2 2 2 4 4" xfId="27175" xr:uid="{00000000-0005-0000-0000-0000F6690000}"/>
    <cellStyle name="SAPBEXexcCritical4 2 2 2 5" xfId="27176" xr:uid="{00000000-0005-0000-0000-0000F7690000}"/>
    <cellStyle name="SAPBEXexcCritical4 2 2 2 5 2" xfId="27177" xr:uid="{00000000-0005-0000-0000-0000F8690000}"/>
    <cellStyle name="SAPBEXexcCritical4 2 2 2 5 3" xfId="27178" xr:uid="{00000000-0005-0000-0000-0000F9690000}"/>
    <cellStyle name="SAPBEXexcCritical4 2 2 2 5 4" xfId="27179" xr:uid="{00000000-0005-0000-0000-0000FA690000}"/>
    <cellStyle name="SAPBEXexcCritical4 2 2 2 6" xfId="27180" xr:uid="{00000000-0005-0000-0000-0000FB690000}"/>
    <cellStyle name="SAPBEXexcCritical4 2 2 2 6 2" xfId="27181" xr:uid="{00000000-0005-0000-0000-0000FC690000}"/>
    <cellStyle name="SAPBEXexcCritical4 2 2 2 6 3" xfId="27182" xr:uid="{00000000-0005-0000-0000-0000FD690000}"/>
    <cellStyle name="SAPBEXexcCritical4 2 2 2 6 4" xfId="27183" xr:uid="{00000000-0005-0000-0000-0000FE690000}"/>
    <cellStyle name="SAPBEXexcCritical4 2 2 2 7" xfId="27184" xr:uid="{00000000-0005-0000-0000-0000FF690000}"/>
    <cellStyle name="SAPBEXexcCritical4 2 2 2 8" xfId="27185" xr:uid="{00000000-0005-0000-0000-0000006A0000}"/>
    <cellStyle name="SAPBEXexcCritical4 2 2 2 9" xfId="27186" xr:uid="{00000000-0005-0000-0000-0000016A0000}"/>
    <cellStyle name="SAPBEXexcCritical4 2 2 3" xfId="27187" xr:uid="{00000000-0005-0000-0000-0000026A0000}"/>
    <cellStyle name="SAPBEXexcCritical4 2 2 3 2" xfId="27188" xr:uid="{00000000-0005-0000-0000-0000036A0000}"/>
    <cellStyle name="SAPBEXexcCritical4 2 2 3 3" xfId="27189" xr:uid="{00000000-0005-0000-0000-0000046A0000}"/>
    <cellStyle name="SAPBEXexcCritical4 2 2 3 4" xfId="27190" xr:uid="{00000000-0005-0000-0000-0000056A0000}"/>
    <cellStyle name="SAPBEXexcCritical4 2 2 4" xfId="27191" xr:uid="{00000000-0005-0000-0000-0000066A0000}"/>
    <cellStyle name="SAPBEXexcCritical4 2 2 4 2" xfId="27192" xr:uid="{00000000-0005-0000-0000-0000076A0000}"/>
    <cellStyle name="SAPBEXexcCritical4 2 2 4 3" xfId="27193" xr:uid="{00000000-0005-0000-0000-0000086A0000}"/>
    <cellStyle name="SAPBEXexcCritical4 2 2 4 4" xfId="27194" xr:uid="{00000000-0005-0000-0000-0000096A0000}"/>
    <cellStyle name="SAPBEXexcCritical4 2 2 5" xfId="27195" xr:uid="{00000000-0005-0000-0000-00000A6A0000}"/>
    <cellStyle name="SAPBEXexcCritical4 2 2 5 2" xfId="27196" xr:uid="{00000000-0005-0000-0000-00000B6A0000}"/>
    <cellStyle name="SAPBEXexcCritical4 2 2 5 3" xfId="27197" xr:uid="{00000000-0005-0000-0000-00000C6A0000}"/>
    <cellStyle name="SAPBEXexcCritical4 2 2 5 4" xfId="27198" xr:uid="{00000000-0005-0000-0000-00000D6A0000}"/>
    <cellStyle name="SAPBEXexcCritical4 2 2 6" xfId="27199" xr:uid="{00000000-0005-0000-0000-00000E6A0000}"/>
    <cellStyle name="SAPBEXexcCritical4 2 2 6 2" xfId="27200" xr:uid="{00000000-0005-0000-0000-00000F6A0000}"/>
    <cellStyle name="SAPBEXexcCritical4 2 2 6 3" xfId="27201" xr:uid="{00000000-0005-0000-0000-0000106A0000}"/>
    <cellStyle name="SAPBEXexcCritical4 2 2 6 4" xfId="27202" xr:uid="{00000000-0005-0000-0000-0000116A0000}"/>
    <cellStyle name="SAPBEXexcCritical4 2 2 7" xfId="27203" xr:uid="{00000000-0005-0000-0000-0000126A0000}"/>
    <cellStyle name="SAPBEXexcCritical4 2 2 7 2" xfId="27204" xr:uid="{00000000-0005-0000-0000-0000136A0000}"/>
    <cellStyle name="SAPBEXexcCritical4 2 2 7 3" xfId="27205" xr:uid="{00000000-0005-0000-0000-0000146A0000}"/>
    <cellStyle name="SAPBEXexcCritical4 2 2 7 4" xfId="27206" xr:uid="{00000000-0005-0000-0000-0000156A0000}"/>
    <cellStyle name="SAPBEXexcCritical4 2 2 8" xfId="27207" xr:uid="{00000000-0005-0000-0000-0000166A0000}"/>
    <cellStyle name="SAPBEXexcCritical4 2 2 8 2" xfId="27208" xr:uid="{00000000-0005-0000-0000-0000176A0000}"/>
    <cellStyle name="SAPBEXexcCritical4 2 2 9" xfId="27209" xr:uid="{00000000-0005-0000-0000-0000186A0000}"/>
    <cellStyle name="SAPBEXexcCritical4 2 3" xfId="27210" xr:uid="{00000000-0005-0000-0000-0000196A0000}"/>
    <cellStyle name="SAPBEXexcCritical4 2 3 2" xfId="27211" xr:uid="{00000000-0005-0000-0000-00001A6A0000}"/>
    <cellStyle name="SAPBEXexcCritical4 2 3 2 2" xfId="27212" xr:uid="{00000000-0005-0000-0000-00001B6A0000}"/>
    <cellStyle name="SAPBEXexcCritical4 2 3 2 3" xfId="27213" xr:uid="{00000000-0005-0000-0000-00001C6A0000}"/>
    <cellStyle name="SAPBEXexcCritical4 2 3 2 4" xfId="27214" xr:uid="{00000000-0005-0000-0000-00001D6A0000}"/>
    <cellStyle name="SAPBEXexcCritical4 2 3 3" xfId="27215" xr:uid="{00000000-0005-0000-0000-00001E6A0000}"/>
    <cellStyle name="SAPBEXexcCritical4 2 3 3 2" xfId="27216" xr:uid="{00000000-0005-0000-0000-00001F6A0000}"/>
    <cellStyle name="SAPBEXexcCritical4 2 3 3 3" xfId="27217" xr:uid="{00000000-0005-0000-0000-0000206A0000}"/>
    <cellStyle name="SAPBEXexcCritical4 2 3 3 4" xfId="27218" xr:uid="{00000000-0005-0000-0000-0000216A0000}"/>
    <cellStyle name="SAPBEXexcCritical4 2 3 4" xfId="27219" xr:uid="{00000000-0005-0000-0000-0000226A0000}"/>
    <cellStyle name="SAPBEXexcCritical4 2 3 4 2" xfId="27220" xr:uid="{00000000-0005-0000-0000-0000236A0000}"/>
    <cellStyle name="SAPBEXexcCritical4 2 3 4 3" xfId="27221" xr:uid="{00000000-0005-0000-0000-0000246A0000}"/>
    <cellStyle name="SAPBEXexcCritical4 2 3 4 4" xfId="27222" xr:uid="{00000000-0005-0000-0000-0000256A0000}"/>
    <cellStyle name="SAPBEXexcCritical4 2 3 5" xfId="27223" xr:uid="{00000000-0005-0000-0000-0000266A0000}"/>
    <cellStyle name="SAPBEXexcCritical4 2 3 5 2" xfId="27224" xr:uid="{00000000-0005-0000-0000-0000276A0000}"/>
    <cellStyle name="SAPBEXexcCritical4 2 3 5 3" xfId="27225" xr:uid="{00000000-0005-0000-0000-0000286A0000}"/>
    <cellStyle name="SAPBEXexcCritical4 2 3 5 4" xfId="27226" xr:uid="{00000000-0005-0000-0000-0000296A0000}"/>
    <cellStyle name="SAPBEXexcCritical4 2 3 6" xfId="27227" xr:uid="{00000000-0005-0000-0000-00002A6A0000}"/>
    <cellStyle name="SAPBEXexcCritical4 2 3 6 2" xfId="27228" xr:uid="{00000000-0005-0000-0000-00002B6A0000}"/>
    <cellStyle name="SAPBEXexcCritical4 2 3 6 3" xfId="27229" xr:uid="{00000000-0005-0000-0000-00002C6A0000}"/>
    <cellStyle name="SAPBEXexcCritical4 2 3 6 4" xfId="27230" xr:uid="{00000000-0005-0000-0000-00002D6A0000}"/>
    <cellStyle name="SAPBEXexcCritical4 2 3 7" xfId="27231" xr:uid="{00000000-0005-0000-0000-00002E6A0000}"/>
    <cellStyle name="SAPBEXexcCritical4 2 3 8" xfId="27232" xr:uid="{00000000-0005-0000-0000-00002F6A0000}"/>
    <cellStyle name="SAPBEXexcCritical4 2 3 9" xfId="27233" xr:uid="{00000000-0005-0000-0000-0000306A0000}"/>
    <cellStyle name="SAPBEXexcCritical4 2 4" xfId="27234" xr:uid="{00000000-0005-0000-0000-0000316A0000}"/>
    <cellStyle name="SAPBEXexcCritical4 2 4 2" xfId="27235" xr:uid="{00000000-0005-0000-0000-0000326A0000}"/>
    <cellStyle name="SAPBEXexcCritical4 2 4 3" xfId="27236" xr:uid="{00000000-0005-0000-0000-0000336A0000}"/>
    <cellStyle name="SAPBEXexcCritical4 2 4 4" xfId="27237" xr:uid="{00000000-0005-0000-0000-0000346A0000}"/>
    <cellStyle name="SAPBEXexcCritical4 2 5" xfId="27238" xr:uid="{00000000-0005-0000-0000-0000356A0000}"/>
    <cellStyle name="SAPBEXexcCritical4 2 5 2" xfId="27239" xr:uid="{00000000-0005-0000-0000-0000366A0000}"/>
    <cellStyle name="SAPBEXexcCritical4 2 5 3" xfId="27240" xr:uid="{00000000-0005-0000-0000-0000376A0000}"/>
    <cellStyle name="SAPBEXexcCritical4 2 5 4" xfId="27241" xr:uid="{00000000-0005-0000-0000-0000386A0000}"/>
    <cellStyle name="SAPBEXexcCritical4 2 6" xfId="27242" xr:uid="{00000000-0005-0000-0000-0000396A0000}"/>
    <cellStyle name="SAPBEXexcCritical4 2 6 2" xfId="27243" xr:uid="{00000000-0005-0000-0000-00003A6A0000}"/>
    <cellStyle name="SAPBEXexcCritical4 2 6 3" xfId="27244" xr:uid="{00000000-0005-0000-0000-00003B6A0000}"/>
    <cellStyle name="SAPBEXexcCritical4 2 6 4" xfId="27245" xr:uid="{00000000-0005-0000-0000-00003C6A0000}"/>
    <cellStyle name="SAPBEXexcCritical4 2 7" xfId="27246" xr:uid="{00000000-0005-0000-0000-00003D6A0000}"/>
    <cellStyle name="SAPBEXexcCritical4 2 7 2" xfId="27247" xr:uid="{00000000-0005-0000-0000-00003E6A0000}"/>
    <cellStyle name="SAPBEXexcCritical4 2 7 3" xfId="27248" xr:uid="{00000000-0005-0000-0000-00003F6A0000}"/>
    <cellStyle name="SAPBEXexcCritical4 2 7 4" xfId="27249" xr:uid="{00000000-0005-0000-0000-0000406A0000}"/>
    <cellStyle name="SAPBEXexcCritical4 2 8" xfId="27250" xr:uid="{00000000-0005-0000-0000-0000416A0000}"/>
    <cellStyle name="SAPBEXexcCritical4 2 9" xfId="27251" xr:uid="{00000000-0005-0000-0000-0000426A0000}"/>
    <cellStyle name="SAPBEXexcCritical4 20" xfId="27252" xr:uid="{00000000-0005-0000-0000-0000436A0000}"/>
    <cellStyle name="SAPBEXexcCritical4 20 2" xfId="27253" xr:uid="{00000000-0005-0000-0000-0000446A0000}"/>
    <cellStyle name="SAPBEXexcCritical4 21" xfId="27254" xr:uid="{00000000-0005-0000-0000-0000456A0000}"/>
    <cellStyle name="SAPBEXexcCritical4 21 2" xfId="27255" xr:uid="{00000000-0005-0000-0000-0000466A0000}"/>
    <cellStyle name="SAPBEXexcCritical4 22" xfId="27256" xr:uid="{00000000-0005-0000-0000-0000476A0000}"/>
    <cellStyle name="SAPBEXexcCritical4 23" xfId="27257" xr:uid="{00000000-0005-0000-0000-0000486A0000}"/>
    <cellStyle name="SAPBEXexcCritical4 3" xfId="27258" xr:uid="{00000000-0005-0000-0000-0000496A0000}"/>
    <cellStyle name="SAPBEXexcCritical4 3 10" xfId="27259" xr:uid="{00000000-0005-0000-0000-00004A6A0000}"/>
    <cellStyle name="SAPBEXexcCritical4 3 10 2" xfId="27260" xr:uid="{00000000-0005-0000-0000-00004B6A0000}"/>
    <cellStyle name="SAPBEXexcCritical4 3 11" xfId="27261" xr:uid="{00000000-0005-0000-0000-00004C6A0000}"/>
    <cellStyle name="SAPBEXexcCritical4 3 11 2" xfId="27262" xr:uid="{00000000-0005-0000-0000-00004D6A0000}"/>
    <cellStyle name="SAPBEXexcCritical4 3 12" xfId="27263" xr:uid="{00000000-0005-0000-0000-00004E6A0000}"/>
    <cellStyle name="SAPBEXexcCritical4 3 2" xfId="27264" xr:uid="{00000000-0005-0000-0000-00004F6A0000}"/>
    <cellStyle name="SAPBEXexcCritical4 3 2 2" xfId="27265" xr:uid="{00000000-0005-0000-0000-0000506A0000}"/>
    <cellStyle name="SAPBEXexcCritical4 3 2 2 2" xfId="27266" xr:uid="{00000000-0005-0000-0000-0000516A0000}"/>
    <cellStyle name="SAPBEXexcCritical4 3 2 2 3" xfId="27267" xr:uid="{00000000-0005-0000-0000-0000526A0000}"/>
    <cellStyle name="SAPBEXexcCritical4 3 2 2 4" xfId="27268" xr:uid="{00000000-0005-0000-0000-0000536A0000}"/>
    <cellStyle name="SAPBEXexcCritical4 3 2 3" xfId="27269" xr:uid="{00000000-0005-0000-0000-0000546A0000}"/>
    <cellStyle name="SAPBEXexcCritical4 3 2 3 2" xfId="27270" xr:uid="{00000000-0005-0000-0000-0000556A0000}"/>
    <cellStyle name="SAPBEXexcCritical4 3 2 3 3" xfId="27271" xr:uid="{00000000-0005-0000-0000-0000566A0000}"/>
    <cellStyle name="SAPBEXexcCritical4 3 2 3 4" xfId="27272" xr:uid="{00000000-0005-0000-0000-0000576A0000}"/>
    <cellStyle name="SAPBEXexcCritical4 3 2 4" xfId="27273" xr:uid="{00000000-0005-0000-0000-0000586A0000}"/>
    <cellStyle name="SAPBEXexcCritical4 3 2 4 2" xfId="27274" xr:uid="{00000000-0005-0000-0000-0000596A0000}"/>
    <cellStyle name="SAPBEXexcCritical4 3 2 4 3" xfId="27275" xr:uid="{00000000-0005-0000-0000-00005A6A0000}"/>
    <cellStyle name="SAPBEXexcCritical4 3 2 4 4" xfId="27276" xr:uid="{00000000-0005-0000-0000-00005B6A0000}"/>
    <cellStyle name="SAPBEXexcCritical4 3 2 5" xfId="27277" xr:uid="{00000000-0005-0000-0000-00005C6A0000}"/>
    <cellStyle name="SAPBEXexcCritical4 3 2 5 2" xfId="27278" xr:uid="{00000000-0005-0000-0000-00005D6A0000}"/>
    <cellStyle name="SAPBEXexcCritical4 3 2 5 3" xfId="27279" xr:uid="{00000000-0005-0000-0000-00005E6A0000}"/>
    <cellStyle name="SAPBEXexcCritical4 3 2 5 4" xfId="27280" xr:uid="{00000000-0005-0000-0000-00005F6A0000}"/>
    <cellStyle name="SAPBEXexcCritical4 3 2 6" xfId="27281" xr:uid="{00000000-0005-0000-0000-0000606A0000}"/>
    <cellStyle name="SAPBEXexcCritical4 3 2 6 2" xfId="27282" xr:uid="{00000000-0005-0000-0000-0000616A0000}"/>
    <cellStyle name="SAPBEXexcCritical4 3 2 6 3" xfId="27283" xr:uid="{00000000-0005-0000-0000-0000626A0000}"/>
    <cellStyle name="SAPBEXexcCritical4 3 2 6 4" xfId="27284" xr:uid="{00000000-0005-0000-0000-0000636A0000}"/>
    <cellStyle name="SAPBEXexcCritical4 3 2 7" xfId="27285" xr:uid="{00000000-0005-0000-0000-0000646A0000}"/>
    <cellStyle name="SAPBEXexcCritical4 3 2 8" xfId="27286" xr:uid="{00000000-0005-0000-0000-0000656A0000}"/>
    <cellStyle name="SAPBEXexcCritical4 3 2 9" xfId="27287" xr:uid="{00000000-0005-0000-0000-0000666A0000}"/>
    <cellStyle name="SAPBEXexcCritical4 3 3" xfId="27288" xr:uid="{00000000-0005-0000-0000-0000676A0000}"/>
    <cellStyle name="SAPBEXexcCritical4 3 3 2" xfId="27289" xr:uid="{00000000-0005-0000-0000-0000686A0000}"/>
    <cellStyle name="SAPBEXexcCritical4 3 3 3" xfId="27290" xr:uid="{00000000-0005-0000-0000-0000696A0000}"/>
    <cellStyle name="SAPBEXexcCritical4 3 3 4" xfId="27291" xr:uid="{00000000-0005-0000-0000-00006A6A0000}"/>
    <cellStyle name="SAPBEXexcCritical4 3 4" xfId="27292" xr:uid="{00000000-0005-0000-0000-00006B6A0000}"/>
    <cellStyle name="SAPBEXexcCritical4 3 4 2" xfId="27293" xr:uid="{00000000-0005-0000-0000-00006C6A0000}"/>
    <cellStyle name="SAPBEXexcCritical4 3 4 3" xfId="27294" xr:uid="{00000000-0005-0000-0000-00006D6A0000}"/>
    <cellStyle name="SAPBEXexcCritical4 3 4 4" xfId="27295" xr:uid="{00000000-0005-0000-0000-00006E6A0000}"/>
    <cellStyle name="SAPBEXexcCritical4 3 5" xfId="27296" xr:uid="{00000000-0005-0000-0000-00006F6A0000}"/>
    <cellStyle name="SAPBEXexcCritical4 3 5 2" xfId="27297" xr:uid="{00000000-0005-0000-0000-0000706A0000}"/>
    <cellStyle name="SAPBEXexcCritical4 3 5 3" xfId="27298" xr:uid="{00000000-0005-0000-0000-0000716A0000}"/>
    <cellStyle name="SAPBEXexcCritical4 3 5 4" xfId="27299" xr:uid="{00000000-0005-0000-0000-0000726A0000}"/>
    <cellStyle name="SAPBEXexcCritical4 3 6" xfId="27300" xr:uid="{00000000-0005-0000-0000-0000736A0000}"/>
    <cellStyle name="SAPBEXexcCritical4 3 6 2" xfId="27301" xr:uid="{00000000-0005-0000-0000-0000746A0000}"/>
    <cellStyle name="SAPBEXexcCritical4 3 6 3" xfId="27302" xr:uid="{00000000-0005-0000-0000-0000756A0000}"/>
    <cellStyle name="SAPBEXexcCritical4 3 6 4" xfId="27303" xr:uid="{00000000-0005-0000-0000-0000766A0000}"/>
    <cellStyle name="SAPBEXexcCritical4 3 7" xfId="27304" xr:uid="{00000000-0005-0000-0000-0000776A0000}"/>
    <cellStyle name="SAPBEXexcCritical4 3 7 2" xfId="27305" xr:uid="{00000000-0005-0000-0000-0000786A0000}"/>
    <cellStyle name="SAPBEXexcCritical4 3 7 3" xfId="27306" xr:uid="{00000000-0005-0000-0000-0000796A0000}"/>
    <cellStyle name="SAPBEXexcCritical4 3 7 4" xfId="27307" xr:uid="{00000000-0005-0000-0000-00007A6A0000}"/>
    <cellStyle name="SAPBEXexcCritical4 3 8" xfId="27308" xr:uid="{00000000-0005-0000-0000-00007B6A0000}"/>
    <cellStyle name="SAPBEXexcCritical4 3 9" xfId="27309" xr:uid="{00000000-0005-0000-0000-00007C6A0000}"/>
    <cellStyle name="SAPBEXexcCritical4 3 9 2" xfId="27310" xr:uid="{00000000-0005-0000-0000-00007D6A0000}"/>
    <cellStyle name="SAPBEXexcCritical4 4" xfId="27311" xr:uid="{00000000-0005-0000-0000-00007E6A0000}"/>
    <cellStyle name="SAPBEXexcCritical4 4 10" xfId="27312" xr:uid="{00000000-0005-0000-0000-00007F6A0000}"/>
    <cellStyle name="SAPBEXexcCritical4 4 2" xfId="27313" xr:uid="{00000000-0005-0000-0000-0000806A0000}"/>
    <cellStyle name="SAPBEXexcCritical4 4 2 2" xfId="27314" xr:uid="{00000000-0005-0000-0000-0000816A0000}"/>
    <cellStyle name="SAPBEXexcCritical4 4 2 2 2" xfId="27315" xr:uid="{00000000-0005-0000-0000-0000826A0000}"/>
    <cellStyle name="SAPBEXexcCritical4 4 2 2 3" xfId="27316" xr:uid="{00000000-0005-0000-0000-0000836A0000}"/>
    <cellStyle name="SAPBEXexcCritical4 4 2 2 4" xfId="27317" xr:uid="{00000000-0005-0000-0000-0000846A0000}"/>
    <cellStyle name="SAPBEXexcCritical4 4 2 3" xfId="27318" xr:uid="{00000000-0005-0000-0000-0000856A0000}"/>
    <cellStyle name="SAPBEXexcCritical4 4 2 3 2" xfId="27319" xr:uid="{00000000-0005-0000-0000-0000866A0000}"/>
    <cellStyle name="SAPBEXexcCritical4 4 2 3 3" xfId="27320" xr:uid="{00000000-0005-0000-0000-0000876A0000}"/>
    <cellStyle name="SAPBEXexcCritical4 4 2 3 4" xfId="27321" xr:uid="{00000000-0005-0000-0000-0000886A0000}"/>
    <cellStyle name="SAPBEXexcCritical4 4 2 4" xfId="27322" xr:uid="{00000000-0005-0000-0000-0000896A0000}"/>
    <cellStyle name="SAPBEXexcCritical4 4 2 4 2" xfId="27323" xr:uid="{00000000-0005-0000-0000-00008A6A0000}"/>
    <cellStyle name="SAPBEXexcCritical4 4 2 4 3" xfId="27324" xr:uid="{00000000-0005-0000-0000-00008B6A0000}"/>
    <cellStyle name="SAPBEXexcCritical4 4 2 4 4" xfId="27325" xr:uid="{00000000-0005-0000-0000-00008C6A0000}"/>
    <cellStyle name="SAPBEXexcCritical4 4 2 5" xfId="27326" xr:uid="{00000000-0005-0000-0000-00008D6A0000}"/>
    <cellStyle name="SAPBEXexcCritical4 4 2 5 2" xfId="27327" xr:uid="{00000000-0005-0000-0000-00008E6A0000}"/>
    <cellStyle name="SAPBEXexcCritical4 4 2 5 3" xfId="27328" xr:uid="{00000000-0005-0000-0000-00008F6A0000}"/>
    <cellStyle name="SAPBEXexcCritical4 4 2 5 4" xfId="27329" xr:uid="{00000000-0005-0000-0000-0000906A0000}"/>
    <cellStyle name="SAPBEXexcCritical4 4 2 6" xfId="27330" xr:uid="{00000000-0005-0000-0000-0000916A0000}"/>
    <cellStyle name="SAPBEXexcCritical4 4 2 6 2" xfId="27331" xr:uid="{00000000-0005-0000-0000-0000926A0000}"/>
    <cellStyle name="SAPBEXexcCritical4 4 2 6 3" xfId="27332" xr:uid="{00000000-0005-0000-0000-0000936A0000}"/>
    <cellStyle name="SAPBEXexcCritical4 4 2 6 4" xfId="27333" xr:uid="{00000000-0005-0000-0000-0000946A0000}"/>
    <cellStyle name="SAPBEXexcCritical4 4 2 7" xfId="27334" xr:uid="{00000000-0005-0000-0000-0000956A0000}"/>
    <cellStyle name="SAPBEXexcCritical4 4 2 8" xfId="27335" xr:uid="{00000000-0005-0000-0000-0000966A0000}"/>
    <cellStyle name="SAPBEXexcCritical4 4 2 9" xfId="27336" xr:uid="{00000000-0005-0000-0000-0000976A0000}"/>
    <cellStyle name="SAPBEXexcCritical4 4 3" xfId="27337" xr:uid="{00000000-0005-0000-0000-0000986A0000}"/>
    <cellStyle name="SAPBEXexcCritical4 4 3 2" xfId="27338" xr:uid="{00000000-0005-0000-0000-0000996A0000}"/>
    <cellStyle name="SAPBEXexcCritical4 4 3 3" xfId="27339" xr:uid="{00000000-0005-0000-0000-00009A6A0000}"/>
    <cellStyle name="SAPBEXexcCritical4 4 3 4" xfId="27340" xr:uid="{00000000-0005-0000-0000-00009B6A0000}"/>
    <cellStyle name="SAPBEXexcCritical4 4 4" xfId="27341" xr:uid="{00000000-0005-0000-0000-00009C6A0000}"/>
    <cellStyle name="SAPBEXexcCritical4 4 4 2" xfId="27342" xr:uid="{00000000-0005-0000-0000-00009D6A0000}"/>
    <cellStyle name="SAPBEXexcCritical4 4 4 3" xfId="27343" xr:uid="{00000000-0005-0000-0000-00009E6A0000}"/>
    <cellStyle name="SAPBEXexcCritical4 4 4 4" xfId="27344" xr:uid="{00000000-0005-0000-0000-00009F6A0000}"/>
    <cellStyle name="SAPBEXexcCritical4 4 5" xfId="27345" xr:uid="{00000000-0005-0000-0000-0000A06A0000}"/>
    <cellStyle name="SAPBEXexcCritical4 4 5 2" xfId="27346" xr:uid="{00000000-0005-0000-0000-0000A16A0000}"/>
    <cellStyle name="SAPBEXexcCritical4 4 5 3" xfId="27347" xr:uid="{00000000-0005-0000-0000-0000A26A0000}"/>
    <cellStyle name="SAPBEXexcCritical4 4 5 4" xfId="27348" xr:uid="{00000000-0005-0000-0000-0000A36A0000}"/>
    <cellStyle name="SAPBEXexcCritical4 4 6" xfId="27349" xr:uid="{00000000-0005-0000-0000-0000A46A0000}"/>
    <cellStyle name="SAPBEXexcCritical4 4 6 2" xfId="27350" xr:uid="{00000000-0005-0000-0000-0000A56A0000}"/>
    <cellStyle name="SAPBEXexcCritical4 4 6 3" xfId="27351" xr:uid="{00000000-0005-0000-0000-0000A66A0000}"/>
    <cellStyle name="SAPBEXexcCritical4 4 6 4" xfId="27352" xr:uid="{00000000-0005-0000-0000-0000A76A0000}"/>
    <cellStyle name="SAPBEXexcCritical4 4 7" xfId="27353" xr:uid="{00000000-0005-0000-0000-0000A86A0000}"/>
    <cellStyle name="SAPBEXexcCritical4 4 7 2" xfId="27354" xr:uid="{00000000-0005-0000-0000-0000A96A0000}"/>
    <cellStyle name="SAPBEXexcCritical4 4 7 3" xfId="27355" xr:uid="{00000000-0005-0000-0000-0000AA6A0000}"/>
    <cellStyle name="SAPBEXexcCritical4 4 7 4" xfId="27356" xr:uid="{00000000-0005-0000-0000-0000AB6A0000}"/>
    <cellStyle name="SAPBEXexcCritical4 4 8" xfId="27357" xr:uid="{00000000-0005-0000-0000-0000AC6A0000}"/>
    <cellStyle name="SAPBEXexcCritical4 4 8 2" xfId="27358" xr:uid="{00000000-0005-0000-0000-0000AD6A0000}"/>
    <cellStyle name="SAPBEXexcCritical4 4 9" xfId="27359" xr:uid="{00000000-0005-0000-0000-0000AE6A0000}"/>
    <cellStyle name="SAPBEXexcCritical4 4 9 2" xfId="27360" xr:uid="{00000000-0005-0000-0000-0000AF6A0000}"/>
    <cellStyle name="SAPBEXexcCritical4 5" xfId="27361" xr:uid="{00000000-0005-0000-0000-0000B06A0000}"/>
    <cellStyle name="SAPBEXexcCritical4 5 2" xfId="27362" xr:uid="{00000000-0005-0000-0000-0000B16A0000}"/>
    <cellStyle name="SAPBEXexcCritical4 5 2 2" xfId="27363" xr:uid="{00000000-0005-0000-0000-0000B26A0000}"/>
    <cellStyle name="SAPBEXexcCritical4 5 2 3" xfId="27364" xr:uid="{00000000-0005-0000-0000-0000B36A0000}"/>
    <cellStyle name="SAPBEXexcCritical4 5 2 4" xfId="27365" xr:uid="{00000000-0005-0000-0000-0000B46A0000}"/>
    <cellStyle name="SAPBEXexcCritical4 5 3" xfId="27366" xr:uid="{00000000-0005-0000-0000-0000B56A0000}"/>
    <cellStyle name="SAPBEXexcCritical4 5 4" xfId="27367" xr:uid="{00000000-0005-0000-0000-0000B66A0000}"/>
    <cellStyle name="SAPBEXexcCritical4 5 5" xfId="27368" xr:uid="{00000000-0005-0000-0000-0000B76A0000}"/>
    <cellStyle name="SAPBEXexcCritical4 5 6" xfId="27369" xr:uid="{00000000-0005-0000-0000-0000B86A0000}"/>
    <cellStyle name="SAPBEXexcCritical4 5 7" xfId="27370" xr:uid="{00000000-0005-0000-0000-0000B96A0000}"/>
    <cellStyle name="SAPBEXexcCritical4 6" xfId="27371" xr:uid="{00000000-0005-0000-0000-0000BA6A0000}"/>
    <cellStyle name="SAPBEXexcCritical4 6 2" xfId="27372" xr:uid="{00000000-0005-0000-0000-0000BB6A0000}"/>
    <cellStyle name="SAPBEXexcCritical4 6 2 2" xfId="27373" xr:uid="{00000000-0005-0000-0000-0000BC6A0000}"/>
    <cellStyle name="SAPBEXexcCritical4 6 2 3" xfId="27374" xr:uid="{00000000-0005-0000-0000-0000BD6A0000}"/>
    <cellStyle name="SAPBEXexcCritical4 6 2 4" xfId="27375" xr:uid="{00000000-0005-0000-0000-0000BE6A0000}"/>
    <cellStyle name="SAPBEXexcCritical4 6 3" xfId="27376" xr:uid="{00000000-0005-0000-0000-0000BF6A0000}"/>
    <cellStyle name="SAPBEXexcCritical4 6 4" xfId="27377" xr:uid="{00000000-0005-0000-0000-0000C06A0000}"/>
    <cellStyle name="SAPBEXexcCritical4 6 5" xfId="27378" xr:uid="{00000000-0005-0000-0000-0000C16A0000}"/>
    <cellStyle name="SAPBEXexcCritical4 7" xfId="27379" xr:uid="{00000000-0005-0000-0000-0000C26A0000}"/>
    <cellStyle name="SAPBEXexcCritical4 7 2" xfId="27380" xr:uid="{00000000-0005-0000-0000-0000C36A0000}"/>
    <cellStyle name="SAPBEXexcCritical4 7 3" xfId="27381" xr:uid="{00000000-0005-0000-0000-0000C46A0000}"/>
    <cellStyle name="SAPBEXexcCritical4 7 4" xfId="27382" xr:uid="{00000000-0005-0000-0000-0000C56A0000}"/>
    <cellStyle name="SAPBEXexcCritical4 8" xfId="27383" xr:uid="{00000000-0005-0000-0000-0000C66A0000}"/>
    <cellStyle name="SAPBEXexcCritical4 8 2" xfId="27384" xr:uid="{00000000-0005-0000-0000-0000C76A0000}"/>
    <cellStyle name="SAPBEXexcCritical4 8 3" xfId="27385" xr:uid="{00000000-0005-0000-0000-0000C86A0000}"/>
    <cellStyle name="SAPBEXexcCritical4 8 4" xfId="27386" xr:uid="{00000000-0005-0000-0000-0000C96A0000}"/>
    <cellStyle name="SAPBEXexcCritical4 9" xfId="27387" xr:uid="{00000000-0005-0000-0000-0000CA6A0000}"/>
    <cellStyle name="SAPBEXexcCritical4 9 2" xfId="27388" xr:uid="{00000000-0005-0000-0000-0000CB6A0000}"/>
    <cellStyle name="SAPBEXexcCritical4 9 3" xfId="27389" xr:uid="{00000000-0005-0000-0000-0000CC6A0000}"/>
    <cellStyle name="SAPBEXexcCritical4 9 4" xfId="27390" xr:uid="{00000000-0005-0000-0000-0000CD6A0000}"/>
    <cellStyle name="SAPBEXexcCritical5" xfId="110" xr:uid="{00000000-0005-0000-0000-0000CE6A0000}"/>
    <cellStyle name="SAPBEXexcCritical5 10" xfId="27391" xr:uid="{00000000-0005-0000-0000-0000CF6A0000}"/>
    <cellStyle name="SAPBEXexcCritical5 10 2" xfId="27392" xr:uid="{00000000-0005-0000-0000-0000D06A0000}"/>
    <cellStyle name="SAPBEXexcCritical5 10 3" xfId="27393" xr:uid="{00000000-0005-0000-0000-0000D16A0000}"/>
    <cellStyle name="SAPBEXexcCritical5 10 4" xfId="27394" xr:uid="{00000000-0005-0000-0000-0000D26A0000}"/>
    <cellStyle name="SAPBEXexcCritical5 11" xfId="27395" xr:uid="{00000000-0005-0000-0000-0000D36A0000}"/>
    <cellStyle name="SAPBEXexcCritical5 11 2" xfId="27396" xr:uid="{00000000-0005-0000-0000-0000D46A0000}"/>
    <cellStyle name="SAPBEXexcCritical5 11 3" xfId="27397" xr:uid="{00000000-0005-0000-0000-0000D56A0000}"/>
    <cellStyle name="SAPBEXexcCritical5 11 4" xfId="27398" xr:uid="{00000000-0005-0000-0000-0000D66A0000}"/>
    <cellStyle name="SAPBEXexcCritical5 12" xfId="27399" xr:uid="{00000000-0005-0000-0000-0000D76A0000}"/>
    <cellStyle name="SAPBEXexcCritical5 12 2" xfId="27400" xr:uid="{00000000-0005-0000-0000-0000D86A0000}"/>
    <cellStyle name="SAPBEXexcCritical5 12 3" xfId="27401" xr:uid="{00000000-0005-0000-0000-0000D96A0000}"/>
    <cellStyle name="SAPBEXexcCritical5 12 4" xfId="27402" xr:uid="{00000000-0005-0000-0000-0000DA6A0000}"/>
    <cellStyle name="SAPBEXexcCritical5 13" xfId="27403" xr:uid="{00000000-0005-0000-0000-0000DB6A0000}"/>
    <cellStyle name="SAPBEXexcCritical5 13 2" xfId="27404" xr:uid="{00000000-0005-0000-0000-0000DC6A0000}"/>
    <cellStyle name="SAPBEXexcCritical5 13 3" xfId="27405" xr:uid="{00000000-0005-0000-0000-0000DD6A0000}"/>
    <cellStyle name="SAPBEXexcCritical5 13 4" xfId="27406" xr:uid="{00000000-0005-0000-0000-0000DE6A0000}"/>
    <cellStyle name="SAPBEXexcCritical5 14" xfId="27407" xr:uid="{00000000-0005-0000-0000-0000DF6A0000}"/>
    <cellStyle name="SAPBEXexcCritical5 14 2" xfId="27408" xr:uid="{00000000-0005-0000-0000-0000E06A0000}"/>
    <cellStyle name="SAPBEXexcCritical5 14 3" xfId="27409" xr:uid="{00000000-0005-0000-0000-0000E16A0000}"/>
    <cellStyle name="SAPBEXexcCritical5 14 4" xfId="27410" xr:uid="{00000000-0005-0000-0000-0000E26A0000}"/>
    <cellStyle name="SAPBEXexcCritical5 15" xfId="27411" xr:uid="{00000000-0005-0000-0000-0000E36A0000}"/>
    <cellStyle name="SAPBEXexcCritical5 15 2" xfId="27412" xr:uid="{00000000-0005-0000-0000-0000E46A0000}"/>
    <cellStyle name="SAPBEXexcCritical5 15 3" xfId="27413" xr:uid="{00000000-0005-0000-0000-0000E56A0000}"/>
    <cellStyle name="SAPBEXexcCritical5 15 4" xfId="27414" xr:uid="{00000000-0005-0000-0000-0000E66A0000}"/>
    <cellStyle name="SAPBEXexcCritical5 16" xfId="27415" xr:uid="{00000000-0005-0000-0000-0000E76A0000}"/>
    <cellStyle name="SAPBEXexcCritical5 16 2" xfId="27416" xr:uid="{00000000-0005-0000-0000-0000E86A0000}"/>
    <cellStyle name="SAPBEXexcCritical5 16 3" xfId="27417" xr:uid="{00000000-0005-0000-0000-0000E96A0000}"/>
    <cellStyle name="SAPBEXexcCritical5 16 4" xfId="27418" xr:uid="{00000000-0005-0000-0000-0000EA6A0000}"/>
    <cellStyle name="SAPBEXexcCritical5 17" xfId="27419" xr:uid="{00000000-0005-0000-0000-0000EB6A0000}"/>
    <cellStyle name="SAPBEXexcCritical5 17 2" xfId="27420" xr:uid="{00000000-0005-0000-0000-0000EC6A0000}"/>
    <cellStyle name="SAPBEXexcCritical5 17 3" xfId="27421" xr:uid="{00000000-0005-0000-0000-0000ED6A0000}"/>
    <cellStyle name="SAPBEXexcCritical5 17 4" xfId="27422" xr:uid="{00000000-0005-0000-0000-0000EE6A0000}"/>
    <cellStyle name="SAPBEXexcCritical5 18" xfId="27423" xr:uid="{00000000-0005-0000-0000-0000EF6A0000}"/>
    <cellStyle name="SAPBEXexcCritical5 19" xfId="27424" xr:uid="{00000000-0005-0000-0000-0000F06A0000}"/>
    <cellStyle name="SAPBEXexcCritical5 2" xfId="27425" xr:uid="{00000000-0005-0000-0000-0000F16A0000}"/>
    <cellStyle name="SAPBEXexcCritical5 2 10" xfId="27426" xr:uid="{00000000-0005-0000-0000-0000F26A0000}"/>
    <cellStyle name="SAPBEXexcCritical5 2 10 2" xfId="27427" xr:uid="{00000000-0005-0000-0000-0000F36A0000}"/>
    <cellStyle name="SAPBEXexcCritical5 2 11" xfId="27428" xr:uid="{00000000-0005-0000-0000-0000F46A0000}"/>
    <cellStyle name="SAPBEXexcCritical5 2 11 2" xfId="27429" xr:uid="{00000000-0005-0000-0000-0000F56A0000}"/>
    <cellStyle name="SAPBEXexcCritical5 2 12" xfId="27430" xr:uid="{00000000-0005-0000-0000-0000F66A0000}"/>
    <cellStyle name="SAPBEXexcCritical5 2 12 2" xfId="27431" xr:uid="{00000000-0005-0000-0000-0000F76A0000}"/>
    <cellStyle name="SAPBEXexcCritical5 2 13" xfId="27432" xr:uid="{00000000-0005-0000-0000-0000F86A0000}"/>
    <cellStyle name="SAPBEXexcCritical5 2 2" xfId="27433" xr:uid="{00000000-0005-0000-0000-0000F96A0000}"/>
    <cellStyle name="SAPBEXexcCritical5 2 2 10" xfId="27434" xr:uid="{00000000-0005-0000-0000-0000FA6A0000}"/>
    <cellStyle name="SAPBEXexcCritical5 2 2 2" xfId="27435" xr:uid="{00000000-0005-0000-0000-0000FB6A0000}"/>
    <cellStyle name="SAPBEXexcCritical5 2 2 2 2" xfId="27436" xr:uid="{00000000-0005-0000-0000-0000FC6A0000}"/>
    <cellStyle name="SAPBEXexcCritical5 2 2 2 2 2" xfId="27437" xr:uid="{00000000-0005-0000-0000-0000FD6A0000}"/>
    <cellStyle name="SAPBEXexcCritical5 2 2 2 2 3" xfId="27438" xr:uid="{00000000-0005-0000-0000-0000FE6A0000}"/>
    <cellStyle name="SAPBEXexcCritical5 2 2 2 2 4" xfId="27439" xr:uid="{00000000-0005-0000-0000-0000FF6A0000}"/>
    <cellStyle name="SAPBEXexcCritical5 2 2 2 3" xfId="27440" xr:uid="{00000000-0005-0000-0000-0000006B0000}"/>
    <cellStyle name="SAPBEXexcCritical5 2 2 2 3 2" xfId="27441" xr:uid="{00000000-0005-0000-0000-0000016B0000}"/>
    <cellStyle name="SAPBEXexcCritical5 2 2 2 3 3" xfId="27442" xr:uid="{00000000-0005-0000-0000-0000026B0000}"/>
    <cellStyle name="SAPBEXexcCritical5 2 2 2 3 4" xfId="27443" xr:uid="{00000000-0005-0000-0000-0000036B0000}"/>
    <cellStyle name="SAPBEXexcCritical5 2 2 2 4" xfId="27444" xr:uid="{00000000-0005-0000-0000-0000046B0000}"/>
    <cellStyle name="SAPBEXexcCritical5 2 2 2 4 2" xfId="27445" xr:uid="{00000000-0005-0000-0000-0000056B0000}"/>
    <cellStyle name="SAPBEXexcCritical5 2 2 2 4 3" xfId="27446" xr:uid="{00000000-0005-0000-0000-0000066B0000}"/>
    <cellStyle name="SAPBEXexcCritical5 2 2 2 4 4" xfId="27447" xr:uid="{00000000-0005-0000-0000-0000076B0000}"/>
    <cellStyle name="SAPBEXexcCritical5 2 2 2 5" xfId="27448" xr:uid="{00000000-0005-0000-0000-0000086B0000}"/>
    <cellStyle name="SAPBEXexcCritical5 2 2 2 5 2" xfId="27449" xr:uid="{00000000-0005-0000-0000-0000096B0000}"/>
    <cellStyle name="SAPBEXexcCritical5 2 2 2 5 3" xfId="27450" xr:uid="{00000000-0005-0000-0000-00000A6B0000}"/>
    <cellStyle name="SAPBEXexcCritical5 2 2 2 5 4" xfId="27451" xr:uid="{00000000-0005-0000-0000-00000B6B0000}"/>
    <cellStyle name="SAPBEXexcCritical5 2 2 2 6" xfId="27452" xr:uid="{00000000-0005-0000-0000-00000C6B0000}"/>
    <cellStyle name="SAPBEXexcCritical5 2 2 2 6 2" xfId="27453" xr:uid="{00000000-0005-0000-0000-00000D6B0000}"/>
    <cellStyle name="SAPBEXexcCritical5 2 2 2 6 3" xfId="27454" xr:uid="{00000000-0005-0000-0000-00000E6B0000}"/>
    <cellStyle name="SAPBEXexcCritical5 2 2 2 6 4" xfId="27455" xr:uid="{00000000-0005-0000-0000-00000F6B0000}"/>
    <cellStyle name="SAPBEXexcCritical5 2 2 2 7" xfId="27456" xr:uid="{00000000-0005-0000-0000-0000106B0000}"/>
    <cellStyle name="SAPBEXexcCritical5 2 2 2 8" xfId="27457" xr:uid="{00000000-0005-0000-0000-0000116B0000}"/>
    <cellStyle name="SAPBEXexcCritical5 2 2 2 9" xfId="27458" xr:uid="{00000000-0005-0000-0000-0000126B0000}"/>
    <cellStyle name="SAPBEXexcCritical5 2 2 3" xfId="27459" xr:uid="{00000000-0005-0000-0000-0000136B0000}"/>
    <cellStyle name="SAPBEXexcCritical5 2 2 3 2" xfId="27460" xr:uid="{00000000-0005-0000-0000-0000146B0000}"/>
    <cellStyle name="SAPBEXexcCritical5 2 2 3 3" xfId="27461" xr:uid="{00000000-0005-0000-0000-0000156B0000}"/>
    <cellStyle name="SAPBEXexcCritical5 2 2 3 4" xfId="27462" xr:uid="{00000000-0005-0000-0000-0000166B0000}"/>
    <cellStyle name="SAPBEXexcCritical5 2 2 4" xfId="27463" xr:uid="{00000000-0005-0000-0000-0000176B0000}"/>
    <cellStyle name="SAPBEXexcCritical5 2 2 4 2" xfId="27464" xr:uid="{00000000-0005-0000-0000-0000186B0000}"/>
    <cellStyle name="SAPBEXexcCritical5 2 2 4 3" xfId="27465" xr:uid="{00000000-0005-0000-0000-0000196B0000}"/>
    <cellStyle name="SAPBEXexcCritical5 2 2 4 4" xfId="27466" xr:uid="{00000000-0005-0000-0000-00001A6B0000}"/>
    <cellStyle name="SAPBEXexcCritical5 2 2 5" xfId="27467" xr:uid="{00000000-0005-0000-0000-00001B6B0000}"/>
    <cellStyle name="SAPBEXexcCritical5 2 2 5 2" xfId="27468" xr:uid="{00000000-0005-0000-0000-00001C6B0000}"/>
    <cellStyle name="SAPBEXexcCritical5 2 2 5 3" xfId="27469" xr:uid="{00000000-0005-0000-0000-00001D6B0000}"/>
    <cellStyle name="SAPBEXexcCritical5 2 2 5 4" xfId="27470" xr:uid="{00000000-0005-0000-0000-00001E6B0000}"/>
    <cellStyle name="SAPBEXexcCritical5 2 2 6" xfId="27471" xr:uid="{00000000-0005-0000-0000-00001F6B0000}"/>
    <cellStyle name="SAPBEXexcCritical5 2 2 6 2" xfId="27472" xr:uid="{00000000-0005-0000-0000-0000206B0000}"/>
    <cellStyle name="SAPBEXexcCritical5 2 2 6 3" xfId="27473" xr:uid="{00000000-0005-0000-0000-0000216B0000}"/>
    <cellStyle name="SAPBEXexcCritical5 2 2 6 4" xfId="27474" xr:uid="{00000000-0005-0000-0000-0000226B0000}"/>
    <cellStyle name="SAPBEXexcCritical5 2 2 7" xfId="27475" xr:uid="{00000000-0005-0000-0000-0000236B0000}"/>
    <cellStyle name="SAPBEXexcCritical5 2 2 7 2" xfId="27476" xr:uid="{00000000-0005-0000-0000-0000246B0000}"/>
    <cellStyle name="SAPBEXexcCritical5 2 2 7 3" xfId="27477" xr:uid="{00000000-0005-0000-0000-0000256B0000}"/>
    <cellStyle name="SAPBEXexcCritical5 2 2 7 4" xfId="27478" xr:uid="{00000000-0005-0000-0000-0000266B0000}"/>
    <cellStyle name="SAPBEXexcCritical5 2 2 8" xfId="27479" xr:uid="{00000000-0005-0000-0000-0000276B0000}"/>
    <cellStyle name="SAPBEXexcCritical5 2 2 8 2" xfId="27480" xr:uid="{00000000-0005-0000-0000-0000286B0000}"/>
    <cellStyle name="SAPBEXexcCritical5 2 2 9" xfId="27481" xr:uid="{00000000-0005-0000-0000-0000296B0000}"/>
    <cellStyle name="SAPBEXexcCritical5 2 3" xfId="27482" xr:uid="{00000000-0005-0000-0000-00002A6B0000}"/>
    <cellStyle name="SAPBEXexcCritical5 2 3 2" xfId="27483" xr:uid="{00000000-0005-0000-0000-00002B6B0000}"/>
    <cellStyle name="SAPBEXexcCritical5 2 3 2 2" xfId="27484" xr:uid="{00000000-0005-0000-0000-00002C6B0000}"/>
    <cellStyle name="SAPBEXexcCritical5 2 3 2 3" xfId="27485" xr:uid="{00000000-0005-0000-0000-00002D6B0000}"/>
    <cellStyle name="SAPBEXexcCritical5 2 3 2 4" xfId="27486" xr:uid="{00000000-0005-0000-0000-00002E6B0000}"/>
    <cellStyle name="SAPBEXexcCritical5 2 3 3" xfId="27487" xr:uid="{00000000-0005-0000-0000-00002F6B0000}"/>
    <cellStyle name="SAPBEXexcCritical5 2 3 3 2" xfId="27488" xr:uid="{00000000-0005-0000-0000-0000306B0000}"/>
    <cellStyle name="SAPBEXexcCritical5 2 3 3 3" xfId="27489" xr:uid="{00000000-0005-0000-0000-0000316B0000}"/>
    <cellStyle name="SAPBEXexcCritical5 2 3 3 4" xfId="27490" xr:uid="{00000000-0005-0000-0000-0000326B0000}"/>
    <cellStyle name="SAPBEXexcCritical5 2 3 4" xfId="27491" xr:uid="{00000000-0005-0000-0000-0000336B0000}"/>
    <cellStyle name="SAPBEXexcCritical5 2 3 4 2" xfId="27492" xr:uid="{00000000-0005-0000-0000-0000346B0000}"/>
    <cellStyle name="SAPBEXexcCritical5 2 3 4 3" xfId="27493" xr:uid="{00000000-0005-0000-0000-0000356B0000}"/>
    <cellStyle name="SAPBEXexcCritical5 2 3 4 4" xfId="27494" xr:uid="{00000000-0005-0000-0000-0000366B0000}"/>
    <cellStyle name="SAPBEXexcCritical5 2 3 5" xfId="27495" xr:uid="{00000000-0005-0000-0000-0000376B0000}"/>
    <cellStyle name="SAPBEXexcCritical5 2 3 5 2" xfId="27496" xr:uid="{00000000-0005-0000-0000-0000386B0000}"/>
    <cellStyle name="SAPBEXexcCritical5 2 3 5 3" xfId="27497" xr:uid="{00000000-0005-0000-0000-0000396B0000}"/>
    <cellStyle name="SAPBEXexcCritical5 2 3 5 4" xfId="27498" xr:uid="{00000000-0005-0000-0000-00003A6B0000}"/>
    <cellStyle name="SAPBEXexcCritical5 2 3 6" xfId="27499" xr:uid="{00000000-0005-0000-0000-00003B6B0000}"/>
    <cellStyle name="SAPBEXexcCritical5 2 3 6 2" xfId="27500" xr:uid="{00000000-0005-0000-0000-00003C6B0000}"/>
    <cellStyle name="SAPBEXexcCritical5 2 3 6 3" xfId="27501" xr:uid="{00000000-0005-0000-0000-00003D6B0000}"/>
    <cellStyle name="SAPBEXexcCritical5 2 3 6 4" xfId="27502" xr:uid="{00000000-0005-0000-0000-00003E6B0000}"/>
    <cellStyle name="SAPBEXexcCritical5 2 3 7" xfId="27503" xr:uid="{00000000-0005-0000-0000-00003F6B0000}"/>
    <cellStyle name="SAPBEXexcCritical5 2 3 8" xfId="27504" xr:uid="{00000000-0005-0000-0000-0000406B0000}"/>
    <cellStyle name="SAPBEXexcCritical5 2 3 9" xfId="27505" xr:uid="{00000000-0005-0000-0000-0000416B0000}"/>
    <cellStyle name="SAPBEXexcCritical5 2 4" xfId="27506" xr:uid="{00000000-0005-0000-0000-0000426B0000}"/>
    <cellStyle name="SAPBEXexcCritical5 2 4 2" xfId="27507" xr:uid="{00000000-0005-0000-0000-0000436B0000}"/>
    <cellStyle name="SAPBEXexcCritical5 2 4 3" xfId="27508" xr:uid="{00000000-0005-0000-0000-0000446B0000}"/>
    <cellStyle name="SAPBEXexcCritical5 2 4 4" xfId="27509" xr:uid="{00000000-0005-0000-0000-0000456B0000}"/>
    <cellStyle name="SAPBEXexcCritical5 2 5" xfId="27510" xr:uid="{00000000-0005-0000-0000-0000466B0000}"/>
    <cellStyle name="SAPBEXexcCritical5 2 5 2" xfId="27511" xr:uid="{00000000-0005-0000-0000-0000476B0000}"/>
    <cellStyle name="SAPBEXexcCritical5 2 5 3" xfId="27512" xr:uid="{00000000-0005-0000-0000-0000486B0000}"/>
    <cellStyle name="SAPBEXexcCritical5 2 5 4" xfId="27513" xr:uid="{00000000-0005-0000-0000-0000496B0000}"/>
    <cellStyle name="SAPBEXexcCritical5 2 6" xfId="27514" xr:uid="{00000000-0005-0000-0000-00004A6B0000}"/>
    <cellStyle name="SAPBEXexcCritical5 2 6 2" xfId="27515" xr:uid="{00000000-0005-0000-0000-00004B6B0000}"/>
    <cellStyle name="SAPBEXexcCritical5 2 6 3" xfId="27516" xr:uid="{00000000-0005-0000-0000-00004C6B0000}"/>
    <cellStyle name="SAPBEXexcCritical5 2 6 4" xfId="27517" xr:uid="{00000000-0005-0000-0000-00004D6B0000}"/>
    <cellStyle name="SAPBEXexcCritical5 2 7" xfId="27518" xr:uid="{00000000-0005-0000-0000-00004E6B0000}"/>
    <cellStyle name="SAPBEXexcCritical5 2 7 2" xfId="27519" xr:uid="{00000000-0005-0000-0000-00004F6B0000}"/>
    <cellStyle name="SAPBEXexcCritical5 2 7 3" xfId="27520" xr:uid="{00000000-0005-0000-0000-0000506B0000}"/>
    <cellStyle name="SAPBEXexcCritical5 2 7 4" xfId="27521" xr:uid="{00000000-0005-0000-0000-0000516B0000}"/>
    <cellStyle name="SAPBEXexcCritical5 2 8" xfId="27522" xr:uid="{00000000-0005-0000-0000-0000526B0000}"/>
    <cellStyle name="SAPBEXexcCritical5 2 9" xfId="27523" xr:uid="{00000000-0005-0000-0000-0000536B0000}"/>
    <cellStyle name="SAPBEXexcCritical5 20" xfId="27524" xr:uid="{00000000-0005-0000-0000-0000546B0000}"/>
    <cellStyle name="SAPBEXexcCritical5 20 2" xfId="27525" xr:uid="{00000000-0005-0000-0000-0000556B0000}"/>
    <cellStyle name="SAPBEXexcCritical5 21" xfId="27526" xr:uid="{00000000-0005-0000-0000-0000566B0000}"/>
    <cellStyle name="SAPBEXexcCritical5 21 2" xfId="27527" xr:uid="{00000000-0005-0000-0000-0000576B0000}"/>
    <cellStyle name="SAPBEXexcCritical5 22" xfId="27528" xr:uid="{00000000-0005-0000-0000-0000586B0000}"/>
    <cellStyle name="SAPBEXexcCritical5 23" xfId="27529" xr:uid="{00000000-0005-0000-0000-0000596B0000}"/>
    <cellStyle name="SAPBEXexcCritical5 3" xfId="27530" xr:uid="{00000000-0005-0000-0000-00005A6B0000}"/>
    <cellStyle name="SAPBEXexcCritical5 3 10" xfId="27531" xr:uid="{00000000-0005-0000-0000-00005B6B0000}"/>
    <cellStyle name="SAPBEXexcCritical5 3 10 2" xfId="27532" xr:uid="{00000000-0005-0000-0000-00005C6B0000}"/>
    <cellStyle name="SAPBEXexcCritical5 3 11" xfId="27533" xr:uid="{00000000-0005-0000-0000-00005D6B0000}"/>
    <cellStyle name="SAPBEXexcCritical5 3 11 2" xfId="27534" xr:uid="{00000000-0005-0000-0000-00005E6B0000}"/>
    <cellStyle name="SAPBEXexcCritical5 3 12" xfId="27535" xr:uid="{00000000-0005-0000-0000-00005F6B0000}"/>
    <cellStyle name="SAPBEXexcCritical5 3 2" xfId="27536" xr:uid="{00000000-0005-0000-0000-0000606B0000}"/>
    <cellStyle name="SAPBEXexcCritical5 3 2 2" xfId="27537" xr:uid="{00000000-0005-0000-0000-0000616B0000}"/>
    <cellStyle name="SAPBEXexcCritical5 3 2 2 2" xfId="27538" xr:uid="{00000000-0005-0000-0000-0000626B0000}"/>
    <cellStyle name="SAPBEXexcCritical5 3 2 2 3" xfId="27539" xr:uid="{00000000-0005-0000-0000-0000636B0000}"/>
    <cellStyle name="SAPBEXexcCritical5 3 2 2 4" xfId="27540" xr:uid="{00000000-0005-0000-0000-0000646B0000}"/>
    <cellStyle name="SAPBEXexcCritical5 3 2 3" xfId="27541" xr:uid="{00000000-0005-0000-0000-0000656B0000}"/>
    <cellStyle name="SAPBEXexcCritical5 3 2 3 2" xfId="27542" xr:uid="{00000000-0005-0000-0000-0000666B0000}"/>
    <cellStyle name="SAPBEXexcCritical5 3 2 3 3" xfId="27543" xr:uid="{00000000-0005-0000-0000-0000676B0000}"/>
    <cellStyle name="SAPBEXexcCritical5 3 2 3 4" xfId="27544" xr:uid="{00000000-0005-0000-0000-0000686B0000}"/>
    <cellStyle name="SAPBEXexcCritical5 3 2 4" xfId="27545" xr:uid="{00000000-0005-0000-0000-0000696B0000}"/>
    <cellStyle name="SAPBEXexcCritical5 3 2 4 2" xfId="27546" xr:uid="{00000000-0005-0000-0000-00006A6B0000}"/>
    <cellStyle name="SAPBEXexcCritical5 3 2 4 3" xfId="27547" xr:uid="{00000000-0005-0000-0000-00006B6B0000}"/>
    <cellStyle name="SAPBEXexcCritical5 3 2 4 4" xfId="27548" xr:uid="{00000000-0005-0000-0000-00006C6B0000}"/>
    <cellStyle name="SAPBEXexcCritical5 3 2 5" xfId="27549" xr:uid="{00000000-0005-0000-0000-00006D6B0000}"/>
    <cellStyle name="SAPBEXexcCritical5 3 2 5 2" xfId="27550" xr:uid="{00000000-0005-0000-0000-00006E6B0000}"/>
    <cellStyle name="SAPBEXexcCritical5 3 2 5 3" xfId="27551" xr:uid="{00000000-0005-0000-0000-00006F6B0000}"/>
    <cellStyle name="SAPBEXexcCritical5 3 2 5 4" xfId="27552" xr:uid="{00000000-0005-0000-0000-0000706B0000}"/>
    <cellStyle name="SAPBEXexcCritical5 3 2 6" xfId="27553" xr:uid="{00000000-0005-0000-0000-0000716B0000}"/>
    <cellStyle name="SAPBEXexcCritical5 3 2 6 2" xfId="27554" xr:uid="{00000000-0005-0000-0000-0000726B0000}"/>
    <cellStyle name="SAPBEXexcCritical5 3 2 6 3" xfId="27555" xr:uid="{00000000-0005-0000-0000-0000736B0000}"/>
    <cellStyle name="SAPBEXexcCritical5 3 2 6 4" xfId="27556" xr:uid="{00000000-0005-0000-0000-0000746B0000}"/>
    <cellStyle name="SAPBEXexcCritical5 3 2 7" xfId="27557" xr:uid="{00000000-0005-0000-0000-0000756B0000}"/>
    <cellStyle name="SAPBEXexcCritical5 3 2 8" xfId="27558" xr:uid="{00000000-0005-0000-0000-0000766B0000}"/>
    <cellStyle name="SAPBEXexcCritical5 3 2 9" xfId="27559" xr:uid="{00000000-0005-0000-0000-0000776B0000}"/>
    <cellStyle name="SAPBEXexcCritical5 3 3" xfId="27560" xr:uid="{00000000-0005-0000-0000-0000786B0000}"/>
    <cellStyle name="SAPBEXexcCritical5 3 3 2" xfId="27561" xr:uid="{00000000-0005-0000-0000-0000796B0000}"/>
    <cellStyle name="SAPBEXexcCritical5 3 3 3" xfId="27562" xr:uid="{00000000-0005-0000-0000-00007A6B0000}"/>
    <cellStyle name="SAPBEXexcCritical5 3 3 4" xfId="27563" xr:uid="{00000000-0005-0000-0000-00007B6B0000}"/>
    <cellStyle name="SAPBEXexcCritical5 3 4" xfId="27564" xr:uid="{00000000-0005-0000-0000-00007C6B0000}"/>
    <cellStyle name="SAPBEXexcCritical5 3 4 2" xfId="27565" xr:uid="{00000000-0005-0000-0000-00007D6B0000}"/>
    <cellStyle name="SAPBEXexcCritical5 3 4 3" xfId="27566" xr:uid="{00000000-0005-0000-0000-00007E6B0000}"/>
    <cellStyle name="SAPBEXexcCritical5 3 4 4" xfId="27567" xr:uid="{00000000-0005-0000-0000-00007F6B0000}"/>
    <cellStyle name="SAPBEXexcCritical5 3 5" xfId="27568" xr:uid="{00000000-0005-0000-0000-0000806B0000}"/>
    <cellStyle name="SAPBEXexcCritical5 3 5 2" xfId="27569" xr:uid="{00000000-0005-0000-0000-0000816B0000}"/>
    <cellStyle name="SAPBEXexcCritical5 3 5 3" xfId="27570" xr:uid="{00000000-0005-0000-0000-0000826B0000}"/>
    <cellStyle name="SAPBEXexcCritical5 3 5 4" xfId="27571" xr:uid="{00000000-0005-0000-0000-0000836B0000}"/>
    <cellStyle name="SAPBEXexcCritical5 3 6" xfId="27572" xr:uid="{00000000-0005-0000-0000-0000846B0000}"/>
    <cellStyle name="SAPBEXexcCritical5 3 6 2" xfId="27573" xr:uid="{00000000-0005-0000-0000-0000856B0000}"/>
    <cellStyle name="SAPBEXexcCritical5 3 6 3" xfId="27574" xr:uid="{00000000-0005-0000-0000-0000866B0000}"/>
    <cellStyle name="SAPBEXexcCritical5 3 6 4" xfId="27575" xr:uid="{00000000-0005-0000-0000-0000876B0000}"/>
    <cellStyle name="SAPBEXexcCritical5 3 7" xfId="27576" xr:uid="{00000000-0005-0000-0000-0000886B0000}"/>
    <cellStyle name="SAPBEXexcCritical5 3 7 2" xfId="27577" xr:uid="{00000000-0005-0000-0000-0000896B0000}"/>
    <cellStyle name="SAPBEXexcCritical5 3 7 3" xfId="27578" xr:uid="{00000000-0005-0000-0000-00008A6B0000}"/>
    <cellStyle name="SAPBEXexcCritical5 3 7 4" xfId="27579" xr:uid="{00000000-0005-0000-0000-00008B6B0000}"/>
    <cellStyle name="SAPBEXexcCritical5 3 8" xfId="27580" xr:uid="{00000000-0005-0000-0000-00008C6B0000}"/>
    <cellStyle name="SAPBEXexcCritical5 3 9" xfId="27581" xr:uid="{00000000-0005-0000-0000-00008D6B0000}"/>
    <cellStyle name="SAPBEXexcCritical5 3 9 2" xfId="27582" xr:uid="{00000000-0005-0000-0000-00008E6B0000}"/>
    <cellStyle name="SAPBEXexcCritical5 4" xfId="27583" xr:uid="{00000000-0005-0000-0000-00008F6B0000}"/>
    <cellStyle name="SAPBEXexcCritical5 4 10" xfId="27584" xr:uid="{00000000-0005-0000-0000-0000906B0000}"/>
    <cellStyle name="SAPBEXexcCritical5 4 2" xfId="27585" xr:uid="{00000000-0005-0000-0000-0000916B0000}"/>
    <cellStyle name="SAPBEXexcCritical5 4 2 2" xfId="27586" xr:uid="{00000000-0005-0000-0000-0000926B0000}"/>
    <cellStyle name="SAPBEXexcCritical5 4 2 2 2" xfId="27587" xr:uid="{00000000-0005-0000-0000-0000936B0000}"/>
    <cellStyle name="SAPBEXexcCritical5 4 2 2 3" xfId="27588" xr:uid="{00000000-0005-0000-0000-0000946B0000}"/>
    <cellStyle name="SAPBEXexcCritical5 4 2 2 4" xfId="27589" xr:uid="{00000000-0005-0000-0000-0000956B0000}"/>
    <cellStyle name="SAPBEXexcCritical5 4 2 3" xfId="27590" xr:uid="{00000000-0005-0000-0000-0000966B0000}"/>
    <cellStyle name="SAPBEXexcCritical5 4 2 3 2" xfId="27591" xr:uid="{00000000-0005-0000-0000-0000976B0000}"/>
    <cellStyle name="SAPBEXexcCritical5 4 2 3 3" xfId="27592" xr:uid="{00000000-0005-0000-0000-0000986B0000}"/>
    <cellStyle name="SAPBEXexcCritical5 4 2 3 4" xfId="27593" xr:uid="{00000000-0005-0000-0000-0000996B0000}"/>
    <cellStyle name="SAPBEXexcCritical5 4 2 4" xfId="27594" xr:uid="{00000000-0005-0000-0000-00009A6B0000}"/>
    <cellStyle name="SAPBEXexcCritical5 4 2 4 2" xfId="27595" xr:uid="{00000000-0005-0000-0000-00009B6B0000}"/>
    <cellStyle name="SAPBEXexcCritical5 4 2 4 3" xfId="27596" xr:uid="{00000000-0005-0000-0000-00009C6B0000}"/>
    <cellStyle name="SAPBEXexcCritical5 4 2 4 4" xfId="27597" xr:uid="{00000000-0005-0000-0000-00009D6B0000}"/>
    <cellStyle name="SAPBEXexcCritical5 4 2 5" xfId="27598" xr:uid="{00000000-0005-0000-0000-00009E6B0000}"/>
    <cellStyle name="SAPBEXexcCritical5 4 2 5 2" xfId="27599" xr:uid="{00000000-0005-0000-0000-00009F6B0000}"/>
    <cellStyle name="SAPBEXexcCritical5 4 2 5 3" xfId="27600" xr:uid="{00000000-0005-0000-0000-0000A06B0000}"/>
    <cellStyle name="SAPBEXexcCritical5 4 2 5 4" xfId="27601" xr:uid="{00000000-0005-0000-0000-0000A16B0000}"/>
    <cellStyle name="SAPBEXexcCritical5 4 2 6" xfId="27602" xr:uid="{00000000-0005-0000-0000-0000A26B0000}"/>
    <cellStyle name="SAPBEXexcCritical5 4 2 6 2" xfId="27603" xr:uid="{00000000-0005-0000-0000-0000A36B0000}"/>
    <cellStyle name="SAPBEXexcCritical5 4 2 6 3" xfId="27604" xr:uid="{00000000-0005-0000-0000-0000A46B0000}"/>
    <cellStyle name="SAPBEXexcCritical5 4 2 6 4" xfId="27605" xr:uid="{00000000-0005-0000-0000-0000A56B0000}"/>
    <cellStyle name="SAPBEXexcCritical5 4 2 7" xfId="27606" xr:uid="{00000000-0005-0000-0000-0000A66B0000}"/>
    <cellStyle name="SAPBEXexcCritical5 4 2 8" xfId="27607" xr:uid="{00000000-0005-0000-0000-0000A76B0000}"/>
    <cellStyle name="SAPBEXexcCritical5 4 2 9" xfId="27608" xr:uid="{00000000-0005-0000-0000-0000A86B0000}"/>
    <cellStyle name="SAPBEXexcCritical5 4 3" xfId="27609" xr:uid="{00000000-0005-0000-0000-0000A96B0000}"/>
    <cellStyle name="SAPBEXexcCritical5 4 3 2" xfId="27610" xr:uid="{00000000-0005-0000-0000-0000AA6B0000}"/>
    <cellStyle name="SAPBEXexcCritical5 4 3 3" xfId="27611" xr:uid="{00000000-0005-0000-0000-0000AB6B0000}"/>
    <cellStyle name="SAPBEXexcCritical5 4 3 4" xfId="27612" xr:uid="{00000000-0005-0000-0000-0000AC6B0000}"/>
    <cellStyle name="SAPBEXexcCritical5 4 4" xfId="27613" xr:uid="{00000000-0005-0000-0000-0000AD6B0000}"/>
    <cellStyle name="SAPBEXexcCritical5 4 4 2" xfId="27614" xr:uid="{00000000-0005-0000-0000-0000AE6B0000}"/>
    <cellStyle name="SAPBEXexcCritical5 4 4 3" xfId="27615" xr:uid="{00000000-0005-0000-0000-0000AF6B0000}"/>
    <cellStyle name="SAPBEXexcCritical5 4 4 4" xfId="27616" xr:uid="{00000000-0005-0000-0000-0000B06B0000}"/>
    <cellStyle name="SAPBEXexcCritical5 4 5" xfId="27617" xr:uid="{00000000-0005-0000-0000-0000B16B0000}"/>
    <cellStyle name="SAPBEXexcCritical5 4 5 2" xfId="27618" xr:uid="{00000000-0005-0000-0000-0000B26B0000}"/>
    <cellStyle name="SAPBEXexcCritical5 4 5 3" xfId="27619" xr:uid="{00000000-0005-0000-0000-0000B36B0000}"/>
    <cellStyle name="SAPBEXexcCritical5 4 5 4" xfId="27620" xr:uid="{00000000-0005-0000-0000-0000B46B0000}"/>
    <cellStyle name="SAPBEXexcCritical5 4 6" xfId="27621" xr:uid="{00000000-0005-0000-0000-0000B56B0000}"/>
    <cellStyle name="SAPBEXexcCritical5 4 6 2" xfId="27622" xr:uid="{00000000-0005-0000-0000-0000B66B0000}"/>
    <cellStyle name="SAPBEXexcCritical5 4 6 3" xfId="27623" xr:uid="{00000000-0005-0000-0000-0000B76B0000}"/>
    <cellStyle name="SAPBEXexcCritical5 4 6 4" xfId="27624" xr:uid="{00000000-0005-0000-0000-0000B86B0000}"/>
    <cellStyle name="SAPBEXexcCritical5 4 7" xfId="27625" xr:uid="{00000000-0005-0000-0000-0000B96B0000}"/>
    <cellStyle name="SAPBEXexcCritical5 4 7 2" xfId="27626" xr:uid="{00000000-0005-0000-0000-0000BA6B0000}"/>
    <cellStyle name="SAPBEXexcCritical5 4 7 3" xfId="27627" xr:uid="{00000000-0005-0000-0000-0000BB6B0000}"/>
    <cellStyle name="SAPBEXexcCritical5 4 7 4" xfId="27628" xr:uid="{00000000-0005-0000-0000-0000BC6B0000}"/>
    <cellStyle name="SAPBEXexcCritical5 4 8" xfId="27629" xr:uid="{00000000-0005-0000-0000-0000BD6B0000}"/>
    <cellStyle name="SAPBEXexcCritical5 4 8 2" xfId="27630" xr:uid="{00000000-0005-0000-0000-0000BE6B0000}"/>
    <cellStyle name="SAPBEXexcCritical5 4 9" xfId="27631" xr:uid="{00000000-0005-0000-0000-0000BF6B0000}"/>
    <cellStyle name="SAPBEXexcCritical5 4 9 2" xfId="27632" xr:uid="{00000000-0005-0000-0000-0000C06B0000}"/>
    <cellStyle name="SAPBEXexcCritical5 5" xfId="27633" xr:uid="{00000000-0005-0000-0000-0000C16B0000}"/>
    <cellStyle name="SAPBEXexcCritical5 5 2" xfId="27634" xr:uid="{00000000-0005-0000-0000-0000C26B0000}"/>
    <cellStyle name="SAPBEXexcCritical5 5 2 2" xfId="27635" xr:uid="{00000000-0005-0000-0000-0000C36B0000}"/>
    <cellStyle name="SAPBEXexcCritical5 5 2 3" xfId="27636" xr:uid="{00000000-0005-0000-0000-0000C46B0000}"/>
    <cellStyle name="SAPBEXexcCritical5 5 2 4" xfId="27637" xr:uid="{00000000-0005-0000-0000-0000C56B0000}"/>
    <cellStyle name="SAPBEXexcCritical5 5 3" xfId="27638" xr:uid="{00000000-0005-0000-0000-0000C66B0000}"/>
    <cellStyle name="SAPBEXexcCritical5 5 4" xfId="27639" xr:uid="{00000000-0005-0000-0000-0000C76B0000}"/>
    <cellStyle name="SAPBEXexcCritical5 5 5" xfId="27640" xr:uid="{00000000-0005-0000-0000-0000C86B0000}"/>
    <cellStyle name="SAPBEXexcCritical5 5 6" xfId="27641" xr:uid="{00000000-0005-0000-0000-0000C96B0000}"/>
    <cellStyle name="SAPBEXexcCritical5 5 7" xfId="27642" xr:uid="{00000000-0005-0000-0000-0000CA6B0000}"/>
    <cellStyle name="SAPBEXexcCritical5 6" xfId="27643" xr:uid="{00000000-0005-0000-0000-0000CB6B0000}"/>
    <cellStyle name="SAPBEXexcCritical5 6 2" xfId="27644" xr:uid="{00000000-0005-0000-0000-0000CC6B0000}"/>
    <cellStyle name="SAPBEXexcCritical5 6 2 2" xfId="27645" xr:uid="{00000000-0005-0000-0000-0000CD6B0000}"/>
    <cellStyle name="SAPBEXexcCritical5 6 2 3" xfId="27646" xr:uid="{00000000-0005-0000-0000-0000CE6B0000}"/>
    <cellStyle name="SAPBEXexcCritical5 6 2 4" xfId="27647" xr:uid="{00000000-0005-0000-0000-0000CF6B0000}"/>
    <cellStyle name="SAPBEXexcCritical5 6 3" xfId="27648" xr:uid="{00000000-0005-0000-0000-0000D06B0000}"/>
    <cellStyle name="SAPBEXexcCritical5 6 4" xfId="27649" xr:uid="{00000000-0005-0000-0000-0000D16B0000}"/>
    <cellStyle name="SAPBEXexcCritical5 6 5" xfId="27650" xr:uid="{00000000-0005-0000-0000-0000D26B0000}"/>
    <cellStyle name="SAPBEXexcCritical5 7" xfId="27651" xr:uid="{00000000-0005-0000-0000-0000D36B0000}"/>
    <cellStyle name="SAPBEXexcCritical5 7 2" xfId="27652" xr:uid="{00000000-0005-0000-0000-0000D46B0000}"/>
    <cellStyle name="SAPBEXexcCritical5 7 3" xfId="27653" xr:uid="{00000000-0005-0000-0000-0000D56B0000}"/>
    <cellStyle name="SAPBEXexcCritical5 7 4" xfId="27654" xr:uid="{00000000-0005-0000-0000-0000D66B0000}"/>
    <cellStyle name="SAPBEXexcCritical5 8" xfId="27655" xr:uid="{00000000-0005-0000-0000-0000D76B0000}"/>
    <cellStyle name="SAPBEXexcCritical5 8 2" xfId="27656" xr:uid="{00000000-0005-0000-0000-0000D86B0000}"/>
    <cellStyle name="SAPBEXexcCritical5 8 3" xfId="27657" xr:uid="{00000000-0005-0000-0000-0000D96B0000}"/>
    <cellStyle name="SAPBEXexcCritical5 8 4" xfId="27658" xr:uid="{00000000-0005-0000-0000-0000DA6B0000}"/>
    <cellStyle name="SAPBEXexcCritical5 9" xfId="27659" xr:uid="{00000000-0005-0000-0000-0000DB6B0000}"/>
    <cellStyle name="SAPBEXexcCritical5 9 2" xfId="27660" xr:uid="{00000000-0005-0000-0000-0000DC6B0000}"/>
    <cellStyle name="SAPBEXexcCritical5 9 3" xfId="27661" xr:uid="{00000000-0005-0000-0000-0000DD6B0000}"/>
    <cellStyle name="SAPBEXexcCritical5 9 4" xfId="27662" xr:uid="{00000000-0005-0000-0000-0000DE6B0000}"/>
    <cellStyle name="SAPBEXexcCritical6" xfId="111" xr:uid="{00000000-0005-0000-0000-0000DF6B0000}"/>
    <cellStyle name="SAPBEXexcCritical6 10" xfId="27663" xr:uid="{00000000-0005-0000-0000-0000E06B0000}"/>
    <cellStyle name="SAPBEXexcCritical6 10 2" xfId="27664" xr:uid="{00000000-0005-0000-0000-0000E16B0000}"/>
    <cellStyle name="SAPBEXexcCritical6 10 3" xfId="27665" xr:uid="{00000000-0005-0000-0000-0000E26B0000}"/>
    <cellStyle name="SAPBEXexcCritical6 10 4" xfId="27666" xr:uid="{00000000-0005-0000-0000-0000E36B0000}"/>
    <cellStyle name="SAPBEXexcCritical6 11" xfId="27667" xr:uid="{00000000-0005-0000-0000-0000E46B0000}"/>
    <cellStyle name="SAPBEXexcCritical6 11 2" xfId="27668" xr:uid="{00000000-0005-0000-0000-0000E56B0000}"/>
    <cellStyle name="SAPBEXexcCritical6 11 3" xfId="27669" xr:uid="{00000000-0005-0000-0000-0000E66B0000}"/>
    <cellStyle name="SAPBEXexcCritical6 11 4" xfId="27670" xr:uid="{00000000-0005-0000-0000-0000E76B0000}"/>
    <cellStyle name="SAPBEXexcCritical6 12" xfId="27671" xr:uid="{00000000-0005-0000-0000-0000E86B0000}"/>
    <cellStyle name="SAPBEXexcCritical6 12 2" xfId="27672" xr:uid="{00000000-0005-0000-0000-0000E96B0000}"/>
    <cellStyle name="SAPBEXexcCritical6 12 3" xfId="27673" xr:uid="{00000000-0005-0000-0000-0000EA6B0000}"/>
    <cellStyle name="SAPBEXexcCritical6 12 4" xfId="27674" xr:uid="{00000000-0005-0000-0000-0000EB6B0000}"/>
    <cellStyle name="SAPBEXexcCritical6 13" xfId="27675" xr:uid="{00000000-0005-0000-0000-0000EC6B0000}"/>
    <cellStyle name="SAPBEXexcCritical6 13 2" xfId="27676" xr:uid="{00000000-0005-0000-0000-0000ED6B0000}"/>
    <cellStyle name="SAPBEXexcCritical6 13 3" xfId="27677" xr:uid="{00000000-0005-0000-0000-0000EE6B0000}"/>
    <cellStyle name="SAPBEXexcCritical6 13 4" xfId="27678" xr:uid="{00000000-0005-0000-0000-0000EF6B0000}"/>
    <cellStyle name="SAPBEXexcCritical6 14" xfId="27679" xr:uid="{00000000-0005-0000-0000-0000F06B0000}"/>
    <cellStyle name="SAPBEXexcCritical6 14 2" xfId="27680" xr:uid="{00000000-0005-0000-0000-0000F16B0000}"/>
    <cellStyle name="SAPBEXexcCritical6 14 3" xfId="27681" xr:uid="{00000000-0005-0000-0000-0000F26B0000}"/>
    <cellStyle name="SAPBEXexcCritical6 14 4" xfId="27682" xr:uid="{00000000-0005-0000-0000-0000F36B0000}"/>
    <cellStyle name="SAPBEXexcCritical6 15" xfId="27683" xr:uid="{00000000-0005-0000-0000-0000F46B0000}"/>
    <cellStyle name="SAPBEXexcCritical6 15 2" xfId="27684" xr:uid="{00000000-0005-0000-0000-0000F56B0000}"/>
    <cellStyle name="SAPBEXexcCritical6 15 3" xfId="27685" xr:uid="{00000000-0005-0000-0000-0000F66B0000}"/>
    <cellStyle name="SAPBEXexcCritical6 15 4" xfId="27686" xr:uid="{00000000-0005-0000-0000-0000F76B0000}"/>
    <cellStyle name="SAPBEXexcCritical6 16" xfId="27687" xr:uid="{00000000-0005-0000-0000-0000F86B0000}"/>
    <cellStyle name="SAPBEXexcCritical6 16 2" xfId="27688" xr:uid="{00000000-0005-0000-0000-0000F96B0000}"/>
    <cellStyle name="SAPBEXexcCritical6 16 3" xfId="27689" xr:uid="{00000000-0005-0000-0000-0000FA6B0000}"/>
    <cellStyle name="SAPBEXexcCritical6 16 4" xfId="27690" xr:uid="{00000000-0005-0000-0000-0000FB6B0000}"/>
    <cellStyle name="SAPBEXexcCritical6 17" xfId="27691" xr:uid="{00000000-0005-0000-0000-0000FC6B0000}"/>
    <cellStyle name="SAPBEXexcCritical6 17 2" xfId="27692" xr:uid="{00000000-0005-0000-0000-0000FD6B0000}"/>
    <cellStyle name="SAPBEXexcCritical6 17 3" xfId="27693" xr:uid="{00000000-0005-0000-0000-0000FE6B0000}"/>
    <cellStyle name="SAPBEXexcCritical6 17 4" xfId="27694" xr:uid="{00000000-0005-0000-0000-0000FF6B0000}"/>
    <cellStyle name="SAPBEXexcCritical6 18" xfId="27695" xr:uid="{00000000-0005-0000-0000-0000006C0000}"/>
    <cellStyle name="SAPBEXexcCritical6 19" xfId="27696" xr:uid="{00000000-0005-0000-0000-0000016C0000}"/>
    <cellStyle name="SAPBEXexcCritical6 2" xfId="27697" xr:uid="{00000000-0005-0000-0000-0000026C0000}"/>
    <cellStyle name="SAPBEXexcCritical6 2 10" xfId="27698" xr:uid="{00000000-0005-0000-0000-0000036C0000}"/>
    <cellStyle name="SAPBEXexcCritical6 2 10 2" xfId="27699" xr:uid="{00000000-0005-0000-0000-0000046C0000}"/>
    <cellStyle name="SAPBEXexcCritical6 2 11" xfId="27700" xr:uid="{00000000-0005-0000-0000-0000056C0000}"/>
    <cellStyle name="SAPBEXexcCritical6 2 11 2" xfId="27701" xr:uid="{00000000-0005-0000-0000-0000066C0000}"/>
    <cellStyle name="SAPBEXexcCritical6 2 12" xfId="27702" xr:uid="{00000000-0005-0000-0000-0000076C0000}"/>
    <cellStyle name="SAPBEXexcCritical6 2 12 2" xfId="27703" xr:uid="{00000000-0005-0000-0000-0000086C0000}"/>
    <cellStyle name="SAPBEXexcCritical6 2 13" xfId="27704" xr:uid="{00000000-0005-0000-0000-0000096C0000}"/>
    <cellStyle name="SAPBEXexcCritical6 2 2" xfId="27705" xr:uid="{00000000-0005-0000-0000-00000A6C0000}"/>
    <cellStyle name="SAPBEXexcCritical6 2 2 10" xfId="27706" xr:uid="{00000000-0005-0000-0000-00000B6C0000}"/>
    <cellStyle name="SAPBEXexcCritical6 2 2 2" xfId="27707" xr:uid="{00000000-0005-0000-0000-00000C6C0000}"/>
    <cellStyle name="SAPBEXexcCritical6 2 2 2 2" xfId="27708" xr:uid="{00000000-0005-0000-0000-00000D6C0000}"/>
    <cellStyle name="SAPBEXexcCritical6 2 2 2 2 2" xfId="27709" xr:uid="{00000000-0005-0000-0000-00000E6C0000}"/>
    <cellStyle name="SAPBEXexcCritical6 2 2 2 2 3" xfId="27710" xr:uid="{00000000-0005-0000-0000-00000F6C0000}"/>
    <cellStyle name="SAPBEXexcCritical6 2 2 2 2 4" xfId="27711" xr:uid="{00000000-0005-0000-0000-0000106C0000}"/>
    <cellStyle name="SAPBEXexcCritical6 2 2 2 3" xfId="27712" xr:uid="{00000000-0005-0000-0000-0000116C0000}"/>
    <cellStyle name="SAPBEXexcCritical6 2 2 2 3 2" xfId="27713" xr:uid="{00000000-0005-0000-0000-0000126C0000}"/>
    <cellStyle name="SAPBEXexcCritical6 2 2 2 3 3" xfId="27714" xr:uid="{00000000-0005-0000-0000-0000136C0000}"/>
    <cellStyle name="SAPBEXexcCritical6 2 2 2 3 4" xfId="27715" xr:uid="{00000000-0005-0000-0000-0000146C0000}"/>
    <cellStyle name="SAPBEXexcCritical6 2 2 2 4" xfId="27716" xr:uid="{00000000-0005-0000-0000-0000156C0000}"/>
    <cellStyle name="SAPBEXexcCritical6 2 2 2 4 2" xfId="27717" xr:uid="{00000000-0005-0000-0000-0000166C0000}"/>
    <cellStyle name="SAPBEXexcCritical6 2 2 2 4 3" xfId="27718" xr:uid="{00000000-0005-0000-0000-0000176C0000}"/>
    <cellStyle name="SAPBEXexcCritical6 2 2 2 4 4" xfId="27719" xr:uid="{00000000-0005-0000-0000-0000186C0000}"/>
    <cellStyle name="SAPBEXexcCritical6 2 2 2 5" xfId="27720" xr:uid="{00000000-0005-0000-0000-0000196C0000}"/>
    <cellStyle name="SAPBEXexcCritical6 2 2 2 5 2" xfId="27721" xr:uid="{00000000-0005-0000-0000-00001A6C0000}"/>
    <cellStyle name="SAPBEXexcCritical6 2 2 2 5 3" xfId="27722" xr:uid="{00000000-0005-0000-0000-00001B6C0000}"/>
    <cellStyle name="SAPBEXexcCritical6 2 2 2 5 4" xfId="27723" xr:uid="{00000000-0005-0000-0000-00001C6C0000}"/>
    <cellStyle name="SAPBEXexcCritical6 2 2 2 6" xfId="27724" xr:uid="{00000000-0005-0000-0000-00001D6C0000}"/>
    <cellStyle name="SAPBEXexcCritical6 2 2 2 6 2" xfId="27725" xr:uid="{00000000-0005-0000-0000-00001E6C0000}"/>
    <cellStyle name="SAPBEXexcCritical6 2 2 2 6 3" xfId="27726" xr:uid="{00000000-0005-0000-0000-00001F6C0000}"/>
    <cellStyle name="SAPBEXexcCritical6 2 2 2 6 4" xfId="27727" xr:uid="{00000000-0005-0000-0000-0000206C0000}"/>
    <cellStyle name="SAPBEXexcCritical6 2 2 2 7" xfId="27728" xr:uid="{00000000-0005-0000-0000-0000216C0000}"/>
    <cellStyle name="SAPBEXexcCritical6 2 2 2 8" xfId="27729" xr:uid="{00000000-0005-0000-0000-0000226C0000}"/>
    <cellStyle name="SAPBEXexcCritical6 2 2 2 9" xfId="27730" xr:uid="{00000000-0005-0000-0000-0000236C0000}"/>
    <cellStyle name="SAPBEXexcCritical6 2 2 3" xfId="27731" xr:uid="{00000000-0005-0000-0000-0000246C0000}"/>
    <cellStyle name="SAPBEXexcCritical6 2 2 3 2" xfId="27732" xr:uid="{00000000-0005-0000-0000-0000256C0000}"/>
    <cellStyle name="SAPBEXexcCritical6 2 2 3 3" xfId="27733" xr:uid="{00000000-0005-0000-0000-0000266C0000}"/>
    <cellStyle name="SAPBEXexcCritical6 2 2 3 4" xfId="27734" xr:uid="{00000000-0005-0000-0000-0000276C0000}"/>
    <cellStyle name="SAPBEXexcCritical6 2 2 4" xfId="27735" xr:uid="{00000000-0005-0000-0000-0000286C0000}"/>
    <cellStyle name="SAPBEXexcCritical6 2 2 4 2" xfId="27736" xr:uid="{00000000-0005-0000-0000-0000296C0000}"/>
    <cellStyle name="SAPBEXexcCritical6 2 2 4 3" xfId="27737" xr:uid="{00000000-0005-0000-0000-00002A6C0000}"/>
    <cellStyle name="SAPBEXexcCritical6 2 2 4 4" xfId="27738" xr:uid="{00000000-0005-0000-0000-00002B6C0000}"/>
    <cellStyle name="SAPBEXexcCritical6 2 2 5" xfId="27739" xr:uid="{00000000-0005-0000-0000-00002C6C0000}"/>
    <cellStyle name="SAPBEXexcCritical6 2 2 5 2" xfId="27740" xr:uid="{00000000-0005-0000-0000-00002D6C0000}"/>
    <cellStyle name="SAPBEXexcCritical6 2 2 5 3" xfId="27741" xr:uid="{00000000-0005-0000-0000-00002E6C0000}"/>
    <cellStyle name="SAPBEXexcCritical6 2 2 5 4" xfId="27742" xr:uid="{00000000-0005-0000-0000-00002F6C0000}"/>
    <cellStyle name="SAPBEXexcCritical6 2 2 6" xfId="27743" xr:uid="{00000000-0005-0000-0000-0000306C0000}"/>
    <cellStyle name="SAPBEXexcCritical6 2 2 6 2" xfId="27744" xr:uid="{00000000-0005-0000-0000-0000316C0000}"/>
    <cellStyle name="SAPBEXexcCritical6 2 2 6 3" xfId="27745" xr:uid="{00000000-0005-0000-0000-0000326C0000}"/>
    <cellStyle name="SAPBEXexcCritical6 2 2 6 4" xfId="27746" xr:uid="{00000000-0005-0000-0000-0000336C0000}"/>
    <cellStyle name="SAPBEXexcCritical6 2 2 7" xfId="27747" xr:uid="{00000000-0005-0000-0000-0000346C0000}"/>
    <cellStyle name="SAPBEXexcCritical6 2 2 7 2" xfId="27748" xr:uid="{00000000-0005-0000-0000-0000356C0000}"/>
    <cellStyle name="SAPBEXexcCritical6 2 2 7 3" xfId="27749" xr:uid="{00000000-0005-0000-0000-0000366C0000}"/>
    <cellStyle name="SAPBEXexcCritical6 2 2 7 4" xfId="27750" xr:uid="{00000000-0005-0000-0000-0000376C0000}"/>
    <cellStyle name="SAPBEXexcCritical6 2 2 8" xfId="27751" xr:uid="{00000000-0005-0000-0000-0000386C0000}"/>
    <cellStyle name="SAPBEXexcCritical6 2 2 8 2" xfId="27752" xr:uid="{00000000-0005-0000-0000-0000396C0000}"/>
    <cellStyle name="SAPBEXexcCritical6 2 2 9" xfId="27753" xr:uid="{00000000-0005-0000-0000-00003A6C0000}"/>
    <cellStyle name="SAPBEXexcCritical6 2 3" xfId="27754" xr:uid="{00000000-0005-0000-0000-00003B6C0000}"/>
    <cellStyle name="SAPBEXexcCritical6 2 3 2" xfId="27755" xr:uid="{00000000-0005-0000-0000-00003C6C0000}"/>
    <cellStyle name="SAPBEXexcCritical6 2 3 2 2" xfId="27756" xr:uid="{00000000-0005-0000-0000-00003D6C0000}"/>
    <cellStyle name="SAPBEXexcCritical6 2 3 2 3" xfId="27757" xr:uid="{00000000-0005-0000-0000-00003E6C0000}"/>
    <cellStyle name="SAPBEXexcCritical6 2 3 2 4" xfId="27758" xr:uid="{00000000-0005-0000-0000-00003F6C0000}"/>
    <cellStyle name="SAPBEXexcCritical6 2 3 3" xfId="27759" xr:uid="{00000000-0005-0000-0000-0000406C0000}"/>
    <cellStyle name="SAPBEXexcCritical6 2 3 3 2" xfId="27760" xr:uid="{00000000-0005-0000-0000-0000416C0000}"/>
    <cellStyle name="SAPBEXexcCritical6 2 3 3 3" xfId="27761" xr:uid="{00000000-0005-0000-0000-0000426C0000}"/>
    <cellStyle name="SAPBEXexcCritical6 2 3 3 4" xfId="27762" xr:uid="{00000000-0005-0000-0000-0000436C0000}"/>
    <cellStyle name="SAPBEXexcCritical6 2 3 4" xfId="27763" xr:uid="{00000000-0005-0000-0000-0000446C0000}"/>
    <cellStyle name="SAPBEXexcCritical6 2 3 4 2" xfId="27764" xr:uid="{00000000-0005-0000-0000-0000456C0000}"/>
    <cellStyle name="SAPBEXexcCritical6 2 3 4 3" xfId="27765" xr:uid="{00000000-0005-0000-0000-0000466C0000}"/>
    <cellStyle name="SAPBEXexcCritical6 2 3 4 4" xfId="27766" xr:uid="{00000000-0005-0000-0000-0000476C0000}"/>
    <cellStyle name="SAPBEXexcCritical6 2 3 5" xfId="27767" xr:uid="{00000000-0005-0000-0000-0000486C0000}"/>
    <cellStyle name="SAPBEXexcCritical6 2 3 5 2" xfId="27768" xr:uid="{00000000-0005-0000-0000-0000496C0000}"/>
    <cellStyle name="SAPBEXexcCritical6 2 3 5 3" xfId="27769" xr:uid="{00000000-0005-0000-0000-00004A6C0000}"/>
    <cellStyle name="SAPBEXexcCritical6 2 3 5 4" xfId="27770" xr:uid="{00000000-0005-0000-0000-00004B6C0000}"/>
    <cellStyle name="SAPBEXexcCritical6 2 3 6" xfId="27771" xr:uid="{00000000-0005-0000-0000-00004C6C0000}"/>
    <cellStyle name="SAPBEXexcCritical6 2 3 6 2" xfId="27772" xr:uid="{00000000-0005-0000-0000-00004D6C0000}"/>
    <cellStyle name="SAPBEXexcCritical6 2 3 6 3" xfId="27773" xr:uid="{00000000-0005-0000-0000-00004E6C0000}"/>
    <cellStyle name="SAPBEXexcCritical6 2 3 6 4" xfId="27774" xr:uid="{00000000-0005-0000-0000-00004F6C0000}"/>
    <cellStyle name="SAPBEXexcCritical6 2 3 7" xfId="27775" xr:uid="{00000000-0005-0000-0000-0000506C0000}"/>
    <cellStyle name="SAPBEXexcCritical6 2 3 8" xfId="27776" xr:uid="{00000000-0005-0000-0000-0000516C0000}"/>
    <cellStyle name="SAPBEXexcCritical6 2 3 9" xfId="27777" xr:uid="{00000000-0005-0000-0000-0000526C0000}"/>
    <cellStyle name="SAPBEXexcCritical6 2 4" xfId="27778" xr:uid="{00000000-0005-0000-0000-0000536C0000}"/>
    <cellStyle name="SAPBEXexcCritical6 2 4 2" xfId="27779" xr:uid="{00000000-0005-0000-0000-0000546C0000}"/>
    <cellStyle name="SAPBEXexcCritical6 2 4 3" xfId="27780" xr:uid="{00000000-0005-0000-0000-0000556C0000}"/>
    <cellStyle name="SAPBEXexcCritical6 2 4 4" xfId="27781" xr:uid="{00000000-0005-0000-0000-0000566C0000}"/>
    <cellStyle name="SAPBEXexcCritical6 2 5" xfId="27782" xr:uid="{00000000-0005-0000-0000-0000576C0000}"/>
    <cellStyle name="SAPBEXexcCritical6 2 5 2" xfId="27783" xr:uid="{00000000-0005-0000-0000-0000586C0000}"/>
    <cellStyle name="SAPBEXexcCritical6 2 5 3" xfId="27784" xr:uid="{00000000-0005-0000-0000-0000596C0000}"/>
    <cellStyle name="SAPBEXexcCritical6 2 5 4" xfId="27785" xr:uid="{00000000-0005-0000-0000-00005A6C0000}"/>
    <cellStyle name="SAPBEXexcCritical6 2 6" xfId="27786" xr:uid="{00000000-0005-0000-0000-00005B6C0000}"/>
    <cellStyle name="SAPBEXexcCritical6 2 6 2" xfId="27787" xr:uid="{00000000-0005-0000-0000-00005C6C0000}"/>
    <cellStyle name="SAPBEXexcCritical6 2 6 3" xfId="27788" xr:uid="{00000000-0005-0000-0000-00005D6C0000}"/>
    <cellStyle name="SAPBEXexcCritical6 2 6 4" xfId="27789" xr:uid="{00000000-0005-0000-0000-00005E6C0000}"/>
    <cellStyle name="SAPBEXexcCritical6 2 7" xfId="27790" xr:uid="{00000000-0005-0000-0000-00005F6C0000}"/>
    <cellStyle name="SAPBEXexcCritical6 2 7 2" xfId="27791" xr:uid="{00000000-0005-0000-0000-0000606C0000}"/>
    <cellStyle name="SAPBEXexcCritical6 2 7 3" xfId="27792" xr:uid="{00000000-0005-0000-0000-0000616C0000}"/>
    <cellStyle name="SAPBEXexcCritical6 2 7 4" xfId="27793" xr:uid="{00000000-0005-0000-0000-0000626C0000}"/>
    <cellStyle name="SAPBEXexcCritical6 2 8" xfId="27794" xr:uid="{00000000-0005-0000-0000-0000636C0000}"/>
    <cellStyle name="SAPBEXexcCritical6 2 9" xfId="27795" xr:uid="{00000000-0005-0000-0000-0000646C0000}"/>
    <cellStyle name="SAPBEXexcCritical6 20" xfId="27796" xr:uid="{00000000-0005-0000-0000-0000656C0000}"/>
    <cellStyle name="SAPBEXexcCritical6 20 2" xfId="27797" xr:uid="{00000000-0005-0000-0000-0000666C0000}"/>
    <cellStyle name="SAPBEXexcCritical6 21" xfId="27798" xr:uid="{00000000-0005-0000-0000-0000676C0000}"/>
    <cellStyle name="SAPBEXexcCritical6 21 2" xfId="27799" xr:uid="{00000000-0005-0000-0000-0000686C0000}"/>
    <cellStyle name="SAPBEXexcCritical6 22" xfId="27800" xr:uid="{00000000-0005-0000-0000-0000696C0000}"/>
    <cellStyle name="SAPBEXexcCritical6 23" xfId="27801" xr:uid="{00000000-0005-0000-0000-00006A6C0000}"/>
    <cellStyle name="SAPBEXexcCritical6 3" xfId="27802" xr:uid="{00000000-0005-0000-0000-00006B6C0000}"/>
    <cellStyle name="SAPBEXexcCritical6 3 10" xfId="27803" xr:uid="{00000000-0005-0000-0000-00006C6C0000}"/>
    <cellStyle name="SAPBEXexcCritical6 3 10 2" xfId="27804" xr:uid="{00000000-0005-0000-0000-00006D6C0000}"/>
    <cellStyle name="SAPBEXexcCritical6 3 11" xfId="27805" xr:uid="{00000000-0005-0000-0000-00006E6C0000}"/>
    <cellStyle name="SAPBEXexcCritical6 3 11 2" xfId="27806" xr:uid="{00000000-0005-0000-0000-00006F6C0000}"/>
    <cellStyle name="SAPBEXexcCritical6 3 12" xfId="27807" xr:uid="{00000000-0005-0000-0000-0000706C0000}"/>
    <cellStyle name="SAPBEXexcCritical6 3 2" xfId="27808" xr:uid="{00000000-0005-0000-0000-0000716C0000}"/>
    <cellStyle name="SAPBEXexcCritical6 3 2 2" xfId="27809" xr:uid="{00000000-0005-0000-0000-0000726C0000}"/>
    <cellStyle name="SAPBEXexcCritical6 3 2 2 2" xfId="27810" xr:uid="{00000000-0005-0000-0000-0000736C0000}"/>
    <cellStyle name="SAPBEXexcCritical6 3 2 2 3" xfId="27811" xr:uid="{00000000-0005-0000-0000-0000746C0000}"/>
    <cellStyle name="SAPBEXexcCritical6 3 2 2 4" xfId="27812" xr:uid="{00000000-0005-0000-0000-0000756C0000}"/>
    <cellStyle name="SAPBEXexcCritical6 3 2 3" xfId="27813" xr:uid="{00000000-0005-0000-0000-0000766C0000}"/>
    <cellStyle name="SAPBEXexcCritical6 3 2 3 2" xfId="27814" xr:uid="{00000000-0005-0000-0000-0000776C0000}"/>
    <cellStyle name="SAPBEXexcCritical6 3 2 3 3" xfId="27815" xr:uid="{00000000-0005-0000-0000-0000786C0000}"/>
    <cellStyle name="SAPBEXexcCritical6 3 2 3 4" xfId="27816" xr:uid="{00000000-0005-0000-0000-0000796C0000}"/>
    <cellStyle name="SAPBEXexcCritical6 3 2 4" xfId="27817" xr:uid="{00000000-0005-0000-0000-00007A6C0000}"/>
    <cellStyle name="SAPBEXexcCritical6 3 2 4 2" xfId="27818" xr:uid="{00000000-0005-0000-0000-00007B6C0000}"/>
    <cellStyle name="SAPBEXexcCritical6 3 2 4 3" xfId="27819" xr:uid="{00000000-0005-0000-0000-00007C6C0000}"/>
    <cellStyle name="SAPBEXexcCritical6 3 2 4 4" xfId="27820" xr:uid="{00000000-0005-0000-0000-00007D6C0000}"/>
    <cellStyle name="SAPBEXexcCritical6 3 2 5" xfId="27821" xr:uid="{00000000-0005-0000-0000-00007E6C0000}"/>
    <cellStyle name="SAPBEXexcCritical6 3 2 5 2" xfId="27822" xr:uid="{00000000-0005-0000-0000-00007F6C0000}"/>
    <cellStyle name="SAPBEXexcCritical6 3 2 5 3" xfId="27823" xr:uid="{00000000-0005-0000-0000-0000806C0000}"/>
    <cellStyle name="SAPBEXexcCritical6 3 2 5 4" xfId="27824" xr:uid="{00000000-0005-0000-0000-0000816C0000}"/>
    <cellStyle name="SAPBEXexcCritical6 3 2 6" xfId="27825" xr:uid="{00000000-0005-0000-0000-0000826C0000}"/>
    <cellStyle name="SAPBEXexcCritical6 3 2 6 2" xfId="27826" xr:uid="{00000000-0005-0000-0000-0000836C0000}"/>
    <cellStyle name="SAPBEXexcCritical6 3 2 6 3" xfId="27827" xr:uid="{00000000-0005-0000-0000-0000846C0000}"/>
    <cellStyle name="SAPBEXexcCritical6 3 2 6 4" xfId="27828" xr:uid="{00000000-0005-0000-0000-0000856C0000}"/>
    <cellStyle name="SAPBEXexcCritical6 3 2 7" xfId="27829" xr:uid="{00000000-0005-0000-0000-0000866C0000}"/>
    <cellStyle name="SAPBEXexcCritical6 3 2 8" xfId="27830" xr:uid="{00000000-0005-0000-0000-0000876C0000}"/>
    <cellStyle name="SAPBEXexcCritical6 3 2 9" xfId="27831" xr:uid="{00000000-0005-0000-0000-0000886C0000}"/>
    <cellStyle name="SAPBEXexcCritical6 3 3" xfId="27832" xr:uid="{00000000-0005-0000-0000-0000896C0000}"/>
    <cellStyle name="SAPBEXexcCritical6 3 3 2" xfId="27833" xr:uid="{00000000-0005-0000-0000-00008A6C0000}"/>
    <cellStyle name="SAPBEXexcCritical6 3 3 3" xfId="27834" xr:uid="{00000000-0005-0000-0000-00008B6C0000}"/>
    <cellStyle name="SAPBEXexcCritical6 3 3 4" xfId="27835" xr:uid="{00000000-0005-0000-0000-00008C6C0000}"/>
    <cellStyle name="SAPBEXexcCritical6 3 4" xfId="27836" xr:uid="{00000000-0005-0000-0000-00008D6C0000}"/>
    <cellStyle name="SAPBEXexcCritical6 3 4 2" xfId="27837" xr:uid="{00000000-0005-0000-0000-00008E6C0000}"/>
    <cellStyle name="SAPBEXexcCritical6 3 4 3" xfId="27838" xr:uid="{00000000-0005-0000-0000-00008F6C0000}"/>
    <cellStyle name="SAPBEXexcCritical6 3 4 4" xfId="27839" xr:uid="{00000000-0005-0000-0000-0000906C0000}"/>
    <cellStyle name="SAPBEXexcCritical6 3 5" xfId="27840" xr:uid="{00000000-0005-0000-0000-0000916C0000}"/>
    <cellStyle name="SAPBEXexcCritical6 3 5 2" xfId="27841" xr:uid="{00000000-0005-0000-0000-0000926C0000}"/>
    <cellStyle name="SAPBEXexcCritical6 3 5 3" xfId="27842" xr:uid="{00000000-0005-0000-0000-0000936C0000}"/>
    <cellStyle name="SAPBEXexcCritical6 3 5 4" xfId="27843" xr:uid="{00000000-0005-0000-0000-0000946C0000}"/>
    <cellStyle name="SAPBEXexcCritical6 3 6" xfId="27844" xr:uid="{00000000-0005-0000-0000-0000956C0000}"/>
    <cellStyle name="SAPBEXexcCritical6 3 6 2" xfId="27845" xr:uid="{00000000-0005-0000-0000-0000966C0000}"/>
    <cellStyle name="SAPBEXexcCritical6 3 6 3" xfId="27846" xr:uid="{00000000-0005-0000-0000-0000976C0000}"/>
    <cellStyle name="SAPBEXexcCritical6 3 6 4" xfId="27847" xr:uid="{00000000-0005-0000-0000-0000986C0000}"/>
    <cellStyle name="SAPBEXexcCritical6 3 7" xfId="27848" xr:uid="{00000000-0005-0000-0000-0000996C0000}"/>
    <cellStyle name="SAPBEXexcCritical6 3 7 2" xfId="27849" xr:uid="{00000000-0005-0000-0000-00009A6C0000}"/>
    <cellStyle name="SAPBEXexcCritical6 3 7 3" xfId="27850" xr:uid="{00000000-0005-0000-0000-00009B6C0000}"/>
    <cellStyle name="SAPBEXexcCritical6 3 7 4" xfId="27851" xr:uid="{00000000-0005-0000-0000-00009C6C0000}"/>
    <cellStyle name="SAPBEXexcCritical6 3 8" xfId="27852" xr:uid="{00000000-0005-0000-0000-00009D6C0000}"/>
    <cellStyle name="SAPBEXexcCritical6 3 9" xfId="27853" xr:uid="{00000000-0005-0000-0000-00009E6C0000}"/>
    <cellStyle name="SAPBEXexcCritical6 3 9 2" xfId="27854" xr:uid="{00000000-0005-0000-0000-00009F6C0000}"/>
    <cellStyle name="SAPBEXexcCritical6 4" xfId="27855" xr:uid="{00000000-0005-0000-0000-0000A06C0000}"/>
    <cellStyle name="SAPBEXexcCritical6 4 10" xfId="27856" xr:uid="{00000000-0005-0000-0000-0000A16C0000}"/>
    <cellStyle name="SAPBEXexcCritical6 4 2" xfId="27857" xr:uid="{00000000-0005-0000-0000-0000A26C0000}"/>
    <cellStyle name="SAPBEXexcCritical6 4 2 2" xfId="27858" xr:uid="{00000000-0005-0000-0000-0000A36C0000}"/>
    <cellStyle name="SAPBEXexcCritical6 4 2 2 2" xfId="27859" xr:uid="{00000000-0005-0000-0000-0000A46C0000}"/>
    <cellStyle name="SAPBEXexcCritical6 4 2 2 3" xfId="27860" xr:uid="{00000000-0005-0000-0000-0000A56C0000}"/>
    <cellStyle name="SAPBEXexcCritical6 4 2 2 4" xfId="27861" xr:uid="{00000000-0005-0000-0000-0000A66C0000}"/>
    <cellStyle name="SAPBEXexcCritical6 4 2 3" xfId="27862" xr:uid="{00000000-0005-0000-0000-0000A76C0000}"/>
    <cellStyle name="SAPBEXexcCritical6 4 2 3 2" xfId="27863" xr:uid="{00000000-0005-0000-0000-0000A86C0000}"/>
    <cellStyle name="SAPBEXexcCritical6 4 2 3 3" xfId="27864" xr:uid="{00000000-0005-0000-0000-0000A96C0000}"/>
    <cellStyle name="SAPBEXexcCritical6 4 2 3 4" xfId="27865" xr:uid="{00000000-0005-0000-0000-0000AA6C0000}"/>
    <cellStyle name="SAPBEXexcCritical6 4 2 4" xfId="27866" xr:uid="{00000000-0005-0000-0000-0000AB6C0000}"/>
    <cellStyle name="SAPBEXexcCritical6 4 2 4 2" xfId="27867" xr:uid="{00000000-0005-0000-0000-0000AC6C0000}"/>
    <cellStyle name="SAPBEXexcCritical6 4 2 4 3" xfId="27868" xr:uid="{00000000-0005-0000-0000-0000AD6C0000}"/>
    <cellStyle name="SAPBEXexcCritical6 4 2 4 4" xfId="27869" xr:uid="{00000000-0005-0000-0000-0000AE6C0000}"/>
    <cellStyle name="SAPBEXexcCritical6 4 2 5" xfId="27870" xr:uid="{00000000-0005-0000-0000-0000AF6C0000}"/>
    <cellStyle name="SAPBEXexcCritical6 4 2 5 2" xfId="27871" xr:uid="{00000000-0005-0000-0000-0000B06C0000}"/>
    <cellStyle name="SAPBEXexcCritical6 4 2 5 3" xfId="27872" xr:uid="{00000000-0005-0000-0000-0000B16C0000}"/>
    <cellStyle name="SAPBEXexcCritical6 4 2 5 4" xfId="27873" xr:uid="{00000000-0005-0000-0000-0000B26C0000}"/>
    <cellStyle name="SAPBEXexcCritical6 4 2 6" xfId="27874" xr:uid="{00000000-0005-0000-0000-0000B36C0000}"/>
    <cellStyle name="SAPBEXexcCritical6 4 2 6 2" xfId="27875" xr:uid="{00000000-0005-0000-0000-0000B46C0000}"/>
    <cellStyle name="SAPBEXexcCritical6 4 2 6 3" xfId="27876" xr:uid="{00000000-0005-0000-0000-0000B56C0000}"/>
    <cellStyle name="SAPBEXexcCritical6 4 2 6 4" xfId="27877" xr:uid="{00000000-0005-0000-0000-0000B66C0000}"/>
    <cellStyle name="SAPBEXexcCritical6 4 2 7" xfId="27878" xr:uid="{00000000-0005-0000-0000-0000B76C0000}"/>
    <cellStyle name="SAPBEXexcCritical6 4 2 8" xfId="27879" xr:uid="{00000000-0005-0000-0000-0000B86C0000}"/>
    <cellStyle name="SAPBEXexcCritical6 4 2 9" xfId="27880" xr:uid="{00000000-0005-0000-0000-0000B96C0000}"/>
    <cellStyle name="SAPBEXexcCritical6 4 3" xfId="27881" xr:uid="{00000000-0005-0000-0000-0000BA6C0000}"/>
    <cellStyle name="SAPBEXexcCritical6 4 3 2" xfId="27882" xr:uid="{00000000-0005-0000-0000-0000BB6C0000}"/>
    <cellStyle name="SAPBEXexcCritical6 4 3 3" xfId="27883" xr:uid="{00000000-0005-0000-0000-0000BC6C0000}"/>
    <cellStyle name="SAPBEXexcCritical6 4 3 4" xfId="27884" xr:uid="{00000000-0005-0000-0000-0000BD6C0000}"/>
    <cellStyle name="SAPBEXexcCritical6 4 4" xfId="27885" xr:uid="{00000000-0005-0000-0000-0000BE6C0000}"/>
    <cellStyle name="SAPBEXexcCritical6 4 4 2" xfId="27886" xr:uid="{00000000-0005-0000-0000-0000BF6C0000}"/>
    <cellStyle name="SAPBEXexcCritical6 4 4 3" xfId="27887" xr:uid="{00000000-0005-0000-0000-0000C06C0000}"/>
    <cellStyle name="SAPBEXexcCritical6 4 4 4" xfId="27888" xr:uid="{00000000-0005-0000-0000-0000C16C0000}"/>
    <cellStyle name="SAPBEXexcCritical6 4 5" xfId="27889" xr:uid="{00000000-0005-0000-0000-0000C26C0000}"/>
    <cellStyle name="SAPBEXexcCritical6 4 5 2" xfId="27890" xr:uid="{00000000-0005-0000-0000-0000C36C0000}"/>
    <cellStyle name="SAPBEXexcCritical6 4 5 3" xfId="27891" xr:uid="{00000000-0005-0000-0000-0000C46C0000}"/>
    <cellStyle name="SAPBEXexcCritical6 4 5 4" xfId="27892" xr:uid="{00000000-0005-0000-0000-0000C56C0000}"/>
    <cellStyle name="SAPBEXexcCritical6 4 6" xfId="27893" xr:uid="{00000000-0005-0000-0000-0000C66C0000}"/>
    <cellStyle name="SAPBEXexcCritical6 4 6 2" xfId="27894" xr:uid="{00000000-0005-0000-0000-0000C76C0000}"/>
    <cellStyle name="SAPBEXexcCritical6 4 6 3" xfId="27895" xr:uid="{00000000-0005-0000-0000-0000C86C0000}"/>
    <cellStyle name="SAPBEXexcCritical6 4 6 4" xfId="27896" xr:uid="{00000000-0005-0000-0000-0000C96C0000}"/>
    <cellStyle name="SAPBEXexcCritical6 4 7" xfId="27897" xr:uid="{00000000-0005-0000-0000-0000CA6C0000}"/>
    <cellStyle name="SAPBEXexcCritical6 4 7 2" xfId="27898" xr:uid="{00000000-0005-0000-0000-0000CB6C0000}"/>
    <cellStyle name="SAPBEXexcCritical6 4 7 3" xfId="27899" xr:uid="{00000000-0005-0000-0000-0000CC6C0000}"/>
    <cellStyle name="SAPBEXexcCritical6 4 7 4" xfId="27900" xr:uid="{00000000-0005-0000-0000-0000CD6C0000}"/>
    <cellStyle name="SAPBEXexcCritical6 4 8" xfId="27901" xr:uid="{00000000-0005-0000-0000-0000CE6C0000}"/>
    <cellStyle name="SAPBEXexcCritical6 4 8 2" xfId="27902" xr:uid="{00000000-0005-0000-0000-0000CF6C0000}"/>
    <cellStyle name="SAPBEXexcCritical6 4 9" xfId="27903" xr:uid="{00000000-0005-0000-0000-0000D06C0000}"/>
    <cellStyle name="SAPBEXexcCritical6 4 9 2" xfId="27904" xr:uid="{00000000-0005-0000-0000-0000D16C0000}"/>
    <cellStyle name="SAPBEXexcCritical6 5" xfId="27905" xr:uid="{00000000-0005-0000-0000-0000D26C0000}"/>
    <cellStyle name="SAPBEXexcCritical6 5 2" xfId="27906" xr:uid="{00000000-0005-0000-0000-0000D36C0000}"/>
    <cellStyle name="SAPBEXexcCritical6 5 2 2" xfId="27907" xr:uid="{00000000-0005-0000-0000-0000D46C0000}"/>
    <cellStyle name="SAPBEXexcCritical6 5 2 3" xfId="27908" xr:uid="{00000000-0005-0000-0000-0000D56C0000}"/>
    <cellStyle name="SAPBEXexcCritical6 5 2 4" xfId="27909" xr:uid="{00000000-0005-0000-0000-0000D66C0000}"/>
    <cellStyle name="SAPBEXexcCritical6 5 3" xfId="27910" xr:uid="{00000000-0005-0000-0000-0000D76C0000}"/>
    <cellStyle name="SAPBEXexcCritical6 5 4" xfId="27911" xr:uid="{00000000-0005-0000-0000-0000D86C0000}"/>
    <cellStyle name="SAPBEXexcCritical6 5 5" xfId="27912" xr:uid="{00000000-0005-0000-0000-0000D96C0000}"/>
    <cellStyle name="SAPBEXexcCritical6 5 6" xfId="27913" xr:uid="{00000000-0005-0000-0000-0000DA6C0000}"/>
    <cellStyle name="SAPBEXexcCritical6 5 7" xfId="27914" xr:uid="{00000000-0005-0000-0000-0000DB6C0000}"/>
    <cellStyle name="SAPBEXexcCritical6 6" xfId="27915" xr:uid="{00000000-0005-0000-0000-0000DC6C0000}"/>
    <cellStyle name="SAPBEXexcCritical6 6 2" xfId="27916" xr:uid="{00000000-0005-0000-0000-0000DD6C0000}"/>
    <cellStyle name="SAPBEXexcCritical6 6 2 2" xfId="27917" xr:uid="{00000000-0005-0000-0000-0000DE6C0000}"/>
    <cellStyle name="SAPBEXexcCritical6 6 2 3" xfId="27918" xr:uid="{00000000-0005-0000-0000-0000DF6C0000}"/>
    <cellStyle name="SAPBEXexcCritical6 6 2 4" xfId="27919" xr:uid="{00000000-0005-0000-0000-0000E06C0000}"/>
    <cellStyle name="SAPBEXexcCritical6 6 3" xfId="27920" xr:uid="{00000000-0005-0000-0000-0000E16C0000}"/>
    <cellStyle name="SAPBEXexcCritical6 6 4" xfId="27921" xr:uid="{00000000-0005-0000-0000-0000E26C0000}"/>
    <cellStyle name="SAPBEXexcCritical6 6 5" xfId="27922" xr:uid="{00000000-0005-0000-0000-0000E36C0000}"/>
    <cellStyle name="SAPBEXexcCritical6 7" xfId="27923" xr:uid="{00000000-0005-0000-0000-0000E46C0000}"/>
    <cellStyle name="SAPBEXexcCritical6 7 2" xfId="27924" xr:uid="{00000000-0005-0000-0000-0000E56C0000}"/>
    <cellStyle name="SAPBEXexcCritical6 7 3" xfId="27925" xr:uid="{00000000-0005-0000-0000-0000E66C0000}"/>
    <cellStyle name="SAPBEXexcCritical6 7 4" xfId="27926" xr:uid="{00000000-0005-0000-0000-0000E76C0000}"/>
    <cellStyle name="SAPBEXexcCritical6 8" xfId="27927" xr:uid="{00000000-0005-0000-0000-0000E86C0000}"/>
    <cellStyle name="SAPBEXexcCritical6 8 2" xfId="27928" xr:uid="{00000000-0005-0000-0000-0000E96C0000}"/>
    <cellStyle name="SAPBEXexcCritical6 8 3" xfId="27929" xr:uid="{00000000-0005-0000-0000-0000EA6C0000}"/>
    <cellStyle name="SAPBEXexcCritical6 8 4" xfId="27930" xr:uid="{00000000-0005-0000-0000-0000EB6C0000}"/>
    <cellStyle name="SAPBEXexcCritical6 9" xfId="27931" xr:uid="{00000000-0005-0000-0000-0000EC6C0000}"/>
    <cellStyle name="SAPBEXexcCritical6 9 2" xfId="27932" xr:uid="{00000000-0005-0000-0000-0000ED6C0000}"/>
    <cellStyle name="SAPBEXexcCritical6 9 3" xfId="27933" xr:uid="{00000000-0005-0000-0000-0000EE6C0000}"/>
    <cellStyle name="SAPBEXexcCritical6 9 4" xfId="27934" xr:uid="{00000000-0005-0000-0000-0000EF6C0000}"/>
    <cellStyle name="SAPBEXexcGood1" xfId="112" xr:uid="{00000000-0005-0000-0000-0000F06C0000}"/>
    <cellStyle name="SAPBEXexcGood1 10" xfId="27935" xr:uid="{00000000-0005-0000-0000-0000F16C0000}"/>
    <cellStyle name="SAPBEXexcGood1 10 2" xfId="27936" xr:uid="{00000000-0005-0000-0000-0000F26C0000}"/>
    <cellStyle name="SAPBEXexcGood1 10 3" xfId="27937" xr:uid="{00000000-0005-0000-0000-0000F36C0000}"/>
    <cellStyle name="SAPBEXexcGood1 10 4" xfId="27938" xr:uid="{00000000-0005-0000-0000-0000F46C0000}"/>
    <cellStyle name="SAPBEXexcGood1 11" xfId="27939" xr:uid="{00000000-0005-0000-0000-0000F56C0000}"/>
    <cellStyle name="SAPBEXexcGood1 11 2" xfId="27940" xr:uid="{00000000-0005-0000-0000-0000F66C0000}"/>
    <cellStyle name="SAPBEXexcGood1 11 3" xfId="27941" xr:uid="{00000000-0005-0000-0000-0000F76C0000}"/>
    <cellStyle name="SAPBEXexcGood1 11 4" xfId="27942" xr:uid="{00000000-0005-0000-0000-0000F86C0000}"/>
    <cellStyle name="SAPBEXexcGood1 12" xfId="27943" xr:uid="{00000000-0005-0000-0000-0000F96C0000}"/>
    <cellStyle name="SAPBEXexcGood1 12 2" xfId="27944" xr:uid="{00000000-0005-0000-0000-0000FA6C0000}"/>
    <cellStyle name="SAPBEXexcGood1 12 3" xfId="27945" xr:uid="{00000000-0005-0000-0000-0000FB6C0000}"/>
    <cellStyle name="SAPBEXexcGood1 12 4" xfId="27946" xr:uid="{00000000-0005-0000-0000-0000FC6C0000}"/>
    <cellStyle name="SAPBEXexcGood1 13" xfId="27947" xr:uid="{00000000-0005-0000-0000-0000FD6C0000}"/>
    <cellStyle name="SAPBEXexcGood1 13 2" xfId="27948" xr:uid="{00000000-0005-0000-0000-0000FE6C0000}"/>
    <cellStyle name="SAPBEXexcGood1 13 3" xfId="27949" xr:uid="{00000000-0005-0000-0000-0000FF6C0000}"/>
    <cellStyle name="SAPBEXexcGood1 13 4" xfId="27950" xr:uid="{00000000-0005-0000-0000-0000006D0000}"/>
    <cellStyle name="SAPBEXexcGood1 14" xfId="27951" xr:uid="{00000000-0005-0000-0000-0000016D0000}"/>
    <cellStyle name="SAPBEXexcGood1 14 2" xfId="27952" xr:uid="{00000000-0005-0000-0000-0000026D0000}"/>
    <cellStyle name="SAPBEXexcGood1 14 3" xfId="27953" xr:uid="{00000000-0005-0000-0000-0000036D0000}"/>
    <cellStyle name="SAPBEXexcGood1 14 4" xfId="27954" xr:uid="{00000000-0005-0000-0000-0000046D0000}"/>
    <cellStyle name="SAPBEXexcGood1 15" xfId="27955" xr:uid="{00000000-0005-0000-0000-0000056D0000}"/>
    <cellStyle name="SAPBEXexcGood1 15 2" xfId="27956" xr:uid="{00000000-0005-0000-0000-0000066D0000}"/>
    <cellStyle name="SAPBEXexcGood1 15 3" xfId="27957" xr:uid="{00000000-0005-0000-0000-0000076D0000}"/>
    <cellStyle name="SAPBEXexcGood1 15 4" xfId="27958" xr:uid="{00000000-0005-0000-0000-0000086D0000}"/>
    <cellStyle name="SAPBEXexcGood1 16" xfId="27959" xr:uid="{00000000-0005-0000-0000-0000096D0000}"/>
    <cellStyle name="SAPBEXexcGood1 16 2" xfId="27960" xr:uid="{00000000-0005-0000-0000-00000A6D0000}"/>
    <cellStyle name="SAPBEXexcGood1 16 3" xfId="27961" xr:uid="{00000000-0005-0000-0000-00000B6D0000}"/>
    <cellStyle name="SAPBEXexcGood1 16 4" xfId="27962" xr:uid="{00000000-0005-0000-0000-00000C6D0000}"/>
    <cellStyle name="SAPBEXexcGood1 17" xfId="27963" xr:uid="{00000000-0005-0000-0000-00000D6D0000}"/>
    <cellStyle name="SAPBEXexcGood1 17 2" xfId="27964" xr:uid="{00000000-0005-0000-0000-00000E6D0000}"/>
    <cellStyle name="SAPBEXexcGood1 17 3" xfId="27965" xr:uid="{00000000-0005-0000-0000-00000F6D0000}"/>
    <cellStyle name="SAPBEXexcGood1 17 4" xfId="27966" xr:uid="{00000000-0005-0000-0000-0000106D0000}"/>
    <cellStyle name="SAPBEXexcGood1 18" xfId="27967" xr:uid="{00000000-0005-0000-0000-0000116D0000}"/>
    <cellStyle name="SAPBEXexcGood1 19" xfId="27968" xr:uid="{00000000-0005-0000-0000-0000126D0000}"/>
    <cellStyle name="SAPBEXexcGood1 2" xfId="27969" xr:uid="{00000000-0005-0000-0000-0000136D0000}"/>
    <cellStyle name="SAPBEXexcGood1 2 10" xfId="27970" xr:uid="{00000000-0005-0000-0000-0000146D0000}"/>
    <cellStyle name="SAPBEXexcGood1 2 10 2" xfId="27971" xr:uid="{00000000-0005-0000-0000-0000156D0000}"/>
    <cellStyle name="SAPBEXexcGood1 2 11" xfId="27972" xr:uid="{00000000-0005-0000-0000-0000166D0000}"/>
    <cellStyle name="SAPBEXexcGood1 2 11 2" xfId="27973" xr:uid="{00000000-0005-0000-0000-0000176D0000}"/>
    <cellStyle name="SAPBEXexcGood1 2 12" xfId="27974" xr:uid="{00000000-0005-0000-0000-0000186D0000}"/>
    <cellStyle name="SAPBEXexcGood1 2 12 2" xfId="27975" xr:uid="{00000000-0005-0000-0000-0000196D0000}"/>
    <cellStyle name="SAPBEXexcGood1 2 13" xfId="27976" xr:uid="{00000000-0005-0000-0000-00001A6D0000}"/>
    <cellStyle name="SAPBEXexcGood1 2 2" xfId="27977" xr:uid="{00000000-0005-0000-0000-00001B6D0000}"/>
    <cellStyle name="SAPBEXexcGood1 2 2 10" xfId="27978" xr:uid="{00000000-0005-0000-0000-00001C6D0000}"/>
    <cellStyle name="SAPBEXexcGood1 2 2 2" xfId="27979" xr:uid="{00000000-0005-0000-0000-00001D6D0000}"/>
    <cellStyle name="SAPBEXexcGood1 2 2 2 2" xfId="27980" xr:uid="{00000000-0005-0000-0000-00001E6D0000}"/>
    <cellStyle name="SAPBEXexcGood1 2 2 2 2 2" xfId="27981" xr:uid="{00000000-0005-0000-0000-00001F6D0000}"/>
    <cellStyle name="SAPBEXexcGood1 2 2 2 2 3" xfId="27982" xr:uid="{00000000-0005-0000-0000-0000206D0000}"/>
    <cellStyle name="SAPBEXexcGood1 2 2 2 2 4" xfId="27983" xr:uid="{00000000-0005-0000-0000-0000216D0000}"/>
    <cellStyle name="SAPBEXexcGood1 2 2 2 3" xfId="27984" xr:uid="{00000000-0005-0000-0000-0000226D0000}"/>
    <cellStyle name="SAPBEXexcGood1 2 2 2 3 2" xfId="27985" xr:uid="{00000000-0005-0000-0000-0000236D0000}"/>
    <cellStyle name="SAPBEXexcGood1 2 2 2 3 3" xfId="27986" xr:uid="{00000000-0005-0000-0000-0000246D0000}"/>
    <cellStyle name="SAPBEXexcGood1 2 2 2 3 4" xfId="27987" xr:uid="{00000000-0005-0000-0000-0000256D0000}"/>
    <cellStyle name="SAPBEXexcGood1 2 2 2 4" xfId="27988" xr:uid="{00000000-0005-0000-0000-0000266D0000}"/>
    <cellStyle name="SAPBEXexcGood1 2 2 2 4 2" xfId="27989" xr:uid="{00000000-0005-0000-0000-0000276D0000}"/>
    <cellStyle name="SAPBEXexcGood1 2 2 2 4 3" xfId="27990" xr:uid="{00000000-0005-0000-0000-0000286D0000}"/>
    <cellStyle name="SAPBEXexcGood1 2 2 2 4 4" xfId="27991" xr:uid="{00000000-0005-0000-0000-0000296D0000}"/>
    <cellStyle name="SAPBEXexcGood1 2 2 2 5" xfId="27992" xr:uid="{00000000-0005-0000-0000-00002A6D0000}"/>
    <cellStyle name="SAPBEXexcGood1 2 2 2 5 2" xfId="27993" xr:uid="{00000000-0005-0000-0000-00002B6D0000}"/>
    <cellStyle name="SAPBEXexcGood1 2 2 2 5 3" xfId="27994" xr:uid="{00000000-0005-0000-0000-00002C6D0000}"/>
    <cellStyle name="SAPBEXexcGood1 2 2 2 5 4" xfId="27995" xr:uid="{00000000-0005-0000-0000-00002D6D0000}"/>
    <cellStyle name="SAPBEXexcGood1 2 2 2 6" xfId="27996" xr:uid="{00000000-0005-0000-0000-00002E6D0000}"/>
    <cellStyle name="SAPBEXexcGood1 2 2 2 6 2" xfId="27997" xr:uid="{00000000-0005-0000-0000-00002F6D0000}"/>
    <cellStyle name="SAPBEXexcGood1 2 2 2 6 3" xfId="27998" xr:uid="{00000000-0005-0000-0000-0000306D0000}"/>
    <cellStyle name="SAPBEXexcGood1 2 2 2 6 4" xfId="27999" xr:uid="{00000000-0005-0000-0000-0000316D0000}"/>
    <cellStyle name="SAPBEXexcGood1 2 2 2 7" xfId="28000" xr:uid="{00000000-0005-0000-0000-0000326D0000}"/>
    <cellStyle name="SAPBEXexcGood1 2 2 2 8" xfId="28001" xr:uid="{00000000-0005-0000-0000-0000336D0000}"/>
    <cellStyle name="SAPBEXexcGood1 2 2 2 9" xfId="28002" xr:uid="{00000000-0005-0000-0000-0000346D0000}"/>
    <cellStyle name="SAPBEXexcGood1 2 2 3" xfId="28003" xr:uid="{00000000-0005-0000-0000-0000356D0000}"/>
    <cellStyle name="SAPBEXexcGood1 2 2 3 2" xfId="28004" xr:uid="{00000000-0005-0000-0000-0000366D0000}"/>
    <cellStyle name="SAPBEXexcGood1 2 2 3 3" xfId="28005" xr:uid="{00000000-0005-0000-0000-0000376D0000}"/>
    <cellStyle name="SAPBEXexcGood1 2 2 3 4" xfId="28006" xr:uid="{00000000-0005-0000-0000-0000386D0000}"/>
    <cellStyle name="SAPBEXexcGood1 2 2 4" xfId="28007" xr:uid="{00000000-0005-0000-0000-0000396D0000}"/>
    <cellStyle name="SAPBEXexcGood1 2 2 4 2" xfId="28008" xr:uid="{00000000-0005-0000-0000-00003A6D0000}"/>
    <cellStyle name="SAPBEXexcGood1 2 2 4 3" xfId="28009" xr:uid="{00000000-0005-0000-0000-00003B6D0000}"/>
    <cellStyle name="SAPBEXexcGood1 2 2 4 4" xfId="28010" xr:uid="{00000000-0005-0000-0000-00003C6D0000}"/>
    <cellStyle name="SAPBEXexcGood1 2 2 5" xfId="28011" xr:uid="{00000000-0005-0000-0000-00003D6D0000}"/>
    <cellStyle name="SAPBEXexcGood1 2 2 5 2" xfId="28012" xr:uid="{00000000-0005-0000-0000-00003E6D0000}"/>
    <cellStyle name="SAPBEXexcGood1 2 2 5 3" xfId="28013" xr:uid="{00000000-0005-0000-0000-00003F6D0000}"/>
    <cellStyle name="SAPBEXexcGood1 2 2 5 4" xfId="28014" xr:uid="{00000000-0005-0000-0000-0000406D0000}"/>
    <cellStyle name="SAPBEXexcGood1 2 2 6" xfId="28015" xr:uid="{00000000-0005-0000-0000-0000416D0000}"/>
    <cellStyle name="SAPBEXexcGood1 2 2 6 2" xfId="28016" xr:uid="{00000000-0005-0000-0000-0000426D0000}"/>
    <cellStyle name="SAPBEXexcGood1 2 2 6 3" xfId="28017" xr:uid="{00000000-0005-0000-0000-0000436D0000}"/>
    <cellStyle name="SAPBEXexcGood1 2 2 6 4" xfId="28018" xr:uid="{00000000-0005-0000-0000-0000446D0000}"/>
    <cellStyle name="SAPBEXexcGood1 2 2 7" xfId="28019" xr:uid="{00000000-0005-0000-0000-0000456D0000}"/>
    <cellStyle name="SAPBEXexcGood1 2 2 7 2" xfId="28020" xr:uid="{00000000-0005-0000-0000-0000466D0000}"/>
    <cellStyle name="SAPBEXexcGood1 2 2 7 3" xfId="28021" xr:uid="{00000000-0005-0000-0000-0000476D0000}"/>
    <cellStyle name="SAPBEXexcGood1 2 2 7 4" xfId="28022" xr:uid="{00000000-0005-0000-0000-0000486D0000}"/>
    <cellStyle name="SAPBEXexcGood1 2 2 8" xfId="28023" xr:uid="{00000000-0005-0000-0000-0000496D0000}"/>
    <cellStyle name="SAPBEXexcGood1 2 2 8 2" xfId="28024" xr:uid="{00000000-0005-0000-0000-00004A6D0000}"/>
    <cellStyle name="SAPBEXexcGood1 2 2 9" xfId="28025" xr:uid="{00000000-0005-0000-0000-00004B6D0000}"/>
    <cellStyle name="SAPBEXexcGood1 2 3" xfId="28026" xr:uid="{00000000-0005-0000-0000-00004C6D0000}"/>
    <cellStyle name="SAPBEXexcGood1 2 3 2" xfId="28027" xr:uid="{00000000-0005-0000-0000-00004D6D0000}"/>
    <cellStyle name="SAPBEXexcGood1 2 3 2 2" xfId="28028" xr:uid="{00000000-0005-0000-0000-00004E6D0000}"/>
    <cellStyle name="SAPBEXexcGood1 2 3 2 3" xfId="28029" xr:uid="{00000000-0005-0000-0000-00004F6D0000}"/>
    <cellStyle name="SAPBEXexcGood1 2 3 2 4" xfId="28030" xr:uid="{00000000-0005-0000-0000-0000506D0000}"/>
    <cellStyle name="SAPBEXexcGood1 2 3 3" xfId="28031" xr:uid="{00000000-0005-0000-0000-0000516D0000}"/>
    <cellStyle name="SAPBEXexcGood1 2 3 3 2" xfId="28032" xr:uid="{00000000-0005-0000-0000-0000526D0000}"/>
    <cellStyle name="SAPBEXexcGood1 2 3 3 3" xfId="28033" xr:uid="{00000000-0005-0000-0000-0000536D0000}"/>
    <cellStyle name="SAPBEXexcGood1 2 3 3 4" xfId="28034" xr:uid="{00000000-0005-0000-0000-0000546D0000}"/>
    <cellStyle name="SAPBEXexcGood1 2 3 4" xfId="28035" xr:uid="{00000000-0005-0000-0000-0000556D0000}"/>
    <cellStyle name="SAPBEXexcGood1 2 3 4 2" xfId="28036" xr:uid="{00000000-0005-0000-0000-0000566D0000}"/>
    <cellStyle name="SAPBEXexcGood1 2 3 4 3" xfId="28037" xr:uid="{00000000-0005-0000-0000-0000576D0000}"/>
    <cellStyle name="SAPBEXexcGood1 2 3 4 4" xfId="28038" xr:uid="{00000000-0005-0000-0000-0000586D0000}"/>
    <cellStyle name="SAPBEXexcGood1 2 3 5" xfId="28039" xr:uid="{00000000-0005-0000-0000-0000596D0000}"/>
    <cellStyle name="SAPBEXexcGood1 2 3 5 2" xfId="28040" xr:uid="{00000000-0005-0000-0000-00005A6D0000}"/>
    <cellStyle name="SAPBEXexcGood1 2 3 5 3" xfId="28041" xr:uid="{00000000-0005-0000-0000-00005B6D0000}"/>
    <cellStyle name="SAPBEXexcGood1 2 3 5 4" xfId="28042" xr:uid="{00000000-0005-0000-0000-00005C6D0000}"/>
    <cellStyle name="SAPBEXexcGood1 2 3 6" xfId="28043" xr:uid="{00000000-0005-0000-0000-00005D6D0000}"/>
    <cellStyle name="SAPBEXexcGood1 2 3 6 2" xfId="28044" xr:uid="{00000000-0005-0000-0000-00005E6D0000}"/>
    <cellStyle name="SAPBEXexcGood1 2 3 6 3" xfId="28045" xr:uid="{00000000-0005-0000-0000-00005F6D0000}"/>
    <cellStyle name="SAPBEXexcGood1 2 3 6 4" xfId="28046" xr:uid="{00000000-0005-0000-0000-0000606D0000}"/>
    <cellStyle name="SAPBEXexcGood1 2 3 7" xfId="28047" xr:uid="{00000000-0005-0000-0000-0000616D0000}"/>
    <cellStyle name="SAPBEXexcGood1 2 3 8" xfId="28048" xr:uid="{00000000-0005-0000-0000-0000626D0000}"/>
    <cellStyle name="SAPBEXexcGood1 2 3 9" xfId="28049" xr:uid="{00000000-0005-0000-0000-0000636D0000}"/>
    <cellStyle name="SAPBEXexcGood1 2 4" xfId="28050" xr:uid="{00000000-0005-0000-0000-0000646D0000}"/>
    <cellStyle name="SAPBEXexcGood1 2 4 2" xfId="28051" xr:uid="{00000000-0005-0000-0000-0000656D0000}"/>
    <cellStyle name="SAPBEXexcGood1 2 4 3" xfId="28052" xr:uid="{00000000-0005-0000-0000-0000666D0000}"/>
    <cellStyle name="SAPBEXexcGood1 2 4 4" xfId="28053" xr:uid="{00000000-0005-0000-0000-0000676D0000}"/>
    <cellStyle name="SAPBEXexcGood1 2 5" xfId="28054" xr:uid="{00000000-0005-0000-0000-0000686D0000}"/>
    <cellStyle name="SAPBEXexcGood1 2 5 2" xfId="28055" xr:uid="{00000000-0005-0000-0000-0000696D0000}"/>
    <cellStyle name="SAPBEXexcGood1 2 5 3" xfId="28056" xr:uid="{00000000-0005-0000-0000-00006A6D0000}"/>
    <cellStyle name="SAPBEXexcGood1 2 5 4" xfId="28057" xr:uid="{00000000-0005-0000-0000-00006B6D0000}"/>
    <cellStyle name="SAPBEXexcGood1 2 6" xfId="28058" xr:uid="{00000000-0005-0000-0000-00006C6D0000}"/>
    <cellStyle name="SAPBEXexcGood1 2 6 2" xfId="28059" xr:uid="{00000000-0005-0000-0000-00006D6D0000}"/>
    <cellStyle name="SAPBEXexcGood1 2 6 3" xfId="28060" xr:uid="{00000000-0005-0000-0000-00006E6D0000}"/>
    <cellStyle name="SAPBEXexcGood1 2 6 4" xfId="28061" xr:uid="{00000000-0005-0000-0000-00006F6D0000}"/>
    <cellStyle name="SAPBEXexcGood1 2 7" xfId="28062" xr:uid="{00000000-0005-0000-0000-0000706D0000}"/>
    <cellStyle name="SAPBEXexcGood1 2 7 2" xfId="28063" xr:uid="{00000000-0005-0000-0000-0000716D0000}"/>
    <cellStyle name="SAPBEXexcGood1 2 7 3" xfId="28064" xr:uid="{00000000-0005-0000-0000-0000726D0000}"/>
    <cellStyle name="SAPBEXexcGood1 2 7 4" xfId="28065" xr:uid="{00000000-0005-0000-0000-0000736D0000}"/>
    <cellStyle name="SAPBEXexcGood1 2 8" xfId="28066" xr:uid="{00000000-0005-0000-0000-0000746D0000}"/>
    <cellStyle name="SAPBEXexcGood1 2 9" xfId="28067" xr:uid="{00000000-0005-0000-0000-0000756D0000}"/>
    <cellStyle name="SAPBEXexcGood1 20" xfId="28068" xr:uid="{00000000-0005-0000-0000-0000766D0000}"/>
    <cellStyle name="SAPBEXexcGood1 20 2" xfId="28069" xr:uid="{00000000-0005-0000-0000-0000776D0000}"/>
    <cellStyle name="SAPBEXexcGood1 21" xfId="28070" xr:uid="{00000000-0005-0000-0000-0000786D0000}"/>
    <cellStyle name="SAPBEXexcGood1 21 2" xfId="28071" xr:uid="{00000000-0005-0000-0000-0000796D0000}"/>
    <cellStyle name="SAPBEXexcGood1 22" xfId="28072" xr:uid="{00000000-0005-0000-0000-00007A6D0000}"/>
    <cellStyle name="SAPBEXexcGood1 23" xfId="28073" xr:uid="{00000000-0005-0000-0000-00007B6D0000}"/>
    <cellStyle name="SAPBEXexcGood1 3" xfId="28074" xr:uid="{00000000-0005-0000-0000-00007C6D0000}"/>
    <cellStyle name="SAPBEXexcGood1 3 10" xfId="28075" xr:uid="{00000000-0005-0000-0000-00007D6D0000}"/>
    <cellStyle name="SAPBEXexcGood1 3 10 2" xfId="28076" xr:uid="{00000000-0005-0000-0000-00007E6D0000}"/>
    <cellStyle name="SAPBEXexcGood1 3 11" xfId="28077" xr:uid="{00000000-0005-0000-0000-00007F6D0000}"/>
    <cellStyle name="SAPBEXexcGood1 3 11 2" xfId="28078" xr:uid="{00000000-0005-0000-0000-0000806D0000}"/>
    <cellStyle name="SAPBEXexcGood1 3 12" xfId="28079" xr:uid="{00000000-0005-0000-0000-0000816D0000}"/>
    <cellStyle name="SAPBEXexcGood1 3 2" xfId="28080" xr:uid="{00000000-0005-0000-0000-0000826D0000}"/>
    <cellStyle name="SAPBEXexcGood1 3 2 2" xfId="28081" xr:uid="{00000000-0005-0000-0000-0000836D0000}"/>
    <cellStyle name="SAPBEXexcGood1 3 2 2 2" xfId="28082" xr:uid="{00000000-0005-0000-0000-0000846D0000}"/>
    <cellStyle name="SAPBEXexcGood1 3 2 2 3" xfId="28083" xr:uid="{00000000-0005-0000-0000-0000856D0000}"/>
    <cellStyle name="SAPBEXexcGood1 3 2 2 4" xfId="28084" xr:uid="{00000000-0005-0000-0000-0000866D0000}"/>
    <cellStyle name="SAPBEXexcGood1 3 2 3" xfId="28085" xr:uid="{00000000-0005-0000-0000-0000876D0000}"/>
    <cellStyle name="SAPBEXexcGood1 3 2 3 2" xfId="28086" xr:uid="{00000000-0005-0000-0000-0000886D0000}"/>
    <cellStyle name="SAPBEXexcGood1 3 2 3 3" xfId="28087" xr:uid="{00000000-0005-0000-0000-0000896D0000}"/>
    <cellStyle name="SAPBEXexcGood1 3 2 3 4" xfId="28088" xr:uid="{00000000-0005-0000-0000-00008A6D0000}"/>
    <cellStyle name="SAPBEXexcGood1 3 2 4" xfId="28089" xr:uid="{00000000-0005-0000-0000-00008B6D0000}"/>
    <cellStyle name="SAPBEXexcGood1 3 2 4 2" xfId="28090" xr:uid="{00000000-0005-0000-0000-00008C6D0000}"/>
    <cellStyle name="SAPBEXexcGood1 3 2 4 3" xfId="28091" xr:uid="{00000000-0005-0000-0000-00008D6D0000}"/>
    <cellStyle name="SAPBEXexcGood1 3 2 4 4" xfId="28092" xr:uid="{00000000-0005-0000-0000-00008E6D0000}"/>
    <cellStyle name="SAPBEXexcGood1 3 2 5" xfId="28093" xr:uid="{00000000-0005-0000-0000-00008F6D0000}"/>
    <cellStyle name="SAPBEXexcGood1 3 2 5 2" xfId="28094" xr:uid="{00000000-0005-0000-0000-0000906D0000}"/>
    <cellStyle name="SAPBEXexcGood1 3 2 5 3" xfId="28095" xr:uid="{00000000-0005-0000-0000-0000916D0000}"/>
    <cellStyle name="SAPBEXexcGood1 3 2 5 4" xfId="28096" xr:uid="{00000000-0005-0000-0000-0000926D0000}"/>
    <cellStyle name="SAPBEXexcGood1 3 2 6" xfId="28097" xr:uid="{00000000-0005-0000-0000-0000936D0000}"/>
    <cellStyle name="SAPBEXexcGood1 3 2 6 2" xfId="28098" xr:uid="{00000000-0005-0000-0000-0000946D0000}"/>
    <cellStyle name="SAPBEXexcGood1 3 2 6 3" xfId="28099" xr:uid="{00000000-0005-0000-0000-0000956D0000}"/>
    <cellStyle name="SAPBEXexcGood1 3 2 6 4" xfId="28100" xr:uid="{00000000-0005-0000-0000-0000966D0000}"/>
    <cellStyle name="SAPBEXexcGood1 3 2 7" xfId="28101" xr:uid="{00000000-0005-0000-0000-0000976D0000}"/>
    <cellStyle name="SAPBEXexcGood1 3 2 8" xfId="28102" xr:uid="{00000000-0005-0000-0000-0000986D0000}"/>
    <cellStyle name="SAPBEXexcGood1 3 2 9" xfId="28103" xr:uid="{00000000-0005-0000-0000-0000996D0000}"/>
    <cellStyle name="SAPBEXexcGood1 3 3" xfId="28104" xr:uid="{00000000-0005-0000-0000-00009A6D0000}"/>
    <cellStyle name="SAPBEXexcGood1 3 3 2" xfId="28105" xr:uid="{00000000-0005-0000-0000-00009B6D0000}"/>
    <cellStyle name="SAPBEXexcGood1 3 3 3" xfId="28106" xr:uid="{00000000-0005-0000-0000-00009C6D0000}"/>
    <cellStyle name="SAPBEXexcGood1 3 3 4" xfId="28107" xr:uid="{00000000-0005-0000-0000-00009D6D0000}"/>
    <cellStyle name="SAPBEXexcGood1 3 4" xfId="28108" xr:uid="{00000000-0005-0000-0000-00009E6D0000}"/>
    <cellStyle name="SAPBEXexcGood1 3 4 2" xfId="28109" xr:uid="{00000000-0005-0000-0000-00009F6D0000}"/>
    <cellStyle name="SAPBEXexcGood1 3 4 3" xfId="28110" xr:uid="{00000000-0005-0000-0000-0000A06D0000}"/>
    <cellStyle name="SAPBEXexcGood1 3 4 4" xfId="28111" xr:uid="{00000000-0005-0000-0000-0000A16D0000}"/>
    <cellStyle name="SAPBEXexcGood1 3 5" xfId="28112" xr:uid="{00000000-0005-0000-0000-0000A26D0000}"/>
    <cellStyle name="SAPBEXexcGood1 3 5 2" xfId="28113" xr:uid="{00000000-0005-0000-0000-0000A36D0000}"/>
    <cellStyle name="SAPBEXexcGood1 3 5 3" xfId="28114" xr:uid="{00000000-0005-0000-0000-0000A46D0000}"/>
    <cellStyle name="SAPBEXexcGood1 3 5 4" xfId="28115" xr:uid="{00000000-0005-0000-0000-0000A56D0000}"/>
    <cellStyle name="SAPBEXexcGood1 3 6" xfId="28116" xr:uid="{00000000-0005-0000-0000-0000A66D0000}"/>
    <cellStyle name="SAPBEXexcGood1 3 6 2" xfId="28117" xr:uid="{00000000-0005-0000-0000-0000A76D0000}"/>
    <cellStyle name="SAPBEXexcGood1 3 6 3" xfId="28118" xr:uid="{00000000-0005-0000-0000-0000A86D0000}"/>
    <cellStyle name="SAPBEXexcGood1 3 6 4" xfId="28119" xr:uid="{00000000-0005-0000-0000-0000A96D0000}"/>
    <cellStyle name="SAPBEXexcGood1 3 7" xfId="28120" xr:uid="{00000000-0005-0000-0000-0000AA6D0000}"/>
    <cellStyle name="SAPBEXexcGood1 3 7 2" xfId="28121" xr:uid="{00000000-0005-0000-0000-0000AB6D0000}"/>
    <cellStyle name="SAPBEXexcGood1 3 7 3" xfId="28122" xr:uid="{00000000-0005-0000-0000-0000AC6D0000}"/>
    <cellStyle name="SAPBEXexcGood1 3 7 4" xfId="28123" xr:uid="{00000000-0005-0000-0000-0000AD6D0000}"/>
    <cellStyle name="SAPBEXexcGood1 3 8" xfId="28124" xr:uid="{00000000-0005-0000-0000-0000AE6D0000}"/>
    <cellStyle name="SAPBEXexcGood1 3 9" xfId="28125" xr:uid="{00000000-0005-0000-0000-0000AF6D0000}"/>
    <cellStyle name="SAPBEXexcGood1 3 9 2" xfId="28126" xr:uid="{00000000-0005-0000-0000-0000B06D0000}"/>
    <cellStyle name="SAPBEXexcGood1 4" xfId="28127" xr:uid="{00000000-0005-0000-0000-0000B16D0000}"/>
    <cellStyle name="SAPBEXexcGood1 4 10" xfId="28128" xr:uid="{00000000-0005-0000-0000-0000B26D0000}"/>
    <cellStyle name="SAPBEXexcGood1 4 2" xfId="28129" xr:uid="{00000000-0005-0000-0000-0000B36D0000}"/>
    <cellStyle name="SAPBEXexcGood1 4 2 2" xfId="28130" xr:uid="{00000000-0005-0000-0000-0000B46D0000}"/>
    <cellStyle name="SAPBEXexcGood1 4 2 2 2" xfId="28131" xr:uid="{00000000-0005-0000-0000-0000B56D0000}"/>
    <cellStyle name="SAPBEXexcGood1 4 2 2 3" xfId="28132" xr:uid="{00000000-0005-0000-0000-0000B66D0000}"/>
    <cellStyle name="SAPBEXexcGood1 4 2 2 4" xfId="28133" xr:uid="{00000000-0005-0000-0000-0000B76D0000}"/>
    <cellStyle name="SAPBEXexcGood1 4 2 3" xfId="28134" xr:uid="{00000000-0005-0000-0000-0000B86D0000}"/>
    <cellStyle name="SAPBEXexcGood1 4 2 3 2" xfId="28135" xr:uid="{00000000-0005-0000-0000-0000B96D0000}"/>
    <cellStyle name="SAPBEXexcGood1 4 2 3 3" xfId="28136" xr:uid="{00000000-0005-0000-0000-0000BA6D0000}"/>
    <cellStyle name="SAPBEXexcGood1 4 2 3 4" xfId="28137" xr:uid="{00000000-0005-0000-0000-0000BB6D0000}"/>
    <cellStyle name="SAPBEXexcGood1 4 2 4" xfId="28138" xr:uid="{00000000-0005-0000-0000-0000BC6D0000}"/>
    <cellStyle name="SAPBEXexcGood1 4 2 4 2" xfId="28139" xr:uid="{00000000-0005-0000-0000-0000BD6D0000}"/>
    <cellStyle name="SAPBEXexcGood1 4 2 4 3" xfId="28140" xr:uid="{00000000-0005-0000-0000-0000BE6D0000}"/>
    <cellStyle name="SAPBEXexcGood1 4 2 4 4" xfId="28141" xr:uid="{00000000-0005-0000-0000-0000BF6D0000}"/>
    <cellStyle name="SAPBEXexcGood1 4 2 5" xfId="28142" xr:uid="{00000000-0005-0000-0000-0000C06D0000}"/>
    <cellStyle name="SAPBEXexcGood1 4 2 5 2" xfId="28143" xr:uid="{00000000-0005-0000-0000-0000C16D0000}"/>
    <cellStyle name="SAPBEXexcGood1 4 2 5 3" xfId="28144" xr:uid="{00000000-0005-0000-0000-0000C26D0000}"/>
    <cellStyle name="SAPBEXexcGood1 4 2 5 4" xfId="28145" xr:uid="{00000000-0005-0000-0000-0000C36D0000}"/>
    <cellStyle name="SAPBEXexcGood1 4 2 6" xfId="28146" xr:uid="{00000000-0005-0000-0000-0000C46D0000}"/>
    <cellStyle name="SAPBEXexcGood1 4 2 6 2" xfId="28147" xr:uid="{00000000-0005-0000-0000-0000C56D0000}"/>
    <cellStyle name="SAPBEXexcGood1 4 2 6 3" xfId="28148" xr:uid="{00000000-0005-0000-0000-0000C66D0000}"/>
    <cellStyle name="SAPBEXexcGood1 4 2 6 4" xfId="28149" xr:uid="{00000000-0005-0000-0000-0000C76D0000}"/>
    <cellStyle name="SAPBEXexcGood1 4 2 7" xfId="28150" xr:uid="{00000000-0005-0000-0000-0000C86D0000}"/>
    <cellStyle name="SAPBEXexcGood1 4 2 8" xfId="28151" xr:uid="{00000000-0005-0000-0000-0000C96D0000}"/>
    <cellStyle name="SAPBEXexcGood1 4 2 9" xfId="28152" xr:uid="{00000000-0005-0000-0000-0000CA6D0000}"/>
    <cellStyle name="SAPBEXexcGood1 4 3" xfId="28153" xr:uid="{00000000-0005-0000-0000-0000CB6D0000}"/>
    <cellStyle name="SAPBEXexcGood1 4 3 2" xfId="28154" xr:uid="{00000000-0005-0000-0000-0000CC6D0000}"/>
    <cellStyle name="SAPBEXexcGood1 4 3 3" xfId="28155" xr:uid="{00000000-0005-0000-0000-0000CD6D0000}"/>
    <cellStyle name="SAPBEXexcGood1 4 3 4" xfId="28156" xr:uid="{00000000-0005-0000-0000-0000CE6D0000}"/>
    <cellStyle name="SAPBEXexcGood1 4 4" xfId="28157" xr:uid="{00000000-0005-0000-0000-0000CF6D0000}"/>
    <cellStyle name="SAPBEXexcGood1 4 4 2" xfId="28158" xr:uid="{00000000-0005-0000-0000-0000D06D0000}"/>
    <cellStyle name="SAPBEXexcGood1 4 4 3" xfId="28159" xr:uid="{00000000-0005-0000-0000-0000D16D0000}"/>
    <cellStyle name="SAPBEXexcGood1 4 4 4" xfId="28160" xr:uid="{00000000-0005-0000-0000-0000D26D0000}"/>
    <cellStyle name="SAPBEXexcGood1 4 5" xfId="28161" xr:uid="{00000000-0005-0000-0000-0000D36D0000}"/>
    <cellStyle name="SAPBEXexcGood1 4 5 2" xfId="28162" xr:uid="{00000000-0005-0000-0000-0000D46D0000}"/>
    <cellStyle name="SAPBEXexcGood1 4 5 3" xfId="28163" xr:uid="{00000000-0005-0000-0000-0000D56D0000}"/>
    <cellStyle name="SAPBEXexcGood1 4 5 4" xfId="28164" xr:uid="{00000000-0005-0000-0000-0000D66D0000}"/>
    <cellStyle name="SAPBEXexcGood1 4 6" xfId="28165" xr:uid="{00000000-0005-0000-0000-0000D76D0000}"/>
    <cellStyle name="SAPBEXexcGood1 4 6 2" xfId="28166" xr:uid="{00000000-0005-0000-0000-0000D86D0000}"/>
    <cellStyle name="SAPBEXexcGood1 4 6 3" xfId="28167" xr:uid="{00000000-0005-0000-0000-0000D96D0000}"/>
    <cellStyle name="SAPBEXexcGood1 4 6 4" xfId="28168" xr:uid="{00000000-0005-0000-0000-0000DA6D0000}"/>
    <cellStyle name="SAPBEXexcGood1 4 7" xfId="28169" xr:uid="{00000000-0005-0000-0000-0000DB6D0000}"/>
    <cellStyle name="SAPBEXexcGood1 4 7 2" xfId="28170" xr:uid="{00000000-0005-0000-0000-0000DC6D0000}"/>
    <cellStyle name="SAPBEXexcGood1 4 7 3" xfId="28171" xr:uid="{00000000-0005-0000-0000-0000DD6D0000}"/>
    <cellStyle name="SAPBEXexcGood1 4 7 4" xfId="28172" xr:uid="{00000000-0005-0000-0000-0000DE6D0000}"/>
    <cellStyle name="SAPBEXexcGood1 4 8" xfId="28173" xr:uid="{00000000-0005-0000-0000-0000DF6D0000}"/>
    <cellStyle name="SAPBEXexcGood1 4 8 2" xfId="28174" xr:uid="{00000000-0005-0000-0000-0000E06D0000}"/>
    <cellStyle name="SAPBEXexcGood1 4 9" xfId="28175" xr:uid="{00000000-0005-0000-0000-0000E16D0000}"/>
    <cellStyle name="SAPBEXexcGood1 4 9 2" xfId="28176" xr:uid="{00000000-0005-0000-0000-0000E26D0000}"/>
    <cellStyle name="SAPBEXexcGood1 5" xfId="28177" xr:uid="{00000000-0005-0000-0000-0000E36D0000}"/>
    <cellStyle name="SAPBEXexcGood1 5 2" xfId="28178" xr:uid="{00000000-0005-0000-0000-0000E46D0000}"/>
    <cellStyle name="SAPBEXexcGood1 5 2 2" xfId="28179" xr:uid="{00000000-0005-0000-0000-0000E56D0000}"/>
    <cellStyle name="SAPBEXexcGood1 5 2 3" xfId="28180" xr:uid="{00000000-0005-0000-0000-0000E66D0000}"/>
    <cellStyle name="SAPBEXexcGood1 5 2 4" xfId="28181" xr:uid="{00000000-0005-0000-0000-0000E76D0000}"/>
    <cellStyle name="SAPBEXexcGood1 5 3" xfId="28182" xr:uid="{00000000-0005-0000-0000-0000E86D0000}"/>
    <cellStyle name="SAPBEXexcGood1 5 4" xfId="28183" xr:uid="{00000000-0005-0000-0000-0000E96D0000}"/>
    <cellStyle name="SAPBEXexcGood1 5 5" xfId="28184" xr:uid="{00000000-0005-0000-0000-0000EA6D0000}"/>
    <cellStyle name="SAPBEXexcGood1 5 6" xfId="28185" xr:uid="{00000000-0005-0000-0000-0000EB6D0000}"/>
    <cellStyle name="SAPBEXexcGood1 5 7" xfId="28186" xr:uid="{00000000-0005-0000-0000-0000EC6D0000}"/>
    <cellStyle name="SAPBEXexcGood1 6" xfId="28187" xr:uid="{00000000-0005-0000-0000-0000ED6D0000}"/>
    <cellStyle name="SAPBEXexcGood1 6 2" xfId="28188" xr:uid="{00000000-0005-0000-0000-0000EE6D0000}"/>
    <cellStyle name="SAPBEXexcGood1 6 2 2" xfId="28189" xr:uid="{00000000-0005-0000-0000-0000EF6D0000}"/>
    <cellStyle name="SAPBEXexcGood1 6 2 3" xfId="28190" xr:uid="{00000000-0005-0000-0000-0000F06D0000}"/>
    <cellStyle name="SAPBEXexcGood1 6 2 4" xfId="28191" xr:uid="{00000000-0005-0000-0000-0000F16D0000}"/>
    <cellStyle name="SAPBEXexcGood1 6 3" xfId="28192" xr:uid="{00000000-0005-0000-0000-0000F26D0000}"/>
    <cellStyle name="SAPBEXexcGood1 6 4" xfId="28193" xr:uid="{00000000-0005-0000-0000-0000F36D0000}"/>
    <cellStyle name="SAPBEXexcGood1 6 5" xfId="28194" xr:uid="{00000000-0005-0000-0000-0000F46D0000}"/>
    <cellStyle name="SAPBEXexcGood1 7" xfId="28195" xr:uid="{00000000-0005-0000-0000-0000F56D0000}"/>
    <cellStyle name="SAPBEXexcGood1 7 2" xfId="28196" xr:uid="{00000000-0005-0000-0000-0000F66D0000}"/>
    <cellStyle name="SAPBEXexcGood1 7 3" xfId="28197" xr:uid="{00000000-0005-0000-0000-0000F76D0000}"/>
    <cellStyle name="SAPBEXexcGood1 7 4" xfId="28198" xr:uid="{00000000-0005-0000-0000-0000F86D0000}"/>
    <cellStyle name="SAPBEXexcGood1 8" xfId="28199" xr:uid="{00000000-0005-0000-0000-0000F96D0000}"/>
    <cellStyle name="SAPBEXexcGood1 8 2" xfId="28200" xr:uid="{00000000-0005-0000-0000-0000FA6D0000}"/>
    <cellStyle name="SAPBEXexcGood1 8 3" xfId="28201" xr:uid="{00000000-0005-0000-0000-0000FB6D0000}"/>
    <cellStyle name="SAPBEXexcGood1 8 4" xfId="28202" xr:uid="{00000000-0005-0000-0000-0000FC6D0000}"/>
    <cellStyle name="SAPBEXexcGood1 9" xfId="28203" xr:uid="{00000000-0005-0000-0000-0000FD6D0000}"/>
    <cellStyle name="SAPBEXexcGood1 9 2" xfId="28204" xr:uid="{00000000-0005-0000-0000-0000FE6D0000}"/>
    <cellStyle name="SAPBEXexcGood1 9 3" xfId="28205" xr:uid="{00000000-0005-0000-0000-0000FF6D0000}"/>
    <cellStyle name="SAPBEXexcGood1 9 4" xfId="28206" xr:uid="{00000000-0005-0000-0000-0000006E0000}"/>
    <cellStyle name="SAPBEXexcGood2" xfId="113" xr:uid="{00000000-0005-0000-0000-0000016E0000}"/>
    <cellStyle name="SAPBEXexcGood2 10" xfId="28207" xr:uid="{00000000-0005-0000-0000-0000026E0000}"/>
    <cellStyle name="SAPBEXexcGood2 10 2" xfId="28208" xr:uid="{00000000-0005-0000-0000-0000036E0000}"/>
    <cellStyle name="SAPBEXexcGood2 10 3" xfId="28209" xr:uid="{00000000-0005-0000-0000-0000046E0000}"/>
    <cellStyle name="SAPBEXexcGood2 10 4" xfId="28210" xr:uid="{00000000-0005-0000-0000-0000056E0000}"/>
    <cellStyle name="SAPBEXexcGood2 11" xfId="28211" xr:uid="{00000000-0005-0000-0000-0000066E0000}"/>
    <cellStyle name="SAPBEXexcGood2 11 2" xfId="28212" xr:uid="{00000000-0005-0000-0000-0000076E0000}"/>
    <cellStyle name="SAPBEXexcGood2 11 3" xfId="28213" xr:uid="{00000000-0005-0000-0000-0000086E0000}"/>
    <cellStyle name="SAPBEXexcGood2 11 4" xfId="28214" xr:uid="{00000000-0005-0000-0000-0000096E0000}"/>
    <cellStyle name="SAPBEXexcGood2 12" xfId="28215" xr:uid="{00000000-0005-0000-0000-00000A6E0000}"/>
    <cellStyle name="SAPBEXexcGood2 12 2" xfId="28216" xr:uid="{00000000-0005-0000-0000-00000B6E0000}"/>
    <cellStyle name="SAPBEXexcGood2 12 3" xfId="28217" xr:uid="{00000000-0005-0000-0000-00000C6E0000}"/>
    <cellStyle name="SAPBEXexcGood2 12 4" xfId="28218" xr:uid="{00000000-0005-0000-0000-00000D6E0000}"/>
    <cellStyle name="SAPBEXexcGood2 13" xfId="28219" xr:uid="{00000000-0005-0000-0000-00000E6E0000}"/>
    <cellStyle name="SAPBEXexcGood2 13 2" xfId="28220" xr:uid="{00000000-0005-0000-0000-00000F6E0000}"/>
    <cellStyle name="SAPBEXexcGood2 13 3" xfId="28221" xr:uid="{00000000-0005-0000-0000-0000106E0000}"/>
    <cellStyle name="SAPBEXexcGood2 13 4" xfId="28222" xr:uid="{00000000-0005-0000-0000-0000116E0000}"/>
    <cellStyle name="SAPBEXexcGood2 14" xfId="28223" xr:uid="{00000000-0005-0000-0000-0000126E0000}"/>
    <cellStyle name="SAPBEXexcGood2 14 2" xfId="28224" xr:uid="{00000000-0005-0000-0000-0000136E0000}"/>
    <cellStyle name="SAPBEXexcGood2 14 3" xfId="28225" xr:uid="{00000000-0005-0000-0000-0000146E0000}"/>
    <cellStyle name="SAPBEXexcGood2 14 4" xfId="28226" xr:uid="{00000000-0005-0000-0000-0000156E0000}"/>
    <cellStyle name="SAPBEXexcGood2 15" xfId="28227" xr:uid="{00000000-0005-0000-0000-0000166E0000}"/>
    <cellStyle name="SAPBEXexcGood2 15 2" xfId="28228" xr:uid="{00000000-0005-0000-0000-0000176E0000}"/>
    <cellStyle name="SAPBEXexcGood2 15 3" xfId="28229" xr:uid="{00000000-0005-0000-0000-0000186E0000}"/>
    <cellStyle name="SAPBEXexcGood2 15 4" xfId="28230" xr:uid="{00000000-0005-0000-0000-0000196E0000}"/>
    <cellStyle name="SAPBEXexcGood2 16" xfId="28231" xr:uid="{00000000-0005-0000-0000-00001A6E0000}"/>
    <cellStyle name="SAPBEXexcGood2 16 2" xfId="28232" xr:uid="{00000000-0005-0000-0000-00001B6E0000}"/>
    <cellStyle name="SAPBEXexcGood2 16 3" xfId="28233" xr:uid="{00000000-0005-0000-0000-00001C6E0000}"/>
    <cellStyle name="SAPBEXexcGood2 16 4" xfId="28234" xr:uid="{00000000-0005-0000-0000-00001D6E0000}"/>
    <cellStyle name="SAPBEXexcGood2 17" xfId="28235" xr:uid="{00000000-0005-0000-0000-00001E6E0000}"/>
    <cellStyle name="SAPBEXexcGood2 17 2" xfId="28236" xr:uid="{00000000-0005-0000-0000-00001F6E0000}"/>
    <cellStyle name="SAPBEXexcGood2 17 3" xfId="28237" xr:uid="{00000000-0005-0000-0000-0000206E0000}"/>
    <cellStyle name="SAPBEXexcGood2 17 4" xfId="28238" xr:uid="{00000000-0005-0000-0000-0000216E0000}"/>
    <cellStyle name="SAPBEXexcGood2 18" xfId="28239" xr:uid="{00000000-0005-0000-0000-0000226E0000}"/>
    <cellStyle name="SAPBEXexcGood2 19" xfId="28240" xr:uid="{00000000-0005-0000-0000-0000236E0000}"/>
    <cellStyle name="SAPBEXexcGood2 2" xfId="28241" xr:uid="{00000000-0005-0000-0000-0000246E0000}"/>
    <cellStyle name="SAPBEXexcGood2 2 10" xfId="28242" xr:uid="{00000000-0005-0000-0000-0000256E0000}"/>
    <cellStyle name="SAPBEXexcGood2 2 10 2" xfId="28243" xr:uid="{00000000-0005-0000-0000-0000266E0000}"/>
    <cellStyle name="SAPBEXexcGood2 2 11" xfId="28244" xr:uid="{00000000-0005-0000-0000-0000276E0000}"/>
    <cellStyle name="SAPBEXexcGood2 2 11 2" xfId="28245" xr:uid="{00000000-0005-0000-0000-0000286E0000}"/>
    <cellStyle name="SAPBEXexcGood2 2 12" xfId="28246" xr:uid="{00000000-0005-0000-0000-0000296E0000}"/>
    <cellStyle name="SAPBEXexcGood2 2 12 2" xfId="28247" xr:uid="{00000000-0005-0000-0000-00002A6E0000}"/>
    <cellStyle name="SAPBEXexcGood2 2 13" xfId="28248" xr:uid="{00000000-0005-0000-0000-00002B6E0000}"/>
    <cellStyle name="SAPBEXexcGood2 2 2" xfId="28249" xr:uid="{00000000-0005-0000-0000-00002C6E0000}"/>
    <cellStyle name="SAPBEXexcGood2 2 2 10" xfId="28250" xr:uid="{00000000-0005-0000-0000-00002D6E0000}"/>
    <cellStyle name="SAPBEXexcGood2 2 2 2" xfId="28251" xr:uid="{00000000-0005-0000-0000-00002E6E0000}"/>
    <cellStyle name="SAPBEXexcGood2 2 2 2 2" xfId="28252" xr:uid="{00000000-0005-0000-0000-00002F6E0000}"/>
    <cellStyle name="SAPBEXexcGood2 2 2 2 2 2" xfId="28253" xr:uid="{00000000-0005-0000-0000-0000306E0000}"/>
    <cellStyle name="SAPBEXexcGood2 2 2 2 2 3" xfId="28254" xr:uid="{00000000-0005-0000-0000-0000316E0000}"/>
    <cellStyle name="SAPBEXexcGood2 2 2 2 2 4" xfId="28255" xr:uid="{00000000-0005-0000-0000-0000326E0000}"/>
    <cellStyle name="SAPBEXexcGood2 2 2 2 3" xfId="28256" xr:uid="{00000000-0005-0000-0000-0000336E0000}"/>
    <cellStyle name="SAPBEXexcGood2 2 2 2 3 2" xfId="28257" xr:uid="{00000000-0005-0000-0000-0000346E0000}"/>
    <cellStyle name="SAPBEXexcGood2 2 2 2 3 3" xfId="28258" xr:uid="{00000000-0005-0000-0000-0000356E0000}"/>
    <cellStyle name="SAPBEXexcGood2 2 2 2 3 4" xfId="28259" xr:uid="{00000000-0005-0000-0000-0000366E0000}"/>
    <cellStyle name="SAPBEXexcGood2 2 2 2 4" xfId="28260" xr:uid="{00000000-0005-0000-0000-0000376E0000}"/>
    <cellStyle name="SAPBEXexcGood2 2 2 2 4 2" xfId="28261" xr:uid="{00000000-0005-0000-0000-0000386E0000}"/>
    <cellStyle name="SAPBEXexcGood2 2 2 2 4 3" xfId="28262" xr:uid="{00000000-0005-0000-0000-0000396E0000}"/>
    <cellStyle name="SAPBEXexcGood2 2 2 2 4 4" xfId="28263" xr:uid="{00000000-0005-0000-0000-00003A6E0000}"/>
    <cellStyle name="SAPBEXexcGood2 2 2 2 5" xfId="28264" xr:uid="{00000000-0005-0000-0000-00003B6E0000}"/>
    <cellStyle name="SAPBEXexcGood2 2 2 2 5 2" xfId="28265" xr:uid="{00000000-0005-0000-0000-00003C6E0000}"/>
    <cellStyle name="SAPBEXexcGood2 2 2 2 5 3" xfId="28266" xr:uid="{00000000-0005-0000-0000-00003D6E0000}"/>
    <cellStyle name="SAPBEXexcGood2 2 2 2 5 4" xfId="28267" xr:uid="{00000000-0005-0000-0000-00003E6E0000}"/>
    <cellStyle name="SAPBEXexcGood2 2 2 2 6" xfId="28268" xr:uid="{00000000-0005-0000-0000-00003F6E0000}"/>
    <cellStyle name="SAPBEXexcGood2 2 2 2 6 2" xfId="28269" xr:uid="{00000000-0005-0000-0000-0000406E0000}"/>
    <cellStyle name="SAPBEXexcGood2 2 2 2 6 3" xfId="28270" xr:uid="{00000000-0005-0000-0000-0000416E0000}"/>
    <cellStyle name="SAPBEXexcGood2 2 2 2 6 4" xfId="28271" xr:uid="{00000000-0005-0000-0000-0000426E0000}"/>
    <cellStyle name="SAPBEXexcGood2 2 2 2 7" xfId="28272" xr:uid="{00000000-0005-0000-0000-0000436E0000}"/>
    <cellStyle name="SAPBEXexcGood2 2 2 2 8" xfId="28273" xr:uid="{00000000-0005-0000-0000-0000446E0000}"/>
    <cellStyle name="SAPBEXexcGood2 2 2 2 9" xfId="28274" xr:uid="{00000000-0005-0000-0000-0000456E0000}"/>
    <cellStyle name="SAPBEXexcGood2 2 2 3" xfId="28275" xr:uid="{00000000-0005-0000-0000-0000466E0000}"/>
    <cellStyle name="SAPBEXexcGood2 2 2 3 2" xfId="28276" xr:uid="{00000000-0005-0000-0000-0000476E0000}"/>
    <cellStyle name="SAPBEXexcGood2 2 2 3 3" xfId="28277" xr:uid="{00000000-0005-0000-0000-0000486E0000}"/>
    <cellStyle name="SAPBEXexcGood2 2 2 3 4" xfId="28278" xr:uid="{00000000-0005-0000-0000-0000496E0000}"/>
    <cellStyle name="SAPBEXexcGood2 2 2 4" xfId="28279" xr:uid="{00000000-0005-0000-0000-00004A6E0000}"/>
    <cellStyle name="SAPBEXexcGood2 2 2 4 2" xfId="28280" xr:uid="{00000000-0005-0000-0000-00004B6E0000}"/>
    <cellStyle name="SAPBEXexcGood2 2 2 4 3" xfId="28281" xr:uid="{00000000-0005-0000-0000-00004C6E0000}"/>
    <cellStyle name="SAPBEXexcGood2 2 2 4 4" xfId="28282" xr:uid="{00000000-0005-0000-0000-00004D6E0000}"/>
    <cellStyle name="SAPBEXexcGood2 2 2 5" xfId="28283" xr:uid="{00000000-0005-0000-0000-00004E6E0000}"/>
    <cellStyle name="SAPBEXexcGood2 2 2 5 2" xfId="28284" xr:uid="{00000000-0005-0000-0000-00004F6E0000}"/>
    <cellStyle name="SAPBEXexcGood2 2 2 5 3" xfId="28285" xr:uid="{00000000-0005-0000-0000-0000506E0000}"/>
    <cellStyle name="SAPBEXexcGood2 2 2 5 4" xfId="28286" xr:uid="{00000000-0005-0000-0000-0000516E0000}"/>
    <cellStyle name="SAPBEXexcGood2 2 2 6" xfId="28287" xr:uid="{00000000-0005-0000-0000-0000526E0000}"/>
    <cellStyle name="SAPBEXexcGood2 2 2 6 2" xfId="28288" xr:uid="{00000000-0005-0000-0000-0000536E0000}"/>
    <cellStyle name="SAPBEXexcGood2 2 2 6 3" xfId="28289" xr:uid="{00000000-0005-0000-0000-0000546E0000}"/>
    <cellStyle name="SAPBEXexcGood2 2 2 6 4" xfId="28290" xr:uid="{00000000-0005-0000-0000-0000556E0000}"/>
    <cellStyle name="SAPBEXexcGood2 2 2 7" xfId="28291" xr:uid="{00000000-0005-0000-0000-0000566E0000}"/>
    <cellStyle name="SAPBEXexcGood2 2 2 7 2" xfId="28292" xr:uid="{00000000-0005-0000-0000-0000576E0000}"/>
    <cellStyle name="SAPBEXexcGood2 2 2 7 3" xfId="28293" xr:uid="{00000000-0005-0000-0000-0000586E0000}"/>
    <cellStyle name="SAPBEXexcGood2 2 2 7 4" xfId="28294" xr:uid="{00000000-0005-0000-0000-0000596E0000}"/>
    <cellStyle name="SAPBEXexcGood2 2 2 8" xfId="28295" xr:uid="{00000000-0005-0000-0000-00005A6E0000}"/>
    <cellStyle name="SAPBEXexcGood2 2 2 8 2" xfId="28296" xr:uid="{00000000-0005-0000-0000-00005B6E0000}"/>
    <cellStyle name="SAPBEXexcGood2 2 2 9" xfId="28297" xr:uid="{00000000-0005-0000-0000-00005C6E0000}"/>
    <cellStyle name="SAPBEXexcGood2 2 3" xfId="28298" xr:uid="{00000000-0005-0000-0000-00005D6E0000}"/>
    <cellStyle name="SAPBEXexcGood2 2 3 2" xfId="28299" xr:uid="{00000000-0005-0000-0000-00005E6E0000}"/>
    <cellStyle name="SAPBEXexcGood2 2 3 2 2" xfId="28300" xr:uid="{00000000-0005-0000-0000-00005F6E0000}"/>
    <cellStyle name="SAPBEXexcGood2 2 3 2 3" xfId="28301" xr:uid="{00000000-0005-0000-0000-0000606E0000}"/>
    <cellStyle name="SAPBEXexcGood2 2 3 2 4" xfId="28302" xr:uid="{00000000-0005-0000-0000-0000616E0000}"/>
    <cellStyle name="SAPBEXexcGood2 2 3 3" xfId="28303" xr:uid="{00000000-0005-0000-0000-0000626E0000}"/>
    <cellStyle name="SAPBEXexcGood2 2 3 3 2" xfId="28304" xr:uid="{00000000-0005-0000-0000-0000636E0000}"/>
    <cellStyle name="SAPBEXexcGood2 2 3 3 3" xfId="28305" xr:uid="{00000000-0005-0000-0000-0000646E0000}"/>
    <cellStyle name="SAPBEXexcGood2 2 3 3 4" xfId="28306" xr:uid="{00000000-0005-0000-0000-0000656E0000}"/>
    <cellStyle name="SAPBEXexcGood2 2 3 4" xfId="28307" xr:uid="{00000000-0005-0000-0000-0000666E0000}"/>
    <cellStyle name="SAPBEXexcGood2 2 3 4 2" xfId="28308" xr:uid="{00000000-0005-0000-0000-0000676E0000}"/>
    <cellStyle name="SAPBEXexcGood2 2 3 4 3" xfId="28309" xr:uid="{00000000-0005-0000-0000-0000686E0000}"/>
    <cellStyle name="SAPBEXexcGood2 2 3 4 4" xfId="28310" xr:uid="{00000000-0005-0000-0000-0000696E0000}"/>
    <cellStyle name="SAPBEXexcGood2 2 3 5" xfId="28311" xr:uid="{00000000-0005-0000-0000-00006A6E0000}"/>
    <cellStyle name="SAPBEXexcGood2 2 3 5 2" xfId="28312" xr:uid="{00000000-0005-0000-0000-00006B6E0000}"/>
    <cellStyle name="SAPBEXexcGood2 2 3 5 3" xfId="28313" xr:uid="{00000000-0005-0000-0000-00006C6E0000}"/>
    <cellStyle name="SAPBEXexcGood2 2 3 5 4" xfId="28314" xr:uid="{00000000-0005-0000-0000-00006D6E0000}"/>
    <cellStyle name="SAPBEXexcGood2 2 3 6" xfId="28315" xr:uid="{00000000-0005-0000-0000-00006E6E0000}"/>
    <cellStyle name="SAPBEXexcGood2 2 3 6 2" xfId="28316" xr:uid="{00000000-0005-0000-0000-00006F6E0000}"/>
    <cellStyle name="SAPBEXexcGood2 2 3 6 3" xfId="28317" xr:uid="{00000000-0005-0000-0000-0000706E0000}"/>
    <cellStyle name="SAPBEXexcGood2 2 3 6 4" xfId="28318" xr:uid="{00000000-0005-0000-0000-0000716E0000}"/>
    <cellStyle name="SAPBEXexcGood2 2 3 7" xfId="28319" xr:uid="{00000000-0005-0000-0000-0000726E0000}"/>
    <cellStyle name="SAPBEXexcGood2 2 3 8" xfId="28320" xr:uid="{00000000-0005-0000-0000-0000736E0000}"/>
    <cellStyle name="SAPBEXexcGood2 2 3 9" xfId="28321" xr:uid="{00000000-0005-0000-0000-0000746E0000}"/>
    <cellStyle name="SAPBEXexcGood2 2 4" xfId="28322" xr:uid="{00000000-0005-0000-0000-0000756E0000}"/>
    <cellStyle name="SAPBEXexcGood2 2 4 2" xfId="28323" xr:uid="{00000000-0005-0000-0000-0000766E0000}"/>
    <cellStyle name="SAPBEXexcGood2 2 4 3" xfId="28324" xr:uid="{00000000-0005-0000-0000-0000776E0000}"/>
    <cellStyle name="SAPBEXexcGood2 2 4 4" xfId="28325" xr:uid="{00000000-0005-0000-0000-0000786E0000}"/>
    <cellStyle name="SAPBEXexcGood2 2 5" xfId="28326" xr:uid="{00000000-0005-0000-0000-0000796E0000}"/>
    <cellStyle name="SAPBEXexcGood2 2 5 2" xfId="28327" xr:uid="{00000000-0005-0000-0000-00007A6E0000}"/>
    <cellStyle name="SAPBEXexcGood2 2 5 3" xfId="28328" xr:uid="{00000000-0005-0000-0000-00007B6E0000}"/>
    <cellStyle name="SAPBEXexcGood2 2 5 4" xfId="28329" xr:uid="{00000000-0005-0000-0000-00007C6E0000}"/>
    <cellStyle name="SAPBEXexcGood2 2 6" xfId="28330" xr:uid="{00000000-0005-0000-0000-00007D6E0000}"/>
    <cellStyle name="SAPBEXexcGood2 2 6 2" xfId="28331" xr:uid="{00000000-0005-0000-0000-00007E6E0000}"/>
    <cellStyle name="SAPBEXexcGood2 2 6 3" xfId="28332" xr:uid="{00000000-0005-0000-0000-00007F6E0000}"/>
    <cellStyle name="SAPBEXexcGood2 2 6 4" xfId="28333" xr:uid="{00000000-0005-0000-0000-0000806E0000}"/>
    <cellStyle name="SAPBEXexcGood2 2 7" xfId="28334" xr:uid="{00000000-0005-0000-0000-0000816E0000}"/>
    <cellStyle name="SAPBEXexcGood2 2 7 2" xfId="28335" xr:uid="{00000000-0005-0000-0000-0000826E0000}"/>
    <cellStyle name="SAPBEXexcGood2 2 7 3" xfId="28336" xr:uid="{00000000-0005-0000-0000-0000836E0000}"/>
    <cellStyle name="SAPBEXexcGood2 2 7 4" xfId="28337" xr:uid="{00000000-0005-0000-0000-0000846E0000}"/>
    <cellStyle name="SAPBEXexcGood2 2 8" xfId="28338" xr:uid="{00000000-0005-0000-0000-0000856E0000}"/>
    <cellStyle name="SAPBEXexcGood2 2 9" xfId="28339" xr:uid="{00000000-0005-0000-0000-0000866E0000}"/>
    <cellStyle name="SAPBEXexcGood2 20" xfId="28340" xr:uid="{00000000-0005-0000-0000-0000876E0000}"/>
    <cellStyle name="SAPBEXexcGood2 20 2" xfId="28341" xr:uid="{00000000-0005-0000-0000-0000886E0000}"/>
    <cellStyle name="SAPBEXexcGood2 21" xfId="28342" xr:uid="{00000000-0005-0000-0000-0000896E0000}"/>
    <cellStyle name="SAPBEXexcGood2 21 2" xfId="28343" xr:uid="{00000000-0005-0000-0000-00008A6E0000}"/>
    <cellStyle name="SAPBEXexcGood2 22" xfId="28344" xr:uid="{00000000-0005-0000-0000-00008B6E0000}"/>
    <cellStyle name="SAPBEXexcGood2 23" xfId="28345" xr:uid="{00000000-0005-0000-0000-00008C6E0000}"/>
    <cellStyle name="SAPBEXexcGood2 3" xfId="28346" xr:uid="{00000000-0005-0000-0000-00008D6E0000}"/>
    <cellStyle name="SAPBEXexcGood2 3 10" xfId="28347" xr:uid="{00000000-0005-0000-0000-00008E6E0000}"/>
    <cellStyle name="SAPBEXexcGood2 3 10 2" xfId="28348" xr:uid="{00000000-0005-0000-0000-00008F6E0000}"/>
    <cellStyle name="SAPBEXexcGood2 3 11" xfId="28349" xr:uid="{00000000-0005-0000-0000-0000906E0000}"/>
    <cellStyle name="SAPBEXexcGood2 3 11 2" xfId="28350" xr:uid="{00000000-0005-0000-0000-0000916E0000}"/>
    <cellStyle name="SAPBEXexcGood2 3 12" xfId="28351" xr:uid="{00000000-0005-0000-0000-0000926E0000}"/>
    <cellStyle name="SAPBEXexcGood2 3 2" xfId="28352" xr:uid="{00000000-0005-0000-0000-0000936E0000}"/>
    <cellStyle name="SAPBEXexcGood2 3 2 2" xfId="28353" xr:uid="{00000000-0005-0000-0000-0000946E0000}"/>
    <cellStyle name="SAPBEXexcGood2 3 2 2 2" xfId="28354" xr:uid="{00000000-0005-0000-0000-0000956E0000}"/>
    <cellStyle name="SAPBEXexcGood2 3 2 2 3" xfId="28355" xr:uid="{00000000-0005-0000-0000-0000966E0000}"/>
    <cellStyle name="SAPBEXexcGood2 3 2 2 4" xfId="28356" xr:uid="{00000000-0005-0000-0000-0000976E0000}"/>
    <cellStyle name="SAPBEXexcGood2 3 2 3" xfId="28357" xr:uid="{00000000-0005-0000-0000-0000986E0000}"/>
    <cellStyle name="SAPBEXexcGood2 3 2 3 2" xfId="28358" xr:uid="{00000000-0005-0000-0000-0000996E0000}"/>
    <cellStyle name="SAPBEXexcGood2 3 2 3 3" xfId="28359" xr:uid="{00000000-0005-0000-0000-00009A6E0000}"/>
    <cellStyle name="SAPBEXexcGood2 3 2 3 4" xfId="28360" xr:uid="{00000000-0005-0000-0000-00009B6E0000}"/>
    <cellStyle name="SAPBEXexcGood2 3 2 4" xfId="28361" xr:uid="{00000000-0005-0000-0000-00009C6E0000}"/>
    <cellStyle name="SAPBEXexcGood2 3 2 4 2" xfId="28362" xr:uid="{00000000-0005-0000-0000-00009D6E0000}"/>
    <cellStyle name="SAPBEXexcGood2 3 2 4 3" xfId="28363" xr:uid="{00000000-0005-0000-0000-00009E6E0000}"/>
    <cellStyle name="SAPBEXexcGood2 3 2 4 4" xfId="28364" xr:uid="{00000000-0005-0000-0000-00009F6E0000}"/>
    <cellStyle name="SAPBEXexcGood2 3 2 5" xfId="28365" xr:uid="{00000000-0005-0000-0000-0000A06E0000}"/>
    <cellStyle name="SAPBEXexcGood2 3 2 5 2" xfId="28366" xr:uid="{00000000-0005-0000-0000-0000A16E0000}"/>
    <cellStyle name="SAPBEXexcGood2 3 2 5 3" xfId="28367" xr:uid="{00000000-0005-0000-0000-0000A26E0000}"/>
    <cellStyle name="SAPBEXexcGood2 3 2 5 4" xfId="28368" xr:uid="{00000000-0005-0000-0000-0000A36E0000}"/>
    <cellStyle name="SAPBEXexcGood2 3 2 6" xfId="28369" xr:uid="{00000000-0005-0000-0000-0000A46E0000}"/>
    <cellStyle name="SAPBEXexcGood2 3 2 6 2" xfId="28370" xr:uid="{00000000-0005-0000-0000-0000A56E0000}"/>
    <cellStyle name="SAPBEXexcGood2 3 2 6 3" xfId="28371" xr:uid="{00000000-0005-0000-0000-0000A66E0000}"/>
    <cellStyle name="SAPBEXexcGood2 3 2 6 4" xfId="28372" xr:uid="{00000000-0005-0000-0000-0000A76E0000}"/>
    <cellStyle name="SAPBEXexcGood2 3 2 7" xfId="28373" xr:uid="{00000000-0005-0000-0000-0000A86E0000}"/>
    <cellStyle name="SAPBEXexcGood2 3 2 8" xfId="28374" xr:uid="{00000000-0005-0000-0000-0000A96E0000}"/>
    <cellStyle name="SAPBEXexcGood2 3 2 9" xfId="28375" xr:uid="{00000000-0005-0000-0000-0000AA6E0000}"/>
    <cellStyle name="SAPBEXexcGood2 3 3" xfId="28376" xr:uid="{00000000-0005-0000-0000-0000AB6E0000}"/>
    <cellStyle name="SAPBEXexcGood2 3 3 2" xfId="28377" xr:uid="{00000000-0005-0000-0000-0000AC6E0000}"/>
    <cellStyle name="SAPBEXexcGood2 3 3 3" xfId="28378" xr:uid="{00000000-0005-0000-0000-0000AD6E0000}"/>
    <cellStyle name="SAPBEXexcGood2 3 3 4" xfId="28379" xr:uid="{00000000-0005-0000-0000-0000AE6E0000}"/>
    <cellStyle name="SAPBEXexcGood2 3 4" xfId="28380" xr:uid="{00000000-0005-0000-0000-0000AF6E0000}"/>
    <cellStyle name="SAPBEXexcGood2 3 4 2" xfId="28381" xr:uid="{00000000-0005-0000-0000-0000B06E0000}"/>
    <cellStyle name="SAPBEXexcGood2 3 4 3" xfId="28382" xr:uid="{00000000-0005-0000-0000-0000B16E0000}"/>
    <cellStyle name="SAPBEXexcGood2 3 4 4" xfId="28383" xr:uid="{00000000-0005-0000-0000-0000B26E0000}"/>
    <cellStyle name="SAPBEXexcGood2 3 5" xfId="28384" xr:uid="{00000000-0005-0000-0000-0000B36E0000}"/>
    <cellStyle name="SAPBEXexcGood2 3 5 2" xfId="28385" xr:uid="{00000000-0005-0000-0000-0000B46E0000}"/>
    <cellStyle name="SAPBEXexcGood2 3 5 3" xfId="28386" xr:uid="{00000000-0005-0000-0000-0000B56E0000}"/>
    <cellStyle name="SAPBEXexcGood2 3 5 4" xfId="28387" xr:uid="{00000000-0005-0000-0000-0000B66E0000}"/>
    <cellStyle name="SAPBEXexcGood2 3 6" xfId="28388" xr:uid="{00000000-0005-0000-0000-0000B76E0000}"/>
    <cellStyle name="SAPBEXexcGood2 3 6 2" xfId="28389" xr:uid="{00000000-0005-0000-0000-0000B86E0000}"/>
    <cellStyle name="SAPBEXexcGood2 3 6 3" xfId="28390" xr:uid="{00000000-0005-0000-0000-0000B96E0000}"/>
    <cellStyle name="SAPBEXexcGood2 3 6 4" xfId="28391" xr:uid="{00000000-0005-0000-0000-0000BA6E0000}"/>
    <cellStyle name="SAPBEXexcGood2 3 7" xfId="28392" xr:uid="{00000000-0005-0000-0000-0000BB6E0000}"/>
    <cellStyle name="SAPBEXexcGood2 3 7 2" xfId="28393" xr:uid="{00000000-0005-0000-0000-0000BC6E0000}"/>
    <cellStyle name="SAPBEXexcGood2 3 7 3" xfId="28394" xr:uid="{00000000-0005-0000-0000-0000BD6E0000}"/>
    <cellStyle name="SAPBEXexcGood2 3 7 4" xfId="28395" xr:uid="{00000000-0005-0000-0000-0000BE6E0000}"/>
    <cellStyle name="SAPBEXexcGood2 3 8" xfId="28396" xr:uid="{00000000-0005-0000-0000-0000BF6E0000}"/>
    <cellStyle name="SAPBEXexcGood2 3 9" xfId="28397" xr:uid="{00000000-0005-0000-0000-0000C06E0000}"/>
    <cellStyle name="SAPBEXexcGood2 3 9 2" xfId="28398" xr:uid="{00000000-0005-0000-0000-0000C16E0000}"/>
    <cellStyle name="SAPBEXexcGood2 4" xfId="28399" xr:uid="{00000000-0005-0000-0000-0000C26E0000}"/>
    <cellStyle name="SAPBEXexcGood2 4 10" xfId="28400" xr:uid="{00000000-0005-0000-0000-0000C36E0000}"/>
    <cellStyle name="SAPBEXexcGood2 4 2" xfId="28401" xr:uid="{00000000-0005-0000-0000-0000C46E0000}"/>
    <cellStyle name="SAPBEXexcGood2 4 2 2" xfId="28402" xr:uid="{00000000-0005-0000-0000-0000C56E0000}"/>
    <cellStyle name="SAPBEXexcGood2 4 2 2 2" xfId="28403" xr:uid="{00000000-0005-0000-0000-0000C66E0000}"/>
    <cellStyle name="SAPBEXexcGood2 4 2 2 3" xfId="28404" xr:uid="{00000000-0005-0000-0000-0000C76E0000}"/>
    <cellStyle name="SAPBEXexcGood2 4 2 2 4" xfId="28405" xr:uid="{00000000-0005-0000-0000-0000C86E0000}"/>
    <cellStyle name="SAPBEXexcGood2 4 2 3" xfId="28406" xr:uid="{00000000-0005-0000-0000-0000C96E0000}"/>
    <cellStyle name="SAPBEXexcGood2 4 2 3 2" xfId="28407" xr:uid="{00000000-0005-0000-0000-0000CA6E0000}"/>
    <cellStyle name="SAPBEXexcGood2 4 2 3 3" xfId="28408" xr:uid="{00000000-0005-0000-0000-0000CB6E0000}"/>
    <cellStyle name="SAPBEXexcGood2 4 2 3 4" xfId="28409" xr:uid="{00000000-0005-0000-0000-0000CC6E0000}"/>
    <cellStyle name="SAPBEXexcGood2 4 2 4" xfId="28410" xr:uid="{00000000-0005-0000-0000-0000CD6E0000}"/>
    <cellStyle name="SAPBEXexcGood2 4 2 4 2" xfId="28411" xr:uid="{00000000-0005-0000-0000-0000CE6E0000}"/>
    <cellStyle name="SAPBEXexcGood2 4 2 4 3" xfId="28412" xr:uid="{00000000-0005-0000-0000-0000CF6E0000}"/>
    <cellStyle name="SAPBEXexcGood2 4 2 4 4" xfId="28413" xr:uid="{00000000-0005-0000-0000-0000D06E0000}"/>
    <cellStyle name="SAPBEXexcGood2 4 2 5" xfId="28414" xr:uid="{00000000-0005-0000-0000-0000D16E0000}"/>
    <cellStyle name="SAPBEXexcGood2 4 2 5 2" xfId="28415" xr:uid="{00000000-0005-0000-0000-0000D26E0000}"/>
    <cellStyle name="SAPBEXexcGood2 4 2 5 3" xfId="28416" xr:uid="{00000000-0005-0000-0000-0000D36E0000}"/>
    <cellStyle name="SAPBEXexcGood2 4 2 5 4" xfId="28417" xr:uid="{00000000-0005-0000-0000-0000D46E0000}"/>
    <cellStyle name="SAPBEXexcGood2 4 2 6" xfId="28418" xr:uid="{00000000-0005-0000-0000-0000D56E0000}"/>
    <cellStyle name="SAPBEXexcGood2 4 2 6 2" xfId="28419" xr:uid="{00000000-0005-0000-0000-0000D66E0000}"/>
    <cellStyle name="SAPBEXexcGood2 4 2 6 3" xfId="28420" xr:uid="{00000000-0005-0000-0000-0000D76E0000}"/>
    <cellStyle name="SAPBEXexcGood2 4 2 6 4" xfId="28421" xr:uid="{00000000-0005-0000-0000-0000D86E0000}"/>
    <cellStyle name="SAPBEXexcGood2 4 2 7" xfId="28422" xr:uid="{00000000-0005-0000-0000-0000D96E0000}"/>
    <cellStyle name="SAPBEXexcGood2 4 2 8" xfId="28423" xr:uid="{00000000-0005-0000-0000-0000DA6E0000}"/>
    <cellStyle name="SAPBEXexcGood2 4 2 9" xfId="28424" xr:uid="{00000000-0005-0000-0000-0000DB6E0000}"/>
    <cellStyle name="SAPBEXexcGood2 4 3" xfId="28425" xr:uid="{00000000-0005-0000-0000-0000DC6E0000}"/>
    <cellStyle name="SAPBEXexcGood2 4 3 2" xfId="28426" xr:uid="{00000000-0005-0000-0000-0000DD6E0000}"/>
    <cellStyle name="SAPBEXexcGood2 4 3 3" xfId="28427" xr:uid="{00000000-0005-0000-0000-0000DE6E0000}"/>
    <cellStyle name="SAPBEXexcGood2 4 3 4" xfId="28428" xr:uid="{00000000-0005-0000-0000-0000DF6E0000}"/>
    <cellStyle name="SAPBEXexcGood2 4 4" xfId="28429" xr:uid="{00000000-0005-0000-0000-0000E06E0000}"/>
    <cellStyle name="SAPBEXexcGood2 4 4 2" xfId="28430" xr:uid="{00000000-0005-0000-0000-0000E16E0000}"/>
    <cellStyle name="SAPBEXexcGood2 4 4 3" xfId="28431" xr:uid="{00000000-0005-0000-0000-0000E26E0000}"/>
    <cellStyle name="SAPBEXexcGood2 4 4 4" xfId="28432" xr:uid="{00000000-0005-0000-0000-0000E36E0000}"/>
    <cellStyle name="SAPBEXexcGood2 4 5" xfId="28433" xr:uid="{00000000-0005-0000-0000-0000E46E0000}"/>
    <cellStyle name="SAPBEXexcGood2 4 5 2" xfId="28434" xr:uid="{00000000-0005-0000-0000-0000E56E0000}"/>
    <cellStyle name="SAPBEXexcGood2 4 5 3" xfId="28435" xr:uid="{00000000-0005-0000-0000-0000E66E0000}"/>
    <cellStyle name="SAPBEXexcGood2 4 5 4" xfId="28436" xr:uid="{00000000-0005-0000-0000-0000E76E0000}"/>
    <cellStyle name="SAPBEXexcGood2 4 6" xfId="28437" xr:uid="{00000000-0005-0000-0000-0000E86E0000}"/>
    <cellStyle name="SAPBEXexcGood2 4 6 2" xfId="28438" xr:uid="{00000000-0005-0000-0000-0000E96E0000}"/>
    <cellStyle name="SAPBEXexcGood2 4 6 3" xfId="28439" xr:uid="{00000000-0005-0000-0000-0000EA6E0000}"/>
    <cellStyle name="SAPBEXexcGood2 4 6 4" xfId="28440" xr:uid="{00000000-0005-0000-0000-0000EB6E0000}"/>
    <cellStyle name="SAPBEXexcGood2 4 7" xfId="28441" xr:uid="{00000000-0005-0000-0000-0000EC6E0000}"/>
    <cellStyle name="SAPBEXexcGood2 4 7 2" xfId="28442" xr:uid="{00000000-0005-0000-0000-0000ED6E0000}"/>
    <cellStyle name="SAPBEXexcGood2 4 7 3" xfId="28443" xr:uid="{00000000-0005-0000-0000-0000EE6E0000}"/>
    <cellStyle name="SAPBEXexcGood2 4 7 4" xfId="28444" xr:uid="{00000000-0005-0000-0000-0000EF6E0000}"/>
    <cellStyle name="SAPBEXexcGood2 4 8" xfId="28445" xr:uid="{00000000-0005-0000-0000-0000F06E0000}"/>
    <cellStyle name="SAPBEXexcGood2 4 8 2" xfId="28446" xr:uid="{00000000-0005-0000-0000-0000F16E0000}"/>
    <cellStyle name="SAPBEXexcGood2 4 9" xfId="28447" xr:uid="{00000000-0005-0000-0000-0000F26E0000}"/>
    <cellStyle name="SAPBEXexcGood2 4 9 2" xfId="28448" xr:uid="{00000000-0005-0000-0000-0000F36E0000}"/>
    <cellStyle name="SAPBEXexcGood2 5" xfId="28449" xr:uid="{00000000-0005-0000-0000-0000F46E0000}"/>
    <cellStyle name="SAPBEXexcGood2 5 2" xfId="28450" xr:uid="{00000000-0005-0000-0000-0000F56E0000}"/>
    <cellStyle name="SAPBEXexcGood2 5 2 2" xfId="28451" xr:uid="{00000000-0005-0000-0000-0000F66E0000}"/>
    <cellStyle name="SAPBEXexcGood2 5 2 3" xfId="28452" xr:uid="{00000000-0005-0000-0000-0000F76E0000}"/>
    <cellStyle name="SAPBEXexcGood2 5 2 4" xfId="28453" xr:uid="{00000000-0005-0000-0000-0000F86E0000}"/>
    <cellStyle name="SAPBEXexcGood2 5 3" xfId="28454" xr:uid="{00000000-0005-0000-0000-0000F96E0000}"/>
    <cellStyle name="SAPBEXexcGood2 5 4" xfId="28455" xr:uid="{00000000-0005-0000-0000-0000FA6E0000}"/>
    <cellStyle name="SAPBEXexcGood2 5 5" xfId="28456" xr:uid="{00000000-0005-0000-0000-0000FB6E0000}"/>
    <cellStyle name="SAPBEXexcGood2 5 6" xfId="28457" xr:uid="{00000000-0005-0000-0000-0000FC6E0000}"/>
    <cellStyle name="SAPBEXexcGood2 5 7" xfId="28458" xr:uid="{00000000-0005-0000-0000-0000FD6E0000}"/>
    <cellStyle name="SAPBEXexcGood2 6" xfId="28459" xr:uid="{00000000-0005-0000-0000-0000FE6E0000}"/>
    <cellStyle name="SAPBEXexcGood2 6 2" xfId="28460" xr:uid="{00000000-0005-0000-0000-0000FF6E0000}"/>
    <cellStyle name="SAPBEXexcGood2 6 2 2" xfId="28461" xr:uid="{00000000-0005-0000-0000-0000006F0000}"/>
    <cellStyle name="SAPBEXexcGood2 6 2 3" xfId="28462" xr:uid="{00000000-0005-0000-0000-0000016F0000}"/>
    <cellStyle name="SAPBEXexcGood2 6 2 4" xfId="28463" xr:uid="{00000000-0005-0000-0000-0000026F0000}"/>
    <cellStyle name="SAPBEXexcGood2 6 3" xfId="28464" xr:uid="{00000000-0005-0000-0000-0000036F0000}"/>
    <cellStyle name="SAPBEXexcGood2 6 4" xfId="28465" xr:uid="{00000000-0005-0000-0000-0000046F0000}"/>
    <cellStyle name="SAPBEXexcGood2 6 5" xfId="28466" xr:uid="{00000000-0005-0000-0000-0000056F0000}"/>
    <cellStyle name="SAPBEXexcGood2 7" xfId="28467" xr:uid="{00000000-0005-0000-0000-0000066F0000}"/>
    <cellStyle name="SAPBEXexcGood2 7 2" xfId="28468" xr:uid="{00000000-0005-0000-0000-0000076F0000}"/>
    <cellStyle name="SAPBEXexcGood2 7 3" xfId="28469" xr:uid="{00000000-0005-0000-0000-0000086F0000}"/>
    <cellStyle name="SAPBEXexcGood2 7 4" xfId="28470" xr:uid="{00000000-0005-0000-0000-0000096F0000}"/>
    <cellStyle name="SAPBEXexcGood2 8" xfId="28471" xr:uid="{00000000-0005-0000-0000-00000A6F0000}"/>
    <cellStyle name="SAPBEXexcGood2 8 2" xfId="28472" xr:uid="{00000000-0005-0000-0000-00000B6F0000}"/>
    <cellStyle name="SAPBEXexcGood2 8 3" xfId="28473" xr:uid="{00000000-0005-0000-0000-00000C6F0000}"/>
    <cellStyle name="SAPBEXexcGood2 8 4" xfId="28474" xr:uid="{00000000-0005-0000-0000-00000D6F0000}"/>
    <cellStyle name="SAPBEXexcGood2 9" xfId="28475" xr:uid="{00000000-0005-0000-0000-00000E6F0000}"/>
    <cellStyle name="SAPBEXexcGood2 9 2" xfId="28476" xr:uid="{00000000-0005-0000-0000-00000F6F0000}"/>
    <cellStyle name="SAPBEXexcGood2 9 3" xfId="28477" xr:uid="{00000000-0005-0000-0000-0000106F0000}"/>
    <cellStyle name="SAPBEXexcGood2 9 4" xfId="28478" xr:uid="{00000000-0005-0000-0000-0000116F0000}"/>
    <cellStyle name="SAPBEXexcGood3" xfId="114" xr:uid="{00000000-0005-0000-0000-0000126F0000}"/>
    <cellStyle name="SAPBEXexcGood3 10" xfId="28479" xr:uid="{00000000-0005-0000-0000-0000136F0000}"/>
    <cellStyle name="SAPBEXexcGood3 10 2" xfId="28480" xr:uid="{00000000-0005-0000-0000-0000146F0000}"/>
    <cellStyle name="SAPBEXexcGood3 10 3" xfId="28481" xr:uid="{00000000-0005-0000-0000-0000156F0000}"/>
    <cellStyle name="SAPBEXexcGood3 10 4" xfId="28482" xr:uid="{00000000-0005-0000-0000-0000166F0000}"/>
    <cellStyle name="SAPBEXexcGood3 11" xfId="28483" xr:uid="{00000000-0005-0000-0000-0000176F0000}"/>
    <cellStyle name="SAPBEXexcGood3 11 2" xfId="28484" xr:uid="{00000000-0005-0000-0000-0000186F0000}"/>
    <cellStyle name="SAPBEXexcGood3 11 3" xfId="28485" xr:uid="{00000000-0005-0000-0000-0000196F0000}"/>
    <cellStyle name="SAPBEXexcGood3 11 4" xfId="28486" xr:uid="{00000000-0005-0000-0000-00001A6F0000}"/>
    <cellStyle name="SAPBEXexcGood3 12" xfId="28487" xr:uid="{00000000-0005-0000-0000-00001B6F0000}"/>
    <cellStyle name="SAPBEXexcGood3 12 2" xfId="28488" xr:uid="{00000000-0005-0000-0000-00001C6F0000}"/>
    <cellStyle name="SAPBEXexcGood3 12 3" xfId="28489" xr:uid="{00000000-0005-0000-0000-00001D6F0000}"/>
    <cellStyle name="SAPBEXexcGood3 12 4" xfId="28490" xr:uid="{00000000-0005-0000-0000-00001E6F0000}"/>
    <cellStyle name="SAPBEXexcGood3 13" xfId="28491" xr:uid="{00000000-0005-0000-0000-00001F6F0000}"/>
    <cellStyle name="SAPBEXexcGood3 13 2" xfId="28492" xr:uid="{00000000-0005-0000-0000-0000206F0000}"/>
    <cellStyle name="SAPBEXexcGood3 13 3" xfId="28493" xr:uid="{00000000-0005-0000-0000-0000216F0000}"/>
    <cellStyle name="SAPBEXexcGood3 13 4" xfId="28494" xr:uid="{00000000-0005-0000-0000-0000226F0000}"/>
    <cellStyle name="SAPBEXexcGood3 14" xfId="28495" xr:uid="{00000000-0005-0000-0000-0000236F0000}"/>
    <cellStyle name="SAPBEXexcGood3 14 2" xfId="28496" xr:uid="{00000000-0005-0000-0000-0000246F0000}"/>
    <cellStyle name="SAPBEXexcGood3 14 3" xfId="28497" xr:uid="{00000000-0005-0000-0000-0000256F0000}"/>
    <cellStyle name="SAPBEXexcGood3 14 4" xfId="28498" xr:uid="{00000000-0005-0000-0000-0000266F0000}"/>
    <cellStyle name="SAPBEXexcGood3 15" xfId="28499" xr:uid="{00000000-0005-0000-0000-0000276F0000}"/>
    <cellStyle name="SAPBEXexcGood3 15 2" xfId="28500" xr:uid="{00000000-0005-0000-0000-0000286F0000}"/>
    <cellStyle name="SAPBEXexcGood3 15 3" xfId="28501" xr:uid="{00000000-0005-0000-0000-0000296F0000}"/>
    <cellStyle name="SAPBEXexcGood3 15 4" xfId="28502" xr:uid="{00000000-0005-0000-0000-00002A6F0000}"/>
    <cellStyle name="SAPBEXexcGood3 16" xfId="28503" xr:uid="{00000000-0005-0000-0000-00002B6F0000}"/>
    <cellStyle name="SAPBEXexcGood3 16 2" xfId="28504" xr:uid="{00000000-0005-0000-0000-00002C6F0000}"/>
    <cellStyle name="SAPBEXexcGood3 16 3" xfId="28505" xr:uid="{00000000-0005-0000-0000-00002D6F0000}"/>
    <cellStyle name="SAPBEXexcGood3 16 4" xfId="28506" xr:uid="{00000000-0005-0000-0000-00002E6F0000}"/>
    <cellStyle name="SAPBEXexcGood3 17" xfId="28507" xr:uid="{00000000-0005-0000-0000-00002F6F0000}"/>
    <cellStyle name="SAPBEXexcGood3 17 2" xfId="28508" xr:uid="{00000000-0005-0000-0000-0000306F0000}"/>
    <cellStyle name="SAPBEXexcGood3 17 3" xfId="28509" xr:uid="{00000000-0005-0000-0000-0000316F0000}"/>
    <cellStyle name="SAPBEXexcGood3 17 4" xfId="28510" xr:uid="{00000000-0005-0000-0000-0000326F0000}"/>
    <cellStyle name="SAPBEXexcGood3 18" xfId="28511" xr:uid="{00000000-0005-0000-0000-0000336F0000}"/>
    <cellStyle name="SAPBEXexcGood3 19" xfId="28512" xr:uid="{00000000-0005-0000-0000-0000346F0000}"/>
    <cellStyle name="SAPBEXexcGood3 2" xfId="28513" xr:uid="{00000000-0005-0000-0000-0000356F0000}"/>
    <cellStyle name="SAPBEXexcGood3 2 10" xfId="28514" xr:uid="{00000000-0005-0000-0000-0000366F0000}"/>
    <cellStyle name="SAPBEXexcGood3 2 10 2" xfId="28515" xr:uid="{00000000-0005-0000-0000-0000376F0000}"/>
    <cellStyle name="SAPBEXexcGood3 2 11" xfId="28516" xr:uid="{00000000-0005-0000-0000-0000386F0000}"/>
    <cellStyle name="SAPBEXexcGood3 2 11 2" xfId="28517" xr:uid="{00000000-0005-0000-0000-0000396F0000}"/>
    <cellStyle name="SAPBEXexcGood3 2 12" xfId="28518" xr:uid="{00000000-0005-0000-0000-00003A6F0000}"/>
    <cellStyle name="SAPBEXexcGood3 2 12 2" xfId="28519" xr:uid="{00000000-0005-0000-0000-00003B6F0000}"/>
    <cellStyle name="SAPBEXexcGood3 2 13" xfId="28520" xr:uid="{00000000-0005-0000-0000-00003C6F0000}"/>
    <cellStyle name="SAPBEXexcGood3 2 2" xfId="28521" xr:uid="{00000000-0005-0000-0000-00003D6F0000}"/>
    <cellStyle name="SAPBEXexcGood3 2 2 10" xfId="28522" xr:uid="{00000000-0005-0000-0000-00003E6F0000}"/>
    <cellStyle name="SAPBEXexcGood3 2 2 2" xfId="28523" xr:uid="{00000000-0005-0000-0000-00003F6F0000}"/>
    <cellStyle name="SAPBEXexcGood3 2 2 2 2" xfId="28524" xr:uid="{00000000-0005-0000-0000-0000406F0000}"/>
    <cellStyle name="SAPBEXexcGood3 2 2 2 2 2" xfId="28525" xr:uid="{00000000-0005-0000-0000-0000416F0000}"/>
    <cellStyle name="SAPBEXexcGood3 2 2 2 2 3" xfId="28526" xr:uid="{00000000-0005-0000-0000-0000426F0000}"/>
    <cellStyle name="SAPBEXexcGood3 2 2 2 2 4" xfId="28527" xr:uid="{00000000-0005-0000-0000-0000436F0000}"/>
    <cellStyle name="SAPBEXexcGood3 2 2 2 3" xfId="28528" xr:uid="{00000000-0005-0000-0000-0000446F0000}"/>
    <cellStyle name="SAPBEXexcGood3 2 2 2 3 2" xfId="28529" xr:uid="{00000000-0005-0000-0000-0000456F0000}"/>
    <cellStyle name="SAPBEXexcGood3 2 2 2 3 3" xfId="28530" xr:uid="{00000000-0005-0000-0000-0000466F0000}"/>
    <cellStyle name="SAPBEXexcGood3 2 2 2 3 4" xfId="28531" xr:uid="{00000000-0005-0000-0000-0000476F0000}"/>
    <cellStyle name="SAPBEXexcGood3 2 2 2 4" xfId="28532" xr:uid="{00000000-0005-0000-0000-0000486F0000}"/>
    <cellStyle name="SAPBEXexcGood3 2 2 2 4 2" xfId="28533" xr:uid="{00000000-0005-0000-0000-0000496F0000}"/>
    <cellStyle name="SAPBEXexcGood3 2 2 2 4 3" xfId="28534" xr:uid="{00000000-0005-0000-0000-00004A6F0000}"/>
    <cellStyle name="SAPBEXexcGood3 2 2 2 4 4" xfId="28535" xr:uid="{00000000-0005-0000-0000-00004B6F0000}"/>
    <cellStyle name="SAPBEXexcGood3 2 2 2 5" xfId="28536" xr:uid="{00000000-0005-0000-0000-00004C6F0000}"/>
    <cellStyle name="SAPBEXexcGood3 2 2 2 5 2" xfId="28537" xr:uid="{00000000-0005-0000-0000-00004D6F0000}"/>
    <cellStyle name="SAPBEXexcGood3 2 2 2 5 3" xfId="28538" xr:uid="{00000000-0005-0000-0000-00004E6F0000}"/>
    <cellStyle name="SAPBEXexcGood3 2 2 2 5 4" xfId="28539" xr:uid="{00000000-0005-0000-0000-00004F6F0000}"/>
    <cellStyle name="SAPBEXexcGood3 2 2 2 6" xfId="28540" xr:uid="{00000000-0005-0000-0000-0000506F0000}"/>
    <cellStyle name="SAPBEXexcGood3 2 2 2 6 2" xfId="28541" xr:uid="{00000000-0005-0000-0000-0000516F0000}"/>
    <cellStyle name="SAPBEXexcGood3 2 2 2 6 3" xfId="28542" xr:uid="{00000000-0005-0000-0000-0000526F0000}"/>
    <cellStyle name="SAPBEXexcGood3 2 2 2 6 4" xfId="28543" xr:uid="{00000000-0005-0000-0000-0000536F0000}"/>
    <cellStyle name="SAPBEXexcGood3 2 2 2 7" xfId="28544" xr:uid="{00000000-0005-0000-0000-0000546F0000}"/>
    <cellStyle name="SAPBEXexcGood3 2 2 2 8" xfId="28545" xr:uid="{00000000-0005-0000-0000-0000556F0000}"/>
    <cellStyle name="SAPBEXexcGood3 2 2 2 9" xfId="28546" xr:uid="{00000000-0005-0000-0000-0000566F0000}"/>
    <cellStyle name="SAPBEXexcGood3 2 2 3" xfId="28547" xr:uid="{00000000-0005-0000-0000-0000576F0000}"/>
    <cellStyle name="SAPBEXexcGood3 2 2 3 2" xfId="28548" xr:uid="{00000000-0005-0000-0000-0000586F0000}"/>
    <cellStyle name="SAPBEXexcGood3 2 2 3 3" xfId="28549" xr:uid="{00000000-0005-0000-0000-0000596F0000}"/>
    <cellStyle name="SAPBEXexcGood3 2 2 3 4" xfId="28550" xr:uid="{00000000-0005-0000-0000-00005A6F0000}"/>
    <cellStyle name="SAPBEXexcGood3 2 2 4" xfId="28551" xr:uid="{00000000-0005-0000-0000-00005B6F0000}"/>
    <cellStyle name="SAPBEXexcGood3 2 2 4 2" xfId="28552" xr:uid="{00000000-0005-0000-0000-00005C6F0000}"/>
    <cellStyle name="SAPBEXexcGood3 2 2 4 3" xfId="28553" xr:uid="{00000000-0005-0000-0000-00005D6F0000}"/>
    <cellStyle name="SAPBEXexcGood3 2 2 4 4" xfId="28554" xr:uid="{00000000-0005-0000-0000-00005E6F0000}"/>
    <cellStyle name="SAPBEXexcGood3 2 2 5" xfId="28555" xr:uid="{00000000-0005-0000-0000-00005F6F0000}"/>
    <cellStyle name="SAPBEXexcGood3 2 2 5 2" xfId="28556" xr:uid="{00000000-0005-0000-0000-0000606F0000}"/>
    <cellStyle name="SAPBEXexcGood3 2 2 5 3" xfId="28557" xr:uid="{00000000-0005-0000-0000-0000616F0000}"/>
    <cellStyle name="SAPBEXexcGood3 2 2 5 4" xfId="28558" xr:uid="{00000000-0005-0000-0000-0000626F0000}"/>
    <cellStyle name="SAPBEXexcGood3 2 2 6" xfId="28559" xr:uid="{00000000-0005-0000-0000-0000636F0000}"/>
    <cellStyle name="SAPBEXexcGood3 2 2 6 2" xfId="28560" xr:uid="{00000000-0005-0000-0000-0000646F0000}"/>
    <cellStyle name="SAPBEXexcGood3 2 2 6 3" xfId="28561" xr:uid="{00000000-0005-0000-0000-0000656F0000}"/>
    <cellStyle name="SAPBEXexcGood3 2 2 6 4" xfId="28562" xr:uid="{00000000-0005-0000-0000-0000666F0000}"/>
    <cellStyle name="SAPBEXexcGood3 2 2 7" xfId="28563" xr:uid="{00000000-0005-0000-0000-0000676F0000}"/>
    <cellStyle name="SAPBEXexcGood3 2 2 7 2" xfId="28564" xr:uid="{00000000-0005-0000-0000-0000686F0000}"/>
    <cellStyle name="SAPBEXexcGood3 2 2 7 3" xfId="28565" xr:uid="{00000000-0005-0000-0000-0000696F0000}"/>
    <cellStyle name="SAPBEXexcGood3 2 2 7 4" xfId="28566" xr:uid="{00000000-0005-0000-0000-00006A6F0000}"/>
    <cellStyle name="SAPBEXexcGood3 2 2 8" xfId="28567" xr:uid="{00000000-0005-0000-0000-00006B6F0000}"/>
    <cellStyle name="SAPBEXexcGood3 2 2 8 2" xfId="28568" xr:uid="{00000000-0005-0000-0000-00006C6F0000}"/>
    <cellStyle name="SAPBEXexcGood3 2 2 9" xfId="28569" xr:uid="{00000000-0005-0000-0000-00006D6F0000}"/>
    <cellStyle name="SAPBEXexcGood3 2 3" xfId="28570" xr:uid="{00000000-0005-0000-0000-00006E6F0000}"/>
    <cellStyle name="SAPBEXexcGood3 2 3 2" xfId="28571" xr:uid="{00000000-0005-0000-0000-00006F6F0000}"/>
    <cellStyle name="SAPBEXexcGood3 2 3 2 2" xfId="28572" xr:uid="{00000000-0005-0000-0000-0000706F0000}"/>
    <cellStyle name="SAPBEXexcGood3 2 3 2 3" xfId="28573" xr:uid="{00000000-0005-0000-0000-0000716F0000}"/>
    <cellStyle name="SAPBEXexcGood3 2 3 2 4" xfId="28574" xr:uid="{00000000-0005-0000-0000-0000726F0000}"/>
    <cellStyle name="SAPBEXexcGood3 2 3 3" xfId="28575" xr:uid="{00000000-0005-0000-0000-0000736F0000}"/>
    <cellStyle name="SAPBEXexcGood3 2 3 3 2" xfId="28576" xr:uid="{00000000-0005-0000-0000-0000746F0000}"/>
    <cellStyle name="SAPBEXexcGood3 2 3 3 3" xfId="28577" xr:uid="{00000000-0005-0000-0000-0000756F0000}"/>
    <cellStyle name="SAPBEXexcGood3 2 3 3 4" xfId="28578" xr:uid="{00000000-0005-0000-0000-0000766F0000}"/>
    <cellStyle name="SAPBEXexcGood3 2 3 4" xfId="28579" xr:uid="{00000000-0005-0000-0000-0000776F0000}"/>
    <cellStyle name="SAPBEXexcGood3 2 3 4 2" xfId="28580" xr:uid="{00000000-0005-0000-0000-0000786F0000}"/>
    <cellStyle name="SAPBEXexcGood3 2 3 4 3" xfId="28581" xr:uid="{00000000-0005-0000-0000-0000796F0000}"/>
    <cellStyle name="SAPBEXexcGood3 2 3 4 4" xfId="28582" xr:uid="{00000000-0005-0000-0000-00007A6F0000}"/>
    <cellStyle name="SAPBEXexcGood3 2 3 5" xfId="28583" xr:uid="{00000000-0005-0000-0000-00007B6F0000}"/>
    <cellStyle name="SAPBEXexcGood3 2 3 5 2" xfId="28584" xr:uid="{00000000-0005-0000-0000-00007C6F0000}"/>
    <cellStyle name="SAPBEXexcGood3 2 3 5 3" xfId="28585" xr:uid="{00000000-0005-0000-0000-00007D6F0000}"/>
    <cellStyle name="SAPBEXexcGood3 2 3 5 4" xfId="28586" xr:uid="{00000000-0005-0000-0000-00007E6F0000}"/>
    <cellStyle name="SAPBEXexcGood3 2 3 6" xfId="28587" xr:uid="{00000000-0005-0000-0000-00007F6F0000}"/>
    <cellStyle name="SAPBEXexcGood3 2 3 6 2" xfId="28588" xr:uid="{00000000-0005-0000-0000-0000806F0000}"/>
    <cellStyle name="SAPBEXexcGood3 2 3 6 3" xfId="28589" xr:uid="{00000000-0005-0000-0000-0000816F0000}"/>
    <cellStyle name="SAPBEXexcGood3 2 3 6 4" xfId="28590" xr:uid="{00000000-0005-0000-0000-0000826F0000}"/>
    <cellStyle name="SAPBEXexcGood3 2 3 7" xfId="28591" xr:uid="{00000000-0005-0000-0000-0000836F0000}"/>
    <cellStyle name="SAPBEXexcGood3 2 3 8" xfId="28592" xr:uid="{00000000-0005-0000-0000-0000846F0000}"/>
    <cellStyle name="SAPBEXexcGood3 2 3 9" xfId="28593" xr:uid="{00000000-0005-0000-0000-0000856F0000}"/>
    <cellStyle name="SAPBEXexcGood3 2 4" xfId="28594" xr:uid="{00000000-0005-0000-0000-0000866F0000}"/>
    <cellStyle name="SAPBEXexcGood3 2 4 2" xfId="28595" xr:uid="{00000000-0005-0000-0000-0000876F0000}"/>
    <cellStyle name="SAPBEXexcGood3 2 4 3" xfId="28596" xr:uid="{00000000-0005-0000-0000-0000886F0000}"/>
    <cellStyle name="SAPBEXexcGood3 2 4 4" xfId="28597" xr:uid="{00000000-0005-0000-0000-0000896F0000}"/>
    <cellStyle name="SAPBEXexcGood3 2 5" xfId="28598" xr:uid="{00000000-0005-0000-0000-00008A6F0000}"/>
    <cellStyle name="SAPBEXexcGood3 2 5 2" xfId="28599" xr:uid="{00000000-0005-0000-0000-00008B6F0000}"/>
    <cellStyle name="SAPBEXexcGood3 2 5 3" xfId="28600" xr:uid="{00000000-0005-0000-0000-00008C6F0000}"/>
    <cellStyle name="SAPBEXexcGood3 2 5 4" xfId="28601" xr:uid="{00000000-0005-0000-0000-00008D6F0000}"/>
    <cellStyle name="SAPBEXexcGood3 2 6" xfId="28602" xr:uid="{00000000-0005-0000-0000-00008E6F0000}"/>
    <cellStyle name="SAPBEXexcGood3 2 6 2" xfId="28603" xr:uid="{00000000-0005-0000-0000-00008F6F0000}"/>
    <cellStyle name="SAPBEXexcGood3 2 6 3" xfId="28604" xr:uid="{00000000-0005-0000-0000-0000906F0000}"/>
    <cellStyle name="SAPBEXexcGood3 2 6 4" xfId="28605" xr:uid="{00000000-0005-0000-0000-0000916F0000}"/>
    <cellStyle name="SAPBEXexcGood3 2 7" xfId="28606" xr:uid="{00000000-0005-0000-0000-0000926F0000}"/>
    <cellStyle name="SAPBEXexcGood3 2 7 2" xfId="28607" xr:uid="{00000000-0005-0000-0000-0000936F0000}"/>
    <cellStyle name="SAPBEXexcGood3 2 7 3" xfId="28608" xr:uid="{00000000-0005-0000-0000-0000946F0000}"/>
    <cellStyle name="SAPBEXexcGood3 2 7 4" xfId="28609" xr:uid="{00000000-0005-0000-0000-0000956F0000}"/>
    <cellStyle name="SAPBEXexcGood3 2 8" xfId="28610" xr:uid="{00000000-0005-0000-0000-0000966F0000}"/>
    <cellStyle name="SAPBEXexcGood3 2 9" xfId="28611" xr:uid="{00000000-0005-0000-0000-0000976F0000}"/>
    <cellStyle name="SAPBEXexcGood3 20" xfId="28612" xr:uid="{00000000-0005-0000-0000-0000986F0000}"/>
    <cellStyle name="SAPBEXexcGood3 20 2" xfId="28613" xr:uid="{00000000-0005-0000-0000-0000996F0000}"/>
    <cellStyle name="SAPBEXexcGood3 21" xfId="28614" xr:uid="{00000000-0005-0000-0000-00009A6F0000}"/>
    <cellStyle name="SAPBEXexcGood3 21 2" xfId="28615" xr:uid="{00000000-0005-0000-0000-00009B6F0000}"/>
    <cellStyle name="SAPBEXexcGood3 22" xfId="28616" xr:uid="{00000000-0005-0000-0000-00009C6F0000}"/>
    <cellStyle name="SAPBEXexcGood3 23" xfId="28617" xr:uid="{00000000-0005-0000-0000-00009D6F0000}"/>
    <cellStyle name="SAPBEXexcGood3 3" xfId="28618" xr:uid="{00000000-0005-0000-0000-00009E6F0000}"/>
    <cellStyle name="SAPBEXexcGood3 3 10" xfId="28619" xr:uid="{00000000-0005-0000-0000-00009F6F0000}"/>
    <cellStyle name="SAPBEXexcGood3 3 10 2" xfId="28620" xr:uid="{00000000-0005-0000-0000-0000A06F0000}"/>
    <cellStyle name="SAPBEXexcGood3 3 11" xfId="28621" xr:uid="{00000000-0005-0000-0000-0000A16F0000}"/>
    <cellStyle name="SAPBEXexcGood3 3 11 2" xfId="28622" xr:uid="{00000000-0005-0000-0000-0000A26F0000}"/>
    <cellStyle name="SAPBEXexcGood3 3 12" xfId="28623" xr:uid="{00000000-0005-0000-0000-0000A36F0000}"/>
    <cellStyle name="SAPBEXexcGood3 3 2" xfId="28624" xr:uid="{00000000-0005-0000-0000-0000A46F0000}"/>
    <cellStyle name="SAPBEXexcGood3 3 2 2" xfId="28625" xr:uid="{00000000-0005-0000-0000-0000A56F0000}"/>
    <cellStyle name="SAPBEXexcGood3 3 2 2 2" xfId="28626" xr:uid="{00000000-0005-0000-0000-0000A66F0000}"/>
    <cellStyle name="SAPBEXexcGood3 3 2 2 3" xfId="28627" xr:uid="{00000000-0005-0000-0000-0000A76F0000}"/>
    <cellStyle name="SAPBEXexcGood3 3 2 2 4" xfId="28628" xr:uid="{00000000-0005-0000-0000-0000A86F0000}"/>
    <cellStyle name="SAPBEXexcGood3 3 2 3" xfId="28629" xr:uid="{00000000-0005-0000-0000-0000A96F0000}"/>
    <cellStyle name="SAPBEXexcGood3 3 2 3 2" xfId="28630" xr:uid="{00000000-0005-0000-0000-0000AA6F0000}"/>
    <cellStyle name="SAPBEXexcGood3 3 2 3 3" xfId="28631" xr:uid="{00000000-0005-0000-0000-0000AB6F0000}"/>
    <cellStyle name="SAPBEXexcGood3 3 2 3 4" xfId="28632" xr:uid="{00000000-0005-0000-0000-0000AC6F0000}"/>
    <cellStyle name="SAPBEXexcGood3 3 2 4" xfId="28633" xr:uid="{00000000-0005-0000-0000-0000AD6F0000}"/>
    <cellStyle name="SAPBEXexcGood3 3 2 4 2" xfId="28634" xr:uid="{00000000-0005-0000-0000-0000AE6F0000}"/>
    <cellStyle name="SAPBEXexcGood3 3 2 4 3" xfId="28635" xr:uid="{00000000-0005-0000-0000-0000AF6F0000}"/>
    <cellStyle name="SAPBEXexcGood3 3 2 4 4" xfId="28636" xr:uid="{00000000-0005-0000-0000-0000B06F0000}"/>
    <cellStyle name="SAPBEXexcGood3 3 2 5" xfId="28637" xr:uid="{00000000-0005-0000-0000-0000B16F0000}"/>
    <cellStyle name="SAPBEXexcGood3 3 2 5 2" xfId="28638" xr:uid="{00000000-0005-0000-0000-0000B26F0000}"/>
    <cellStyle name="SAPBEXexcGood3 3 2 5 3" xfId="28639" xr:uid="{00000000-0005-0000-0000-0000B36F0000}"/>
    <cellStyle name="SAPBEXexcGood3 3 2 5 4" xfId="28640" xr:uid="{00000000-0005-0000-0000-0000B46F0000}"/>
    <cellStyle name="SAPBEXexcGood3 3 2 6" xfId="28641" xr:uid="{00000000-0005-0000-0000-0000B56F0000}"/>
    <cellStyle name="SAPBEXexcGood3 3 2 6 2" xfId="28642" xr:uid="{00000000-0005-0000-0000-0000B66F0000}"/>
    <cellStyle name="SAPBEXexcGood3 3 2 6 3" xfId="28643" xr:uid="{00000000-0005-0000-0000-0000B76F0000}"/>
    <cellStyle name="SAPBEXexcGood3 3 2 6 4" xfId="28644" xr:uid="{00000000-0005-0000-0000-0000B86F0000}"/>
    <cellStyle name="SAPBEXexcGood3 3 2 7" xfId="28645" xr:uid="{00000000-0005-0000-0000-0000B96F0000}"/>
    <cellStyle name="SAPBEXexcGood3 3 2 8" xfId="28646" xr:uid="{00000000-0005-0000-0000-0000BA6F0000}"/>
    <cellStyle name="SAPBEXexcGood3 3 2 9" xfId="28647" xr:uid="{00000000-0005-0000-0000-0000BB6F0000}"/>
    <cellStyle name="SAPBEXexcGood3 3 3" xfId="28648" xr:uid="{00000000-0005-0000-0000-0000BC6F0000}"/>
    <cellStyle name="SAPBEXexcGood3 3 3 2" xfId="28649" xr:uid="{00000000-0005-0000-0000-0000BD6F0000}"/>
    <cellStyle name="SAPBEXexcGood3 3 3 3" xfId="28650" xr:uid="{00000000-0005-0000-0000-0000BE6F0000}"/>
    <cellStyle name="SAPBEXexcGood3 3 3 4" xfId="28651" xr:uid="{00000000-0005-0000-0000-0000BF6F0000}"/>
    <cellStyle name="SAPBEXexcGood3 3 4" xfId="28652" xr:uid="{00000000-0005-0000-0000-0000C06F0000}"/>
    <cellStyle name="SAPBEXexcGood3 3 4 2" xfId="28653" xr:uid="{00000000-0005-0000-0000-0000C16F0000}"/>
    <cellStyle name="SAPBEXexcGood3 3 4 3" xfId="28654" xr:uid="{00000000-0005-0000-0000-0000C26F0000}"/>
    <cellStyle name="SAPBEXexcGood3 3 4 4" xfId="28655" xr:uid="{00000000-0005-0000-0000-0000C36F0000}"/>
    <cellStyle name="SAPBEXexcGood3 3 5" xfId="28656" xr:uid="{00000000-0005-0000-0000-0000C46F0000}"/>
    <cellStyle name="SAPBEXexcGood3 3 5 2" xfId="28657" xr:uid="{00000000-0005-0000-0000-0000C56F0000}"/>
    <cellStyle name="SAPBEXexcGood3 3 5 3" xfId="28658" xr:uid="{00000000-0005-0000-0000-0000C66F0000}"/>
    <cellStyle name="SAPBEXexcGood3 3 5 4" xfId="28659" xr:uid="{00000000-0005-0000-0000-0000C76F0000}"/>
    <cellStyle name="SAPBEXexcGood3 3 6" xfId="28660" xr:uid="{00000000-0005-0000-0000-0000C86F0000}"/>
    <cellStyle name="SAPBEXexcGood3 3 6 2" xfId="28661" xr:uid="{00000000-0005-0000-0000-0000C96F0000}"/>
    <cellStyle name="SAPBEXexcGood3 3 6 3" xfId="28662" xr:uid="{00000000-0005-0000-0000-0000CA6F0000}"/>
    <cellStyle name="SAPBEXexcGood3 3 6 4" xfId="28663" xr:uid="{00000000-0005-0000-0000-0000CB6F0000}"/>
    <cellStyle name="SAPBEXexcGood3 3 7" xfId="28664" xr:uid="{00000000-0005-0000-0000-0000CC6F0000}"/>
    <cellStyle name="SAPBEXexcGood3 3 7 2" xfId="28665" xr:uid="{00000000-0005-0000-0000-0000CD6F0000}"/>
    <cellStyle name="SAPBEXexcGood3 3 7 3" xfId="28666" xr:uid="{00000000-0005-0000-0000-0000CE6F0000}"/>
    <cellStyle name="SAPBEXexcGood3 3 7 4" xfId="28667" xr:uid="{00000000-0005-0000-0000-0000CF6F0000}"/>
    <cellStyle name="SAPBEXexcGood3 3 8" xfId="28668" xr:uid="{00000000-0005-0000-0000-0000D06F0000}"/>
    <cellStyle name="SAPBEXexcGood3 3 9" xfId="28669" xr:uid="{00000000-0005-0000-0000-0000D16F0000}"/>
    <cellStyle name="SAPBEXexcGood3 3 9 2" xfId="28670" xr:uid="{00000000-0005-0000-0000-0000D26F0000}"/>
    <cellStyle name="SAPBEXexcGood3 4" xfId="28671" xr:uid="{00000000-0005-0000-0000-0000D36F0000}"/>
    <cellStyle name="SAPBEXexcGood3 4 10" xfId="28672" xr:uid="{00000000-0005-0000-0000-0000D46F0000}"/>
    <cellStyle name="SAPBEXexcGood3 4 2" xfId="28673" xr:uid="{00000000-0005-0000-0000-0000D56F0000}"/>
    <cellStyle name="SAPBEXexcGood3 4 2 2" xfId="28674" xr:uid="{00000000-0005-0000-0000-0000D66F0000}"/>
    <cellStyle name="SAPBEXexcGood3 4 2 2 2" xfId="28675" xr:uid="{00000000-0005-0000-0000-0000D76F0000}"/>
    <cellStyle name="SAPBEXexcGood3 4 2 2 3" xfId="28676" xr:uid="{00000000-0005-0000-0000-0000D86F0000}"/>
    <cellStyle name="SAPBEXexcGood3 4 2 2 4" xfId="28677" xr:uid="{00000000-0005-0000-0000-0000D96F0000}"/>
    <cellStyle name="SAPBEXexcGood3 4 2 3" xfId="28678" xr:uid="{00000000-0005-0000-0000-0000DA6F0000}"/>
    <cellStyle name="SAPBEXexcGood3 4 2 3 2" xfId="28679" xr:uid="{00000000-0005-0000-0000-0000DB6F0000}"/>
    <cellStyle name="SAPBEXexcGood3 4 2 3 3" xfId="28680" xr:uid="{00000000-0005-0000-0000-0000DC6F0000}"/>
    <cellStyle name="SAPBEXexcGood3 4 2 3 4" xfId="28681" xr:uid="{00000000-0005-0000-0000-0000DD6F0000}"/>
    <cellStyle name="SAPBEXexcGood3 4 2 4" xfId="28682" xr:uid="{00000000-0005-0000-0000-0000DE6F0000}"/>
    <cellStyle name="SAPBEXexcGood3 4 2 4 2" xfId="28683" xr:uid="{00000000-0005-0000-0000-0000DF6F0000}"/>
    <cellStyle name="SAPBEXexcGood3 4 2 4 3" xfId="28684" xr:uid="{00000000-0005-0000-0000-0000E06F0000}"/>
    <cellStyle name="SAPBEXexcGood3 4 2 4 4" xfId="28685" xr:uid="{00000000-0005-0000-0000-0000E16F0000}"/>
    <cellStyle name="SAPBEXexcGood3 4 2 5" xfId="28686" xr:uid="{00000000-0005-0000-0000-0000E26F0000}"/>
    <cellStyle name="SAPBEXexcGood3 4 2 5 2" xfId="28687" xr:uid="{00000000-0005-0000-0000-0000E36F0000}"/>
    <cellStyle name="SAPBEXexcGood3 4 2 5 3" xfId="28688" xr:uid="{00000000-0005-0000-0000-0000E46F0000}"/>
    <cellStyle name="SAPBEXexcGood3 4 2 5 4" xfId="28689" xr:uid="{00000000-0005-0000-0000-0000E56F0000}"/>
    <cellStyle name="SAPBEXexcGood3 4 2 6" xfId="28690" xr:uid="{00000000-0005-0000-0000-0000E66F0000}"/>
    <cellStyle name="SAPBEXexcGood3 4 2 6 2" xfId="28691" xr:uid="{00000000-0005-0000-0000-0000E76F0000}"/>
    <cellStyle name="SAPBEXexcGood3 4 2 6 3" xfId="28692" xr:uid="{00000000-0005-0000-0000-0000E86F0000}"/>
    <cellStyle name="SAPBEXexcGood3 4 2 6 4" xfId="28693" xr:uid="{00000000-0005-0000-0000-0000E96F0000}"/>
    <cellStyle name="SAPBEXexcGood3 4 2 7" xfId="28694" xr:uid="{00000000-0005-0000-0000-0000EA6F0000}"/>
    <cellStyle name="SAPBEXexcGood3 4 2 8" xfId="28695" xr:uid="{00000000-0005-0000-0000-0000EB6F0000}"/>
    <cellStyle name="SAPBEXexcGood3 4 2 9" xfId="28696" xr:uid="{00000000-0005-0000-0000-0000EC6F0000}"/>
    <cellStyle name="SAPBEXexcGood3 4 3" xfId="28697" xr:uid="{00000000-0005-0000-0000-0000ED6F0000}"/>
    <cellStyle name="SAPBEXexcGood3 4 3 2" xfId="28698" xr:uid="{00000000-0005-0000-0000-0000EE6F0000}"/>
    <cellStyle name="SAPBEXexcGood3 4 3 3" xfId="28699" xr:uid="{00000000-0005-0000-0000-0000EF6F0000}"/>
    <cellStyle name="SAPBEXexcGood3 4 3 4" xfId="28700" xr:uid="{00000000-0005-0000-0000-0000F06F0000}"/>
    <cellStyle name="SAPBEXexcGood3 4 4" xfId="28701" xr:uid="{00000000-0005-0000-0000-0000F16F0000}"/>
    <cellStyle name="SAPBEXexcGood3 4 4 2" xfId="28702" xr:uid="{00000000-0005-0000-0000-0000F26F0000}"/>
    <cellStyle name="SAPBEXexcGood3 4 4 3" xfId="28703" xr:uid="{00000000-0005-0000-0000-0000F36F0000}"/>
    <cellStyle name="SAPBEXexcGood3 4 4 4" xfId="28704" xr:uid="{00000000-0005-0000-0000-0000F46F0000}"/>
    <cellStyle name="SAPBEXexcGood3 4 5" xfId="28705" xr:uid="{00000000-0005-0000-0000-0000F56F0000}"/>
    <cellStyle name="SAPBEXexcGood3 4 5 2" xfId="28706" xr:uid="{00000000-0005-0000-0000-0000F66F0000}"/>
    <cellStyle name="SAPBEXexcGood3 4 5 3" xfId="28707" xr:uid="{00000000-0005-0000-0000-0000F76F0000}"/>
    <cellStyle name="SAPBEXexcGood3 4 5 4" xfId="28708" xr:uid="{00000000-0005-0000-0000-0000F86F0000}"/>
    <cellStyle name="SAPBEXexcGood3 4 6" xfId="28709" xr:uid="{00000000-0005-0000-0000-0000F96F0000}"/>
    <cellStyle name="SAPBEXexcGood3 4 6 2" xfId="28710" xr:uid="{00000000-0005-0000-0000-0000FA6F0000}"/>
    <cellStyle name="SAPBEXexcGood3 4 6 3" xfId="28711" xr:uid="{00000000-0005-0000-0000-0000FB6F0000}"/>
    <cellStyle name="SAPBEXexcGood3 4 6 4" xfId="28712" xr:uid="{00000000-0005-0000-0000-0000FC6F0000}"/>
    <cellStyle name="SAPBEXexcGood3 4 7" xfId="28713" xr:uid="{00000000-0005-0000-0000-0000FD6F0000}"/>
    <cellStyle name="SAPBEXexcGood3 4 7 2" xfId="28714" xr:uid="{00000000-0005-0000-0000-0000FE6F0000}"/>
    <cellStyle name="SAPBEXexcGood3 4 7 3" xfId="28715" xr:uid="{00000000-0005-0000-0000-0000FF6F0000}"/>
    <cellStyle name="SAPBEXexcGood3 4 7 4" xfId="28716" xr:uid="{00000000-0005-0000-0000-000000700000}"/>
    <cellStyle name="SAPBEXexcGood3 4 8" xfId="28717" xr:uid="{00000000-0005-0000-0000-000001700000}"/>
    <cellStyle name="SAPBEXexcGood3 4 8 2" xfId="28718" xr:uid="{00000000-0005-0000-0000-000002700000}"/>
    <cellStyle name="SAPBEXexcGood3 4 9" xfId="28719" xr:uid="{00000000-0005-0000-0000-000003700000}"/>
    <cellStyle name="SAPBEXexcGood3 4 9 2" xfId="28720" xr:uid="{00000000-0005-0000-0000-000004700000}"/>
    <cellStyle name="SAPBEXexcGood3 5" xfId="28721" xr:uid="{00000000-0005-0000-0000-000005700000}"/>
    <cellStyle name="SAPBEXexcGood3 5 2" xfId="28722" xr:uid="{00000000-0005-0000-0000-000006700000}"/>
    <cellStyle name="SAPBEXexcGood3 5 2 2" xfId="28723" xr:uid="{00000000-0005-0000-0000-000007700000}"/>
    <cellStyle name="SAPBEXexcGood3 5 2 3" xfId="28724" xr:uid="{00000000-0005-0000-0000-000008700000}"/>
    <cellStyle name="SAPBEXexcGood3 5 2 4" xfId="28725" xr:uid="{00000000-0005-0000-0000-000009700000}"/>
    <cellStyle name="SAPBEXexcGood3 5 3" xfId="28726" xr:uid="{00000000-0005-0000-0000-00000A700000}"/>
    <cellStyle name="SAPBEXexcGood3 5 4" xfId="28727" xr:uid="{00000000-0005-0000-0000-00000B700000}"/>
    <cellStyle name="SAPBEXexcGood3 5 5" xfId="28728" xr:uid="{00000000-0005-0000-0000-00000C700000}"/>
    <cellStyle name="SAPBEXexcGood3 5 6" xfId="28729" xr:uid="{00000000-0005-0000-0000-00000D700000}"/>
    <cellStyle name="SAPBEXexcGood3 5 7" xfId="28730" xr:uid="{00000000-0005-0000-0000-00000E700000}"/>
    <cellStyle name="SAPBEXexcGood3 6" xfId="28731" xr:uid="{00000000-0005-0000-0000-00000F700000}"/>
    <cellStyle name="SAPBEXexcGood3 6 2" xfId="28732" xr:uid="{00000000-0005-0000-0000-000010700000}"/>
    <cellStyle name="SAPBEXexcGood3 6 2 2" xfId="28733" xr:uid="{00000000-0005-0000-0000-000011700000}"/>
    <cellStyle name="SAPBEXexcGood3 6 2 3" xfId="28734" xr:uid="{00000000-0005-0000-0000-000012700000}"/>
    <cellStyle name="SAPBEXexcGood3 6 2 4" xfId="28735" xr:uid="{00000000-0005-0000-0000-000013700000}"/>
    <cellStyle name="SAPBEXexcGood3 6 3" xfId="28736" xr:uid="{00000000-0005-0000-0000-000014700000}"/>
    <cellStyle name="SAPBEXexcGood3 6 4" xfId="28737" xr:uid="{00000000-0005-0000-0000-000015700000}"/>
    <cellStyle name="SAPBEXexcGood3 6 5" xfId="28738" xr:uid="{00000000-0005-0000-0000-000016700000}"/>
    <cellStyle name="SAPBEXexcGood3 7" xfId="28739" xr:uid="{00000000-0005-0000-0000-000017700000}"/>
    <cellStyle name="SAPBEXexcGood3 7 2" xfId="28740" xr:uid="{00000000-0005-0000-0000-000018700000}"/>
    <cellStyle name="SAPBEXexcGood3 7 3" xfId="28741" xr:uid="{00000000-0005-0000-0000-000019700000}"/>
    <cellStyle name="SAPBEXexcGood3 7 4" xfId="28742" xr:uid="{00000000-0005-0000-0000-00001A700000}"/>
    <cellStyle name="SAPBEXexcGood3 8" xfId="28743" xr:uid="{00000000-0005-0000-0000-00001B700000}"/>
    <cellStyle name="SAPBEXexcGood3 8 2" xfId="28744" xr:uid="{00000000-0005-0000-0000-00001C700000}"/>
    <cellStyle name="SAPBEXexcGood3 8 3" xfId="28745" xr:uid="{00000000-0005-0000-0000-00001D700000}"/>
    <cellStyle name="SAPBEXexcGood3 8 4" xfId="28746" xr:uid="{00000000-0005-0000-0000-00001E700000}"/>
    <cellStyle name="SAPBEXexcGood3 9" xfId="28747" xr:uid="{00000000-0005-0000-0000-00001F700000}"/>
    <cellStyle name="SAPBEXexcGood3 9 2" xfId="28748" xr:uid="{00000000-0005-0000-0000-000020700000}"/>
    <cellStyle name="SAPBEXexcGood3 9 3" xfId="28749" xr:uid="{00000000-0005-0000-0000-000021700000}"/>
    <cellStyle name="SAPBEXexcGood3 9 4" xfId="28750" xr:uid="{00000000-0005-0000-0000-000022700000}"/>
    <cellStyle name="SAPBEXfilterDrill" xfId="115" xr:uid="{00000000-0005-0000-0000-000023700000}"/>
    <cellStyle name="SAPBEXfilterDrill 10" xfId="28751" xr:uid="{00000000-0005-0000-0000-000024700000}"/>
    <cellStyle name="SAPBEXfilterDrill 10 2" xfId="28752" xr:uid="{00000000-0005-0000-0000-000025700000}"/>
    <cellStyle name="SAPBEXfilterDrill 10 3" xfId="28753" xr:uid="{00000000-0005-0000-0000-000026700000}"/>
    <cellStyle name="SAPBEXfilterDrill 10 4" xfId="28754" xr:uid="{00000000-0005-0000-0000-000027700000}"/>
    <cellStyle name="SAPBEXfilterDrill 11" xfId="28755" xr:uid="{00000000-0005-0000-0000-000028700000}"/>
    <cellStyle name="SAPBEXfilterDrill 11 2" xfId="28756" xr:uid="{00000000-0005-0000-0000-000029700000}"/>
    <cellStyle name="SAPBEXfilterDrill 11 3" xfId="28757" xr:uid="{00000000-0005-0000-0000-00002A700000}"/>
    <cellStyle name="SAPBEXfilterDrill 11 4" xfId="28758" xr:uid="{00000000-0005-0000-0000-00002B700000}"/>
    <cellStyle name="SAPBEXfilterDrill 12" xfId="28759" xr:uid="{00000000-0005-0000-0000-00002C700000}"/>
    <cellStyle name="SAPBEXfilterDrill 12 2" xfId="28760" xr:uid="{00000000-0005-0000-0000-00002D700000}"/>
    <cellStyle name="SAPBEXfilterDrill 12 3" xfId="28761" xr:uid="{00000000-0005-0000-0000-00002E700000}"/>
    <cellStyle name="SAPBEXfilterDrill 12 4" xfId="28762" xr:uid="{00000000-0005-0000-0000-00002F700000}"/>
    <cellStyle name="SAPBEXfilterDrill 13" xfId="28763" xr:uid="{00000000-0005-0000-0000-000030700000}"/>
    <cellStyle name="SAPBEXfilterDrill 13 2" xfId="28764" xr:uid="{00000000-0005-0000-0000-000031700000}"/>
    <cellStyle name="SAPBEXfilterDrill 13 3" xfId="28765" xr:uid="{00000000-0005-0000-0000-000032700000}"/>
    <cellStyle name="SAPBEXfilterDrill 13 4" xfId="28766" xr:uid="{00000000-0005-0000-0000-000033700000}"/>
    <cellStyle name="SAPBEXfilterDrill 14" xfId="28767" xr:uid="{00000000-0005-0000-0000-000034700000}"/>
    <cellStyle name="SAPBEXfilterDrill 14 2" xfId="28768" xr:uid="{00000000-0005-0000-0000-000035700000}"/>
    <cellStyle name="SAPBEXfilterDrill 14 3" xfId="28769" xr:uid="{00000000-0005-0000-0000-000036700000}"/>
    <cellStyle name="SAPBEXfilterDrill 14 4" xfId="28770" xr:uid="{00000000-0005-0000-0000-000037700000}"/>
    <cellStyle name="SAPBEXfilterDrill 15" xfId="28771" xr:uid="{00000000-0005-0000-0000-000038700000}"/>
    <cellStyle name="SAPBEXfilterDrill 15 2" xfId="28772" xr:uid="{00000000-0005-0000-0000-000039700000}"/>
    <cellStyle name="SAPBEXfilterDrill 15 3" xfId="28773" xr:uid="{00000000-0005-0000-0000-00003A700000}"/>
    <cellStyle name="SAPBEXfilterDrill 15 4" xfId="28774" xr:uid="{00000000-0005-0000-0000-00003B700000}"/>
    <cellStyle name="SAPBEXfilterDrill 16" xfId="28775" xr:uid="{00000000-0005-0000-0000-00003C700000}"/>
    <cellStyle name="SAPBEXfilterDrill 16 2" xfId="28776" xr:uid="{00000000-0005-0000-0000-00003D700000}"/>
    <cellStyle name="SAPBEXfilterDrill 16 3" xfId="28777" xr:uid="{00000000-0005-0000-0000-00003E700000}"/>
    <cellStyle name="SAPBEXfilterDrill 16 4" xfId="28778" xr:uid="{00000000-0005-0000-0000-00003F700000}"/>
    <cellStyle name="SAPBEXfilterDrill 17" xfId="28779" xr:uid="{00000000-0005-0000-0000-000040700000}"/>
    <cellStyle name="SAPBEXfilterDrill 17 2" xfId="28780" xr:uid="{00000000-0005-0000-0000-000041700000}"/>
    <cellStyle name="SAPBEXfilterDrill 17 3" xfId="28781" xr:uid="{00000000-0005-0000-0000-000042700000}"/>
    <cellStyle name="SAPBEXfilterDrill 17 4" xfId="28782" xr:uid="{00000000-0005-0000-0000-000043700000}"/>
    <cellStyle name="SAPBEXfilterDrill 18" xfId="28783" xr:uid="{00000000-0005-0000-0000-000044700000}"/>
    <cellStyle name="SAPBEXfilterDrill 19" xfId="28784" xr:uid="{00000000-0005-0000-0000-000045700000}"/>
    <cellStyle name="SAPBEXfilterDrill 2" xfId="28785" xr:uid="{00000000-0005-0000-0000-000046700000}"/>
    <cellStyle name="SAPBEXfilterDrill 2 10" xfId="28786" xr:uid="{00000000-0005-0000-0000-000047700000}"/>
    <cellStyle name="SAPBEXfilterDrill 2 10 2" xfId="28787" xr:uid="{00000000-0005-0000-0000-000048700000}"/>
    <cellStyle name="SAPBEXfilterDrill 2 11" xfId="28788" xr:uid="{00000000-0005-0000-0000-000049700000}"/>
    <cellStyle name="SAPBEXfilterDrill 2 11 2" xfId="28789" xr:uid="{00000000-0005-0000-0000-00004A700000}"/>
    <cellStyle name="SAPBEXfilterDrill 2 12" xfId="28790" xr:uid="{00000000-0005-0000-0000-00004B700000}"/>
    <cellStyle name="SAPBEXfilterDrill 2 12 2" xfId="28791" xr:uid="{00000000-0005-0000-0000-00004C700000}"/>
    <cellStyle name="SAPBEXfilterDrill 2 13" xfId="28792" xr:uid="{00000000-0005-0000-0000-00004D700000}"/>
    <cellStyle name="SAPBEXfilterDrill 2 2" xfId="28793" xr:uid="{00000000-0005-0000-0000-00004E700000}"/>
    <cellStyle name="SAPBEXfilterDrill 2 2 10" xfId="28794" xr:uid="{00000000-0005-0000-0000-00004F700000}"/>
    <cellStyle name="SAPBEXfilterDrill 2 2 2" xfId="28795" xr:uid="{00000000-0005-0000-0000-000050700000}"/>
    <cellStyle name="SAPBEXfilterDrill 2 2 2 2" xfId="28796" xr:uid="{00000000-0005-0000-0000-000051700000}"/>
    <cellStyle name="SAPBEXfilterDrill 2 2 2 2 2" xfId="28797" xr:uid="{00000000-0005-0000-0000-000052700000}"/>
    <cellStyle name="SAPBEXfilterDrill 2 2 2 2 3" xfId="28798" xr:uid="{00000000-0005-0000-0000-000053700000}"/>
    <cellStyle name="SAPBEXfilterDrill 2 2 2 2 4" xfId="28799" xr:uid="{00000000-0005-0000-0000-000054700000}"/>
    <cellStyle name="SAPBEXfilterDrill 2 2 2 3" xfId="28800" xr:uid="{00000000-0005-0000-0000-000055700000}"/>
    <cellStyle name="SAPBEXfilterDrill 2 2 2 3 2" xfId="28801" xr:uid="{00000000-0005-0000-0000-000056700000}"/>
    <cellStyle name="SAPBEXfilterDrill 2 2 2 3 3" xfId="28802" xr:uid="{00000000-0005-0000-0000-000057700000}"/>
    <cellStyle name="SAPBEXfilterDrill 2 2 2 3 4" xfId="28803" xr:uid="{00000000-0005-0000-0000-000058700000}"/>
    <cellStyle name="SAPBEXfilterDrill 2 2 2 4" xfId="28804" xr:uid="{00000000-0005-0000-0000-000059700000}"/>
    <cellStyle name="SAPBEXfilterDrill 2 2 2 4 2" xfId="28805" xr:uid="{00000000-0005-0000-0000-00005A700000}"/>
    <cellStyle name="SAPBEXfilterDrill 2 2 2 4 3" xfId="28806" xr:uid="{00000000-0005-0000-0000-00005B700000}"/>
    <cellStyle name="SAPBEXfilterDrill 2 2 2 4 4" xfId="28807" xr:uid="{00000000-0005-0000-0000-00005C700000}"/>
    <cellStyle name="SAPBEXfilterDrill 2 2 2 5" xfId="28808" xr:uid="{00000000-0005-0000-0000-00005D700000}"/>
    <cellStyle name="SAPBEXfilterDrill 2 2 2 5 2" xfId="28809" xr:uid="{00000000-0005-0000-0000-00005E700000}"/>
    <cellStyle name="SAPBEXfilterDrill 2 2 2 5 3" xfId="28810" xr:uid="{00000000-0005-0000-0000-00005F700000}"/>
    <cellStyle name="SAPBEXfilterDrill 2 2 2 5 4" xfId="28811" xr:uid="{00000000-0005-0000-0000-000060700000}"/>
    <cellStyle name="SAPBEXfilterDrill 2 2 2 6" xfId="28812" xr:uid="{00000000-0005-0000-0000-000061700000}"/>
    <cellStyle name="SAPBEXfilterDrill 2 2 2 6 2" xfId="28813" xr:uid="{00000000-0005-0000-0000-000062700000}"/>
    <cellStyle name="SAPBEXfilterDrill 2 2 2 6 3" xfId="28814" xr:uid="{00000000-0005-0000-0000-000063700000}"/>
    <cellStyle name="SAPBEXfilterDrill 2 2 2 6 4" xfId="28815" xr:uid="{00000000-0005-0000-0000-000064700000}"/>
    <cellStyle name="SAPBEXfilterDrill 2 2 2 7" xfId="28816" xr:uid="{00000000-0005-0000-0000-000065700000}"/>
    <cellStyle name="SAPBEXfilterDrill 2 2 2 8" xfId="28817" xr:uid="{00000000-0005-0000-0000-000066700000}"/>
    <cellStyle name="SAPBEXfilterDrill 2 2 2 9" xfId="28818" xr:uid="{00000000-0005-0000-0000-000067700000}"/>
    <cellStyle name="SAPBEXfilterDrill 2 2 3" xfId="28819" xr:uid="{00000000-0005-0000-0000-000068700000}"/>
    <cellStyle name="SAPBEXfilterDrill 2 2 3 2" xfId="28820" xr:uid="{00000000-0005-0000-0000-000069700000}"/>
    <cellStyle name="SAPBEXfilterDrill 2 2 3 3" xfId="28821" xr:uid="{00000000-0005-0000-0000-00006A700000}"/>
    <cellStyle name="SAPBEXfilterDrill 2 2 3 4" xfId="28822" xr:uid="{00000000-0005-0000-0000-00006B700000}"/>
    <cellStyle name="SAPBEXfilterDrill 2 2 4" xfId="28823" xr:uid="{00000000-0005-0000-0000-00006C700000}"/>
    <cellStyle name="SAPBEXfilterDrill 2 2 4 2" xfId="28824" xr:uid="{00000000-0005-0000-0000-00006D700000}"/>
    <cellStyle name="SAPBEXfilterDrill 2 2 4 3" xfId="28825" xr:uid="{00000000-0005-0000-0000-00006E700000}"/>
    <cellStyle name="SAPBEXfilterDrill 2 2 4 4" xfId="28826" xr:uid="{00000000-0005-0000-0000-00006F700000}"/>
    <cellStyle name="SAPBEXfilterDrill 2 2 5" xfId="28827" xr:uid="{00000000-0005-0000-0000-000070700000}"/>
    <cellStyle name="SAPBEXfilterDrill 2 2 5 2" xfId="28828" xr:uid="{00000000-0005-0000-0000-000071700000}"/>
    <cellStyle name="SAPBEXfilterDrill 2 2 5 3" xfId="28829" xr:uid="{00000000-0005-0000-0000-000072700000}"/>
    <cellStyle name="SAPBEXfilterDrill 2 2 5 4" xfId="28830" xr:uid="{00000000-0005-0000-0000-000073700000}"/>
    <cellStyle name="SAPBEXfilterDrill 2 2 6" xfId="28831" xr:uid="{00000000-0005-0000-0000-000074700000}"/>
    <cellStyle name="SAPBEXfilterDrill 2 2 6 2" xfId="28832" xr:uid="{00000000-0005-0000-0000-000075700000}"/>
    <cellStyle name="SAPBEXfilterDrill 2 2 6 3" xfId="28833" xr:uid="{00000000-0005-0000-0000-000076700000}"/>
    <cellStyle name="SAPBEXfilterDrill 2 2 6 4" xfId="28834" xr:uid="{00000000-0005-0000-0000-000077700000}"/>
    <cellStyle name="SAPBEXfilterDrill 2 2 7" xfId="28835" xr:uid="{00000000-0005-0000-0000-000078700000}"/>
    <cellStyle name="SAPBEXfilterDrill 2 2 7 2" xfId="28836" xr:uid="{00000000-0005-0000-0000-000079700000}"/>
    <cellStyle name="SAPBEXfilterDrill 2 2 7 3" xfId="28837" xr:uid="{00000000-0005-0000-0000-00007A700000}"/>
    <cellStyle name="SAPBEXfilterDrill 2 2 7 4" xfId="28838" xr:uid="{00000000-0005-0000-0000-00007B700000}"/>
    <cellStyle name="SAPBEXfilterDrill 2 2 8" xfId="28839" xr:uid="{00000000-0005-0000-0000-00007C700000}"/>
    <cellStyle name="SAPBEXfilterDrill 2 2 8 2" xfId="28840" xr:uid="{00000000-0005-0000-0000-00007D700000}"/>
    <cellStyle name="SAPBEXfilterDrill 2 2 9" xfId="28841" xr:uid="{00000000-0005-0000-0000-00007E700000}"/>
    <cellStyle name="SAPBEXfilterDrill 2 3" xfId="28842" xr:uid="{00000000-0005-0000-0000-00007F700000}"/>
    <cellStyle name="SAPBEXfilterDrill 2 3 2" xfId="28843" xr:uid="{00000000-0005-0000-0000-000080700000}"/>
    <cellStyle name="SAPBEXfilterDrill 2 3 2 2" xfId="28844" xr:uid="{00000000-0005-0000-0000-000081700000}"/>
    <cellStyle name="SAPBEXfilterDrill 2 3 2 3" xfId="28845" xr:uid="{00000000-0005-0000-0000-000082700000}"/>
    <cellStyle name="SAPBEXfilterDrill 2 3 2 4" xfId="28846" xr:uid="{00000000-0005-0000-0000-000083700000}"/>
    <cellStyle name="SAPBEXfilterDrill 2 3 3" xfId="28847" xr:uid="{00000000-0005-0000-0000-000084700000}"/>
    <cellStyle name="SAPBEXfilterDrill 2 3 3 2" xfId="28848" xr:uid="{00000000-0005-0000-0000-000085700000}"/>
    <cellStyle name="SAPBEXfilterDrill 2 3 3 3" xfId="28849" xr:uid="{00000000-0005-0000-0000-000086700000}"/>
    <cellStyle name="SAPBEXfilterDrill 2 3 3 4" xfId="28850" xr:uid="{00000000-0005-0000-0000-000087700000}"/>
    <cellStyle name="SAPBEXfilterDrill 2 3 4" xfId="28851" xr:uid="{00000000-0005-0000-0000-000088700000}"/>
    <cellStyle name="SAPBEXfilterDrill 2 3 4 2" xfId="28852" xr:uid="{00000000-0005-0000-0000-000089700000}"/>
    <cellStyle name="SAPBEXfilterDrill 2 3 4 3" xfId="28853" xr:uid="{00000000-0005-0000-0000-00008A700000}"/>
    <cellStyle name="SAPBEXfilterDrill 2 3 4 4" xfId="28854" xr:uid="{00000000-0005-0000-0000-00008B700000}"/>
    <cellStyle name="SAPBEXfilterDrill 2 3 5" xfId="28855" xr:uid="{00000000-0005-0000-0000-00008C700000}"/>
    <cellStyle name="SAPBEXfilterDrill 2 3 5 2" xfId="28856" xr:uid="{00000000-0005-0000-0000-00008D700000}"/>
    <cellStyle name="SAPBEXfilterDrill 2 3 5 3" xfId="28857" xr:uid="{00000000-0005-0000-0000-00008E700000}"/>
    <cellStyle name="SAPBEXfilterDrill 2 3 5 4" xfId="28858" xr:uid="{00000000-0005-0000-0000-00008F700000}"/>
    <cellStyle name="SAPBEXfilterDrill 2 3 6" xfId="28859" xr:uid="{00000000-0005-0000-0000-000090700000}"/>
    <cellStyle name="SAPBEXfilterDrill 2 3 6 2" xfId="28860" xr:uid="{00000000-0005-0000-0000-000091700000}"/>
    <cellStyle name="SAPBEXfilterDrill 2 3 6 3" xfId="28861" xr:uid="{00000000-0005-0000-0000-000092700000}"/>
    <cellStyle name="SAPBEXfilterDrill 2 3 6 4" xfId="28862" xr:uid="{00000000-0005-0000-0000-000093700000}"/>
    <cellStyle name="SAPBEXfilterDrill 2 3 7" xfId="28863" xr:uid="{00000000-0005-0000-0000-000094700000}"/>
    <cellStyle name="SAPBEXfilterDrill 2 3 8" xfId="28864" xr:uid="{00000000-0005-0000-0000-000095700000}"/>
    <cellStyle name="SAPBEXfilterDrill 2 3 9" xfId="28865" xr:uid="{00000000-0005-0000-0000-000096700000}"/>
    <cellStyle name="SAPBEXfilterDrill 2 4" xfId="28866" xr:uid="{00000000-0005-0000-0000-000097700000}"/>
    <cellStyle name="SAPBEXfilterDrill 2 4 2" xfId="28867" xr:uid="{00000000-0005-0000-0000-000098700000}"/>
    <cellStyle name="SAPBEXfilterDrill 2 4 3" xfId="28868" xr:uid="{00000000-0005-0000-0000-000099700000}"/>
    <cellStyle name="SAPBEXfilterDrill 2 4 4" xfId="28869" xr:uid="{00000000-0005-0000-0000-00009A700000}"/>
    <cellStyle name="SAPBEXfilterDrill 2 5" xfId="28870" xr:uid="{00000000-0005-0000-0000-00009B700000}"/>
    <cellStyle name="SAPBEXfilterDrill 2 5 2" xfId="28871" xr:uid="{00000000-0005-0000-0000-00009C700000}"/>
    <cellStyle name="SAPBEXfilterDrill 2 5 3" xfId="28872" xr:uid="{00000000-0005-0000-0000-00009D700000}"/>
    <cellStyle name="SAPBEXfilterDrill 2 5 4" xfId="28873" xr:uid="{00000000-0005-0000-0000-00009E700000}"/>
    <cellStyle name="SAPBEXfilterDrill 2 6" xfId="28874" xr:uid="{00000000-0005-0000-0000-00009F700000}"/>
    <cellStyle name="SAPBEXfilterDrill 2 6 2" xfId="28875" xr:uid="{00000000-0005-0000-0000-0000A0700000}"/>
    <cellStyle name="SAPBEXfilterDrill 2 6 3" xfId="28876" xr:uid="{00000000-0005-0000-0000-0000A1700000}"/>
    <cellStyle name="SAPBEXfilterDrill 2 6 4" xfId="28877" xr:uid="{00000000-0005-0000-0000-0000A2700000}"/>
    <cellStyle name="SAPBEXfilterDrill 2 7" xfId="28878" xr:uid="{00000000-0005-0000-0000-0000A3700000}"/>
    <cellStyle name="SAPBEXfilterDrill 2 7 2" xfId="28879" xr:uid="{00000000-0005-0000-0000-0000A4700000}"/>
    <cellStyle name="SAPBEXfilterDrill 2 7 3" xfId="28880" xr:uid="{00000000-0005-0000-0000-0000A5700000}"/>
    <cellStyle name="SAPBEXfilterDrill 2 7 4" xfId="28881" xr:uid="{00000000-0005-0000-0000-0000A6700000}"/>
    <cellStyle name="SAPBEXfilterDrill 2 8" xfId="28882" xr:uid="{00000000-0005-0000-0000-0000A7700000}"/>
    <cellStyle name="SAPBEXfilterDrill 2 9" xfId="28883" xr:uid="{00000000-0005-0000-0000-0000A8700000}"/>
    <cellStyle name="SAPBEXfilterDrill 20" xfId="28884" xr:uid="{00000000-0005-0000-0000-0000A9700000}"/>
    <cellStyle name="SAPBEXfilterDrill 20 2" xfId="28885" xr:uid="{00000000-0005-0000-0000-0000AA700000}"/>
    <cellStyle name="SAPBEXfilterDrill 21" xfId="28886" xr:uid="{00000000-0005-0000-0000-0000AB700000}"/>
    <cellStyle name="SAPBEXfilterDrill 21 2" xfId="28887" xr:uid="{00000000-0005-0000-0000-0000AC700000}"/>
    <cellStyle name="SAPBEXfilterDrill 22" xfId="28888" xr:uid="{00000000-0005-0000-0000-0000AD700000}"/>
    <cellStyle name="SAPBEXfilterDrill 23" xfId="28889" xr:uid="{00000000-0005-0000-0000-0000AE700000}"/>
    <cellStyle name="SAPBEXfilterDrill 3" xfId="28890" xr:uid="{00000000-0005-0000-0000-0000AF700000}"/>
    <cellStyle name="SAPBEXfilterDrill 3 10" xfId="28891" xr:uid="{00000000-0005-0000-0000-0000B0700000}"/>
    <cellStyle name="SAPBEXfilterDrill 3 10 2" xfId="28892" xr:uid="{00000000-0005-0000-0000-0000B1700000}"/>
    <cellStyle name="SAPBEXfilterDrill 3 11" xfId="28893" xr:uid="{00000000-0005-0000-0000-0000B2700000}"/>
    <cellStyle name="SAPBEXfilterDrill 3 11 2" xfId="28894" xr:uid="{00000000-0005-0000-0000-0000B3700000}"/>
    <cellStyle name="SAPBEXfilterDrill 3 12" xfId="28895" xr:uid="{00000000-0005-0000-0000-0000B4700000}"/>
    <cellStyle name="SAPBEXfilterDrill 3 2" xfId="28896" xr:uid="{00000000-0005-0000-0000-0000B5700000}"/>
    <cellStyle name="SAPBEXfilterDrill 3 2 2" xfId="28897" xr:uid="{00000000-0005-0000-0000-0000B6700000}"/>
    <cellStyle name="SAPBEXfilterDrill 3 2 2 2" xfId="28898" xr:uid="{00000000-0005-0000-0000-0000B7700000}"/>
    <cellStyle name="SAPBEXfilterDrill 3 2 2 3" xfId="28899" xr:uid="{00000000-0005-0000-0000-0000B8700000}"/>
    <cellStyle name="SAPBEXfilterDrill 3 2 2 4" xfId="28900" xr:uid="{00000000-0005-0000-0000-0000B9700000}"/>
    <cellStyle name="SAPBEXfilterDrill 3 2 3" xfId="28901" xr:uid="{00000000-0005-0000-0000-0000BA700000}"/>
    <cellStyle name="SAPBEXfilterDrill 3 2 3 2" xfId="28902" xr:uid="{00000000-0005-0000-0000-0000BB700000}"/>
    <cellStyle name="SAPBEXfilterDrill 3 2 3 3" xfId="28903" xr:uid="{00000000-0005-0000-0000-0000BC700000}"/>
    <cellStyle name="SAPBEXfilterDrill 3 2 3 4" xfId="28904" xr:uid="{00000000-0005-0000-0000-0000BD700000}"/>
    <cellStyle name="SAPBEXfilterDrill 3 2 4" xfId="28905" xr:uid="{00000000-0005-0000-0000-0000BE700000}"/>
    <cellStyle name="SAPBEXfilterDrill 3 2 4 2" xfId="28906" xr:uid="{00000000-0005-0000-0000-0000BF700000}"/>
    <cellStyle name="SAPBEXfilterDrill 3 2 4 3" xfId="28907" xr:uid="{00000000-0005-0000-0000-0000C0700000}"/>
    <cellStyle name="SAPBEXfilterDrill 3 2 4 4" xfId="28908" xr:uid="{00000000-0005-0000-0000-0000C1700000}"/>
    <cellStyle name="SAPBEXfilterDrill 3 2 5" xfId="28909" xr:uid="{00000000-0005-0000-0000-0000C2700000}"/>
    <cellStyle name="SAPBEXfilterDrill 3 2 5 2" xfId="28910" xr:uid="{00000000-0005-0000-0000-0000C3700000}"/>
    <cellStyle name="SAPBEXfilterDrill 3 2 5 3" xfId="28911" xr:uid="{00000000-0005-0000-0000-0000C4700000}"/>
    <cellStyle name="SAPBEXfilterDrill 3 2 5 4" xfId="28912" xr:uid="{00000000-0005-0000-0000-0000C5700000}"/>
    <cellStyle name="SAPBEXfilterDrill 3 2 6" xfId="28913" xr:uid="{00000000-0005-0000-0000-0000C6700000}"/>
    <cellStyle name="SAPBEXfilterDrill 3 2 6 2" xfId="28914" xr:uid="{00000000-0005-0000-0000-0000C7700000}"/>
    <cellStyle name="SAPBEXfilterDrill 3 2 6 3" xfId="28915" xr:uid="{00000000-0005-0000-0000-0000C8700000}"/>
    <cellStyle name="SAPBEXfilterDrill 3 2 6 4" xfId="28916" xr:uid="{00000000-0005-0000-0000-0000C9700000}"/>
    <cellStyle name="SAPBEXfilterDrill 3 2 7" xfId="28917" xr:uid="{00000000-0005-0000-0000-0000CA700000}"/>
    <cellStyle name="SAPBEXfilterDrill 3 2 8" xfId="28918" xr:uid="{00000000-0005-0000-0000-0000CB700000}"/>
    <cellStyle name="SAPBEXfilterDrill 3 2 9" xfId="28919" xr:uid="{00000000-0005-0000-0000-0000CC700000}"/>
    <cellStyle name="SAPBEXfilterDrill 3 3" xfId="28920" xr:uid="{00000000-0005-0000-0000-0000CD700000}"/>
    <cellStyle name="SAPBEXfilterDrill 3 3 2" xfId="28921" xr:uid="{00000000-0005-0000-0000-0000CE700000}"/>
    <cellStyle name="SAPBEXfilterDrill 3 3 3" xfId="28922" xr:uid="{00000000-0005-0000-0000-0000CF700000}"/>
    <cellStyle name="SAPBEXfilterDrill 3 3 4" xfId="28923" xr:uid="{00000000-0005-0000-0000-0000D0700000}"/>
    <cellStyle name="SAPBEXfilterDrill 3 4" xfId="28924" xr:uid="{00000000-0005-0000-0000-0000D1700000}"/>
    <cellStyle name="SAPBEXfilterDrill 3 4 2" xfId="28925" xr:uid="{00000000-0005-0000-0000-0000D2700000}"/>
    <cellStyle name="SAPBEXfilterDrill 3 4 3" xfId="28926" xr:uid="{00000000-0005-0000-0000-0000D3700000}"/>
    <cellStyle name="SAPBEXfilterDrill 3 4 4" xfId="28927" xr:uid="{00000000-0005-0000-0000-0000D4700000}"/>
    <cellStyle name="SAPBEXfilterDrill 3 5" xfId="28928" xr:uid="{00000000-0005-0000-0000-0000D5700000}"/>
    <cellStyle name="SAPBEXfilterDrill 3 5 2" xfId="28929" xr:uid="{00000000-0005-0000-0000-0000D6700000}"/>
    <cellStyle name="SAPBEXfilterDrill 3 5 3" xfId="28930" xr:uid="{00000000-0005-0000-0000-0000D7700000}"/>
    <cellStyle name="SAPBEXfilterDrill 3 5 4" xfId="28931" xr:uid="{00000000-0005-0000-0000-0000D8700000}"/>
    <cellStyle name="SAPBEXfilterDrill 3 6" xfId="28932" xr:uid="{00000000-0005-0000-0000-0000D9700000}"/>
    <cellStyle name="SAPBEXfilterDrill 3 6 2" xfId="28933" xr:uid="{00000000-0005-0000-0000-0000DA700000}"/>
    <cellStyle name="SAPBEXfilterDrill 3 6 3" xfId="28934" xr:uid="{00000000-0005-0000-0000-0000DB700000}"/>
    <cellStyle name="SAPBEXfilterDrill 3 6 4" xfId="28935" xr:uid="{00000000-0005-0000-0000-0000DC700000}"/>
    <cellStyle name="SAPBEXfilterDrill 3 7" xfId="28936" xr:uid="{00000000-0005-0000-0000-0000DD700000}"/>
    <cellStyle name="SAPBEXfilterDrill 3 7 2" xfId="28937" xr:uid="{00000000-0005-0000-0000-0000DE700000}"/>
    <cellStyle name="SAPBEXfilterDrill 3 7 3" xfId="28938" xr:uid="{00000000-0005-0000-0000-0000DF700000}"/>
    <cellStyle name="SAPBEXfilterDrill 3 7 4" xfId="28939" xr:uid="{00000000-0005-0000-0000-0000E0700000}"/>
    <cellStyle name="SAPBEXfilterDrill 3 8" xfId="28940" xr:uid="{00000000-0005-0000-0000-0000E1700000}"/>
    <cellStyle name="SAPBEXfilterDrill 3 9" xfId="28941" xr:uid="{00000000-0005-0000-0000-0000E2700000}"/>
    <cellStyle name="SAPBEXfilterDrill 3 9 2" xfId="28942" xr:uid="{00000000-0005-0000-0000-0000E3700000}"/>
    <cellStyle name="SAPBEXfilterDrill 4" xfId="28943" xr:uid="{00000000-0005-0000-0000-0000E4700000}"/>
    <cellStyle name="SAPBEXfilterDrill 4 10" xfId="28944" xr:uid="{00000000-0005-0000-0000-0000E5700000}"/>
    <cellStyle name="SAPBEXfilterDrill 4 2" xfId="28945" xr:uid="{00000000-0005-0000-0000-0000E6700000}"/>
    <cellStyle name="SAPBEXfilterDrill 4 2 2" xfId="28946" xr:uid="{00000000-0005-0000-0000-0000E7700000}"/>
    <cellStyle name="SAPBEXfilterDrill 4 2 2 2" xfId="28947" xr:uid="{00000000-0005-0000-0000-0000E8700000}"/>
    <cellStyle name="SAPBEXfilterDrill 4 2 2 3" xfId="28948" xr:uid="{00000000-0005-0000-0000-0000E9700000}"/>
    <cellStyle name="SAPBEXfilterDrill 4 2 2 4" xfId="28949" xr:uid="{00000000-0005-0000-0000-0000EA700000}"/>
    <cellStyle name="SAPBEXfilterDrill 4 2 3" xfId="28950" xr:uid="{00000000-0005-0000-0000-0000EB700000}"/>
    <cellStyle name="SAPBEXfilterDrill 4 2 3 2" xfId="28951" xr:uid="{00000000-0005-0000-0000-0000EC700000}"/>
    <cellStyle name="SAPBEXfilterDrill 4 2 3 3" xfId="28952" xr:uid="{00000000-0005-0000-0000-0000ED700000}"/>
    <cellStyle name="SAPBEXfilterDrill 4 2 3 4" xfId="28953" xr:uid="{00000000-0005-0000-0000-0000EE700000}"/>
    <cellStyle name="SAPBEXfilterDrill 4 2 4" xfId="28954" xr:uid="{00000000-0005-0000-0000-0000EF700000}"/>
    <cellStyle name="SAPBEXfilterDrill 4 2 4 2" xfId="28955" xr:uid="{00000000-0005-0000-0000-0000F0700000}"/>
    <cellStyle name="SAPBEXfilterDrill 4 2 4 3" xfId="28956" xr:uid="{00000000-0005-0000-0000-0000F1700000}"/>
    <cellStyle name="SAPBEXfilterDrill 4 2 4 4" xfId="28957" xr:uid="{00000000-0005-0000-0000-0000F2700000}"/>
    <cellStyle name="SAPBEXfilterDrill 4 2 5" xfId="28958" xr:uid="{00000000-0005-0000-0000-0000F3700000}"/>
    <cellStyle name="SAPBEXfilterDrill 4 2 5 2" xfId="28959" xr:uid="{00000000-0005-0000-0000-0000F4700000}"/>
    <cellStyle name="SAPBEXfilterDrill 4 2 5 3" xfId="28960" xr:uid="{00000000-0005-0000-0000-0000F5700000}"/>
    <cellStyle name="SAPBEXfilterDrill 4 2 5 4" xfId="28961" xr:uid="{00000000-0005-0000-0000-0000F6700000}"/>
    <cellStyle name="SAPBEXfilterDrill 4 2 6" xfId="28962" xr:uid="{00000000-0005-0000-0000-0000F7700000}"/>
    <cellStyle name="SAPBEXfilterDrill 4 2 6 2" xfId="28963" xr:uid="{00000000-0005-0000-0000-0000F8700000}"/>
    <cellStyle name="SAPBEXfilterDrill 4 2 6 3" xfId="28964" xr:uid="{00000000-0005-0000-0000-0000F9700000}"/>
    <cellStyle name="SAPBEXfilterDrill 4 2 6 4" xfId="28965" xr:uid="{00000000-0005-0000-0000-0000FA700000}"/>
    <cellStyle name="SAPBEXfilterDrill 4 2 7" xfId="28966" xr:uid="{00000000-0005-0000-0000-0000FB700000}"/>
    <cellStyle name="SAPBEXfilterDrill 4 2 8" xfId="28967" xr:uid="{00000000-0005-0000-0000-0000FC700000}"/>
    <cellStyle name="SAPBEXfilterDrill 4 2 9" xfId="28968" xr:uid="{00000000-0005-0000-0000-0000FD700000}"/>
    <cellStyle name="SAPBEXfilterDrill 4 3" xfId="28969" xr:uid="{00000000-0005-0000-0000-0000FE700000}"/>
    <cellStyle name="SAPBEXfilterDrill 4 3 2" xfId="28970" xr:uid="{00000000-0005-0000-0000-0000FF700000}"/>
    <cellStyle name="SAPBEXfilterDrill 4 3 3" xfId="28971" xr:uid="{00000000-0005-0000-0000-000000710000}"/>
    <cellStyle name="SAPBEXfilterDrill 4 3 4" xfId="28972" xr:uid="{00000000-0005-0000-0000-000001710000}"/>
    <cellStyle name="SAPBEXfilterDrill 4 4" xfId="28973" xr:uid="{00000000-0005-0000-0000-000002710000}"/>
    <cellStyle name="SAPBEXfilterDrill 4 4 2" xfId="28974" xr:uid="{00000000-0005-0000-0000-000003710000}"/>
    <cellStyle name="SAPBEXfilterDrill 4 4 3" xfId="28975" xr:uid="{00000000-0005-0000-0000-000004710000}"/>
    <cellStyle name="SAPBEXfilterDrill 4 4 4" xfId="28976" xr:uid="{00000000-0005-0000-0000-000005710000}"/>
    <cellStyle name="SAPBEXfilterDrill 4 5" xfId="28977" xr:uid="{00000000-0005-0000-0000-000006710000}"/>
    <cellStyle name="SAPBEXfilterDrill 4 5 2" xfId="28978" xr:uid="{00000000-0005-0000-0000-000007710000}"/>
    <cellStyle name="SAPBEXfilterDrill 4 5 3" xfId="28979" xr:uid="{00000000-0005-0000-0000-000008710000}"/>
    <cellStyle name="SAPBEXfilterDrill 4 5 4" xfId="28980" xr:uid="{00000000-0005-0000-0000-000009710000}"/>
    <cellStyle name="SAPBEXfilterDrill 4 6" xfId="28981" xr:uid="{00000000-0005-0000-0000-00000A710000}"/>
    <cellStyle name="SAPBEXfilterDrill 4 6 2" xfId="28982" xr:uid="{00000000-0005-0000-0000-00000B710000}"/>
    <cellStyle name="SAPBEXfilterDrill 4 6 3" xfId="28983" xr:uid="{00000000-0005-0000-0000-00000C710000}"/>
    <cellStyle name="SAPBEXfilterDrill 4 6 4" xfId="28984" xr:uid="{00000000-0005-0000-0000-00000D710000}"/>
    <cellStyle name="SAPBEXfilterDrill 4 7" xfId="28985" xr:uid="{00000000-0005-0000-0000-00000E710000}"/>
    <cellStyle name="SAPBEXfilterDrill 4 7 2" xfId="28986" xr:uid="{00000000-0005-0000-0000-00000F710000}"/>
    <cellStyle name="SAPBEXfilterDrill 4 7 3" xfId="28987" xr:uid="{00000000-0005-0000-0000-000010710000}"/>
    <cellStyle name="SAPBEXfilterDrill 4 7 4" xfId="28988" xr:uid="{00000000-0005-0000-0000-000011710000}"/>
    <cellStyle name="SAPBEXfilterDrill 4 8" xfId="28989" xr:uid="{00000000-0005-0000-0000-000012710000}"/>
    <cellStyle name="SAPBEXfilterDrill 4 8 2" xfId="28990" xr:uid="{00000000-0005-0000-0000-000013710000}"/>
    <cellStyle name="SAPBEXfilterDrill 4 9" xfId="28991" xr:uid="{00000000-0005-0000-0000-000014710000}"/>
    <cellStyle name="SAPBEXfilterDrill 4 9 2" xfId="28992" xr:uid="{00000000-0005-0000-0000-000015710000}"/>
    <cellStyle name="SAPBEXfilterDrill 5" xfId="28993" xr:uid="{00000000-0005-0000-0000-000016710000}"/>
    <cellStyle name="SAPBEXfilterDrill 5 2" xfId="28994" xr:uid="{00000000-0005-0000-0000-000017710000}"/>
    <cellStyle name="SAPBEXfilterDrill 5 2 2" xfId="28995" xr:uid="{00000000-0005-0000-0000-000018710000}"/>
    <cellStyle name="SAPBEXfilterDrill 5 2 3" xfId="28996" xr:uid="{00000000-0005-0000-0000-000019710000}"/>
    <cellStyle name="SAPBEXfilterDrill 5 2 4" xfId="28997" xr:uid="{00000000-0005-0000-0000-00001A710000}"/>
    <cellStyle name="SAPBEXfilterDrill 5 3" xfId="28998" xr:uid="{00000000-0005-0000-0000-00001B710000}"/>
    <cellStyle name="SAPBEXfilterDrill 5 4" xfId="28999" xr:uid="{00000000-0005-0000-0000-00001C710000}"/>
    <cellStyle name="SAPBEXfilterDrill 5 5" xfId="29000" xr:uid="{00000000-0005-0000-0000-00001D710000}"/>
    <cellStyle name="SAPBEXfilterDrill 5 6" xfId="29001" xr:uid="{00000000-0005-0000-0000-00001E710000}"/>
    <cellStyle name="SAPBEXfilterDrill 5 7" xfId="29002" xr:uid="{00000000-0005-0000-0000-00001F710000}"/>
    <cellStyle name="SAPBEXfilterDrill 6" xfId="29003" xr:uid="{00000000-0005-0000-0000-000020710000}"/>
    <cellStyle name="SAPBEXfilterDrill 6 2" xfId="29004" xr:uid="{00000000-0005-0000-0000-000021710000}"/>
    <cellStyle name="SAPBEXfilterDrill 6 2 2" xfId="29005" xr:uid="{00000000-0005-0000-0000-000022710000}"/>
    <cellStyle name="SAPBEXfilterDrill 6 2 3" xfId="29006" xr:uid="{00000000-0005-0000-0000-000023710000}"/>
    <cellStyle name="SAPBEXfilterDrill 6 2 4" xfId="29007" xr:uid="{00000000-0005-0000-0000-000024710000}"/>
    <cellStyle name="SAPBEXfilterDrill 6 3" xfId="29008" xr:uid="{00000000-0005-0000-0000-000025710000}"/>
    <cellStyle name="SAPBEXfilterDrill 6 4" xfId="29009" xr:uid="{00000000-0005-0000-0000-000026710000}"/>
    <cellStyle name="SAPBEXfilterDrill 7" xfId="29010" xr:uid="{00000000-0005-0000-0000-000027710000}"/>
    <cellStyle name="SAPBEXfilterDrill 7 2" xfId="29011" xr:uid="{00000000-0005-0000-0000-000028710000}"/>
    <cellStyle name="SAPBEXfilterDrill 7 3" xfId="29012" xr:uid="{00000000-0005-0000-0000-000029710000}"/>
    <cellStyle name="SAPBEXfilterDrill 7 4" xfId="29013" xr:uid="{00000000-0005-0000-0000-00002A710000}"/>
    <cellStyle name="SAPBEXfilterDrill 8" xfId="29014" xr:uid="{00000000-0005-0000-0000-00002B710000}"/>
    <cellStyle name="SAPBEXfilterDrill 8 2" xfId="29015" xr:uid="{00000000-0005-0000-0000-00002C710000}"/>
    <cellStyle name="SAPBEXfilterDrill 8 3" xfId="29016" xr:uid="{00000000-0005-0000-0000-00002D710000}"/>
    <cellStyle name="SAPBEXfilterDrill 8 4" xfId="29017" xr:uid="{00000000-0005-0000-0000-00002E710000}"/>
    <cellStyle name="SAPBEXfilterDrill 9" xfId="29018" xr:uid="{00000000-0005-0000-0000-00002F710000}"/>
    <cellStyle name="SAPBEXfilterDrill 9 2" xfId="29019" xr:uid="{00000000-0005-0000-0000-000030710000}"/>
    <cellStyle name="SAPBEXfilterDrill 9 3" xfId="29020" xr:uid="{00000000-0005-0000-0000-000031710000}"/>
    <cellStyle name="SAPBEXfilterDrill 9 4" xfId="29021" xr:uid="{00000000-0005-0000-0000-000032710000}"/>
    <cellStyle name="SAPBEXfilterItem" xfId="116" xr:uid="{00000000-0005-0000-0000-000033710000}"/>
    <cellStyle name="SAPBEXfilterItem 10" xfId="29022" xr:uid="{00000000-0005-0000-0000-000034710000}"/>
    <cellStyle name="SAPBEXfilterItem 10 2" xfId="29023" xr:uid="{00000000-0005-0000-0000-000035710000}"/>
    <cellStyle name="SAPBEXfilterItem 10 3" xfId="29024" xr:uid="{00000000-0005-0000-0000-000036710000}"/>
    <cellStyle name="SAPBEXfilterItem 11" xfId="29025" xr:uid="{00000000-0005-0000-0000-000037710000}"/>
    <cellStyle name="SAPBEXfilterItem 11 2" xfId="29026" xr:uid="{00000000-0005-0000-0000-000038710000}"/>
    <cellStyle name="SAPBEXfilterItem 12" xfId="29027" xr:uid="{00000000-0005-0000-0000-000039710000}"/>
    <cellStyle name="SAPBEXfilterItem 13" xfId="29028" xr:uid="{00000000-0005-0000-0000-00003A710000}"/>
    <cellStyle name="SAPBEXfilterItem 13 2" xfId="29029" xr:uid="{00000000-0005-0000-0000-00003B710000}"/>
    <cellStyle name="SAPBEXfilterItem 14" xfId="29030" xr:uid="{00000000-0005-0000-0000-00003C710000}"/>
    <cellStyle name="SAPBEXfilterItem 15" xfId="29031" xr:uid="{00000000-0005-0000-0000-00003D710000}"/>
    <cellStyle name="SAPBEXfilterItem 2" xfId="29032" xr:uid="{00000000-0005-0000-0000-00003E710000}"/>
    <cellStyle name="SAPBEXfilterItem 2 2" xfId="29033" xr:uid="{00000000-0005-0000-0000-00003F710000}"/>
    <cellStyle name="SAPBEXfilterItem 2 2 2" xfId="29034" xr:uid="{00000000-0005-0000-0000-000040710000}"/>
    <cellStyle name="SAPBEXfilterItem 2 2 3" xfId="29035" xr:uid="{00000000-0005-0000-0000-000041710000}"/>
    <cellStyle name="SAPBEXfilterItem 2 2 3 2" xfId="29036" xr:uid="{00000000-0005-0000-0000-000042710000}"/>
    <cellStyle name="SAPBEXfilterItem 2 2 4" xfId="29037" xr:uid="{00000000-0005-0000-0000-000043710000}"/>
    <cellStyle name="SAPBEXfilterItem 2 2 4 2" xfId="29038" xr:uid="{00000000-0005-0000-0000-000044710000}"/>
    <cellStyle name="SAPBEXfilterItem 2 3" xfId="29039" xr:uid="{00000000-0005-0000-0000-000045710000}"/>
    <cellStyle name="SAPBEXfilterItem 2 4" xfId="29040" xr:uid="{00000000-0005-0000-0000-000046710000}"/>
    <cellStyle name="SAPBEXfilterItem 2 5" xfId="29041" xr:uid="{00000000-0005-0000-0000-000047710000}"/>
    <cellStyle name="SAPBEXfilterItem 2 5 2" xfId="29042" xr:uid="{00000000-0005-0000-0000-000048710000}"/>
    <cellStyle name="SAPBEXfilterItem 2 6" xfId="29043" xr:uid="{00000000-0005-0000-0000-000049710000}"/>
    <cellStyle name="SAPBEXfilterItem 2 6 2" xfId="29044" xr:uid="{00000000-0005-0000-0000-00004A710000}"/>
    <cellStyle name="SAPBEXfilterItem 2 7" xfId="29045" xr:uid="{00000000-0005-0000-0000-00004B710000}"/>
    <cellStyle name="SAPBEXfilterItem 3" xfId="29046" xr:uid="{00000000-0005-0000-0000-00004C710000}"/>
    <cellStyle name="SAPBEXfilterItem 3 2" xfId="29047" xr:uid="{00000000-0005-0000-0000-00004D710000}"/>
    <cellStyle name="SAPBEXfilterItem 3 2 2" xfId="29048" xr:uid="{00000000-0005-0000-0000-00004E710000}"/>
    <cellStyle name="SAPBEXfilterItem 3 3" xfId="29049" xr:uid="{00000000-0005-0000-0000-00004F710000}"/>
    <cellStyle name="SAPBEXfilterItem 3 4" xfId="29050" xr:uid="{00000000-0005-0000-0000-000050710000}"/>
    <cellStyle name="SAPBEXfilterItem 3 5" xfId="29051" xr:uid="{00000000-0005-0000-0000-000051710000}"/>
    <cellStyle name="SAPBEXfilterItem 4" xfId="29052" xr:uid="{00000000-0005-0000-0000-000052710000}"/>
    <cellStyle name="SAPBEXfilterItem 4 2" xfId="29053" xr:uid="{00000000-0005-0000-0000-000053710000}"/>
    <cellStyle name="SAPBEXfilterItem 4 2 2" xfId="29054" xr:uid="{00000000-0005-0000-0000-000054710000}"/>
    <cellStyle name="SAPBEXfilterItem 4 3" xfId="29055" xr:uid="{00000000-0005-0000-0000-000055710000}"/>
    <cellStyle name="SAPBEXfilterItem 4 4" xfId="29056" xr:uid="{00000000-0005-0000-0000-000056710000}"/>
    <cellStyle name="SAPBEXfilterItem 4 5" xfId="29057" xr:uid="{00000000-0005-0000-0000-000057710000}"/>
    <cellStyle name="SAPBEXfilterItem 5" xfId="29058" xr:uid="{00000000-0005-0000-0000-000058710000}"/>
    <cellStyle name="SAPBEXfilterItem 5 2" xfId="29059" xr:uid="{00000000-0005-0000-0000-000059710000}"/>
    <cellStyle name="SAPBEXfilterItem 5 2 2" xfId="29060" xr:uid="{00000000-0005-0000-0000-00005A710000}"/>
    <cellStyle name="SAPBEXfilterItem 5 3" xfId="29061" xr:uid="{00000000-0005-0000-0000-00005B710000}"/>
    <cellStyle name="SAPBEXfilterItem 5 4" xfId="29062" xr:uid="{00000000-0005-0000-0000-00005C710000}"/>
    <cellStyle name="SAPBEXfilterItem 5 5" xfId="29063" xr:uid="{00000000-0005-0000-0000-00005D710000}"/>
    <cellStyle name="SAPBEXfilterItem 6" xfId="29064" xr:uid="{00000000-0005-0000-0000-00005E710000}"/>
    <cellStyle name="SAPBEXfilterItem 6 2" xfId="29065" xr:uid="{00000000-0005-0000-0000-00005F710000}"/>
    <cellStyle name="SAPBEXfilterItem 6 3" xfId="29066" xr:uid="{00000000-0005-0000-0000-000060710000}"/>
    <cellStyle name="SAPBEXfilterItem 6 4" xfId="29067" xr:uid="{00000000-0005-0000-0000-000061710000}"/>
    <cellStyle name="SAPBEXfilterItem 7" xfId="29068" xr:uid="{00000000-0005-0000-0000-000062710000}"/>
    <cellStyle name="SAPBEXfilterItem 7 2" xfId="29069" xr:uid="{00000000-0005-0000-0000-000063710000}"/>
    <cellStyle name="SAPBEXfilterItem 7 3" xfId="29070" xr:uid="{00000000-0005-0000-0000-000064710000}"/>
    <cellStyle name="SAPBEXfilterItem 8" xfId="29071" xr:uid="{00000000-0005-0000-0000-000065710000}"/>
    <cellStyle name="SAPBEXfilterItem 8 2" xfId="29072" xr:uid="{00000000-0005-0000-0000-000066710000}"/>
    <cellStyle name="SAPBEXfilterItem 8 3" xfId="29073" xr:uid="{00000000-0005-0000-0000-000067710000}"/>
    <cellStyle name="SAPBEXfilterItem 9" xfId="29074" xr:uid="{00000000-0005-0000-0000-000068710000}"/>
    <cellStyle name="SAPBEXfilterItem 9 2" xfId="29075" xr:uid="{00000000-0005-0000-0000-000069710000}"/>
    <cellStyle name="SAPBEXfilterItem 9 3" xfId="29076" xr:uid="{00000000-0005-0000-0000-00006A710000}"/>
    <cellStyle name="SAPBEXfilterText" xfId="117" xr:uid="{00000000-0005-0000-0000-00006B710000}"/>
    <cellStyle name="SAPBEXfilterText 2" xfId="29077" xr:uid="{00000000-0005-0000-0000-00006C710000}"/>
    <cellStyle name="SAPBEXfilterText 3" xfId="29078" xr:uid="{00000000-0005-0000-0000-00006D710000}"/>
    <cellStyle name="SAPBEXfilterText 4" xfId="29079" xr:uid="{00000000-0005-0000-0000-00006E710000}"/>
    <cellStyle name="SAPBEXfilterText 5" xfId="29080" xr:uid="{00000000-0005-0000-0000-00006F710000}"/>
    <cellStyle name="SAPBEXfilterText 6" xfId="29081" xr:uid="{00000000-0005-0000-0000-000070710000}"/>
    <cellStyle name="SAPBEXfilterText 7" xfId="29082" xr:uid="{00000000-0005-0000-0000-000071710000}"/>
    <cellStyle name="SAPBEXformats" xfId="118" xr:uid="{00000000-0005-0000-0000-000072710000}"/>
    <cellStyle name="SAPBEXformats 10" xfId="29083" xr:uid="{00000000-0005-0000-0000-000073710000}"/>
    <cellStyle name="SAPBEXformats 10 2" xfId="29084" xr:uid="{00000000-0005-0000-0000-000074710000}"/>
    <cellStyle name="SAPBEXformats 10 3" xfId="29085" xr:uid="{00000000-0005-0000-0000-000075710000}"/>
    <cellStyle name="SAPBEXformats 10 4" xfId="29086" xr:uid="{00000000-0005-0000-0000-000076710000}"/>
    <cellStyle name="SAPBEXformats 11" xfId="29087" xr:uid="{00000000-0005-0000-0000-000077710000}"/>
    <cellStyle name="SAPBEXformats 11 2" xfId="29088" xr:uid="{00000000-0005-0000-0000-000078710000}"/>
    <cellStyle name="SAPBEXformats 11 3" xfId="29089" xr:uid="{00000000-0005-0000-0000-000079710000}"/>
    <cellStyle name="SAPBEXformats 11 4" xfId="29090" xr:uid="{00000000-0005-0000-0000-00007A710000}"/>
    <cellStyle name="SAPBEXformats 12" xfId="29091" xr:uid="{00000000-0005-0000-0000-00007B710000}"/>
    <cellStyle name="SAPBEXformats 12 2" xfId="29092" xr:uid="{00000000-0005-0000-0000-00007C710000}"/>
    <cellStyle name="SAPBEXformats 12 3" xfId="29093" xr:uid="{00000000-0005-0000-0000-00007D710000}"/>
    <cellStyle name="SAPBEXformats 12 4" xfId="29094" xr:uid="{00000000-0005-0000-0000-00007E710000}"/>
    <cellStyle name="SAPBEXformats 13" xfId="29095" xr:uid="{00000000-0005-0000-0000-00007F710000}"/>
    <cellStyle name="SAPBEXformats 13 2" xfId="29096" xr:uid="{00000000-0005-0000-0000-000080710000}"/>
    <cellStyle name="SAPBEXformats 13 3" xfId="29097" xr:uid="{00000000-0005-0000-0000-000081710000}"/>
    <cellStyle name="SAPBEXformats 13 4" xfId="29098" xr:uid="{00000000-0005-0000-0000-000082710000}"/>
    <cellStyle name="SAPBEXformats 14" xfId="29099" xr:uid="{00000000-0005-0000-0000-000083710000}"/>
    <cellStyle name="SAPBEXformats 14 2" xfId="29100" xr:uid="{00000000-0005-0000-0000-000084710000}"/>
    <cellStyle name="SAPBEXformats 14 3" xfId="29101" xr:uid="{00000000-0005-0000-0000-000085710000}"/>
    <cellStyle name="SAPBEXformats 14 4" xfId="29102" xr:uid="{00000000-0005-0000-0000-000086710000}"/>
    <cellStyle name="SAPBEXformats 15" xfId="29103" xr:uid="{00000000-0005-0000-0000-000087710000}"/>
    <cellStyle name="SAPBEXformats 15 2" xfId="29104" xr:uid="{00000000-0005-0000-0000-000088710000}"/>
    <cellStyle name="SAPBEXformats 15 3" xfId="29105" xr:uid="{00000000-0005-0000-0000-000089710000}"/>
    <cellStyle name="SAPBEXformats 15 4" xfId="29106" xr:uid="{00000000-0005-0000-0000-00008A710000}"/>
    <cellStyle name="SAPBEXformats 16" xfId="29107" xr:uid="{00000000-0005-0000-0000-00008B710000}"/>
    <cellStyle name="SAPBEXformats 16 2" xfId="29108" xr:uid="{00000000-0005-0000-0000-00008C710000}"/>
    <cellStyle name="SAPBEXformats 16 3" xfId="29109" xr:uid="{00000000-0005-0000-0000-00008D710000}"/>
    <cellStyle name="SAPBEXformats 16 4" xfId="29110" xr:uid="{00000000-0005-0000-0000-00008E710000}"/>
    <cellStyle name="SAPBEXformats 17" xfId="29111" xr:uid="{00000000-0005-0000-0000-00008F710000}"/>
    <cellStyle name="SAPBEXformats 17 2" xfId="29112" xr:uid="{00000000-0005-0000-0000-000090710000}"/>
    <cellStyle name="SAPBEXformats 17 3" xfId="29113" xr:uid="{00000000-0005-0000-0000-000091710000}"/>
    <cellStyle name="SAPBEXformats 17 4" xfId="29114" xr:uid="{00000000-0005-0000-0000-000092710000}"/>
    <cellStyle name="SAPBEXformats 18" xfId="29115" xr:uid="{00000000-0005-0000-0000-000093710000}"/>
    <cellStyle name="SAPBEXformats 19" xfId="29116" xr:uid="{00000000-0005-0000-0000-000094710000}"/>
    <cellStyle name="SAPBEXformats 2" xfId="29117" xr:uid="{00000000-0005-0000-0000-000095710000}"/>
    <cellStyle name="SAPBEXformats 2 10" xfId="29118" xr:uid="{00000000-0005-0000-0000-000096710000}"/>
    <cellStyle name="SAPBEXformats 2 10 2" xfId="29119" xr:uid="{00000000-0005-0000-0000-000097710000}"/>
    <cellStyle name="SAPBEXformats 2 11" xfId="29120" xr:uid="{00000000-0005-0000-0000-000098710000}"/>
    <cellStyle name="SAPBEXformats 2 11 2" xfId="29121" xr:uid="{00000000-0005-0000-0000-000099710000}"/>
    <cellStyle name="SAPBEXformats 2 12" xfId="29122" xr:uid="{00000000-0005-0000-0000-00009A710000}"/>
    <cellStyle name="SAPBEXformats 2 12 2" xfId="29123" xr:uid="{00000000-0005-0000-0000-00009B710000}"/>
    <cellStyle name="SAPBEXformats 2 13" xfId="29124" xr:uid="{00000000-0005-0000-0000-00009C710000}"/>
    <cellStyle name="SAPBEXformats 2 2" xfId="29125" xr:uid="{00000000-0005-0000-0000-00009D710000}"/>
    <cellStyle name="SAPBEXformats 2 2 10" xfId="29126" xr:uid="{00000000-0005-0000-0000-00009E710000}"/>
    <cellStyle name="SAPBEXformats 2 2 2" xfId="29127" xr:uid="{00000000-0005-0000-0000-00009F710000}"/>
    <cellStyle name="SAPBEXformats 2 2 2 2" xfId="29128" xr:uid="{00000000-0005-0000-0000-0000A0710000}"/>
    <cellStyle name="SAPBEXformats 2 2 2 2 2" xfId="29129" xr:uid="{00000000-0005-0000-0000-0000A1710000}"/>
    <cellStyle name="SAPBEXformats 2 2 2 2 3" xfId="29130" xr:uid="{00000000-0005-0000-0000-0000A2710000}"/>
    <cellStyle name="SAPBEXformats 2 2 2 2 4" xfId="29131" xr:uid="{00000000-0005-0000-0000-0000A3710000}"/>
    <cellStyle name="SAPBEXformats 2 2 2 3" xfId="29132" xr:uid="{00000000-0005-0000-0000-0000A4710000}"/>
    <cellStyle name="SAPBEXformats 2 2 2 3 2" xfId="29133" xr:uid="{00000000-0005-0000-0000-0000A5710000}"/>
    <cellStyle name="SAPBEXformats 2 2 2 3 3" xfId="29134" xr:uid="{00000000-0005-0000-0000-0000A6710000}"/>
    <cellStyle name="SAPBEXformats 2 2 2 3 4" xfId="29135" xr:uid="{00000000-0005-0000-0000-0000A7710000}"/>
    <cellStyle name="SAPBEXformats 2 2 2 4" xfId="29136" xr:uid="{00000000-0005-0000-0000-0000A8710000}"/>
    <cellStyle name="SAPBEXformats 2 2 2 4 2" xfId="29137" xr:uid="{00000000-0005-0000-0000-0000A9710000}"/>
    <cellStyle name="SAPBEXformats 2 2 2 4 3" xfId="29138" xr:uid="{00000000-0005-0000-0000-0000AA710000}"/>
    <cellStyle name="SAPBEXformats 2 2 2 4 4" xfId="29139" xr:uid="{00000000-0005-0000-0000-0000AB710000}"/>
    <cellStyle name="SAPBEXformats 2 2 2 5" xfId="29140" xr:uid="{00000000-0005-0000-0000-0000AC710000}"/>
    <cellStyle name="SAPBEXformats 2 2 2 5 2" xfId="29141" xr:uid="{00000000-0005-0000-0000-0000AD710000}"/>
    <cellStyle name="SAPBEXformats 2 2 2 5 3" xfId="29142" xr:uid="{00000000-0005-0000-0000-0000AE710000}"/>
    <cellStyle name="SAPBEXformats 2 2 2 5 4" xfId="29143" xr:uid="{00000000-0005-0000-0000-0000AF710000}"/>
    <cellStyle name="SAPBEXformats 2 2 2 6" xfId="29144" xr:uid="{00000000-0005-0000-0000-0000B0710000}"/>
    <cellStyle name="SAPBEXformats 2 2 2 6 2" xfId="29145" xr:uid="{00000000-0005-0000-0000-0000B1710000}"/>
    <cellStyle name="SAPBEXformats 2 2 2 6 3" xfId="29146" xr:uid="{00000000-0005-0000-0000-0000B2710000}"/>
    <cellStyle name="SAPBEXformats 2 2 2 6 4" xfId="29147" xr:uid="{00000000-0005-0000-0000-0000B3710000}"/>
    <cellStyle name="SAPBEXformats 2 2 2 7" xfId="29148" xr:uid="{00000000-0005-0000-0000-0000B4710000}"/>
    <cellStyle name="SAPBEXformats 2 2 2 8" xfId="29149" xr:uid="{00000000-0005-0000-0000-0000B5710000}"/>
    <cellStyle name="SAPBEXformats 2 2 2 9" xfId="29150" xr:uid="{00000000-0005-0000-0000-0000B6710000}"/>
    <cellStyle name="SAPBEXformats 2 2 3" xfId="29151" xr:uid="{00000000-0005-0000-0000-0000B7710000}"/>
    <cellStyle name="SAPBEXformats 2 2 3 2" xfId="29152" xr:uid="{00000000-0005-0000-0000-0000B8710000}"/>
    <cellStyle name="SAPBEXformats 2 2 3 3" xfId="29153" xr:uid="{00000000-0005-0000-0000-0000B9710000}"/>
    <cellStyle name="SAPBEXformats 2 2 3 4" xfId="29154" xr:uid="{00000000-0005-0000-0000-0000BA710000}"/>
    <cellStyle name="SAPBEXformats 2 2 4" xfId="29155" xr:uid="{00000000-0005-0000-0000-0000BB710000}"/>
    <cellStyle name="SAPBEXformats 2 2 4 2" xfId="29156" xr:uid="{00000000-0005-0000-0000-0000BC710000}"/>
    <cellStyle name="SAPBEXformats 2 2 4 3" xfId="29157" xr:uid="{00000000-0005-0000-0000-0000BD710000}"/>
    <cellStyle name="SAPBEXformats 2 2 4 4" xfId="29158" xr:uid="{00000000-0005-0000-0000-0000BE710000}"/>
    <cellStyle name="SAPBEXformats 2 2 5" xfId="29159" xr:uid="{00000000-0005-0000-0000-0000BF710000}"/>
    <cellStyle name="SAPBEXformats 2 2 5 2" xfId="29160" xr:uid="{00000000-0005-0000-0000-0000C0710000}"/>
    <cellStyle name="SAPBEXformats 2 2 5 3" xfId="29161" xr:uid="{00000000-0005-0000-0000-0000C1710000}"/>
    <cellStyle name="SAPBEXformats 2 2 5 4" xfId="29162" xr:uid="{00000000-0005-0000-0000-0000C2710000}"/>
    <cellStyle name="SAPBEXformats 2 2 6" xfId="29163" xr:uid="{00000000-0005-0000-0000-0000C3710000}"/>
    <cellStyle name="SAPBEXformats 2 2 6 2" xfId="29164" xr:uid="{00000000-0005-0000-0000-0000C4710000}"/>
    <cellStyle name="SAPBEXformats 2 2 6 3" xfId="29165" xr:uid="{00000000-0005-0000-0000-0000C5710000}"/>
    <cellStyle name="SAPBEXformats 2 2 6 4" xfId="29166" xr:uid="{00000000-0005-0000-0000-0000C6710000}"/>
    <cellStyle name="SAPBEXformats 2 2 7" xfId="29167" xr:uid="{00000000-0005-0000-0000-0000C7710000}"/>
    <cellStyle name="SAPBEXformats 2 2 7 2" xfId="29168" xr:uid="{00000000-0005-0000-0000-0000C8710000}"/>
    <cellStyle name="SAPBEXformats 2 2 7 3" xfId="29169" xr:uid="{00000000-0005-0000-0000-0000C9710000}"/>
    <cellStyle name="SAPBEXformats 2 2 7 4" xfId="29170" xr:uid="{00000000-0005-0000-0000-0000CA710000}"/>
    <cellStyle name="SAPBEXformats 2 2 8" xfId="29171" xr:uid="{00000000-0005-0000-0000-0000CB710000}"/>
    <cellStyle name="SAPBEXformats 2 2 8 2" xfId="29172" xr:uid="{00000000-0005-0000-0000-0000CC710000}"/>
    <cellStyle name="SAPBEXformats 2 2 9" xfId="29173" xr:uid="{00000000-0005-0000-0000-0000CD710000}"/>
    <cellStyle name="SAPBEXformats 2 3" xfId="29174" xr:uid="{00000000-0005-0000-0000-0000CE710000}"/>
    <cellStyle name="SAPBEXformats 2 3 2" xfId="29175" xr:uid="{00000000-0005-0000-0000-0000CF710000}"/>
    <cellStyle name="SAPBEXformats 2 3 2 2" xfId="29176" xr:uid="{00000000-0005-0000-0000-0000D0710000}"/>
    <cellStyle name="SAPBEXformats 2 3 2 3" xfId="29177" xr:uid="{00000000-0005-0000-0000-0000D1710000}"/>
    <cellStyle name="SAPBEXformats 2 3 2 4" xfId="29178" xr:uid="{00000000-0005-0000-0000-0000D2710000}"/>
    <cellStyle name="SAPBEXformats 2 3 3" xfId="29179" xr:uid="{00000000-0005-0000-0000-0000D3710000}"/>
    <cellStyle name="SAPBEXformats 2 3 3 2" xfId="29180" xr:uid="{00000000-0005-0000-0000-0000D4710000}"/>
    <cellStyle name="SAPBEXformats 2 3 3 3" xfId="29181" xr:uid="{00000000-0005-0000-0000-0000D5710000}"/>
    <cellStyle name="SAPBEXformats 2 3 3 4" xfId="29182" xr:uid="{00000000-0005-0000-0000-0000D6710000}"/>
    <cellStyle name="SAPBEXformats 2 3 4" xfId="29183" xr:uid="{00000000-0005-0000-0000-0000D7710000}"/>
    <cellStyle name="SAPBEXformats 2 3 4 2" xfId="29184" xr:uid="{00000000-0005-0000-0000-0000D8710000}"/>
    <cellStyle name="SAPBEXformats 2 3 4 3" xfId="29185" xr:uid="{00000000-0005-0000-0000-0000D9710000}"/>
    <cellStyle name="SAPBEXformats 2 3 4 4" xfId="29186" xr:uid="{00000000-0005-0000-0000-0000DA710000}"/>
    <cellStyle name="SAPBEXformats 2 3 5" xfId="29187" xr:uid="{00000000-0005-0000-0000-0000DB710000}"/>
    <cellStyle name="SAPBEXformats 2 3 5 2" xfId="29188" xr:uid="{00000000-0005-0000-0000-0000DC710000}"/>
    <cellStyle name="SAPBEXformats 2 3 5 3" xfId="29189" xr:uid="{00000000-0005-0000-0000-0000DD710000}"/>
    <cellStyle name="SAPBEXformats 2 3 5 4" xfId="29190" xr:uid="{00000000-0005-0000-0000-0000DE710000}"/>
    <cellStyle name="SAPBEXformats 2 3 6" xfId="29191" xr:uid="{00000000-0005-0000-0000-0000DF710000}"/>
    <cellStyle name="SAPBEXformats 2 3 6 2" xfId="29192" xr:uid="{00000000-0005-0000-0000-0000E0710000}"/>
    <cellStyle name="SAPBEXformats 2 3 6 3" xfId="29193" xr:uid="{00000000-0005-0000-0000-0000E1710000}"/>
    <cellStyle name="SAPBEXformats 2 3 6 4" xfId="29194" xr:uid="{00000000-0005-0000-0000-0000E2710000}"/>
    <cellStyle name="SAPBEXformats 2 3 7" xfId="29195" xr:uid="{00000000-0005-0000-0000-0000E3710000}"/>
    <cellStyle name="SAPBEXformats 2 3 8" xfId="29196" xr:uid="{00000000-0005-0000-0000-0000E4710000}"/>
    <cellStyle name="SAPBEXformats 2 3 9" xfId="29197" xr:uid="{00000000-0005-0000-0000-0000E5710000}"/>
    <cellStyle name="SAPBEXformats 2 4" xfId="29198" xr:uid="{00000000-0005-0000-0000-0000E6710000}"/>
    <cellStyle name="SAPBEXformats 2 4 2" xfId="29199" xr:uid="{00000000-0005-0000-0000-0000E7710000}"/>
    <cellStyle name="SAPBEXformats 2 4 3" xfId="29200" xr:uid="{00000000-0005-0000-0000-0000E8710000}"/>
    <cellStyle name="SAPBEXformats 2 4 4" xfId="29201" xr:uid="{00000000-0005-0000-0000-0000E9710000}"/>
    <cellStyle name="SAPBEXformats 2 5" xfId="29202" xr:uid="{00000000-0005-0000-0000-0000EA710000}"/>
    <cellStyle name="SAPBEXformats 2 5 2" xfId="29203" xr:uid="{00000000-0005-0000-0000-0000EB710000}"/>
    <cellStyle name="SAPBEXformats 2 5 3" xfId="29204" xr:uid="{00000000-0005-0000-0000-0000EC710000}"/>
    <cellStyle name="SAPBEXformats 2 5 4" xfId="29205" xr:uid="{00000000-0005-0000-0000-0000ED710000}"/>
    <cellStyle name="SAPBEXformats 2 6" xfId="29206" xr:uid="{00000000-0005-0000-0000-0000EE710000}"/>
    <cellStyle name="SAPBEXformats 2 6 2" xfId="29207" xr:uid="{00000000-0005-0000-0000-0000EF710000}"/>
    <cellStyle name="SAPBEXformats 2 6 3" xfId="29208" xr:uid="{00000000-0005-0000-0000-0000F0710000}"/>
    <cellStyle name="SAPBEXformats 2 6 4" xfId="29209" xr:uid="{00000000-0005-0000-0000-0000F1710000}"/>
    <cellStyle name="SAPBEXformats 2 7" xfId="29210" xr:uid="{00000000-0005-0000-0000-0000F2710000}"/>
    <cellStyle name="SAPBEXformats 2 7 2" xfId="29211" xr:uid="{00000000-0005-0000-0000-0000F3710000}"/>
    <cellStyle name="SAPBEXformats 2 7 3" xfId="29212" xr:uid="{00000000-0005-0000-0000-0000F4710000}"/>
    <cellStyle name="SAPBEXformats 2 7 4" xfId="29213" xr:uid="{00000000-0005-0000-0000-0000F5710000}"/>
    <cellStyle name="SAPBEXformats 2 8" xfId="29214" xr:uid="{00000000-0005-0000-0000-0000F6710000}"/>
    <cellStyle name="SAPBEXformats 2 9" xfId="29215" xr:uid="{00000000-0005-0000-0000-0000F7710000}"/>
    <cellStyle name="SAPBEXformats 20" xfId="29216" xr:uid="{00000000-0005-0000-0000-0000F8710000}"/>
    <cellStyle name="SAPBEXformats 20 2" xfId="29217" xr:uid="{00000000-0005-0000-0000-0000F9710000}"/>
    <cellStyle name="SAPBEXformats 21" xfId="29218" xr:uid="{00000000-0005-0000-0000-0000FA710000}"/>
    <cellStyle name="SAPBEXformats 21 2" xfId="29219" xr:uid="{00000000-0005-0000-0000-0000FB710000}"/>
    <cellStyle name="SAPBEXformats 22" xfId="29220" xr:uid="{00000000-0005-0000-0000-0000FC710000}"/>
    <cellStyle name="SAPBEXformats 23" xfId="29221" xr:uid="{00000000-0005-0000-0000-0000FD710000}"/>
    <cellStyle name="SAPBEXformats 3" xfId="29222" xr:uid="{00000000-0005-0000-0000-0000FE710000}"/>
    <cellStyle name="SAPBEXformats 3 10" xfId="29223" xr:uid="{00000000-0005-0000-0000-0000FF710000}"/>
    <cellStyle name="SAPBEXformats 3 10 2" xfId="29224" xr:uid="{00000000-0005-0000-0000-000000720000}"/>
    <cellStyle name="SAPBEXformats 3 11" xfId="29225" xr:uid="{00000000-0005-0000-0000-000001720000}"/>
    <cellStyle name="SAPBEXformats 3 11 2" xfId="29226" xr:uid="{00000000-0005-0000-0000-000002720000}"/>
    <cellStyle name="SAPBEXformats 3 12" xfId="29227" xr:uid="{00000000-0005-0000-0000-000003720000}"/>
    <cellStyle name="SAPBEXformats 3 2" xfId="29228" xr:uid="{00000000-0005-0000-0000-000004720000}"/>
    <cellStyle name="SAPBEXformats 3 2 2" xfId="29229" xr:uid="{00000000-0005-0000-0000-000005720000}"/>
    <cellStyle name="SAPBEXformats 3 2 2 2" xfId="29230" xr:uid="{00000000-0005-0000-0000-000006720000}"/>
    <cellStyle name="SAPBEXformats 3 2 2 3" xfId="29231" xr:uid="{00000000-0005-0000-0000-000007720000}"/>
    <cellStyle name="SAPBEXformats 3 2 2 4" xfId="29232" xr:uid="{00000000-0005-0000-0000-000008720000}"/>
    <cellStyle name="SAPBEXformats 3 2 3" xfId="29233" xr:uid="{00000000-0005-0000-0000-000009720000}"/>
    <cellStyle name="SAPBEXformats 3 2 3 2" xfId="29234" xr:uid="{00000000-0005-0000-0000-00000A720000}"/>
    <cellStyle name="SAPBEXformats 3 2 3 3" xfId="29235" xr:uid="{00000000-0005-0000-0000-00000B720000}"/>
    <cellStyle name="SAPBEXformats 3 2 3 4" xfId="29236" xr:uid="{00000000-0005-0000-0000-00000C720000}"/>
    <cellStyle name="SAPBEXformats 3 2 4" xfId="29237" xr:uid="{00000000-0005-0000-0000-00000D720000}"/>
    <cellStyle name="SAPBEXformats 3 2 4 2" xfId="29238" xr:uid="{00000000-0005-0000-0000-00000E720000}"/>
    <cellStyle name="SAPBEXformats 3 2 4 3" xfId="29239" xr:uid="{00000000-0005-0000-0000-00000F720000}"/>
    <cellStyle name="SAPBEXformats 3 2 4 4" xfId="29240" xr:uid="{00000000-0005-0000-0000-000010720000}"/>
    <cellStyle name="SAPBEXformats 3 2 5" xfId="29241" xr:uid="{00000000-0005-0000-0000-000011720000}"/>
    <cellStyle name="SAPBEXformats 3 2 5 2" xfId="29242" xr:uid="{00000000-0005-0000-0000-000012720000}"/>
    <cellStyle name="SAPBEXformats 3 2 5 3" xfId="29243" xr:uid="{00000000-0005-0000-0000-000013720000}"/>
    <cellStyle name="SAPBEXformats 3 2 5 4" xfId="29244" xr:uid="{00000000-0005-0000-0000-000014720000}"/>
    <cellStyle name="SAPBEXformats 3 2 6" xfId="29245" xr:uid="{00000000-0005-0000-0000-000015720000}"/>
    <cellStyle name="SAPBEXformats 3 2 6 2" xfId="29246" xr:uid="{00000000-0005-0000-0000-000016720000}"/>
    <cellStyle name="SAPBEXformats 3 2 6 3" xfId="29247" xr:uid="{00000000-0005-0000-0000-000017720000}"/>
    <cellStyle name="SAPBEXformats 3 2 6 4" xfId="29248" xr:uid="{00000000-0005-0000-0000-000018720000}"/>
    <cellStyle name="SAPBEXformats 3 2 7" xfId="29249" xr:uid="{00000000-0005-0000-0000-000019720000}"/>
    <cellStyle name="SAPBEXformats 3 2 8" xfId="29250" xr:uid="{00000000-0005-0000-0000-00001A720000}"/>
    <cellStyle name="SAPBEXformats 3 2 9" xfId="29251" xr:uid="{00000000-0005-0000-0000-00001B720000}"/>
    <cellStyle name="SAPBEXformats 3 3" xfId="29252" xr:uid="{00000000-0005-0000-0000-00001C720000}"/>
    <cellStyle name="SAPBEXformats 3 3 2" xfId="29253" xr:uid="{00000000-0005-0000-0000-00001D720000}"/>
    <cellStyle name="SAPBEXformats 3 3 3" xfId="29254" xr:uid="{00000000-0005-0000-0000-00001E720000}"/>
    <cellStyle name="SAPBEXformats 3 3 4" xfId="29255" xr:uid="{00000000-0005-0000-0000-00001F720000}"/>
    <cellStyle name="SAPBEXformats 3 4" xfId="29256" xr:uid="{00000000-0005-0000-0000-000020720000}"/>
    <cellStyle name="SAPBEXformats 3 4 2" xfId="29257" xr:uid="{00000000-0005-0000-0000-000021720000}"/>
    <cellStyle name="SAPBEXformats 3 4 3" xfId="29258" xr:uid="{00000000-0005-0000-0000-000022720000}"/>
    <cellStyle name="SAPBEXformats 3 4 4" xfId="29259" xr:uid="{00000000-0005-0000-0000-000023720000}"/>
    <cellStyle name="SAPBEXformats 3 5" xfId="29260" xr:uid="{00000000-0005-0000-0000-000024720000}"/>
    <cellStyle name="SAPBEXformats 3 5 2" xfId="29261" xr:uid="{00000000-0005-0000-0000-000025720000}"/>
    <cellStyle name="SAPBEXformats 3 5 3" xfId="29262" xr:uid="{00000000-0005-0000-0000-000026720000}"/>
    <cellStyle name="SAPBEXformats 3 5 4" xfId="29263" xr:uid="{00000000-0005-0000-0000-000027720000}"/>
    <cellStyle name="SAPBEXformats 3 6" xfId="29264" xr:uid="{00000000-0005-0000-0000-000028720000}"/>
    <cellStyle name="SAPBEXformats 3 6 2" xfId="29265" xr:uid="{00000000-0005-0000-0000-000029720000}"/>
    <cellStyle name="SAPBEXformats 3 6 3" xfId="29266" xr:uid="{00000000-0005-0000-0000-00002A720000}"/>
    <cellStyle name="SAPBEXformats 3 6 4" xfId="29267" xr:uid="{00000000-0005-0000-0000-00002B720000}"/>
    <cellStyle name="SAPBEXformats 3 7" xfId="29268" xr:uid="{00000000-0005-0000-0000-00002C720000}"/>
    <cellStyle name="SAPBEXformats 3 7 2" xfId="29269" xr:uid="{00000000-0005-0000-0000-00002D720000}"/>
    <cellStyle name="SAPBEXformats 3 7 3" xfId="29270" xr:uid="{00000000-0005-0000-0000-00002E720000}"/>
    <cellStyle name="SAPBEXformats 3 7 4" xfId="29271" xr:uid="{00000000-0005-0000-0000-00002F720000}"/>
    <cellStyle name="SAPBEXformats 3 8" xfId="29272" xr:uid="{00000000-0005-0000-0000-000030720000}"/>
    <cellStyle name="SAPBEXformats 3 9" xfId="29273" xr:uid="{00000000-0005-0000-0000-000031720000}"/>
    <cellStyle name="SAPBEXformats 3 9 2" xfId="29274" xr:uid="{00000000-0005-0000-0000-000032720000}"/>
    <cellStyle name="SAPBEXformats 4" xfId="29275" xr:uid="{00000000-0005-0000-0000-000033720000}"/>
    <cellStyle name="SAPBEXformats 4 10" xfId="29276" xr:uid="{00000000-0005-0000-0000-000034720000}"/>
    <cellStyle name="SAPBEXformats 4 2" xfId="29277" xr:uid="{00000000-0005-0000-0000-000035720000}"/>
    <cellStyle name="SAPBEXformats 4 2 2" xfId="29278" xr:uid="{00000000-0005-0000-0000-000036720000}"/>
    <cellStyle name="SAPBEXformats 4 2 2 2" xfId="29279" xr:uid="{00000000-0005-0000-0000-000037720000}"/>
    <cellStyle name="SAPBEXformats 4 2 2 3" xfId="29280" xr:uid="{00000000-0005-0000-0000-000038720000}"/>
    <cellStyle name="SAPBEXformats 4 2 2 4" xfId="29281" xr:uid="{00000000-0005-0000-0000-000039720000}"/>
    <cellStyle name="SAPBEXformats 4 2 3" xfId="29282" xr:uid="{00000000-0005-0000-0000-00003A720000}"/>
    <cellStyle name="SAPBEXformats 4 2 3 2" xfId="29283" xr:uid="{00000000-0005-0000-0000-00003B720000}"/>
    <cellStyle name="SAPBEXformats 4 2 3 3" xfId="29284" xr:uid="{00000000-0005-0000-0000-00003C720000}"/>
    <cellStyle name="SAPBEXformats 4 2 3 4" xfId="29285" xr:uid="{00000000-0005-0000-0000-00003D720000}"/>
    <cellStyle name="SAPBEXformats 4 2 4" xfId="29286" xr:uid="{00000000-0005-0000-0000-00003E720000}"/>
    <cellStyle name="SAPBEXformats 4 2 4 2" xfId="29287" xr:uid="{00000000-0005-0000-0000-00003F720000}"/>
    <cellStyle name="SAPBEXformats 4 2 4 3" xfId="29288" xr:uid="{00000000-0005-0000-0000-000040720000}"/>
    <cellStyle name="SAPBEXformats 4 2 4 4" xfId="29289" xr:uid="{00000000-0005-0000-0000-000041720000}"/>
    <cellStyle name="SAPBEXformats 4 2 5" xfId="29290" xr:uid="{00000000-0005-0000-0000-000042720000}"/>
    <cellStyle name="SAPBEXformats 4 2 5 2" xfId="29291" xr:uid="{00000000-0005-0000-0000-000043720000}"/>
    <cellStyle name="SAPBEXformats 4 2 5 3" xfId="29292" xr:uid="{00000000-0005-0000-0000-000044720000}"/>
    <cellStyle name="SAPBEXformats 4 2 5 4" xfId="29293" xr:uid="{00000000-0005-0000-0000-000045720000}"/>
    <cellStyle name="SAPBEXformats 4 2 6" xfId="29294" xr:uid="{00000000-0005-0000-0000-000046720000}"/>
    <cellStyle name="SAPBEXformats 4 2 6 2" xfId="29295" xr:uid="{00000000-0005-0000-0000-000047720000}"/>
    <cellStyle name="SAPBEXformats 4 2 6 3" xfId="29296" xr:uid="{00000000-0005-0000-0000-000048720000}"/>
    <cellStyle name="SAPBEXformats 4 2 6 4" xfId="29297" xr:uid="{00000000-0005-0000-0000-000049720000}"/>
    <cellStyle name="SAPBEXformats 4 2 7" xfId="29298" xr:uid="{00000000-0005-0000-0000-00004A720000}"/>
    <cellStyle name="SAPBEXformats 4 2 8" xfId="29299" xr:uid="{00000000-0005-0000-0000-00004B720000}"/>
    <cellStyle name="SAPBEXformats 4 2 9" xfId="29300" xr:uid="{00000000-0005-0000-0000-00004C720000}"/>
    <cellStyle name="SAPBEXformats 4 3" xfId="29301" xr:uid="{00000000-0005-0000-0000-00004D720000}"/>
    <cellStyle name="SAPBEXformats 4 3 2" xfId="29302" xr:uid="{00000000-0005-0000-0000-00004E720000}"/>
    <cellStyle name="SAPBEXformats 4 3 3" xfId="29303" xr:uid="{00000000-0005-0000-0000-00004F720000}"/>
    <cellStyle name="SAPBEXformats 4 3 4" xfId="29304" xr:uid="{00000000-0005-0000-0000-000050720000}"/>
    <cellStyle name="SAPBEXformats 4 4" xfId="29305" xr:uid="{00000000-0005-0000-0000-000051720000}"/>
    <cellStyle name="SAPBEXformats 4 4 2" xfId="29306" xr:uid="{00000000-0005-0000-0000-000052720000}"/>
    <cellStyle name="SAPBEXformats 4 4 3" xfId="29307" xr:uid="{00000000-0005-0000-0000-000053720000}"/>
    <cellStyle name="SAPBEXformats 4 4 4" xfId="29308" xr:uid="{00000000-0005-0000-0000-000054720000}"/>
    <cellStyle name="SAPBEXformats 4 5" xfId="29309" xr:uid="{00000000-0005-0000-0000-000055720000}"/>
    <cellStyle name="SAPBEXformats 4 5 2" xfId="29310" xr:uid="{00000000-0005-0000-0000-000056720000}"/>
    <cellStyle name="SAPBEXformats 4 5 3" xfId="29311" xr:uid="{00000000-0005-0000-0000-000057720000}"/>
    <cellStyle name="SAPBEXformats 4 5 4" xfId="29312" xr:uid="{00000000-0005-0000-0000-000058720000}"/>
    <cellStyle name="SAPBEXformats 4 6" xfId="29313" xr:uid="{00000000-0005-0000-0000-000059720000}"/>
    <cellStyle name="SAPBEXformats 4 6 2" xfId="29314" xr:uid="{00000000-0005-0000-0000-00005A720000}"/>
    <cellStyle name="SAPBEXformats 4 6 3" xfId="29315" xr:uid="{00000000-0005-0000-0000-00005B720000}"/>
    <cellStyle name="SAPBEXformats 4 6 4" xfId="29316" xr:uid="{00000000-0005-0000-0000-00005C720000}"/>
    <cellStyle name="SAPBEXformats 4 7" xfId="29317" xr:uid="{00000000-0005-0000-0000-00005D720000}"/>
    <cellStyle name="SAPBEXformats 4 7 2" xfId="29318" xr:uid="{00000000-0005-0000-0000-00005E720000}"/>
    <cellStyle name="SAPBEXformats 4 7 3" xfId="29319" xr:uid="{00000000-0005-0000-0000-00005F720000}"/>
    <cellStyle name="SAPBEXformats 4 7 4" xfId="29320" xr:uid="{00000000-0005-0000-0000-000060720000}"/>
    <cellStyle name="SAPBEXformats 4 8" xfId="29321" xr:uid="{00000000-0005-0000-0000-000061720000}"/>
    <cellStyle name="SAPBEXformats 4 8 2" xfId="29322" xr:uid="{00000000-0005-0000-0000-000062720000}"/>
    <cellStyle name="SAPBEXformats 4 9" xfId="29323" xr:uid="{00000000-0005-0000-0000-000063720000}"/>
    <cellStyle name="SAPBEXformats 4 9 2" xfId="29324" xr:uid="{00000000-0005-0000-0000-000064720000}"/>
    <cellStyle name="SAPBEXformats 5" xfId="29325" xr:uid="{00000000-0005-0000-0000-000065720000}"/>
    <cellStyle name="SAPBEXformats 5 2" xfId="29326" xr:uid="{00000000-0005-0000-0000-000066720000}"/>
    <cellStyle name="SAPBEXformats 5 2 2" xfId="29327" xr:uid="{00000000-0005-0000-0000-000067720000}"/>
    <cellStyle name="SAPBEXformats 5 2 3" xfId="29328" xr:uid="{00000000-0005-0000-0000-000068720000}"/>
    <cellStyle name="SAPBEXformats 5 2 4" xfId="29329" xr:uid="{00000000-0005-0000-0000-000069720000}"/>
    <cellStyle name="SAPBEXformats 5 3" xfId="29330" xr:uid="{00000000-0005-0000-0000-00006A720000}"/>
    <cellStyle name="SAPBEXformats 5 4" xfId="29331" xr:uid="{00000000-0005-0000-0000-00006B720000}"/>
    <cellStyle name="SAPBEXformats 5 5" xfId="29332" xr:uid="{00000000-0005-0000-0000-00006C720000}"/>
    <cellStyle name="SAPBEXformats 5 6" xfId="29333" xr:uid="{00000000-0005-0000-0000-00006D720000}"/>
    <cellStyle name="SAPBEXformats 5 7" xfId="29334" xr:uid="{00000000-0005-0000-0000-00006E720000}"/>
    <cellStyle name="SAPBEXformats 6" xfId="29335" xr:uid="{00000000-0005-0000-0000-00006F720000}"/>
    <cellStyle name="SAPBEXformats 6 2" xfId="29336" xr:uid="{00000000-0005-0000-0000-000070720000}"/>
    <cellStyle name="SAPBEXformats 6 2 2" xfId="29337" xr:uid="{00000000-0005-0000-0000-000071720000}"/>
    <cellStyle name="SAPBEXformats 6 2 3" xfId="29338" xr:uid="{00000000-0005-0000-0000-000072720000}"/>
    <cellStyle name="SAPBEXformats 6 2 4" xfId="29339" xr:uid="{00000000-0005-0000-0000-000073720000}"/>
    <cellStyle name="SAPBEXformats 6 3" xfId="29340" xr:uid="{00000000-0005-0000-0000-000074720000}"/>
    <cellStyle name="SAPBEXformats 6 4" xfId="29341" xr:uid="{00000000-0005-0000-0000-000075720000}"/>
    <cellStyle name="SAPBEXformats 6 5" xfId="29342" xr:uid="{00000000-0005-0000-0000-000076720000}"/>
    <cellStyle name="SAPBEXformats 7" xfId="29343" xr:uid="{00000000-0005-0000-0000-000077720000}"/>
    <cellStyle name="SAPBEXformats 7 2" xfId="29344" xr:uid="{00000000-0005-0000-0000-000078720000}"/>
    <cellStyle name="SAPBEXformats 7 3" xfId="29345" xr:uid="{00000000-0005-0000-0000-000079720000}"/>
    <cellStyle name="SAPBEXformats 7 4" xfId="29346" xr:uid="{00000000-0005-0000-0000-00007A720000}"/>
    <cellStyle name="SAPBEXformats 8" xfId="29347" xr:uid="{00000000-0005-0000-0000-00007B720000}"/>
    <cellStyle name="SAPBEXformats 8 2" xfId="29348" xr:uid="{00000000-0005-0000-0000-00007C720000}"/>
    <cellStyle name="SAPBEXformats 8 3" xfId="29349" xr:uid="{00000000-0005-0000-0000-00007D720000}"/>
    <cellStyle name="SAPBEXformats 8 4" xfId="29350" xr:uid="{00000000-0005-0000-0000-00007E720000}"/>
    <cellStyle name="SAPBEXformats 9" xfId="29351" xr:uid="{00000000-0005-0000-0000-00007F720000}"/>
    <cellStyle name="SAPBEXformats 9 2" xfId="29352" xr:uid="{00000000-0005-0000-0000-000080720000}"/>
    <cellStyle name="SAPBEXformats 9 3" xfId="29353" xr:uid="{00000000-0005-0000-0000-000081720000}"/>
    <cellStyle name="SAPBEXformats 9 4" xfId="29354" xr:uid="{00000000-0005-0000-0000-000082720000}"/>
    <cellStyle name="SAPBEXheaderItem" xfId="119" xr:uid="{00000000-0005-0000-0000-000083720000}"/>
    <cellStyle name="SAPBEXheaderItem 10" xfId="29355" xr:uid="{00000000-0005-0000-0000-000084720000}"/>
    <cellStyle name="SAPBEXheaderItem 10 2" xfId="29356" xr:uid="{00000000-0005-0000-0000-000085720000}"/>
    <cellStyle name="SAPBEXheaderItem 10 3" xfId="29357" xr:uid="{00000000-0005-0000-0000-000086720000}"/>
    <cellStyle name="SAPBEXheaderItem 10 4" xfId="29358" xr:uid="{00000000-0005-0000-0000-000087720000}"/>
    <cellStyle name="SAPBEXheaderItem 11" xfId="29359" xr:uid="{00000000-0005-0000-0000-000088720000}"/>
    <cellStyle name="SAPBEXheaderItem 11 2" xfId="29360" xr:uid="{00000000-0005-0000-0000-000089720000}"/>
    <cellStyle name="SAPBEXheaderItem 11 3" xfId="29361" xr:uid="{00000000-0005-0000-0000-00008A720000}"/>
    <cellStyle name="SAPBEXheaderItem 11 4" xfId="29362" xr:uid="{00000000-0005-0000-0000-00008B720000}"/>
    <cellStyle name="SAPBEXheaderItem 12" xfId="29363" xr:uid="{00000000-0005-0000-0000-00008C720000}"/>
    <cellStyle name="SAPBEXheaderItem 12 2" xfId="29364" xr:uid="{00000000-0005-0000-0000-00008D720000}"/>
    <cellStyle name="SAPBEXheaderItem 12 3" xfId="29365" xr:uid="{00000000-0005-0000-0000-00008E720000}"/>
    <cellStyle name="SAPBEXheaderItem 12 4" xfId="29366" xr:uid="{00000000-0005-0000-0000-00008F720000}"/>
    <cellStyle name="SAPBEXheaderItem 13" xfId="29367" xr:uid="{00000000-0005-0000-0000-000090720000}"/>
    <cellStyle name="SAPBEXheaderItem 13 2" xfId="29368" xr:uid="{00000000-0005-0000-0000-000091720000}"/>
    <cellStyle name="SAPBEXheaderItem 13 3" xfId="29369" xr:uid="{00000000-0005-0000-0000-000092720000}"/>
    <cellStyle name="SAPBEXheaderItem 13 4" xfId="29370" xr:uid="{00000000-0005-0000-0000-000093720000}"/>
    <cellStyle name="SAPBEXheaderItem 14" xfId="29371" xr:uid="{00000000-0005-0000-0000-000094720000}"/>
    <cellStyle name="SAPBEXheaderItem 14 2" xfId="29372" xr:uid="{00000000-0005-0000-0000-000095720000}"/>
    <cellStyle name="SAPBEXheaderItem 14 3" xfId="29373" xr:uid="{00000000-0005-0000-0000-000096720000}"/>
    <cellStyle name="SAPBEXheaderItem 14 4" xfId="29374" xr:uid="{00000000-0005-0000-0000-000097720000}"/>
    <cellStyle name="SAPBEXheaderItem 15" xfId="29375" xr:uid="{00000000-0005-0000-0000-000098720000}"/>
    <cellStyle name="SAPBEXheaderItem 15 2" xfId="29376" xr:uid="{00000000-0005-0000-0000-000099720000}"/>
    <cellStyle name="SAPBEXheaderItem 15 3" xfId="29377" xr:uid="{00000000-0005-0000-0000-00009A720000}"/>
    <cellStyle name="SAPBEXheaderItem 15 4" xfId="29378" xr:uid="{00000000-0005-0000-0000-00009B720000}"/>
    <cellStyle name="SAPBEXheaderItem 16" xfId="29379" xr:uid="{00000000-0005-0000-0000-00009C720000}"/>
    <cellStyle name="SAPBEXheaderItem 16 2" xfId="29380" xr:uid="{00000000-0005-0000-0000-00009D720000}"/>
    <cellStyle name="SAPBEXheaderItem 16 3" xfId="29381" xr:uid="{00000000-0005-0000-0000-00009E720000}"/>
    <cellStyle name="SAPBEXheaderItem 16 4" xfId="29382" xr:uid="{00000000-0005-0000-0000-00009F720000}"/>
    <cellStyle name="SAPBEXheaderItem 17" xfId="29383" xr:uid="{00000000-0005-0000-0000-0000A0720000}"/>
    <cellStyle name="SAPBEXheaderItem 17 2" xfId="29384" xr:uid="{00000000-0005-0000-0000-0000A1720000}"/>
    <cellStyle name="SAPBEXheaderItem 17 3" xfId="29385" xr:uid="{00000000-0005-0000-0000-0000A2720000}"/>
    <cellStyle name="SAPBEXheaderItem 17 4" xfId="29386" xr:uid="{00000000-0005-0000-0000-0000A3720000}"/>
    <cellStyle name="SAPBEXheaderItem 18" xfId="29387" xr:uid="{00000000-0005-0000-0000-0000A4720000}"/>
    <cellStyle name="SAPBEXheaderItem 18 2" xfId="29388" xr:uid="{00000000-0005-0000-0000-0000A5720000}"/>
    <cellStyle name="SAPBEXheaderItem 18 3" xfId="29389" xr:uid="{00000000-0005-0000-0000-0000A6720000}"/>
    <cellStyle name="SAPBEXheaderItem 18 4" xfId="29390" xr:uid="{00000000-0005-0000-0000-0000A7720000}"/>
    <cellStyle name="SAPBEXheaderItem 19" xfId="29391" xr:uid="{00000000-0005-0000-0000-0000A8720000}"/>
    <cellStyle name="SAPBEXheaderItem 19 2" xfId="29392" xr:uid="{00000000-0005-0000-0000-0000A9720000}"/>
    <cellStyle name="SAPBEXheaderItem 19 3" xfId="29393" xr:uid="{00000000-0005-0000-0000-0000AA720000}"/>
    <cellStyle name="SAPBEXheaderItem 19 4" xfId="29394" xr:uid="{00000000-0005-0000-0000-0000AB720000}"/>
    <cellStyle name="SAPBEXheaderItem 2" xfId="29395" xr:uid="{00000000-0005-0000-0000-0000AC720000}"/>
    <cellStyle name="SAPBEXheaderItem 2 10" xfId="29396" xr:uid="{00000000-0005-0000-0000-0000AD720000}"/>
    <cellStyle name="SAPBEXheaderItem 2 10 2" xfId="29397" xr:uid="{00000000-0005-0000-0000-0000AE720000}"/>
    <cellStyle name="SAPBEXheaderItem 2 10 3" xfId="29398" xr:uid="{00000000-0005-0000-0000-0000AF720000}"/>
    <cellStyle name="SAPBEXheaderItem 2 11" xfId="29399" xr:uid="{00000000-0005-0000-0000-0000B0720000}"/>
    <cellStyle name="SAPBEXheaderItem 2 11 2" xfId="29400" xr:uid="{00000000-0005-0000-0000-0000B1720000}"/>
    <cellStyle name="SAPBEXheaderItem 2 11 3" xfId="29401" xr:uid="{00000000-0005-0000-0000-0000B2720000}"/>
    <cellStyle name="SAPBEXheaderItem 2 12" xfId="29402" xr:uid="{00000000-0005-0000-0000-0000B3720000}"/>
    <cellStyle name="SAPBEXheaderItem 2 12 2" xfId="29403" xr:uid="{00000000-0005-0000-0000-0000B4720000}"/>
    <cellStyle name="SAPBEXheaderItem 2 12 3" xfId="29404" xr:uid="{00000000-0005-0000-0000-0000B5720000}"/>
    <cellStyle name="SAPBEXheaderItem 2 13" xfId="29405" xr:uid="{00000000-0005-0000-0000-0000B6720000}"/>
    <cellStyle name="SAPBEXheaderItem 2 13 2" xfId="29406" xr:uid="{00000000-0005-0000-0000-0000B7720000}"/>
    <cellStyle name="SAPBEXheaderItem 2 13 3" xfId="29407" xr:uid="{00000000-0005-0000-0000-0000B8720000}"/>
    <cellStyle name="SAPBEXheaderItem 2 14" xfId="29408" xr:uid="{00000000-0005-0000-0000-0000B9720000}"/>
    <cellStyle name="SAPBEXheaderItem 2 14 2" xfId="29409" xr:uid="{00000000-0005-0000-0000-0000BA720000}"/>
    <cellStyle name="SAPBEXheaderItem 2 14 3" xfId="29410" xr:uid="{00000000-0005-0000-0000-0000BB720000}"/>
    <cellStyle name="SAPBEXheaderItem 2 15" xfId="29411" xr:uid="{00000000-0005-0000-0000-0000BC720000}"/>
    <cellStyle name="SAPBEXheaderItem 2 15 2" xfId="29412" xr:uid="{00000000-0005-0000-0000-0000BD720000}"/>
    <cellStyle name="SAPBEXheaderItem 2 15 3" xfId="29413" xr:uid="{00000000-0005-0000-0000-0000BE720000}"/>
    <cellStyle name="SAPBEXheaderItem 2 16" xfId="29414" xr:uid="{00000000-0005-0000-0000-0000BF720000}"/>
    <cellStyle name="SAPBEXheaderItem 2 16 2" xfId="29415" xr:uid="{00000000-0005-0000-0000-0000C0720000}"/>
    <cellStyle name="SAPBEXheaderItem 2 16 3" xfId="29416" xr:uid="{00000000-0005-0000-0000-0000C1720000}"/>
    <cellStyle name="SAPBEXheaderItem 2 17" xfId="29417" xr:uid="{00000000-0005-0000-0000-0000C2720000}"/>
    <cellStyle name="SAPBEXheaderItem 2 18" xfId="29418" xr:uid="{00000000-0005-0000-0000-0000C3720000}"/>
    <cellStyle name="SAPBEXheaderItem 2 19" xfId="29419" xr:uid="{00000000-0005-0000-0000-0000C4720000}"/>
    <cellStyle name="SAPBEXheaderItem 2 2" xfId="29420" xr:uid="{00000000-0005-0000-0000-0000C5720000}"/>
    <cellStyle name="SAPBEXheaderItem 2 2 10" xfId="29421" xr:uid="{00000000-0005-0000-0000-0000C6720000}"/>
    <cellStyle name="SAPBEXheaderItem 2 2 10 2" xfId="29422" xr:uid="{00000000-0005-0000-0000-0000C7720000}"/>
    <cellStyle name="SAPBEXheaderItem 2 2 11" xfId="29423" xr:uid="{00000000-0005-0000-0000-0000C8720000}"/>
    <cellStyle name="SAPBEXheaderItem 2 2 11 2" xfId="29424" xr:uid="{00000000-0005-0000-0000-0000C9720000}"/>
    <cellStyle name="SAPBEXheaderItem 2 2 12" xfId="29425" xr:uid="{00000000-0005-0000-0000-0000CA720000}"/>
    <cellStyle name="SAPBEXheaderItem 2 2 12 2" xfId="29426" xr:uid="{00000000-0005-0000-0000-0000CB720000}"/>
    <cellStyle name="SAPBEXheaderItem 2 2 13" xfId="29427" xr:uid="{00000000-0005-0000-0000-0000CC720000}"/>
    <cellStyle name="SAPBEXheaderItem 2 2 2" xfId="29428" xr:uid="{00000000-0005-0000-0000-0000CD720000}"/>
    <cellStyle name="SAPBEXheaderItem 2 2 2 10" xfId="29429" xr:uid="{00000000-0005-0000-0000-0000CE720000}"/>
    <cellStyle name="SAPBEXheaderItem 2 2 2 2" xfId="29430" xr:uid="{00000000-0005-0000-0000-0000CF720000}"/>
    <cellStyle name="SAPBEXheaderItem 2 2 2 2 2" xfId="29431" xr:uid="{00000000-0005-0000-0000-0000D0720000}"/>
    <cellStyle name="SAPBEXheaderItem 2 2 2 2 2 2" xfId="29432" xr:uid="{00000000-0005-0000-0000-0000D1720000}"/>
    <cellStyle name="SAPBEXheaderItem 2 2 2 2 2 3" xfId="29433" xr:uid="{00000000-0005-0000-0000-0000D2720000}"/>
    <cellStyle name="SAPBEXheaderItem 2 2 2 2 2 4" xfId="29434" xr:uid="{00000000-0005-0000-0000-0000D3720000}"/>
    <cellStyle name="SAPBEXheaderItem 2 2 2 2 3" xfId="29435" xr:uid="{00000000-0005-0000-0000-0000D4720000}"/>
    <cellStyle name="SAPBEXheaderItem 2 2 2 2 3 2" xfId="29436" xr:uid="{00000000-0005-0000-0000-0000D5720000}"/>
    <cellStyle name="SAPBEXheaderItem 2 2 2 2 3 3" xfId="29437" xr:uid="{00000000-0005-0000-0000-0000D6720000}"/>
    <cellStyle name="SAPBEXheaderItem 2 2 2 2 3 4" xfId="29438" xr:uid="{00000000-0005-0000-0000-0000D7720000}"/>
    <cellStyle name="SAPBEXheaderItem 2 2 2 2 4" xfId="29439" xr:uid="{00000000-0005-0000-0000-0000D8720000}"/>
    <cellStyle name="SAPBEXheaderItem 2 2 2 2 4 2" xfId="29440" xr:uid="{00000000-0005-0000-0000-0000D9720000}"/>
    <cellStyle name="SAPBEXheaderItem 2 2 2 2 4 3" xfId="29441" xr:uid="{00000000-0005-0000-0000-0000DA720000}"/>
    <cellStyle name="SAPBEXheaderItem 2 2 2 2 4 4" xfId="29442" xr:uid="{00000000-0005-0000-0000-0000DB720000}"/>
    <cellStyle name="SAPBEXheaderItem 2 2 2 2 5" xfId="29443" xr:uid="{00000000-0005-0000-0000-0000DC720000}"/>
    <cellStyle name="SAPBEXheaderItem 2 2 2 2 5 2" xfId="29444" xr:uid="{00000000-0005-0000-0000-0000DD720000}"/>
    <cellStyle name="SAPBEXheaderItem 2 2 2 2 5 3" xfId="29445" xr:uid="{00000000-0005-0000-0000-0000DE720000}"/>
    <cellStyle name="SAPBEXheaderItem 2 2 2 2 5 4" xfId="29446" xr:uid="{00000000-0005-0000-0000-0000DF720000}"/>
    <cellStyle name="SAPBEXheaderItem 2 2 2 2 6" xfId="29447" xr:uid="{00000000-0005-0000-0000-0000E0720000}"/>
    <cellStyle name="SAPBEXheaderItem 2 2 2 2 6 2" xfId="29448" xr:uid="{00000000-0005-0000-0000-0000E1720000}"/>
    <cellStyle name="SAPBEXheaderItem 2 2 2 2 6 3" xfId="29449" xr:uid="{00000000-0005-0000-0000-0000E2720000}"/>
    <cellStyle name="SAPBEXheaderItem 2 2 2 2 6 4" xfId="29450" xr:uid="{00000000-0005-0000-0000-0000E3720000}"/>
    <cellStyle name="SAPBEXheaderItem 2 2 2 2 7" xfId="29451" xr:uid="{00000000-0005-0000-0000-0000E4720000}"/>
    <cellStyle name="SAPBEXheaderItem 2 2 2 2 8" xfId="29452" xr:uid="{00000000-0005-0000-0000-0000E5720000}"/>
    <cellStyle name="SAPBEXheaderItem 2 2 2 2 9" xfId="29453" xr:uid="{00000000-0005-0000-0000-0000E6720000}"/>
    <cellStyle name="SAPBEXheaderItem 2 2 2 3" xfId="29454" xr:uid="{00000000-0005-0000-0000-0000E7720000}"/>
    <cellStyle name="SAPBEXheaderItem 2 2 2 3 2" xfId="29455" xr:uid="{00000000-0005-0000-0000-0000E8720000}"/>
    <cellStyle name="SAPBEXheaderItem 2 2 2 3 3" xfId="29456" xr:uid="{00000000-0005-0000-0000-0000E9720000}"/>
    <cellStyle name="SAPBEXheaderItem 2 2 2 3 4" xfId="29457" xr:uid="{00000000-0005-0000-0000-0000EA720000}"/>
    <cellStyle name="SAPBEXheaderItem 2 2 2 4" xfId="29458" xr:uid="{00000000-0005-0000-0000-0000EB720000}"/>
    <cellStyle name="SAPBEXheaderItem 2 2 2 4 2" xfId="29459" xr:uid="{00000000-0005-0000-0000-0000EC720000}"/>
    <cellStyle name="SAPBEXheaderItem 2 2 2 4 3" xfId="29460" xr:uid="{00000000-0005-0000-0000-0000ED720000}"/>
    <cellStyle name="SAPBEXheaderItem 2 2 2 4 4" xfId="29461" xr:uid="{00000000-0005-0000-0000-0000EE720000}"/>
    <cellStyle name="SAPBEXheaderItem 2 2 2 5" xfId="29462" xr:uid="{00000000-0005-0000-0000-0000EF720000}"/>
    <cellStyle name="SAPBEXheaderItem 2 2 2 5 2" xfId="29463" xr:uid="{00000000-0005-0000-0000-0000F0720000}"/>
    <cellStyle name="SAPBEXheaderItem 2 2 2 5 3" xfId="29464" xr:uid="{00000000-0005-0000-0000-0000F1720000}"/>
    <cellStyle name="SAPBEXheaderItem 2 2 2 5 4" xfId="29465" xr:uid="{00000000-0005-0000-0000-0000F2720000}"/>
    <cellStyle name="SAPBEXheaderItem 2 2 2 6" xfId="29466" xr:uid="{00000000-0005-0000-0000-0000F3720000}"/>
    <cellStyle name="SAPBEXheaderItem 2 2 2 6 2" xfId="29467" xr:uid="{00000000-0005-0000-0000-0000F4720000}"/>
    <cellStyle name="SAPBEXheaderItem 2 2 2 6 3" xfId="29468" xr:uid="{00000000-0005-0000-0000-0000F5720000}"/>
    <cellStyle name="SAPBEXheaderItem 2 2 2 6 4" xfId="29469" xr:uid="{00000000-0005-0000-0000-0000F6720000}"/>
    <cellStyle name="SAPBEXheaderItem 2 2 2 7" xfId="29470" xr:uid="{00000000-0005-0000-0000-0000F7720000}"/>
    <cellStyle name="SAPBEXheaderItem 2 2 2 7 2" xfId="29471" xr:uid="{00000000-0005-0000-0000-0000F8720000}"/>
    <cellStyle name="SAPBEXheaderItem 2 2 2 7 3" xfId="29472" xr:uid="{00000000-0005-0000-0000-0000F9720000}"/>
    <cellStyle name="SAPBEXheaderItem 2 2 2 7 4" xfId="29473" xr:uid="{00000000-0005-0000-0000-0000FA720000}"/>
    <cellStyle name="SAPBEXheaderItem 2 2 2 8" xfId="29474" xr:uid="{00000000-0005-0000-0000-0000FB720000}"/>
    <cellStyle name="SAPBEXheaderItem 2 2 2 8 2" xfId="29475" xr:uid="{00000000-0005-0000-0000-0000FC720000}"/>
    <cellStyle name="SAPBEXheaderItem 2 2 2 9" xfId="29476" xr:uid="{00000000-0005-0000-0000-0000FD720000}"/>
    <cellStyle name="SAPBEXheaderItem 2 2 3" xfId="29477" xr:uid="{00000000-0005-0000-0000-0000FE720000}"/>
    <cellStyle name="SAPBEXheaderItem 2 2 3 2" xfId="29478" xr:uid="{00000000-0005-0000-0000-0000FF720000}"/>
    <cellStyle name="SAPBEXheaderItem 2 2 3 2 2" xfId="29479" xr:uid="{00000000-0005-0000-0000-000000730000}"/>
    <cellStyle name="SAPBEXheaderItem 2 2 3 2 3" xfId="29480" xr:uid="{00000000-0005-0000-0000-000001730000}"/>
    <cellStyle name="SAPBEXheaderItem 2 2 3 2 4" xfId="29481" xr:uid="{00000000-0005-0000-0000-000002730000}"/>
    <cellStyle name="SAPBEXheaderItem 2 2 3 3" xfId="29482" xr:uid="{00000000-0005-0000-0000-000003730000}"/>
    <cellStyle name="SAPBEXheaderItem 2 2 3 3 2" xfId="29483" xr:uid="{00000000-0005-0000-0000-000004730000}"/>
    <cellStyle name="SAPBEXheaderItem 2 2 3 3 3" xfId="29484" xr:uid="{00000000-0005-0000-0000-000005730000}"/>
    <cellStyle name="SAPBEXheaderItem 2 2 3 3 4" xfId="29485" xr:uid="{00000000-0005-0000-0000-000006730000}"/>
    <cellStyle name="SAPBEXheaderItem 2 2 3 4" xfId="29486" xr:uid="{00000000-0005-0000-0000-000007730000}"/>
    <cellStyle name="SAPBEXheaderItem 2 2 3 4 2" xfId="29487" xr:uid="{00000000-0005-0000-0000-000008730000}"/>
    <cellStyle name="SAPBEXheaderItem 2 2 3 4 3" xfId="29488" xr:uid="{00000000-0005-0000-0000-000009730000}"/>
    <cellStyle name="SAPBEXheaderItem 2 2 3 4 4" xfId="29489" xr:uid="{00000000-0005-0000-0000-00000A730000}"/>
    <cellStyle name="SAPBEXheaderItem 2 2 3 5" xfId="29490" xr:uid="{00000000-0005-0000-0000-00000B730000}"/>
    <cellStyle name="SAPBEXheaderItem 2 2 3 5 2" xfId="29491" xr:uid="{00000000-0005-0000-0000-00000C730000}"/>
    <cellStyle name="SAPBEXheaderItem 2 2 3 5 3" xfId="29492" xr:uid="{00000000-0005-0000-0000-00000D730000}"/>
    <cellStyle name="SAPBEXheaderItem 2 2 3 5 4" xfId="29493" xr:uid="{00000000-0005-0000-0000-00000E730000}"/>
    <cellStyle name="SAPBEXheaderItem 2 2 3 6" xfId="29494" xr:uid="{00000000-0005-0000-0000-00000F730000}"/>
    <cellStyle name="SAPBEXheaderItem 2 2 3 6 2" xfId="29495" xr:uid="{00000000-0005-0000-0000-000010730000}"/>
    <cellStyle name="SAPBEXheaderItem 2 2 3 6 3" xfId="29496" xr:uid="{00000000-0005-0000-0000-000011730000}"/>
    <cellStyle name="SAPBEXheaderItem 2 2 3 6 4" xfId="29497" xr:uid="{00000000-0005-0000-0000-000012730000}"/>
    <cellStyle name="SAPBEXheaderItem 2 2 3 7" xfId="29498" xr:uid="{00000000-0005-0000-0000-000013730000}"/>
    <cellStyle name="SAPBEXheaderItem 2 2 3 8" xfId="29499" xr:uid="{00000000-0005-0000-0000-000014730000}"/>
    <cellStyle name="SAPBEXheaderItem 2 2 3 9" xfId="29500" xr:uid="{00000000-0005-0000-0000-000015730000}"/>
    <cellStyle name="SAPBEXheaderItem 2 2 4" xfId="29501" xr:uid="{00000000-0005-0000-0000-000016730000}"/>
    <cellStyle name="SAPBEXheaderItem 2 2 4 2" xfId="29502" xr:uid="{00000000-0005-0000-0000-000017730000}"/>
    <cellStyle name="SAPBEXheaderItem 2 2 4 3" xfId="29503" xr:uid="{00000000-0005-0000-0000-000018730000}"/>
    <cellStyle name="SAPBEXheaderItem 2 2 4 4" xfId="29504" xr:uid="{00000000-0005-0000-0000-000019730000}"/>
    <cellStyle name="SAPBEXheaderItem 2 2 5" xfId="29505" xr:uid="{00000000-0005-0000-0000-00001A730000}"/>
    <cellStyle name="SAPBEXheaderItem 2 2 5 2" xfId="29506" xr:uid="{00000000-0005-0000-0000-00001B730000}"/>
    <cellStyle name="SAPBEXheaderItem 2 2 5 3" xfId="29507" xr:uid="{00000000-0005-0000-0000-00001C730000}"/>
    <cellStyle name="SAPBEXheaderItem 2 2 5 4" xfId="29508" xr:uid="{00000000-0005-0000-0000-00001D730000}"/>
    <cellStyle name="SAPBEXheaderItem 2 2 6" xfId="29509" xr:uid="{00000000-0005-0000-0000-00001E730000}"/>
    <cellStyle name="SAPBEXheaderItem 2 2 6 2" xfId="29510" xr:uid="{00000000-0005-0000-0000-00001F730000}"/>
    <cellStyle name="SAPBEXheaderItem 2 2 6 3" xfId="29511" xr:uid="{00000000-0005-0000-0000-000020730000}"/>
    <cellStyle name="SAPBEXheaderItem 2 2 6 4" xfId="29512" xr:uid="{00000000-0005-0000-0000-000021730000}"/>
    <cellStyle name="SAPBEXheaderItem 2 2 7" xfId="29513" xr:uid="{00000000-0005-0000-0000-000022730000}"/>
    <cellStyle name="SAPBEXheaderItem 2 2 7 2" xfId="29514" xr:uid="{00000000-0005-0000-0000-000023730000}"/>
    <cellStyle name="SAPBEXheaderItem 2 2 7 3" xfId="29515" xr:uid="{00000000-0005-0000-0000-000024730000}"/>
    <cellStyle name="SAPBEXheaderItem 2 2 7 4" xfId="29516" xr:uid="{00000000-0005-0000-0000-000025730000}"/>
    <cellStyle name="SAPBEXheaderItem 2 2 8" xfId="29517" xr:uid="{00000000-0005-0000-0000-000026730000}"/>
    <cellStyle name="SAPBEXheaderItem 2 2 9" xfId="29518" xr:uid="{00000000-0005-0000-0000-000027730000}"/>
    <cellStyle name="SAPBEXheaderItem 2 20" xfId="29519" xr:uid="{00000000-0005-0000-0000-000028730000}"/>
    <cellStyle name="SAPBEXheaderItem 2 20 2" xfId="29520" xr:uid="{00000000-0005-0000-0000-000029730000}"/>
    <cellStyle name="SAPBEXheaderItem 2 21" xfId="29521" xr:uid="{00000000-0005-0000-0000-00002A730000}"/>
    <cellStyle name="SAPBEXheaderItem 2 21 2" xfId="29522" xr:uid="{00000000-0005-0000-0000-00002B730000}"/>
    <cellStyle name="SAPBEXheaderItem 2 22" xfId="29523" xr:uid="{00000000-0005-0000-0000-00002C730000}"/>
    <cellStyle name="SAPBEXheaderItem 2 23" xfId="29524" xr:uid="{00000000-0005-0000-0000-00002D730000}"/>
    <cellStyle name="SAPBEXheaderItem 2 3" xfId="29525" xr:uid="{00000000-0005-0000-0000-00002E730000}"/>
    <cellStyle name="SAPBEXheaderItem 2 3 10" xfId="29526" xr:uid="{00000000-0005-0000-0000-00002F730000}"/>
    <cellStyle name="SAPBEXheaderItem 2 3 10 2" xfId="29527" xr:uid="{00000000-0005-0000-0000-000030730000}"/>
    <cellStyle name="SAPBEXheaderItem 2 3 11" xfId="29528" xr:uid="{00000000-0005-0000-0000-000031730000}"/>
    <cellStyle name="SAPBEXheaderItem 2 3 11 2" xfId="29529" xr:uid="{00000000-0005-0000-0000-000032730000}"/>
    <cellStyle name="SAPBEXheaderItem 2 3 12" xfId="29530" xr:uid="{00000000-0005-0000-0000-000033730000}"/>
    <cellStyle name="SAPBEXheaderItem 2 3 2" xfId="29531" xr:uid="{00000000-0005-0000-0000-000034730000}"/>
    <cellStyle name="SAPBEXheaderItem 2 3 2 2" xfId="29532" xr:uid="{00000000-0005-0000-0000-000035730000}"/>
    <cellStyle name="SAPBEXheaderItem 2 3 2 2 2" xfId="29533" xr:uid="{00000000-0005-0000-0000-000036730000}"/>
    <cellStyle name="SAPBEXheaderItem 2 3 2 2 3" xfId="29534" xr:uid="{00000000-0005-0000-0000-000037730000}"/>
    <cellStyle name="SAPBEXheaderItem 2 3 2 2 4" xfId="29535" xr:uid="{00000000-0005-0000-0000-000038730000}"/>
    <cellStyle name="SAPBEXheaderItem 2 3 2 3" xfId="29536" xr:uid="{00000000-0005-0000-0000-000039730000}"/>
    <cellStyle name="SAPBEXheaderItem 2 3 2 3 2" xfId="29537" xr:uid="{00000000-0005-0000-0000-00003A730000}"/>
    <cellStyle name="SAPBEXheaderItem 2 3 2 3 3" xfId="29538" xr:uid="{00000000-0005-0000-0000-00003B730000}"/>
    <cellStyle name="SAPBEXheaderItem 2 3 2 3 4" xfId="29539" xr:uid="{00000000-0005-0000-0000-00003C730000}"/>
    <cellStyle name="SAPBEXheaderItem 2 3 2 4" xfId="29540" xr:uid="{00000000-0005-0000-0000-00003D730000}"/>
    <cellStyle name="SAPBEXheaderItem 2 3 2 4 2" xfId="29541" xr:uid="{00000000-0005-0000-0000-00003E730000}"/>
    <cellStyle name="SAPBEXheaderItem 2 3 2 4 3" xfId="29542" xr:uid="{00000000-0005-0000-0000-00003F730000}"/>
    <cellStyle name="SAPBEXheaderItem 2 3 2 4 4" xfId="29543" xr:uid="{00000000-0005-0000-0000-000040730000}"/>
    <cellStyle name="SAPBEXheaderItem 2 3 2 5" xfId="29544" xr:uid="{00000000-0005-0000-0000-000041730000}"/>
    <cellStyle name="SAPBEXheaderItem 2 3 2 5 2" xfId="29545" xr:uid="{00000000-0005-0000-0000-000042730000}"/>
    <cellStyle name="SAPBEXheaderItem 2 3 2 5 3" xfId="29546" xr:uid="{00000000-0005-0000-0000-000043730000}"/>
    <cellStyle name="SAPBEXheaderItem 2 3 2 5 4" xfId="29547" xr:uid="{00000000-0005-0000-0000-000044730000}"/>
    <cellStyle name="SAPBEXheaderItem 2 3 2 6" xfId="29548" xr:uid="{00000000-0005-0000-0000-000045730000}"/>
    <cellStyle name="SAPBEXheaderItem 2 3 2 6 2" xfId="29549" xr:uid="{00000000-0005-0000-0000-000046730000}"/>
    <cellStyle name="SAPBEXheaderItem 2 3 2 6 3" xfId="29550" xr:uid="{00000000-0005-0000-0000-000047730000}"/>
    <cellStyle name="SAPBEXheaderItem 2 3 2 6 4" xfId="29551" xr:uid="{00000000-0005-0000-0000-000048730000}"/>
    <cellStyle name="SAPBEXheaderItem 2 3 2 7" xfId="29552" xr:uid="{00000000-0005-0000-0000-000049730000}"/>
    <cellStyle name="SAPBEXheaderItem 2 3 2 8" xfId="29553" xr:uid="{00000000-0005-0000-0000-00004A730000}"/>
    <cellStyle name="SAPBEXheaderItem 2 3 2 9" xfId="29554" xr:uid="{00000000-0005-0000-0000-00004B730000}"/>
    <cellStyle name="SAPBEXheaderItem 2 3 3" xfId="29555" xr:uid="{00000000-0005-0000-0000-00004C730000}"/>
    <cellStyle name="SAPBEXheaderItem 2 3 3 2" xfId="29556" xr:uid="{00000000-0005-0000-0000-00004D730000}"/>
    <cellStyle name="SAPBEXheaderItem 2 3 3 3" xfId="29557" xr:uid="{00000000-0005-0000-0000-00004E730000}"/>
    <cellStyle name="SAPBEXheaderItem 2 3 3 4" xfId="29558" xr:uid="{00000000-0005-0000-0000-00004F730000}"/>
    <cellStyle name="SAPBEXheaderItem 2 3 4" xfId="29559" xr:uid="{00000000-0005-0000-0000-000050730000}"/>
    <cellStyle name="SAPBEXheaderItem 2 3 4 2" xfId="29560" xr:uid="{00000000-0005-0000-0000-000051730000}"/>
    <cellStyle name="SAPBEXheaderItem 2 3 4 3" xfId="29561" xr:uid="{00000000-0005-0000-0000-000052730000}"/>
    <cellStyle name="SAPBEXheaderItem 2 3 4 4" xfId="29562" xr:uid="{00000000-0005-0000-0000-000053730000}"/>
    <cellStyle name="SAPBEXheaderItem 2 3 5" xfId="29563" xr:uid="{00000000-0005-0000-0000-000054730000}"/>
    <cellStyle name="SAPBEXheaderItem 2 3 5 2" xfId="29564" xr:uid="{00000000-0005-0000-0000-000055730000}"/>
    <cellStyle name="SAPBEXheaderItem 2 3 5 3" xfId="29565" xr:uid="{00000000-0005-0000-0000-000056730000}"/>
    <cellStyle name="SAPBEXheaderItem 2 3 5 4" xfId="29566" xr:uid="{00000000-0005-0000-0000-000057730000}"/>
    <cellStyle name="SAPBEXheaderItem 2 3 6" xfId="29567" xr:uid="{00000000-0005-0000-0000-000058730000}"/>
    <cellStyle name="SAPBEXheaderItem 2 3 6 2" xfId="29568" xr:uid="{00000000-0005-0000-0000-000059730000}"/>
    <cellStyle name="SAPBEXheaderItem 2 3 6 3" xfId="29569" xr:uid="{00000000-0005-0000-0000-00005A730000}"/>
    <cellStyle name="SAPBEXheaderItem 2 3 6 4" xfId="29570" xr:uid="{00000000-0005-0000-0000-00005B730000}"/>
    <cellStyle name="SAPBEXheaderItem 2 3 7" xfId="29571" xr:uid="{00000000-0005-0000-0000-00005C730000}"/>
    <cellStyle name="SAPBEXheaderItem 2 3 7 2" xfId="29572" xr:uid="{00000000-0005-0000-0000-00005D730000}"/>
    <cellStyle name="SAPBEXheaderItem 2 3 7 3" xfId="29573" xr:uid="{00000000-0005-0000-0000-00005E730000}"/>
    <cellStyle name="SAPBEXheaderItem 2 3 7 4" xfId="29574" xr:uid="{00000000-0005-0000-0000-00005F730000}"/>
    <cellStyle name="SAPBEXheaderItem 2 3 8" xfId="29575" xr:uid="{00000000-0005-0000-0000-000060730000}"/>
    <cellStyle name="SAPBEXheaderItem 2 3 9" xfId="29576" xr:uid="{00000000-0005-0000-0000-000061730000}"/>
    <cellStyle name="SAPBEXheaderItem 2 3 9 2" xfId="29577" xr:uid="{00000000-0005-0000-0000-000062730000}"/>
    <cellStyle name="SAPBEXheaderItem 2 4" xfId="29578" xr:uid="{00000000-0005-0000-0000-000063730000}"/>
    <cellStyle name="SAPBEXheaderItem 2 4 10" xfId="29579" xr:uid="{00000000-0005-0000-0000-000064730000}"/>
    <cellStyle name="SAPBEXheaderItem 2 4 2" xfId="29580" xr:uid="{00000000-0005-0000-0000-000065730000}"/>
    <cellStyle name="SAPBEXheaderItem 2 4 2 2" xfId="29581" xr:uid="{00000000-0005-0000-0000-000066730000}"/>
    <cellStyle name="SAPBEXheaderItem 2 4 2 2 2" xfId="29582" xr:uid="{00000000-0005-0000-0000-000067730000}"/>
    <cellStyle name="SAPBEXheaderItem 2 4 2 2 3" xfId="29583" xr:uid="{00000000-0005-0000-0000-000068730000}"/>
    <cellStyle name="SAPBEXheaderItem 2 4 2 2 4" xfId="29584" xr:uid="{00000000-0005-0000-0000-000069730000}"/>
    <cellStyle name="SAPBEXheaderItem 2 4 2 3" xfId="29585" xr:uid="{00000000-0005-0000-0000-00006A730000}"/>
    <cellStyle name="SAPBEXheaderItem 2 4 2 3 2" xfId="29586" xr:uid="{00000000-0005-0000-0000-00006B730000}"/>
    <cellStyle name="SAPBEXheaderItem 2 4 2 3 3" xfId="29587" xr:uid="{00000000-0005-0000-0000-00006C730000}"/>
    <cellStyle name="SAPBEXheaderItem 2 4 2 3 4" xfId="29588" xr:uid="{00000000-0005-0000-0000-00006D730000}"/>
    <cellStyle name="SAPBEXheaderItem 2 4 2 4" xfId="29589" xr:uid="{00000000-0005-0000-0000-00006E730000}"/>
    <cellStyle name="SAPBEXheaderItem 2 4 2 4 2" xfId="29590" xr:uid="{00000000-0005-0000-0000-00006F730000}"/>
    <cellStyle name="SAPBEXheaderItem 2 4 2 4 3" xfId="29591" xr:uid="{00000000-0005-0000-0000-000070730000}"/>
    <cellStyle name="SAPBEXheaderItem 2 4 2 4 4" xfId="29592" xr:uid="{00000000-0005-0000-0000-000071730000}"/>
    <cellStyle name="SAPBEXheaderItem 2 4 2 5" xfId="29593" xr:uid="{00000000-0005-0000-0000-000072730000}"/>
    <cellStyle name="SAPBEXheaderItem 2 4 2 5 2" xfId="29594" xr:uid="{00000000-0005-0000-0000-000073730000}"/>
    <cellStyle name="SAPBEXheaderItem 2 4 2 5 3" xfId="29595" xr:uid="{00000000-0005-0000-0000-000074730000}"/>
    <cellStyle name="SAPBEXheaderItem 2 4 2 5 4" xfId="29596" xr:uid="{00000000-0005-0000-0000-000075730000}"/>
    <cellStyle name="SAPBEXheaderItem 2 4 2 6" xfId="29597" xr:uid="{00000000-0005-0000-0000-000076730000}"/>
    <cellStyle name="SAPBEXheaderItem 2 4 2 6 2" xfId="29598" xr:uid="{00000000-0005-0000-0000-000077730000}"/>
    <cellStyle name="SAPBEXheaderItem 2 4 2 6 3" xfId="29599" xr:uid="{00000000-0005-0000-0000-000078730000}"/>
    <cellStyle name="SAPBEXheaderItem 2 4 2 6 4" xfId="29600" xr:uid="{00000000-0005-0000-0000-000079730000}"/>
    <cellStyle name="SAPBEXheaderItem 2 4 2 7" xfId="29601" xr:uid="{00000000-0005-0000-0000-00007A730000}"/>
    <cellStyle name="SAPBEXheaderItem 2 4 2 8" xfId="29602" xr:uid="{00000000-0005-0000-0000-00007B730000}"/>
    <cellStyle name="SAPBEXheaderItem 2 4 2 9" xfId="29603" xr:uid="{00000000-0005-0000-0000-00007C730000}"/>
    <cellStyle name="SAPBEXheaderItem 2 4 3" xfId="29604" xr:uid="{00000000-0005-0000-0000-00007D730000}"/>
    <cellStyle name="SAPBEXheaderItem 2 4 3 2" xfId="29605" xr:uid="{00000000-0005-0000-0000-00007E730000}"/>
    <cellStyle name="SAPBEXheaderItem 2 4 3 3" xfId="29606" xr:uid="{00000000-0005-0000-0000-00007F730000}"/>
    <cellStyle name="SAPBEXheaderItem 2 4 3 4" xfId="29607" xr:uid="{00000000-0005-0000-0000-000080730000}"/>
    <cellStyle name="SAPBEXheaderItem 2 4 4" xfId="29608" xr:uid="{00000000-0005-0000-0000-000081730000}"/>
    <cellStyle name="SAPBEXheaderItem 2 4 4 2" xfId="29609" xr:uid="{00000000-0005-0000-0000-000082730000}"/>
    <cellStyle name="SAPBEXheaderItem 2 4 4 3" xfId="29610" xr:uid="{00000000-0005-0000-0000-000083730000}"/>
    <cellStyle name="SAPBEXheaderItem 2 4 4 4" xfId="29611" xr:uid="{00000000-0005-0000-0000-000084730000}"/>
    <cellStyle name="SAPBEXheaderItem 2 4 5" xfId="29612" xr:uid="{00000000-0005-0000-0000-000085730000}"/>
    <cellStyle name="SAPBEXheaderItem 2 4 5 2" xfId="29613" xr:uid="{00000000-0005-0000-0000-000086730000}"/>
    <cellStyle name="SAPBEXheaderItem 2 4 5 3" xfId="29614" xr:uid="{00000000-0005-0000-0000-000087730000}"/>
    <cellStyle name="SAPBEXheaderItem 2 4 5 4" xfId="29615" xr:uid="{00000000-0005-0000-0000-000088730000}"/>
    <cellStyle name="SAPBEXheaderItem 2 4 6" xfId="29616" xr:uid="{00000000-0005-0000-0000-000089730000}"/>
    <cellStyle name="SAPBEXheaderItem 2 4 6 2" xfId="29617" xr:uid="{00000000-0005-0000-0000-00008A730000}"/>
    <cellStyle name="SAPBEXheaderItem 2 4 6 3" xfId="29618" xr:uid="{00000000-0005-0000-0000-00008B730000}"/>
    <cellStyle name="SAPBEXheaderItem 2 4 6 4" xfId="29619" xr:uid="{00000000-0005-0000-0000-00008C730000}"/>
    <cellStyle name="SAPBEXheaderItem 2 4 7" xfId="29620" xr:uid="{00000000-0005-0000-0000-00008D730000}"/>
    <cellStyle name="SAPBEXheaderItem 2 4 7 2" xfId="29621" xr:uid="{00000000-0005-0000-0000-00008E730000}"/>
    <cellStyle name="SAPBEXheaderItem 2 4 7 3" xfId="29622" xr:uid="{00000000-0005-0000-0000-00008F730000}"/>
    <cellStyle name="SAPBEXheaderItem 2 4 7 4" xfId="29623" xr:uid="{00000000-0005-0000-0000-000090730000}"/>
    <cellStyle name="SAPBEXheaderItem 2 4 8" xfId="29624" xr:uid="{00000000-0005-0000-0000-000091730000}"/>
    <cellStyle name="SAPBEXheaderItem 2 4 8 2" xfId="29625" xr:uid="{00000000-0005-0000-0000-000092730000}"/>
    <cellStyle name="SAPBEXheaderItem 2 4 9" xfId="29626" xr:uid="{00000000-0005-0000-0000-000093730000}"/>
    <cellStyle name="SAPBEXheaderItem 2 4 9 2" xfId="29627" xr:uid="{00000000-0005-0000-0000-000094730000}"/>
    <cellStyle name="SAPBEXheaderItem 2 5" xfId="29628" xr:uid="{00000000-0005-0000-0000-000095730000}"/>
    <cellStyle name="SAPBEXheaderItem 2 5 2" xfId="29629" xr:uid="{00000000-0005-0000-0000-000096730000}"/>
    <cellStyle name="SAPBEXheaderItem 2 5 2 2" xfId="29630" xr:uid="{00000000-0005-0000-0000-000097730000}"/>
    <cellStyle name="SAPBEXheaderItem 2 5 2 3" xfId="29631" xr:uid="{00000000-0005-0000-0000-000098730000}"/>
    <cellStyle name="SAPBEXheaderItem 2 5 2 4" xfId="29632" xr:uid="{00000000-0005-0000-0000-000099730000}"/>
    <cellStyle name="SAPBEXheaderItem 2 5 3" xfId="29633" xr:uid="{00000000-0005-0000-0000-00009A730000}"/>
    <cellStyle name="SAPBEXheaderItem 2 5 4" xfId="29634" xr:uid="{00000000-0005-0000-0000-00009B730000}"/>
    <cellStyle name="SAPBEXheaderItem 2 5 5" xfId="29635" xr:uid="{00000000-0005-0000-0000-00009C730000}"/>
    <cellStyle name="SAPBEXheaderItem 2 5 6" xfId="29636" xr:uid="{00000000-0005-0000-0000-00009D730000}"/>
    <cellStyle name="SAPBEXheaderItem 2 5 7" xfId="29637" xr:uid="{00000000-0005-0000-0000-00009E730000}"/>
    <cellStyle name="SAPBEXheaderItem 2 6" xfId="29638" xr:uid="{00000000-0005-0000-0000-00009F730000}"/>
    <cellStyle name="SAPBEXheaderItem 2 6 2" xfId="29639" xr:uid="{00000000-0005-0000-0000-0000A0730000}"/>
    <cellStyle name="SAPBEXheaderItem 2 6 2 2" xfId="29640" xr:uid="{00000000-0005-0000-0000-0000A1730000}"/>
    <cellStyle name="SAPBEXheaderItem 2 6 2 3" xfId="29641" xr:uid="{00000000-0005-0000-0000-0000A2730000}"/>
    <cellStyle name="SAPBEXheaderItem 2 6 2 4" xfId="29642" xr:uid="{00000000-0005-0000-0000-0000A3730000}"/>
    <cellStyle name="SAPBEXheaderItem 2 6 3" xfId="29643" xr:uid="{00000000-0005-0000-0000-0000A4730000}"/>
    <cellStyle name="SAPBEXheaderItem 2 6 4" xfId="29644" xr:uid="{00000000-0005-0000-0000-0000A5730000}"/>
    <cellStyle name="SAPBEXheaderItem 2 6 5" xfId="29645" xr:uid="{00000000-0005-0000-0000-0000A6730000}"/>
    <cellStyle name="SAPBEXheaderItem 2 7" xfId="29646" xr:uid="{00000000-0005-0000-0000-0000A7730000}"/>
    <cellStyle name="SAPBEXheaderItem 2 7 2" xfId="29647" xr:uid="{00000000-0005-0000-0000-0000A8730000}"/>
    <cellStyle name="SAPBEXheaderItem 2 7 3" xfId="29648" xr:uid="{00000000-0005-0000-0000-0000A9730000}"/>
    <cellStyle name="SAPBEXheaderItem 2 7 4" xfId="29649" xr:uid="{00000000-0005-0000-0000-0000AA730000}"/>
    <cellStyle name="SAPBEXheaderItem 2 8" xfId="29650" xr:uid="{00000000-0005-0000-0000-0000AB730000}"/>
    <cellStyle name="SAPBEXheaderItem 2 8 2" xfId="29651" xr:uid="{00000000-0005-0000-0000-0000AC730000}"/>
    <cellStyle name="SAPBEXheaderItem 2 8 3" xfId="29652" xr:uid="{00000000-0005-0000-0000-0000AD730000}"/>
    <cellStyle name="SAPBEXheaderItem 2 9" xfId="29653" xr:uid="{00000000-0005-0000-0000-0000AE730000}"/>
    <cellStyle name="SAPBEXheaderItem 2 9 2" xfId="29654" xr:uid="{00000000-0005-0000-0000-0000AF730000}"/>
    <cellStyle name="SAPBEXheaderItem 2 9 3" xfId="29655" xr:uid="{00000000-0005-0000-0000-0000B0730000}"/>
    <cellStyle name="SAPBEXheaderItem 20" xfId="29656" xr:uid="{00000000-0005-0000-0000-0000B1730000}"/>
    <cellStyle name="SAPBEXheaderItem 21" xfId="29657" xr:uid="{00000000-0005-0000-0000-0000B2730000}"/>
    <cellStyle name="SAPBEXheaderItem 22" xfId="29658" xr:uid="{00000000-0005-0000-0000-0000B3730000}"/>
    <cellStyle name="SAPBEXheaderItem 22 2" xfId="29659" xr:uid="{00000000-0005-0000-0000-0000B4730000}"/>
    <cellStyle name="SAPBEXheaderItem 23" xfId="29660" xr:uid="{00000000-0005-0000-0000-0000B5730000}"/>
    <cellStyle name="SAPBEXheaderItem 23 2" xfId="29661" xr:uid="{00000000-0005-0000-0000-0000B6730000}"/>
    <cellStyle name="SAPBEXheaderItem 24" xfId="29662" xr:uid="{00000000-0005-0000-0000-0000B7730000}"/>
    <cellStyle name="SAPBEXheaderItem 25" xfId="29663" xr:uid="{00000000-0005-0000-0000-0000B8730000}"/>
    <cellStyle name="SAPBEXheaderItem 3" xfId="29664" xr:uid="{00000000-0005-0000-0000-0000B9730000}"/>
    <cellStyle name="SAPBEXheaderItem 3 10" xfId="29665" xr:uid="{00000000-0005-0000-0000-0000BA730000}"/>
    <cellStyle name="SAPBEXheaderItem 3 11" xfId="29666" xr:uid="{00000000-0005-0000-0000-0000BB730000}"/>
    <cellStyle name="SAPBEXheaderItem 3 12" xfId="29667" xr:uid="{00000000-0005-0000-0000-0000BC730000}"/>
    <cellStyle name="SAPBEXheaderItem 3 12 2" xfId="29668" xr:uid="{00000000-0005-0000-0000-0000BD730000}"/>
    <cellStyle name="SAPBEXheaderItem 3 13" xfId="29669" xr:uid="{00000000-0005-0000-0000-0000BE730000}"/>
    <cellStyle name="SAPBEXheaderItem 3 13 2" xfId="29670" xr:uid="{00000000-0005-0000-0000-0000BF730000}"/>
    <cellStyle name="SAPBEXheaderItem 3 14" xfId="29671" xr:uid="{00000000-0005-0000-0000-0000C0730000}"/>
    <cellStyle name="SAPBEXheaderItem 3 2" xfId="29672" xr:uid="{00000000-0005-0000-0000-0000C1730000}"/>
    <cellStyle name="SAPBEXheaderItem 3 2 10" xfId="29673" xr:uid="{00000000-0005-0000-0000-0000C2730000}"/>
    <cellStyle name="SAPBEXheaderItem 3 2 10 2" xfId="29674" xr:uid="{00000000-0005-0000-0000-0000C3730000}"/>
    <cellStyle name="SAPBEXheaderItem 3 2 11" xfId="29675" xr:uid="{00000000-0005-0000-0000-0000C4730000}"/>
    <cellStyle name="SAPBEXheaderItem 3 2 11 2" xfId="29676" xr:uid="{00000000-0005-0000-0000-0000C5730000}"/>
    <cellStyle name="SAPBEXheaderItem 3 2 12" xfId="29677" xr:uid="{00000000-0005-0000-0000-0000C6730000}"/>
    <cellStyle name="SAPBEXheaderItem 3 2 2" xfId="29678" xr:uid="{00000000-0005-0000-0000-0000C7730000}"/>
    <cellStyle name="SAPBEXheaderItem 3 2 2 10" xfId="29679" xr:uid="{00000000-0005-0000-0000-0000C8730000}"/>
    <cellStyle name="SAPBEXheaderItem 3 2 2 2" xfId="29680" xr:uid="{00000000-0005-0000-0000-0000C9730000}"/>
    <cellStyle name="SAPBEXheaderItem 3 2 2 2 2" xfId="29681" xr:uid="{00000000-0005-0000-0000-0000CA730000}"/>
    <cellStyle name="SAPBEXheaderItem 3 2 2 2 2 2" xfId="29682" xr:uid="{00000000-0005-0000-0000-0000CB730000}"/>
    <cellStyle name="SAPBEXheaderItem 3 2 2 2 2 3" xfId="29683" xr:uid="{00000000-0005-0000-0000-0000CC730000}"/>
    <cellStyle name="SAPBEXheaderItem 3 2 2 2 2 4" xfId="29684" xr:uid="{00000000-0005-0000-0000-0000CD730000}"/>
    <cellStyle name="SAPBEXheaderItem 3 2 2 2 3" xfId="29685" xr:uid="{00000000-0005-0000-0000-0000CE730000}"/>
    <cellStyle name="SAPBEXheaderItem 3 2 2 2 3 2" xfId="29686" xr:uid="{00000000-0005-0000-0000-0000CF730000}"/>
    <cellStyle name="SAPBEXheaderItem 3 2 2 2 3 3" xfId="29687" xr:uid="{00000000-0005-0000-0000-0000D0730000}"/>
    <cellStyle name="SAPBEXheaderItem 3 2 2 2 3 4" xfId="29688" xr:uid="{00000000-0005-0000-0000-0000D1730000}"/>
    <cellStyle name="SAPBEXheaderItem 3 2 2 2 4" xfId="29689" xr:uid="{00000000-0005-0000-0000-0000D2730000}"/>
    <cellStyle name="SAPBEXheaderItem 3 2 2 2 4 2" xfId="29690" xr:uid="{00000000-0005-0000-0000-0000D3730000}"/>
    <cellStyle name="SAPBEXheaderItem 3 2 2 2 4 3" xfId="29691" xr:uid="{00000000-0005-0000-0000-0000D4730000}"/>
    <cellStyle name="SAPBEXheaderItem 3 2 2 2 4 4" xfId="29692" xr:uid="{00000000-0005-0000-0000-0000D5730000}"/>
    <cellStyle name="SAPBEXheaderItem 3 2 2 2 5" xfId="29693" xr:uid="{00000000-0005-0000-0000-0000D6730000}"/>
    <cellStyle name="SAPBEXheaderItem 3 2 2 2 5 2" xfId="29694" xr:uid="{00000000-0005-0000-0000-0000D7730000}"/>
    <cellStyle name="SAPBEXheaderItem 3 2 2 2 5 3" xfId="29695" xr:uid="{00000000-0005-0000-0000-0000D8730000}"/>
    <cellStyle name="SAPBEXheaderItem 3 2 2 2 5 4" xfId="29696" xr:uid="{00000000-0005-0000-0000-0000D9730000}"/>
    <cellStyle name="SAPBEXheaderItem 3 2 2 2 6" xfId="29697" xr:uid="{00000000-0005-0000-0000-0000DA730000}"/>
    <cellStyle name="SAPBEXheaderItem 3 2 2 2 6 2" xfId="29698" xr:uid="{00000000-0005-0000-0000-0000DB730000}"/>
    <cellStyle name="SAPBEXheaderItem 3 2 2 2 6 3" xfId="29699" xr:uid="{00000000-0005-0000-0000-0000DC730000}"/>
    <cellStyle name="SAPBEXheaderItem 3 2 2 2 6 4" xfId="29700" xr:uid="{00000000-0005-0000-0000-0000DD730000}"/>
    <cellStyle name="SAPBEXheaderItem 3 2 2 2 7" xfId="29701" xr:uid="{00000000-0005-0000-0000-0000DE730000}"/>
    <cellStyle name="SAPBEXheaderItem 3 2 2 2 8" xfId="29702" xr:uid="{00000000-0005-0000-0000-0000DF730000}"/>
    <cellStyle name="SAPBEXheaderItem 3 2 2 2 9" xfId="29703" xr:uid="{00000000-0005-0000-0000-0000E0730000}"/>
    <cellStyle name="SAPBEXheaderItem 3 2 2 3" xfId="29704" xr:uid="{00000000-0005-0000-0000-0000E1730000}"/>
    <cellStyle name="SAPBEXheaderItem 3 2 2 3 2" xfId="29705" xr:uid="{00000000-0005-0000-0000-0000E2730000}"/>
    <cellStyle name="SAPBEXheaderItem 3 2 2 3 3" xfId="29706" xr:uid="{00000000-0005-0000-0000-0000E3730000}"/>
    <cellStyle name="SAPBEXheaderItem 3 2 2 3 4" xfId="29707" xr:uid="{00000000-0005-0000-0000-0000E4730000}"/>
    <cellStyle name="SAPBEXheaderItem 3 2 2 4" xfId="29708" xr:uid="{00000000-0005-0000-0000-0000E5730000}"/>
    <cellStyle name="SAPBEXheaderItem 3 2 2 4 2" xfId="29709" xr:uid="{00000000-0005-0000-0000-0000E6730000}"/>
    <cellStyle name="SAPBEXheaderItem 3 2 2 4 3" xfId="29710" xr:uid="{00000000-0005-0000-0000-0000E7730000}"/>
    <cellStyle name="SAPBEXheaderItem 3 2 2 4 4" xfId="29711" xr:uid="{00000000-0005-0000-0000-0000E8730000}"/>
    <cellStyle name="SAPBEXheaderItem 3 2 2 5" xfId="29712" xr:uid="{00000000-0005-0000-0000-0000E9730000}"/>
    <cellStyle name="SAPBEXheaderItem 3 2 2 5 2" xfId="29713" xr:uid="{00000000-0005-0000-0000-0000EA730000}"/>
    <cellStyle name="SAPBEXheaderItem 3 2 2 5 3" xfId="29714" xr:uid="{00000000-0005-0000-0000-0000EB730000}"/>
    <cellStyle name="SAPBEXheaderItem 3 2 2 5 4" xfId="29715" xr:uid="{00000000-0005-0000-0000-0000EC730000}"/>
    <cellStyle name="SAPBEXheaderItem 3 2 2 6" xfId="29716" xr:uid="{00000000-0005-0000-0000-0000ED730000}"/>
    <cellStyle name="SAPBEXheaderItem 3 2 2 6 2" xfId="29717" xr:uid="{00000000-0005-0000-0000-0000EE730000}"/>
    <cellStyle name="SAPBEXheaderItem 3 2 2 6 3" xfId="29718" xr:uid="{00000000-0005-0000-0000-0000EF730000}"/>
    <cellStyle name="SAPBEXheaderItem 3 2 2 6 4" xfId="29719" xr:uid="{00000000-0005-0000-0000-0000F0730000}"/>
    <cellStyle name="SAPBEXheaderItem 3 2 2 7" xfId="29720" xr:uid="{00000000-0005-0000-0000-0000F1730000}"/>
    <cellStyle name="SAPBEXheaderItem 3 2 2 7 2" xfId="29721" xr:uid="{00000000-0005-0000-0000-0000F2730000}"/>
    <cellStyle name="SAPBEXheaderItem 3 2 2 7 3" xfId="29722" xr:uid="{00000000-0005-0000-0000-0000F3730000}"/>
    <cellStyle name="SAPBEXheaderItem 3 2 2 7 4" xfId="29723" xr:uid="{00000000-0005-0000-0000-0000F4730000}"/>
    <cellStyle name="SAPBEXheaderItem 3 2 2 8" xfId="29724" xr:uid="{00000000-0005-0000-0000-0000F5730000}"/>
    <cellStyle name="SAPBEXheaderItem 3 2 2 9" xfId="29725" xr:uid="{00000000-0005-0000-0000-0000F6730000}"/>
    <cellStyle name="SAPBEXheaderItem 3 2 3" xfId="29726" xr:uid="{00000000-0005-0000-0000-0000F7730000}"/>
    <cellStyle name="SAPBEXheaderItem 3 2 3 2" xfId="29727" xr:uid="{00000000-0005-0000-0000-0000F8730000}"/>
    <cellStyle name="SAPBEXheaderItem 3 2 3 2 2" xfId="29728" xr:uid="{00000000-0005-0000-0000-0000F9730000}"/>
    <cellStyle name="SAPBEXheaderItem 3 2 3 2 3" xfId="29729" xr:uid="{00000000-0005-0000-0000-0000FA730000}"/>
    <cellStyle name="SAPBEXheaderItem 3 2 3 2 4" xfId="29730" xr:uid="{00000000-0005-0000-0000-0000FB730000}"/>
    <cellStyle name="SAPBEXheaderItem 3 2 3 3" xfId="29731" xr:uid="{00000000-0005-0000-0000-0000FC730000}"/>
    <cellStyle name="SAPBEXheaderItem 3 2 3 3 2" xfId="29732" xr:uid="{00000000-0005-0000-0000-0000FD730000}"/>
    <cellStyle name="SAPBEXheaderItem 3 2 3 3 3" xfId="29733" xr:uid="{00000000-0005-0000-0000-0000FE730000}"/>
    <cellStyle name="SAPBEXheaderItem 3 2 3 3 4" xfId="29734" xr:uid="{00000000-0005-0000-0000-0000FF730000}"/>
    <cellStyle name="SAPBEXheaderItem 3 2 3 4" xfId="29735" xr:uid="{00000000-0005-0000-0000-000000740000}"/>
    <cellStyle name="SAPBEXheaderItem 3 2 3 4 2" xfId="29736" xr:uid="{00000000-0005-0000-0000-000001740000}"/>
    <cellStyle name="SAPBEXheaderItem 3 2 3 4 3" xfId="29737" xr:uid="{00000000-0005-0000-0000-000002740000}"/>
    <cellStyle name="SAPBEXheaderItem 3 2 3 4 4" xfId="29738" xr:uid="{00000000-0005-0000-0000-000003740000}"/>
    <cellStyle name="SAPBEXheaderItem 3 2 3 5" xfId="29739" xr:uid="{00000000-0005-0000-0000-000004740000}"/>
    <cellStyle name="SAPBEXheaderItem 3 2 3 5 2" xfId="29740" xr:uid="{00000000-0005-0000-0000-000005740000}"/>
    <cellStyle name="SAPBEXheaderItem 3 2 3 5 3" xfId="29741" xr:uid="{00000000-0005-0000-0000-000006740000}"/>
    <cellStyle name="SAPBEXheaderItem 3 2 3 5 4" xfId="29742" xr:uid="{00000000-0005-0000-0000-000007740000}"/>
    <cellStyle name="SAPBEXheaderItem 3 2 3 6" xfId="29743" xr:uid="{00000000-0005-0000-0000-000008740000}"/>
    <cellStyle name="SAPBEXheaderItem 3 2 3 6 2" xfId="29744" xr:uid="{00000000-0005-0000-0000-000009740000}"/>
    <cellStyle name="SAPBEXheaderItem 3 2 3 6 3" xfId="29745" xr:uid="{00000000-0005-0000-0000-00000A740000}"/>
    <cellStyle name="SAPBEXheaderItem 3 2 3 6 4" xfId="29746" xr:uid="{00000000-0005-0000-0000-00000B740000}"/>
    <cellStyle name="SAPBEXheaderItem 3 2 3 7" xfId="29747" xr:uid="{00000000-0005-0000-0000-00000C740000}"/>
    <cellStyle name="SAPBEXheaderItem 3 2 3 8" xfId="29748" xr:uid="{00000000-0005-0000-0000-00000D740000}"/>
    <cellStyle name="SAPBEXheaderItem 3 2 3 9" xfId="29749" xr:uid="{00000000-0005-0000-0000-00000E740000}"/>
    <cellStyle name="SAPBEXheaderItem 3 2 4" xfId="29750" xr:uid="{00000000-0005-0000-0000-00000F740000}"/>
    <cellStyle name="SAPBEXheaderItem 3 2 4 2" xfId="29751" xr:uid="{00000000-0005-0000-0000-000010740000}"/>
    <cellStyle name="SAPBEXheaderItem 3 2 4 3" xfId="29752" xr:uid="{00000000-0005-0000-0000-000011740000}"/>
    <cellStyle name="SAPBEXheaderItem 3 2 4 4" xfId="29753" xr:uid="{00000000-0005-0000-0000-000012740000}"/>
    <cellStyle name="SAPBEXheaderItem 3 2 5" xfId="29754" xr:uid="{00000000-0005-0000-0000-000013740000}"/>
    <cellStyle name="SAPBEXheaderItem 3 2 5 2" xfId="29755" xr:uid="{00000000-0005-0000-0000-000014740000}"/>
    <cellStyle name="SAPBEXheaderItem 3 2 5 3" xfId="29756" xr:uid="{00000000-0005-0000-0000-000015740000}"/>
    <cellStyle name="SAPBEXheaderItem 3 2 5 4" xfId="29757" xr:uid="{00000000-0005-0000-0000-000016740000}"/>
    <cellStyle name="SAPBEXheaderItem 3 2 6" xfId="29758" xr:uid="{00000000-0005-0000-0000-000017740000}"/>
    <cellStyle name="SAPBEXheaderItem 3 2 6 2" xfId="29759" xr:uid="{00000000-0005-0000-0000-000018740000}"/>
    <cellStyle name="SAPBEXheaderItem 3 2 6 3" xfId="29760" xr:uid="{00000000-0005-0000-0000-000019740000}"/>
    <cellStyle name="SAPBEXheaderItem 3 2 6 4" xfId="29761" xr:uid="{00000000-0005-0000-0000-00001A740000}"/>
    <cellStyle name="SAPBEXheaderItem 3 2 7" xfId="29762" xr:uid="{00000000-0005-0000-0000-00001B740000}"/>
    <cellStyle name="SAPBEXheaderItem 3 2 7 2" xfId="29763" xr:uid="{00000000-0005-0000-0000-00001C740000}"/>
    <cellStyle name="SAPBEXheaderItem 3 2 7 3" xfId="29764" xr:uid="{00000000-0005-0000-0000-00001D740000}"/>
    <cellStyle name="SAPBEXheaderItem 3 2 7 4" xfId="29765" xr:uid="{00000000-0005-0000-0000-00001E740000}"/>
    <cellStyle name="SAPBEXheaderItem 3 2 8" xfId="29766" xr:uid="{00000000-0005-0000-0000-00001F740000}"/>
    <cellStyle name="SAPBEXheaderItem 3 2 9" xfId="29767" xr:uid="{00000000-0005-0000-0000-000020740000}"/>
    <cellStyle name="SAPBEXheaderItem 3 2 9 2" xfId="29768" xr:uid="{00000000-0005-0000-0000-000021740000}"/>
    <cellStyle name="SAPBEXheaderItem 3 3" xfId="29769" xr:uid="{00000000-0005-0000-0000-000022740000}"/>
    <cellStyle name="SAPBEXheaderItem 3 3 10" xfId="29770" xr:uid="{00000000-0005-0000-0000-000023740000}"/>
    <cellStyle name="SAPBEXheaderItem 3 3 10 2" xfId="29771" xr:uid="{00000000-0005-0000-0000-000024740000}"/>
    <cellStyle name="SAPBEXheaderItem 3 3 11" xfId="29772" xr:uid="{00000000-0005-0000-0000-000025740000}"/>
    <cellStyle name="SAPBEXheaderItem 3 3 11 2" xfId="29773" xr:uid="{00000000-0005-0000-0000-000026740000}"/>
    <cellStyle name="SAPBEXheaderItem 3 3 12" xfId="29774" xr:uid="{00000000-0005-0000-0000-000027740000}"/>
    <cellStyle name="SAPBEXheaderItem 3 3 2" xfId="29775" xr:uid="{00000000-0005-0000-0000-000028740000}"/>
    <cellStyle name="SAPBEXheaderItem 3 3 2 2" xfId="29776" xr:uid="{00000000-0005-0000-0000-000029740000}"/>
    <cellStyle name="SAPBEXheaderItem 3 3 2 2 2" xfId="29777" xr:uid="{00000000-0005-0000-0000-00002A740000}"/>
    <cellStyle name="SAPBEXheaderItem 3 3 2 2 3" xfId="29778" xr:uid="{00000000-0005-0000-0000-00002B740000}"/>
    <cellStyle name="SAPBEXheaderItem 3 3 2 2 4" xfId="29779" xr:uid="{00000000-0005-0000-0000-00002C740000}"/>
    <cellStyle name="SAPBEXheaderItem 3 3 2 3" xfId="29780" xr:uid="{00000000-0005-0000-0000-00002D740000}"/>
    <cellStyle name="SAPBEXheaderItem 3 3 2 3 2" xfId="29781" xr:uid="{00000000-0005-0000-0000-00002E740000}"/>
    <cellStyle name="SAPBEXheaderItem 3 3 2 3 3" xfId="29782" xr:uid="{00000000-0005-0000-0000-00002F740000}"/>
    <cellStyle name="SAPBEXheaderItem 3 3 2 3 4" xfId="29783" xr:uid="{00000000-0005-0000-0000-000030740000}"/>
    <cellStyle name="SAPBEXheaderItem 3 3 2 4" xfId="29784" xr:uid="{00000000-0005-0000-0000-000031740000}"/>
    <cellStyle name="SAPBEXheaderItem 3 3 2 4 2" xfId="29785" xr:uid="{00000000-0005-0000-0000-000032740000}"/>
    <cellStyle name="SAPBEXheaderItem 3 3 2 4 3" xfId="29786" xr:uid="{00000000-0005-0000-0000-000033740000}"/>
    <cellStyle name="SAPBEXheaderItem 3 3 2 4 4" xfId="29787" xr:uid="{00000000-0005-0000-0000-000034740000}"/>
    <cellStyle name="SAPBEXheaderItem 3 3 2 5" xfId="29788" xr:uid="{00000000-0005-0000-0000-000035740000}"/>
    <cellStyle name="SAPBEXheaderItem 3 3 2 5 2" xfId="29789" xr:uid="{00000000-0005-0000-0000-000036740000}"/>
    <cellStyle name="SAPBEXheaderItem 3 3 2 5 3" xfId="29790" xr:uid="{00000000-0005-0000-0000-000037740000}"/>
    <cellStyle name="SAPBEXheaderItem 3 3 2 5 4" xfId="29791" xr:uid="{00000000-0005-0000-0000-000038740000}"/>
    <cellStyle name="SAPBEXheaderItem 3 3 2 6" xfId="29792" xr:uid="{00000000-0005-0000-0000-000039740000}"/>
    <cellStyle name="SAPBEXheaderItem 3 3 2 6 2" xfId="29793" xr:uid="{00000000-0005-0000-0000-00003A740000}"/>
    <cellStyle name="SAPBEXheaderItem 3 3 2 6 3" xfId="29794" xr:uid="{00000000-0005-0000-0000-00003B740000}"/>
    <cellStyle name="SAPBEXheaderItem 3 3 2 6 4" xfId="29795" xr:uid="{00000000-0005-0000-0000-00003C740000}"/>
    <cellStyle name="SAPBEXheaderItem 3 3 2 7" xfId="29796" xr:uid="{00000000-0005-0000-0000-00003D740000}"/>
    <cellStyle name="SAPBEXheaderItem 3 3 2 8" xfId="29797" xr:uid="{00000000-0005-0000-0000-00003E740000}"/>
    <cellStyle name="SAPBEXheaderItem 3 3 2 9" xfId="29798" xr:uid="{00000000-0005-0000-0000-00003F740000}"/>
    <cellStyle name="SAPBEXheaderItem 3 3 3" xfId="29799" xr:uid="{00000000-0005-0000-0000-000040740000}"/>
    <cellStyle name="SAPBEXheaderItem 3 3 3 2" xfId="29800" xr:uid="{00000000-0005-0000-0000-000041740000}"/>
    <cellStyle name="SAPBEXheaderItem 3 3 3 3" xfId="29801" xr:uid="{00000000-0005-0000-0000-000042740000}"/>
    <cellStyle name="SAPBEXheaderItem 3 3 3 4" xfId="29802" xr:uid="{00000000-0005-0000-0000-000043740000}"/>
    <cellStyle name="SAPBEXheaderItem 3 3 4" xfId="29803" xr:uid="{00000000-0005-0000-0000-000044740000}"/>
    <cellStyle name="SAPBEXheaderItem 3 3 4 2" xfId="29804" xr:uid="{00000000-0005-0000-0000-000045740000}"/>
    <cellStyle name="SAPBEXheaderItem 3 3 4 3" xfId="29805" xr:uid="{00000000-0005-0000-0000-000046740000}"/>
    <cellStyle name="SAPBEXheaderItem 3 3 4 4" xfId="29806" xr:uid="{00000000-0005-0000-0000-000047740000}"/>
    <cellStyle name="SAPBEXheaderItem 3 3 5" xfId="29807" xr:uid="{00000000-0005-0000-0000-000048740000}"/>
    <cellStyle name="SAPBEXheaderItem 3 3 5 2" xfId="29808" xr:uid="{00000000-0005-0000-0000-000049740000}"/>
    <cellStyle name="SAPBEXheaderItem 3 3 5 3" xfId="29809" xr:uid="{00000000-0005-0000-0000-00004A740000}"/>
    <cellStyle name="SAPBEXheaderItem 3 3 5 4" xfId="29810" xr:uid="{00000000-0005-0000-0000-00004B740000}"/>
    <cellStyle name="SAPBEXheaderItem 3 3 6" xfId="29811" xr:uid="{00000000-0005-0000-0000-00004C740000}"/>
    <cellStyle name="SAPBEXheaderItem 3 3 6 2" xfId="29812" xr:uid="{00000000-0005-0000-0000-00004D740000}"/>
    <cellStyle name="SAPBEXheaderItem 3 3 6 3" xfId="29813" xr:uid="{00000000-0005-0000-0000-00004E740000}"/>
    <cellStyle name="SAPBEXheaderItem 3 3 6 4" xfId="29814" xr:uid="{00000000-0005-0000-0000-00004F740000}"/>
    <cellStyle name="SAPBEXheaderItem 3 3 7" xfId="29815" xr:uid="{00000000-0005-0000-0000-000050740000}"/>
    <cellStyle name="SAPBEXheaderItem 3 3 7 2" xfId="29816" xr:uid="{00000000-0005-0000-0000-000051740000}"/>
    <cellStyle name="SAPBEXheaderItem 3 3 7 3" xfId="29817" xr:uid="{00000000-0005-0000-0000-000052740000}"/>
    <cellStyle name="SAPBEXheaderItem 3 3 7 4" xfId="29818" xr:uid="{00000000-0005-0000-0000-000053740000}"/>
    <cellStyle name="SAPBEXheaderItem 3 3 8" xfId="29819" xr:uid="{00000000-0005-0000-0000-000054740000}"/>
    <cellStyle name="SAPBEXheaderItem 3 3 9" xfId="29820" xr:uid="{00000000-0005-0000-0000-000055740000}"/>
    <cellStyle name="SAPBEXheaderItem 3 3 9 2" xfId="29821" xr:uid="{00000000-0005-0000-0000-000056740000}"/>
    <cellStyle name="SAPBEXheaderItem 3 4" xfId="29822" xr:uid="{00000000-0005-0000-0000-000057740000}"/>
    <cellStyle name="SAPBEXheaderItem 3 4 10" xfId="29823" xr:uid="{00000000-0005-0000-0000-000058740000}"/>
    <cellStyle name="SAPBEXheaderItem 3 4 10 2" xfId="29824" xr:uid="{00000000-0005-0000-0000-000059740000}"/>
    <cellStyle name="SAPBEXheaderItem 3 4 11" xfId="29825" xr:uid="{00000000-0005-0000-0000-00005A740000}"/>
    <cellStyle name="SAPBEXheaderItem 3 4 11 2" xfId="29826" xr:uid="{00000000-0005-0000-0000-00005B740000}"/>
    <cellStyle name="SAPBEXheaderItem 3 4 12" xfId="29827" xr:uid="{00000000-0005-0000-0000-00005C740000}"/>
    <cellStyle name="SAPBEXheaderItem 3 4 2" xfId="29828" xr:uid="{00000000-0005-0000-0000-00005D740000}"/>
    <cellStyle name="SAPBEXheaderItem 3 4 2 2" xfId="29829" xr:uid="{00000000-0005-0000-0000-00005E740000}"/>
    <cellStyle name="SAPBEXheaderItem 3 4 2 2 2" xfId="29830" xr:uid="{00000000-0005-0000-0000-00005F740000}"/>
    <cellStyle name="SAPBEXheaderItem 3 4 2 2 3" xfId="29831" xr:uid="{00000000-0005-0000-0000-000060740000}"/>
    <cellStyle name="SAPBEXheaderItem 3 4 2 2 4" xfId="29832" xr:uid="{00000000-0005-0000-0000-000061740000}"/>
    <cellStyle name="SAPBEXheaderItem 3 4 2 3" xfId="29833" xr:uid="{00000000-0005-0000-0000-000062740000}"/>
    <cellStyle name="SAPBEXheaderItem 3 4 2 3 2" xfId="29834" xr:uid="{00000000-0005-0000-0000-000063740000}"/>
    <cellStyle name="SAPBEXheaderItem 3 4 2 3 3" xfId="29835" xr:uid="{00000000-0005-0000-0000-000064740000}"/>
    <cellStyle name="SAPBEXheaderItem 3 4 2 3 4" xfId="29836" xr:uid="{00000000-0005-0000-0000-000065740000}"/>
    <cellStyle name="SAPBEXheaderItem 3 4 2 4" xfId="29837" xr:uid="{00000000-0005-0000-0000-000066740000}"/>
    <cellStyle name="SAPBEXheaderItem 3 4 2 4 2" xfId="29838" xr:uid="{00000000-0005-0000-0000-000067740000}"/>
    <cellStyle name="SAPBEXheaderItem 3 4 2 4 3" xfId="29839" xr:uid="{00000000-0005-0000-0000-000068740000}"/>
    <cellStyle name="SAPBEXheaderItem 3 4 2 4 4" xfId="29840" xr:uid="{00000000-0005-0000-0000-000069740000}"/>
    <cellStyle name="SAPBEXheaderItem 3 4 2 5" xfId="29841" xr:uid="{00000000-0005-0000-0000-00006A740000}"/>
    <cellStyle name="SAPBEXheaderItem 3 4 2 5 2" xfId="29842" xr:uid="{00000000-0005-0000-0000-00006B740000}"/>
    <cellStyle name="SAPBEXheaderItem 3 4 2 5 3" xfId="29843" xr:uid="{00000000-0005-0000-0000-00006C740000}"/>
    <cellStyle name="SAPBEXheaderItem 3 4 2 5 4" xfId="29844" xr:uid="{00000000-0005-0000-0000-00006D740000}"/>
    <cellStyle name="SAPBEXheaderItem 3 4 2 6" xfId="29845" xr:uid="{00000000-0005-0000-0000-00006E740000}"/>
    <cellStyle name="SAPBEXheaderItem 3 4 2 6 2" xfId="29846" xr:uid="{00000000-0005-0000-0000-00006F740000}"/>
    <cellStyle name="SAPBEXheaderItem 3 4 2 6 3" xfId="29847" xr:uid="{00000000-0005-0000-0000-000070740000}"/>
    <cellStyle name="SAPBEXheaderItem 3 4 2 6 4" xfId="29848" xr:uid="{00000000-0005-0000-0000-000071740000}"/>
    <cellStyle name="SAPBEXheaderItem 3 4 2 7" xfId="29849" xr:uid="{00000000-0005-0000-0000-000072740000}"/>
    <cellStyle name="SAPBEXheaderItem 3 4 2 8" xfId="29850" xr:uid="{00000000-0005-0000-0000-000073740000}"/>
    <cellStyle name="SAPBEXheaderItem 3 4 2 9" xfId="29851" xr:uid="{00000000-0005-0000-0000-000074740000}"/>
    <cellStyle name="SAPBEXheaderItem 3 4 3" xfId="29852" xr:uid="{00000000-0005-0000-0000-000075740000}"/>
    <cellStyle name="SAPBEXheaderItem 3 4 3 2" xfId="29853" xr:uid="{00000000-0005-0000-0000-000076740000}"/>
    <cellStyle name="SAPBEXheaderItem 3 4 3 3" xfId="29854" xr:uid="{00000000-0005-0000-0000-000077740000}"/>
    <cellStyle name="SAPBEXheaderItem 3 4 3 4" xfId="29855" xr:uid="{00000000-0005-0000-0000-000078740000}"/>
    <cellStyle name="SAPBEXheaderItem 3 4 4" xfId="29856" xr:uid="{00000000-0005-0000-0000-000079740000}"/>
    <cellStyle name="SAPBEXheaderItem 3 4 4 2" xfId="29857" xr:uid="{00000000-0005-0000-0000-00007A740000}"/>
    <cellStyle name="SAPBEXheaderItem 3 4 4 3" xfId="29858" xr:uid="{00000000-0005-0000-0000-00007B740000}"/>
    <cellStyle name="SAPBEXheaderItem 3 4 4 4" xfId="29859" xr:uid="{00000000-0005-0000-0000-00007C740000}"/>
    <cellStyle name="SAPBEXheaderItem 3 4 5" xfId="29860" xr:uid="{00000000-0005-0000-0000-00007D740000}"/>
    <cellStyle name="SAPBEXheaderItem 3 4 5 2" xfId="29861" xr:uid="{00000000-0005-0000-0000-00007E740000}"/>
    <cellStyle name="SAPBEXheaderItem 3 4 5 3" xfId="29862" xr:uid="{00000000-0005-0000-0000-00007F740000}"/>
    <cellStyle name="SAPBEXheaderItem 3 4 5 4" xfId="29863" xr:uid="{00000000-0005-0000-0000-000080740000}"/>
    <cellStyle name="SAPBEXheaderItem 3 4 6" xfId="29864" xr:uid="{00000000-0005-0000-0000-000081740000}"/>
    <cellStyle name="SAPBEXheaderItem 3 4 6 2" xfId="29865" xr:uid="{00000000-0005-0000-0000-000082740000}"/>
    <cellStyle name="SAPBEXheaderItem 3 4 6 3" xfId="29866" xr:uid="{00000000-0005-0000-0000-000083740000}"/>
    <cellStyle name="SAPBEXheaderItem 3 4 6 4" xfId="29867" xr:uid="{00000000-0005-0000-0000-000084740000}"/>
    <cellStyle name="SAPBEXheaderItem 3 4 7" xfId="29868" xr:uid="{00000000-0005-0000-0000-000085740000}"/>
    <cellStyle name="SAPBEXheaderItem 3 4 7 2" xfId="29869" xr:uid="{00000000-0005-0000-0000-000086740000}"/>
    <cellStyle name="SAPBEXheaderItem 3 4 7 3" xfId="29870" xr:uid="{00000000-0005-0000-0000-000087740000}"/>
    <cellStyle name="SAPBEXheaderItem 3 4 7 4" xfId="29871" xr:uid="{00000000-0005-0000-0000-000088740000}"/>
    <cellStyle name="SAPBEXheaderItem 3 4 8" xfId="29872" xr:uid="{00000000-0005-0000-0000-000089740000}"/>
    <cellStyle name="SAPBEXheaderItem 3 4 9" xfId="29873" xr:uid="{00000000-0005-0000-0000-00008A740000}"/>
    <cellStyle name="SAPBEXheaderItem 3 4 9 2" xfId="29874" xr:uid="{00000000-0005-0000-0000-00008B740000}"/>
    <cellStyle name="SAPBEXheaderItem 3 5" xfId="29875" xr:uid="{00000000-0005-0000-0000-00008C740000}"/>
    <cellStyle name="SAPBEXheaderItem 3 5 2" xfId="29876" xr:uid="{00000000-0005-0000-0000-00008D740000}"/>
    <cellStyle name="SAPBEXheaderItem 3 5 2 2" xfId="29877" xr:uid="{00000000-0005-0000-0000-00008E740000}"/>
    <cellStyle name="SAPBEXheaderItem 3 5 2 3" xfId="29878" xr:uid="{00000000-0005-0000-0000-00008F740000}"/>
    <cellStyle name="SAPBEXheaderItem 3 5 2 4" xfId="29879" xr:uid="{00000000-0005-0000-0000-000090740000}"/>
    <cellStyle name="SAPBEXheaderItem 3 5 3" xfId="29880" xr:uid="{00000000-0005-0000-0000-000091740000}"/>
    <cellStyle name="SAPBEXheaderItem 3 5 4" xfId="29881" xr:uid="{00000000-0005-0000-0000-000092740000}"/>
    <cellStyle name="SAPBEXheaderItem 3 5 5" xfId="29882" xr:uid="{00000000-0005-0000-0000-000093740000}"/>
    <cellStyle name="SAPBEXheaderItem 3 5 6" xfId="29883" xr:uid="{00000000-0005-0000-0000-000094740000}"/>
    <cellStyle name="SAPBEXheaderItem 3 6" xfId="29884" xr:uid="{00000000-0005-0000-0000-000095740000}"/>
    <cellStyle name="SAPBEXheaderItem 3 6 2" xfId="29885" xr:uid="{00000000-0005-0000-0000-000096740000}"/>
    <cellStyle name="SAPBEXheaderItem 3 6 2 2" xfId="29886" xr:uid="{00000000-0005-0000-0000-000097740000}"/>
    <cellStyle name="SAPBEXheaderItem 3 6 2 3" xfId="29887" xr:uid="{00000000-0005-0000-0000-000098740000}"/>
    <cellStyle name="SAPBEXheaderItem 3 6 2 4" xfId="29888" xr:uid="{00000000-0005-0000-0000-000099740000}"/>
    <cellStyle name="SAPBEXheaderItem 3 6 3" xfId="29889" xr:uid="{00000000-0005-0000-0000-00009A740000}"/>
    <cellStyle name="SAPBEXheaderItem 3 6 4" xfId="29890" xr:uid="{00000000-0005-0000-0000-00009B740000}"/>
    <cellStyle name="SAPBEXheaderItem 3 6 5" xfId="29891" xr:uid="{00000000-0005-0000-0000-00009C740000}"/>
    <cellStyle name="SAPBEXheaderItem 3 6 6" xfId="29892" xr:uid="{00000000-0005-0000-0000-00009D740000}"/>
    <cellStyle name="SAPBEXheaderItem 3 7" xfId="29893" xr:uid="{00000000-0005-0000-0000-00009E740000}"/>
    <cellStyle name="SAPBEXheaderItem 3 7 2" xfId="29894" xr:uid="{00000000-0005-0000-0000-00009F740000}"/>
    <cellStyle name="SAPBEXheaderItem 3 7 3" xfId="29895" xr:uid="{00000000-0005-0000-0000-0000A0740000}"/>
    <cellStyle name="SAPBEXheaderItem 3 7 4" xfId="29896" xr:uid="{00000000-0005-0000-0000-0000A1740000}"/>
    <cellStyle name="SAPBEXheaderItem 3 8" xfId="29897" xr:uid="{00000000-0005-0000-0000-0000A2740000}"/>
    <cellStyle name="SAPBEXheaderItem 3 8 2" xfId="29898" xr:uid="{00000000-0005-0000-0000-0000A3740000}"/>
    <cellStyle name="SAPBEXheaderItem 3 8 3" xfId="29899" xr:uid="{00000000-0005-0000-0000-0000A4740000}"/>
    <cellStyle name="SAPBEXheaderItem 3 9" xfId="29900" xr:uid="{00000000-0005-0000-0000-0000A5740000}"/>
    <cellStyle name="SAPBEXheaderItem 4" xfId="29901" xr:uid="{00000000-0005-0000-0000-0000A6740000}"/>
    <cellStyle name="SAPBEXheaderItem 4 10" xfId="29902" xr:uid="{00000000-0005-0000-0000-0000A7740000}"/>
    <cellStyle name="SAPBEXheaderItem 4 10 2" xfId="29903" xr:uid="{00000000-0005-0000-0000-0000A8740000}"/>
    <cellStyle name="SAPBEXheaderItem 4 11" xfId="29904" xr:uid="{00000000-0005-0000-0000-0000A9740000}"/>
    <cellStyle name="SAPBEXheaderItem 4 11 2" xfId="29905" xr:uid="{00000000-0005-0000-0000-0000AA740000}"/>
    <cellStyle name="SAPBEXheaderItem 4 12" xfId="29906" xr:uid="{00000000-0005-0000-0000-0000AB740000}"/>
    <cellStyle name="SAPBEXheaderItem 4 12 2" xfId="29907" xr:uid="{00000000-0005-0000-0000-0000AC740000}"/>
    <cellStyle name="SAPBEXheaderItem 4 13" xfId="29908" xr:uid="{00000000-0005-0000-0000-0000AD740000}"/>
    <cellStyle name="SAPBEXheaderItem 4 2" xfId="29909" xr:uid="{00000000-0005-0000-0000-0000AE740000}"/>
    <cellStyle name="SAPBEXheaderItem 4 2 10" xfId="29910" xr:uid="{00000000-0005-0000-0000-0000AF740000}"/>
    <cellStyle name="SAPBEXheaderItem 4 2 2" xfId="29911" xr:uid="{00000000-0005-0000-0000-0000B0740000}"/>
    <cellStyle name="SAPBEXheaderItem 4 2 2 2" xfId="29912" xr:uid="{00000000-0005-0000-0000-0000B1740000}"/>
    <cellStyle name="SAPBEXheaderItem 4 2 2 2 2" xfId="29913" xr:uid="{00000000-0005-0000-0000-0000B2740000}"/>
    <cellStyle name="SAPBEXheaderItem 4 2 2 2 3" xfId="29914" xr:uid="{00000000-0005-0000-0000-0000B3740000}"/>
    <cellStyle name="SAPBEXheaderItem 4 2 2 2 4" xfId="29915" xr:uid="{00000000-0005-0000-0000-0000B4740000}"/>
    <cellStyle name="SAPBEXheaderItem 4 2 2 3" xfId="29916" xr:uid="{00000000-0005-0000-0000-0000B5740000}"/>
    <cellStyle name="SAPBEXheaderItem 4 2 2 3 2" xfId="29917" xr:uid="{00000000-0005-0000-0000-0000B6740000}"/>
    <cellStyle name="SAPBEXheaderItem 4 2 2 3 3" xfId="29918" xr:uid="{00000000-0005-0000-0000-0000B7740000}"/>
    <cellStyle name="SAPBEXheaderItem 4 2 2 3 4" xfId="29919" xr:uid="{00000000-0005-0000-0000-0000B8740000}"/>
    <cellStyle name="SAPBEXheaderItem 4 2 2 4" xfId="29920" xr:uid="{00000000-0005-0000-0000-0000B9740000}"/>
    <cellStyle name="SAPBEXheaderItem 4 2 2 4 2" xfId="29921" xr:uid="{00000000-0005-0000-0000-0000BA740000}"/>
    <cellStyle name="SAPBEXheaderItem 4 2 2 4 3" xfId="29922" xr:uid="{00000000-0005-0000-0000-0000BB740000}"/>
    <cellStyle name="SAPBEXheaderItem 4 2 2 4 4" xfId="29923" xr:uid="{00000000-0005-0000-0000-0000BC740000}"/>
    <cellStyle name="SAPBEXheaderItem 4 2 2 5" xfId="29924" xr:uid="{00000000-0005-0000-0000-0000BD740000}"/>
    <cellStyle name="SAPBEXheaderItem 4 2 2 5 2" xfId="29925" xr:uid="{00000000-0005-0000-0000-0000BE740000}"/>
    <cellStyle name="SAPBEXheaderItem 4 2 2 5 3" xfId="29926" xr:uid="{00000000-0005-0000-0000-0000BF740000}"/>
    <cellStyle name="SAPBEXheaderItem 4 2 2 5 4" xfId="29927" xr:uid="{00000000-0005-0000-0000-0000C0740000}"/>
    <cellStyle name="SAPBEXheaderItem 4 2 2 6" xfId="29928" xr:uid="{00000000-0005-0000-0000-0000C1740000}"/>
    <cellStyle name="SAPBEXheaderItem 4 2 2 6 2" xfId="29929" xr:uid="{00000000-0005-0000-0000-0000C2740000}"/>
    <cellStyle name="SAPBEXheaderItem 4 2 2 6 3" xfId="29930" xr:uid="{00000000-0005-0000-0000-0000C3740000}"/>
    <cellStyle name="SAPBEXheaderItem 4 2 2 6 4" xfId="29931" xr:uid="{00000000-0005-0000-0000-0000C4740000}"/>
    <cellStyle name="SAPBEXheaderItem 4 2 2 7" xfId="29932" xr:uid="{00000000-0005-0000-0000-0000C5740000}"/>
    <cellStyle name="SAPBEXheaderItem 4 2 2 8" xfId="29933" xr:uid="{00000000-0005-0000-0000-0000C6740000}"/>
    <cellStyle name="SAPBEXheaderItem 4 2 2 9" xfId="29934" xr:uid="{00000000-0005-0000-0000-0000C7740000}"/>
    <cellStyle name="SAPBEXheaderItem 4 2 3" xfId="29935" xr:uid="{00000000-0005-0000-0000-0000C8740000}"/>
    <cellStyle name="SAPBEXheaderItem 4 2 3 2" xfId="29936" xr:uid="{00000000-0005-0000-0000-0000C9740000}"/>
    <cellStyle name="SAPBEXheaderItem 4 2 3 3" xfId="29937" xr:uid="{00000000-0005-0000-0000-0000CA740000}"/>
    <cellStyle name="SAPBEXheaderItem 4 2 3 4" xfId="29938" xr:uid="{00000000-0005-0000-0000-0000CB740000}"/>
    <cellStyle name="SAPBEXheaderItem 4 2 4" xfId="29939" xr:uid="{00000000-0005-0000-0000-0000CC740000}"/>
    <cellStyle name="SAPBEXheaderItem 4 2 4 2" xfId="29940" xr:uid="{00000000-0005-0000-0000-0000CD740000}"/>
    <cellStyle name="SAPBEXheaderItem 4 2 4 3" xfId="29941" xr:uid="{00000000-0005-0000-0000-0000CE740000}"/>
    <cellStyle name="SAPBEXheaderItem 4 2 4 4" xfId="29942" xr:uid="{00000000-0005-0000-0000-0000CF740000}"/>
    <cellStyle name="SAPBEXheaderItem 4 2 5" xfId="29943" xr:uid="{00000000-0005-0000-0000-0000D0740000}"/>
    <cellStyle name="SAPBEXheaderItem 4 2 5 2" xfId="29944" xr:uid="{00000000-0005-0000-0000-0000D1740000}"/>
    <cellStyle name="SAPBEXheaderItem 4 2 5 3" xfId="29945" xr:uid="{00000000-0005-0000-0000-0000D2740000}"/>
    <cellStyle name="SAPBEXheaderItem 4 2 5 4" xfId="29946" xr:uid="{00000000-0005-0000-0000-0000D3740000}"/>
    <cellStyle name="SAPBEXheaderItem 4 2 6" xfId="29947" xr:uid="{00000000-0005-0000-0000-0000D4740000}"/>
    <cellStyle name="SAPBEXheaderItem 4 2 6 2" xfId="29948" xr:uid="{00000000-0005-0000-0000-0000D5740000}"/>
    <cellStyle name="SAPBEXheaderItem 4 2 6 3" xfId="29949" xr:uid="{00000000-0005-0000-0000-0000D6740000}"/>
    <cellStyle name="SAPBEXheaderItem 4 2 6 4" xfId="29950" xr:uid="{00000000-0005-0000-0000-0000D7740000}"/>
    <cellStyle name="SAPBEXheaderItem 4 2 7" xfId="29951" xr:uid="{00000000-0005-0000-0000-0000D8740000}"/>
    <cellStyle name="SAPBEXheaderItem 4 2 7 2" xfId="29952" xr:uid="{00000000-0005-0000-0000-0000D9740000}"/>
    <cellStyle name="SAPBEXheaderItem 4 2 7 3" xfId="29953" xr:uid="{00000000-0005-0000-0000-0000DA740000}"/>
    <cellStyle name="SAPBEXheaderItem 4 2 7 4" xfId="29954" xr:uid="{00000000-0005-0000-0000-0000DB740000}"/>
    <cellStyle name="SAPBEXheaderItem 4 2 8" xfId="29955" xr:uid="{00000000-0005-0000-0000-0000DC740000}"/>
    <cellStyle name="SAPBEXheaderItem 4 2 8 2" xfId="29956" xr:uid="{00000000-0005-0000-0000-0000DD740000}"/>
    <cellStyle name="SAPBEXheaderItem 4 2 9" xfId="29957" xr:uid="{00000000-0005-0000-0000-0000DE740000}"/>
    <cellStyle name="SAPBEXheaderItem 4 3" xfId="29958" xr:uid="{00000000-0005-0000-0000-0000DF740000}"/>
    <cellStyle name="SAPBEXheaderItem 4 3 2" xfId="29959" xr:uid="{00000000-0005-0000-0000-0000E0740000}"/>
    <cellStyle name="SAPBEXheaderItem 4 3 2 2" xfId="29960" xr:uid="{00000000-0005-0000-0000-0000E1740000}"/>
    <cellStyle name="SAPBEXheaderItem 4 3 2 3" xfId="29961" xr:uid="{00000000-0005-0000-0000-0000E2740000}"/>
    <cellStyle name="SAPBEXheaderItem 4 3 2 4" xfId="29962" xr:uid="{00000000-0005-0000-0000-0000E3740000}"/>
    <cellStyle name="SAPBEXheaderItem 4 3 3" xfId="29963" xr:uid="{00000000-0005-0000-0000-0000E4740000}"/>
    <cellStyle name="SAPBEXheaderItem 4 3 3 2" xfId="29964" xr:uid="{00000000-0005-0000-0000-0000E5740000}"/>
    <cellStyle name="SAPBEXheaderItem 4 3 3 3" xfId="29965" xr:uid="{00000000-0005-0000-0000-0000E6740000}"/>
    <cellStyle name="SAPBEXheaderItem 4 3 3 4" xfId="29966" xr:uid="{00000000-0005-0000-0000-0000E7740000}"/>
    <cellStyle name="SAPBEXheaderItem 4 3 4" xfId="29967" xr:uid="{00000000-0005-0000-0000-0000E8740000}"/>
    <cellStyle name="SAPBEXheaderItem 4 3 4 2" xfId="29968" xr:uid="{00000000-0005-0000-0000-0000E9740000}"/>
    <cellStyle name="SAPBEXheaderItem 4 3 4 3" xfId="29969" xr:uid="{00000000-0005-0000-0000-0000EA740000}"/>
    <cellStyle name="SAPBEXheaderItem 4 3 4 4" xfId="29970" xr:uid="{00000000-0005-0000-0000-0000EB740000}"/>
    <cellStyle name="SAPBEXheaderItem 4 3 5" xfId="29971" xr:uid="{00000000-0005-0000-0000-0000EC740000}"/>
    <cellStyle name="SAPBEXheaderItem 4 3 5 2" xfId="29972" xr:uid="{00000000-0005-0000-0000-0000ED740000}"/>
    <cellStyle name="SAPBEXheaderItem 4 3 5 3" xfId="29973" xr:uid="{00000000-0005-0000-0000-0000EE740000}"/>
    <cellStyle name="SAPBEXheaderItem 4 3 5 4" xfId="29974" xr:uid="{00000000-0005-0000-0000-0000EF740000}"/>
    <cellStyle name="SAPBEXheaderItem 4 3 6" xfId="29975" xr:uid="{00000000-0005-0000-0000-0000F0740000}"/>
    <cellStyle name="SAPBEXheaderItem 4 3 6 2" xfId="29976" xr:uid="{00000000-0005-0000-0000-0000F1740000}"/>
    <cellStyle name="SAPBEXheaderItem 4 3 6 3" xfId="29977" xr:uid="{00000000-0005-0000-0000-0000F2740000}"/>
    <cellStyle name="SAPBEXheaderItem 4 3 6 4" xfId="29978" xr:uid="{00000000-0005-0000-0000-0000F3740000}"/>
    <cellStyle name="SAPBEXheaderItem 4 3 7" xfId="29979" xr:uid="{00000000-0005-0000-0000-0000F4740000}"/>
    <cellStyle name="SAPBEXheaderItem 4 3 8" xfId="29980" xr:uid="{00000000-0005-0000-0000-0000F5740000}"/>
    <cellStyle name="SAPBEXheaderItem 4 3 9" xfId="29981" xr:uid="{00000000-0005-0000-0000-0000F6740000}"/>
    <cellStyle name="SAPBEXheaderItem 4 4" xfId="29982" xr:uid="{00000000-0005-0000-0000-0000F7740000}"/>
    <cellStyle name="SAPBEXheaderItem 4 4 2" xfId="29983" xr:uid="{00000000-0005-0000-0000-0000F8740000}"/>
    <cellStyle name="SAPBEXheaderItem 4 4 3" xfId="29984" xr:uid="{00000000-0005-0000-0000-0000F9740000}"/>
    <cellStyle name="SAPBEXheaderItem 4 4 4" xfId="29985" xr:uid="{00000000-0005-0000-0000-0000FA740000}"/>
    <cellStyle name="SAPBEXheaderItem 4 5" xfId="29986" xr:uid="{00000000-0005-0000-0000-0000FB740000}"/>
    <cellStyle name="SAPBEXheaderItem 4 5 2" xfId="29987" xr:uid="{00000000-0005-0000-0000-0000FC740000}"/>
    <cellStyle name="SAPBEXheaderItem 4 5 3" xfId="29988" xr:uid="{00000000-0005-0000-0000-0000FD740000}"/>
    <cellStyle name="SAPBEXheaderItem 4 5 4" xfId="29989" xr:uid="{00000000-0005-0000-0000-0000FE740000}"/>
    <cellStyle name="SAPBEXheaderItem 4 6" xfId="29990" xr:uid="{00000000-0005-0000-0000-0000FF740000}"/>
    <cellStyle name="SAPBEXheaderItem 4 6 2" xfId="29991" xr:uid="{00000000-0005-0000-0000-000000750000}"/>
    <cellStyle name="SAPBEXheaderItem 4 6 3" xfId="29992" xr:uid="{00000000-0005-0000-0000-000001750000}"/>
    <cellStyle name="SAPBEXheaderItem 4 6 4" xfId="29993" xr:uid="{00000000-0005-0000-0000-000002750000}"/>
    <cellStyle name="SAPBEXheaderItem 4 7" xfId="29994" xr:uid="{00000000-0005-0000-0000-000003750000}"/>
    <cellStyle name="SAPBEXheaderItem 4 7 2" xfId="29995" xr:uid="{00000000-0005-0000-0000-000004750000}"/>
    <cellStyle name="SAPBEXheaderItem 4 7 3" xfId="29996" xr:uid="{00000000-0005-0000-0000-000005750000}"/>
    <cellStyle name="SAPBEXheaderItem 4 7 4" xfId="29997" xr:uid="{00000000-0005-0000-0000-000006750000}"/>
    <cellStyle name="SAPBEXheaderItem 4 8" xfId="29998" xr:uid="{00000000-0005-0000-0000-000007750000}"/>
    <cellStyle name="SAPBEXheaderItem 4 9" xfId="29999" xr:uid="{00000000-0005-0000-0000-000008750000}"/>
    <cellStyle name="SAPBEXheaderItem 5" xfId="30000" xr:uid="{00000000-0005-0000-0000-000009750000}"/>
    <cellStyle name="SAPBEXheaderItem 5 10" xfId="30001" xr:uid="{00000000-0005-0000-0000-00000A750000}"/>
    <cellStyle name="SAPBEXheaderItem 5 10 2" xfId="30002" xr:uid="{00000000-0005-0000-0000-00000B750000}"/>
    <cellStyle name="SAPBEXheaderItem 5 11" xfId="30003" xr:uid="{00000000-0005-0000-0000-00000C750000}"/>
    <cellStyle name="SAPBEXheaderItem 5 11 2" xfId="30004" xr:uid="{00000000-0005-0000-0000-00000D750000}"/>
    <cellStyle name="SAPBEXheaderItem 5 12" xfId="30005" xr:uid="{00000000-0005-0000-0000-00000E750000}"/>
    <cellStyle name="SAPBEXheaderItem 5 2" xfId="30006" xr:uid="{00000000-0005-0000-0000-00000F750000}"/>
    <cellStyle name="SAPBEXheaderItem 5 2 2" xfId="30007" xr:uid="{00000000-0005-0000-0000-000010750000}"/>
    <cellStyle name="SAPBEXheaderItem 5 2 2 2" xfId="30008" xr:uid="{00000000-0005-0000-0000-000011750000}"/>
    <cellStyle name="SAPBEXheaderItem 5 2 2 3" xfId="30009" xr:uid="{00000000-0005-0000-0000-000012750000}"/>
    <cellStyle name="SAPBEXheaderItem 5 2 2 4" xfId="30010" xr:uid="{00000000-0005-0000-0000-000013750000}"/>
    <cellStyle name="SAPBEXheaderItem 5 2 3" xfId="30011" xr:uid="{00000000-0005-0000-0000-000014750000}"/>
    <cellStyle name="SAPBEXheaderItem 5 2 3 2" xfId="30012" xr:uid="{00000000-0005-0000-0000-000015750000}"/>
    <cellStyle name="SAPBEXheaderItem 5 2 3 3" xfId="30013" xr:uid="{00000000-0005-0000-0000-000016750000}"/>
    <cellStyle name="SAPBEXheaderItem 5 2 3 4" xfId="30014" xr:uid="{00000000-0005-0000-0000-000017750000}"/>
    <cellStyle name="SAPBEXheaderItem 5 2 4" xfId="30015" xr:uid="{00000000-0005-0000-0000-000018750000}"/>
    <cellStyle name="SAPBEXheaderItem 5 2 4 2" xfId="30016" xr:uid="{00000000-0005-0000-0000-000019750000}"/>
    <cellStyle name="SAPBEXheaderItem 5 2 4 3" xfId="30017" xr:uid="{00000000-0005-0000-0000-00001A750000}"/>
    <cellStyle name="SAPBEXheaderItem 5 2 4 4" xfId="30018" xr:uid="{00000000-0005-0000-0000-00001B750000}"/>
    <cellStyle name="SAPBEXheaderItem 5 2 5" xfId="30019" xr:uid="{00000000-0005-0000-0000-00001C750000}"/>
    <cellStyle name="SAPBEXheaderItem 5 2 5 2" xfId="30020" xr:uid="{00000000-0005-0000-0000-00001D750000}"/>
    <cellStyle name="SAPBEXheaderItem 5 2 5 3" xfId="30021" xr:uid="{00000000-0005-0000-0000-00001E750000}"/>
    <cellStyle name="SAPBEXheaderItem 5 2 5 4" xfId="30022" xr:uid="{00000000-0005-0000-0000-00001F750000}"/>
    <cellStyle name="SAPBEXheaderItem 5 2 6" xfId="30023" xr:uid="{00000000-0005-0000-0000-000020750000}"/>
    <cellStyle name="SAPBEXheaderItem 5 2 6 2" xfId="30024" xr:uid="{00000000-0005-0000-0000-000021750000}"/>
    <cellStyle name="SAPBEXheaderItem 5 2 6 3" xfId="30025" xr:uid="{00000000-0005-0000-0000-000022750000}"/>
    <cellStyle name="SAPBEXheaderItem 5 2 6 4" xfId="30026" xr:uid="{00000000-0005-0000-0000-000023750000}"/>
    <cellStyle name="SAPBEXheaderItem 5 2 7" xfId="30027" xr:uid="{00000000-0005-0000-0000-000024750000}"/>
    <cellStyle name="SAPBEXheaderItem 5 2 8" xfId="30028" xr:uid="{00000000-0005-0000-0000-000025750000}"/>
    <cellStyle name="SAPBEXheaderItem 5 2 9" xfId="30029" xr:uid="{00000000-0005-0000-0000-000026750000}"/>
    <cellStyle name="SAPBEXheaderItem 5 3" xfId="30030" xr:uid="{00000000-0005-0000-0000-000027750000}"/>
    <cellStyle name="SAPBEXheaderItem 5 3 2" xfId="30031" xr:uid="{00000000-0005-0000-0000-000028750000}"/>
    <cellStyle name="SAPBEXheaderItem 5 3 3" xfId="30032" xr:uid="{00000000-0005-0000-0000-000029750000}"/>
    <cellStyle name="SAPBEXheaderItem 5 3 4" xfId="30033" xr:uid="{00000000-0005-0000-0000-00002A750000}"/>
    <cellStyle name="SAPBEXheaderItem 5 4" xfId="30034" xr:uid="{00000000-0005-0000-0000-00002B750000}"/>
    <cellStyle name="SAPBEXheaderItem 5 4 2" xfId="30035" xr:uid="{00000000-0005-0000-0000-00002C750000}"/>
    <cellStyle name="SAPBEXheaderItem 5 4 3" xfId="30036" xr:uid="{00000000-0005-0000-0000-00002D750000}"/>
    <cellStyle name="SAPBEXheaderItem 5 4 4" xfId="30037" xr:uid="{00000000-0005-0000-0000-00002E750000}"/>
    <cellStyle name="SAPBEXheaderItem 5 5" xfId="30038" xr:uid="{00000000-0005-0000-0000-00002F750000}"/>
    <cellStyle name="SAPBEXheaderItem 5 5 2" xfId="30039" xr:uid="{00000000-0005-0000-0000-000030750000}"/>
    <cellStyle name="SAPBEXheaderItem 5 5 3" xfId="30040" xr:uid="{00000000-0005-0000-0000-000031750000}"/>
    <cellStyle name="SAPBEXheaderItem 5 5 4" xfId="30041" xr:uid="{00000000-0005-0000-0000-000032750000}"/>
    <cellStyle name="SAPBEXheaderItem 5 6" xfId="30042" xr:uid="{00000000-0005-0000-0000-000033750000}"/>
    <cellStyle name="SAPBEXheaderItem 5 6 2" xfId="30043" xr:uid="{00000000-0005-0000-0000-000034750000}"/>
    <cellStyle name="SAPBEXheaderItem 5 6 3" xfId="30044" xr:uid="{00000000-0005-0000-0000-000035750000}"/>
    <cellStyle name="SAPBEXheaderItem 5 6 4" xfId="30045" xr:uid="{00000000-0005-0000-0000-000036750000}"/>
    <cellStyle name="SAPBEXheaderItem 5 7" xfId="30046" xr:uid="{00000000-0005-0000-0000-000037750000}"/>
    <cellStyle name="SAPBEXheaderItem 5 7 2" xfId="30047" xr:uid="{00000000-0005-0000-0000-000038750000}"/>
    <cellStyle name="SAPBEXheaderItem 5 7 3" xfId="30048" xr:uid="{00000000-0005-0000-0000-000039750000}"/>
    <cellStyle name="SAPBEXheaderItem 5 7 4" xfId="30049" xr:uid="{00000000-0005-0000-0000-00003A750000}"/>
    <cellStyle name="SAPBEXheaderItem 5 8" xfId="30050" xr:uid="{00000000-0005-0000-0000-00003B750000}"/>
    <cellStyle name="SAPBEXheaderItem 5 9" xfId="30051" xr:uid="{00000000-0005-0000-0000-00003C750000}"/>
    <cellStyle name="SAPBEXheaderItem 5 9 2" xfId="30052" xr:uid="{00000000-0005-0000-0000-00003D750000}"/>
    <cellStyle name="SAPBEXheaderItem 6" xfId="30053" xr:uid="{00000000-0005-0000-0000-00003E750000}"/>
    <cellStyle name="SAPBEXheaderItem 6 10" xfId="30054" xr:uid="{00000000-0005-0000-0000-00003F750000}"/>
    <cellStyle name="SAPBEXheaderItem 6 2" xfId="30055" xr:uid="{00000000-0005-0000-0000-000040750000}"/>
    <cellStyle name="SAPBEXheaderItem 6 2 2" xfId="30056" xr:uid="{00000000-0005-0000-0000-000041750000}"/>
    <cellStyle name="SAPBEXheaderItem 6 2 2 2" xfId="30057" xr:uid="{00000000-0005-0000-0000-000042750000}"/>
    <cellStyle name="SAPBEXheaderItem 6 2 2 3" xfId="30058" xr:uid="{00000000-0005-0000-0000-000043750000}"/>
    <cellStyle name="SAPBEXheaderItem 6 2 2 4" xfId="30059" xr:uid="{00000000-0005-0000-0000-000044750000}"/>
    <cellStyle name="SAPBEXheaderItem 6 2 3" xfId="30060" xr:uid="{00000000-0005-0000-0000-000045750000}"/>
    <cellStyle name="SAPBEXheaderItem 6 2 3 2" xfId="30061" xr:uid="{00000000-0005-0000-0000-000046750000}"/>
    <cellStyle name="SAPBEXheaderItem 6 2 3 3" xfId="30062" xr:uid="{00000000-0005-0000-0000-000047750000}"/>
    <cellStyle name="SAPBEXheaderItem 6 2 3 4" xfId="30063" xr:uid="{00000000-0005-0000-0000-000048750000}"/>
    <cellStyle name="SAPBEXheaderItem 6 2 4" xfId="30064" xr:uid="{00000000-0005-0000-0000-000049750000}"/>
    <cellStyle name="SAPBEXheaderItem 6 2 4 2" xfId="30065" xr:uid="{00000000-0005-0000-0000-00004A750000}"/>
    <cellStyle name="SAPBEXheaderItem 6 2 4 3" xfId="30066" xr:uid="{00000000-0005-0000-0000-00004B750000}"/>
    <cellStyle name="SAPBEXheaderItem 6 2 4 4" xfId="30067" xr:uid="{00000000-0005-0000-0000-00004C750000}"/>
    <cellStyle name="SAPBEXheaderItem 6 2 5" xfId="30068" xr:uid="{00000000-0005-0000-0000-00004D750000}"/>
    <cellStyle name="SAPBEXheaderItem 6 2 5 2" xfId="30069" xr:uid="{00000000-0005-0000-0000-00004E750000}"/>
    <cellStyle name="SAPBEXheaderItem 6 2 5 3" xfId="30070" xr:uid="{00000000-0005-0000-0000-00004F750000}"/>
    <cellStyle name="SAPBEXheaderItem 6 2 5 4" xfId="30071" xr:uid="{00000000-0005-0000-0000-000050750000}"/>
    <cellStyle name="SAPBEXheaderItem 6 2 6" xfId="30072" xr:uid="{00000000-0005-0000-0000-000051750000}"/>
    <cellStyle name="SAPBEXheaderItem 6 2 6 2" xfId="30073" xr:uid="{00000000-0005-0000-0000-000052750000}"/>
    <cellStyle name="SAPBEXheaderItem 6 2 6 3" xfId="30074" xr:uid="{00000000-0005-0000-0000-000053750000}"/>
    <cellStyle name="SAPBEXheaderItem 6 2 6 4" xfId="30075" xr:uid="{00000000-0005-0000-0000-000054750000}"/>
    <cellStyle name="SAPBEXheaderItem 6 2 7" xfId="30076" xr:uid="{00000000-0005-0000-0000-000055750000}"/>
    <cellStyle name="SAPBEXheaderItem 6 2 8" xfId="30077" xr:uid="{00000000-0005-0000-0000-000056750000}"/>
    <cellStyle name="SAPBEXheaderItem 6 2 9" xfId="30078" xr:uid="{00000000-0005-0000-0000-000057750000}"/>
    <cellStyle name="SAPBEXheaderItem 6 3" xfId="30079" xr:uid="{00000000-0005-0000-0000-000058750000}"/>
    <cellStyle name="SAPBEXheaderItem 6 3 2" xfId="30080" xr:uid="{00000000-0005-0000-0000-000059750000}"/>
    <cellStyle name="SAPBEXheaderItem 6 3 3" xfId="30081" xr:uid="{00000000-0005-0000-0000-00005A750000}"/>
    <cellStyle name="SAPBEXheaderItem 6 3 4" xfId="30082" xr:uid="{00000000-0005-0000-0000-00005B750000}"/>
    <cellStyle name="SAPBEXheaderItem 6 4" xfId="30083" xr:uid="{00000000-0005-0000-0000-00005C750000}"/>
    <cellStyle name="SAPBEXheaderItem 6 4 2" xfId="30084" xr:uid="{00000000-0005-0000-0000-00005D750000}"/>
    <cellStyle name="SAPBEXheaderItem 6 4 3" xfId="30085" xr:uid="{00000000-0005-0000-0000-00005E750000}"/>
    <cellStyle name="SAPBEXheaderItem 6 4 4" xfId="30086" xr:uid="{00000000-0005-0000-0000-00005F750000}"/>
    <cellStyle name="SAPBEXheaderItem 6 5" xfId="30087" xr:uid="{00000000-0005-0000-0000-000060750000}"/>
    <cellStyle name="SAPBEXheaderItem 6 5 2" xfId="30088" xr:uid="{00000000-0005-0000-0000-000061750000}"/>
    <cellStyle name="SAPBEXheaderItem 6 5 3" xfId="30089" xr:uid="{00000000-0005-0000-0000-000062750000}"/>
    <cellStyle name="SAPBEXheaderItem 6 5 4" xfId="30090" xr:uid="{00000000-0005-0000-0000-000063750000}"/>
    <cellStyle name="SAPBEXheaderItem 6 6" xfId="30091" xr:uid="{00000000-0005-0000-0000-000064750000}"/>
    <cellStyle name="SAPBEXheaderItem 6 6 2" xfId="30092" xr:uid="{00000000-0005-0000-0000-000065750000}"/>
    <cellStyle name="SAPBEXheaderItem 6 6 3" xfId="30093" xr:uid="{00000000-0005-0000-0000-000066750000}"/>
    <cellStyle name="SAPBEXheaderItem 6 6 4" xfId="30094" xr:uid="{00000000-0005-0000-0000-000067750000}"/>
    <cellStyle name="SAPBEXheaderItem 6 7" xfId="30095" xr:uid="{00000000-0005-0000-0000-000068750000}"/>
    <cellStyle name="SAPBEXheaderItem 6 7 2" xfId="30096" xr:uid="{00000000-0005-0000-0000-000069750000}"/>
    <cellStyle name="SAPBEXheaderItem 6 7 3" xfId="30097" xr:uid="{00000000-0005-0000-0000-00006A750000}"/>
    <cellStyle name="SAPBEXheaderItem 6 7 4" xfId="30098" xr:uid="{00000000-0005-0000-0000-00006B750000}"/>
    <cellStyle name="SAPBEXheaderItem 6 8" xfId="30099" xr:uid="{00000000-0005-0000-0000-00006C750000}"/>
    <cellStyle name="SAPBEXheaderItem 6 8 2" xfId="30100" xr:uid="{00000000-0005-0000-0000-00006D750000}"/>
    <cellStyle name="SAPBEXheaderItem 6 9" xfId="30101" xr:uid="{00000000-0005-0000-0000-00006E750000}"/>
    <cellStyle name="SAPBEXheaderItem 6 9 2" xfId="30102" xr:uid="{00000000-0005-0000-0000-00006F750000}"/>
    <cellStyle name="SAPBEXheaderItem 7" xfId="30103" xr:uid="{00000000-0005-0000-0000-000070750000}"/>
    <cellStyle name="SAPBEXheaderItem 7 2" xfId="30104" xr:uid="{00000000-0005-0000-0000-000071750000}"/>
    <cellStyle name="SAPBEXheaderItem 7 2 2" xfId="30105" xr:uid="{00000000-0005-0000-0000-000072750000}"/>
    <cellStyle name="SAPBEXheaderItem 7 2 3" xfId="30106" xr:uid="{00000000-0005-0000-0000-000073750000}"/>
    <cellStyle name="SAPBEXheaderItem 7 2 4" xfId="30107" xr:uid="{00000000-0005-0000-0000-000074750000}"/>
    <cellStyle name="SAPBEXheaderItem 7 3" xfId="30108" xr:uid="{00000000-0005-0000-0000-000075750000}"/>
    <cellStyle name="SAPBEXheaderItem 7 4" xfId="30109" xr:uid="{00000000-0005-0000-0000-000076750000}"/>
    <cellStyle name="SAPBEXheaderItem 7 5" xfId="30110" xr:uid="{00000000-0005-0000-0000-000077750000}"/>
    <cellStyle name="SAPBEXheaderItem 7 6" xfId="30111" xr:uid="{00000000-0005-0000-0000-000078750000}"/>
    <cellStyle name="SAPBEXheaderItem 7 7" xfId="30112" xr:uid="{00000000-0005-0000-0000-000079750000}"/>
    <cellStyle name="SAPBEXheaderItem 8" xfId="30113" xr:uid="{00000000-0005-0000-0000-00007A750000}"/>
    <cellStyle name="SAPBEXheaderItem 8 2" xfId="30114" xr:uid="{00000000-0005-0000-0000-00007B750000}"/>
    <cellStyle name="SAPBEXheaderItem 8 2 2" xfId="30115" xr:uid="{00000000-0005-0000-0000-00007C750000}"/>
    <cellStyle name="SAPBEXheaderItem 8 2 3" xfId="30116" xr:uid="{00000000-0005-0000-0000-00007D750000}"/>
    <cellStyle name="SAPBEXheaderItem 8 2 4" xfId="30117" xr:uid="{00000000-0005-0000-0000-00007E750000}"/>
    <cellStyle name="SAPBEXheaderItem 8 3" xfId="30118" xr:uid="{00000000-0005-0000-0000-00007F750000}"/>
    <cellStyle name="SAPBEXheaderItem 8 4" xfId="30119" xr:uid="{00000000-0005-0000-0000-000080750000}"/>
    <cellStyle name="SAPBEXheaderItem 9" xfId="30120" xr:uid="{00000000-0005-0000-0000-000081750000}"/>
    <cellStyle name="SAPBEXheaderItem 9 2" xfId="30121" xr:uid="{00000000-0005-0000-0000-000082750000}"/>
    <cellStyle name="SAPBEXheaderItem 9 3" xfId="30122" xr:uid="{00000000-0005-0000-0000-000083750000}"/>
    <cellStyle name="SAPBEXheaderItem 9 4" xfId="30123" xr:uid="{00000000-0005-0000-0000-000084750000}"/>
    <cellStyle name="SAPBEXheaderItem_Internal FC 3+9 2010_templ v3_CMS_ 6 5 ver vas sms adj " xfId="30124" xr:uid="{00000000-0005-0000-0000-000085750000}"/>
    <cellStyle name="SAPBEXheaderText" xfId="120" xr:uid="{00000000-0005-0000-0000-000086750000}"/>
    <cellStyle name="SAPBEXheaderText 10" xfId="30125" xr:uid="{00000000-0005-0000-0000-000087750000}"/>
    <cellStyle name="SAPBEXheaderText 10 2" xfId="30126" xr:uid="{00000000-0005-0000-0000-000088750000}"/>
    <cellStyle name="SAPBEXheaderText 10 3" xfId="30127" xr:uid="{00000000-0005-0000-0000-000089750000}"/>
    <cellStyle name="SAPBEXheaderText 10 4" xfId="30128" xr:uid="{00000000-0005-0000-0000-00008A750000}"/>
    <cellStyle name="SAPBEXheaderText 11" xfId="30129" xr:uid="{00000000-0005-0000-0000-00008B750000}"/>
    <cellStyle name="SAPBEXheaderText 11 2" xfId="30130" xr:uid="{00000000-0005-0000-0000-00008C750000}"/>
    <cellStyle name="SAPBEXheaderText 11 3" xfId="30131" xr:uid="{00000000-0005-0000-0000-00008D750000}"/>
    <cellStyle name="SAPBEXheaderText 11 4" xfId="30132" xr:uid="{00000000-0005-0000-0000-00008E750000}"/>
    <cellStyle name="SAPBEXheaderText 12" xfId="30133" xr:uid="{00000000-0005-0000-0000-00008F750000}"/>
    <cellStyle name="SAPBEXheaderText 12 2" xfId="30134" xr:uid="{00000000-0005-0000-0000-000090750000}"/>
    <cellStyle name="SAPBEXheaderText 12 3" xfId="30135" xr:uid="{00000000-0005-0000-0000-000091750000}"/>
    <cellStyle name="SAPBEXheaderText 12 4" xfId="30136" xr:uid="{00000000-0005-0000-0000-000092750000}"/>
    <cellStyle name="SAPBEXheaderText 13" xfId="30137" xr:uid="{00000000-0005-0000-0000-000093750000}"/>
    <cellStyle name="SAPBEXheaderText 13 2" xfId="30138" xr:uid="{00000000-0005-0000-0000-000094750000}"/>
    <cellStyle name="SAPBEXheaderText 13 3" xfId="30139" xr:uid="{00000000-0005-0000-0000-000095750000}"/>
    <cellStyle name="SAPBEXheaderText 13 4" xfId="30140" xr:uid="{00000000-0005-0000-0000-000096750000}"/>
    <cellStyle name="SAPBEXheaderText 14" xfId="30141" xr:uid="{00000000-0005-0000-0000-000097750000}"/>
    <cellStyle name="SAPBEXheaderText 14 2" xfId="30142" xr:uid="{00000000-0005-0000-0000-000098750000}"/>
    <cellStyle name="SAPBEXheaderText 14 3" xfId="30143" xr:uid="{00000000-0005-0000-0000-000099750000}"/>
    <cellStyle name="SAPBEXheaderText 14 4" xfId="30144" xr:uid="{00000000-0005-0000-0000-00009A750000}"/>
    <cellStyle name="SAPBEXheaderText 15" xfId="30145" xr:uid="{00000000-0005-0000-0000-00009B750000}"/>
    <cellStyle name="SAPBEXheaderText 15 2" xfId="30146" xr:uid="{00000000-0005-0000-0000-00009C750000}"/>
    <cellStyle name="SAPBEXheaderText 15 3" xfId="30147" xr:uid="{00000000-0005-0000-0000-00009D750000}"/>
    <cellStyle name="SAPBEXheaderText 15 4" xfId="30148" xr:uid="{00000000-0005-0000-0000-00009E750000}"/>
    <cellStyle name="SAPBEXheaderText 16" xfId="30149" xr:uid="{00000000-0005-0000-0000-00009F750000}"/>
    <cellStyle name="SAPBEXheaderText 16 2" xfId="30150" xr:uid="{00000000-0005-0000-0000-0000A0750000}"/>
    <cellStyle name="SAPBEXheaderText 16 3" xfId="30151" xr:uid="{00000000-0005-0000-0000-0000A1750000}"/>
    <cellStyle name="SAPBEXheaderText 16 4" xfId="30152" xr:uid="{00000000-0005-0000-0000-0000A2750000}"/>
    <cellStyle name="SAPBEXheaderText 17" xfId="30153" xr:uid="{00000000-0005-0000-0000-0000A3750000}"/>
    <cellStyle name="SAPBEXheaderText 17 2" xfId="30154" xr:uid="{00000000-0005-0000-0000-0000A4750000}"/>
    <cellStyle name="SAPBEXheaderText 17 3" xfId="30155" xr:uid="{00000000-0005-0000-0000-0000A5750000}"/>
    <cellStyle name="SAPBEXheaderText 17 4" xfId="30156" xr:uid="{00000000-0005-0000-0000-0000A6750000}"/>
    <cellStyle name="SAPBEXheaderText 18" xfId="30157" xr:uid="{00000000-0005-0000-0000-0000A7750000}"/>
    <cellStyle name="SAPBEXheaderText 18 2" xfId="30158" xr:uid="{00000000-0005-0000-0000-0000A8750000}"/>
    <cellStyle name="SAPBEXheaderText 18 3" xfId="30159" xr:uid="{00000000-0005-0000-0000-0000A9750000}"/>
    <cellStyle name="SAPBEXheaderText 18 4" xfId="30160" xr:uid="{00000000-0005-0000-0000-0000AA750000}"/>
    <cellStyle name="SAPBEXheaderText 19" xfId="30161" xr:uid="{00000000-0005-0000-0000-0000AB750000}"/>
    <cellStyle name="SAPBEXheaderText 19 2" xfId="30162" xr:uid="{00000000-0005-0000-0000-0000AC750000}"/>
    <cellStyle name="SAPBEXheaderText 19 3" xfId="30163" xr:uid="{00000000-0005-0000-0000-0000AD750000}"/>
    <cellStyle name="SAPBEXheaderText 19 4" xfId="30164" xr:uid="{00000000-0005-0000-0000-0000AE750000}"/>
    <cellStyle name="SAPBEXheaderText 2" xfId="30165" xr:uid="{00000000-0005-0000-0000-0000AF750000}"/>
    <cellStyle name="SAPBEXheaderText 2 10" xfId="30166" xr:uid="{00000000-0005-0000-0000-0000B0750000}"/>
    <cellStyle name="SAPBEXheaderText 2 10 2" xfId="30167" xr:uid="{00000000-0005-0000-0000-0000B1750000}"/>
    <cellStyle name="SAPBEXheaderText 2 10 3" xfId="30168" xr:uid="{00000000-0005-0000-0000-0000B2750000}"/>
    <cellStyle name="SAPBEXheaderText 2 11" xfId="30169" xr:uid="{00000000-0005-0000-0000-0000B3750000}"/>
    <cellStyle name="SAPBEXheaderText 2 11 2" xfId="30170" xr:uid="{00000000-0005-0000-0000-0000B4750000}"/>
    <cellStyle name="SAPBEXheaderText 2 11 3" xfId="30171" xr:uid="{00000000-0005-0000-0000-0000B5750000}"/>
    <cellStyle name="SAPBEXheaderText 2 12" xfId="30172" xr:uid="{00000000-0005-0000-0000-0000B6750000}"/>
    <cellStyle name="SAPBEXheaderText 2 12 2" xfId="30173" xr:uid="{00000000-0005-0000-0000-0000B7750000}"/>
    <cellStyle name="SAPBEXheaderText 2 12 3" xfId="30174" xr:uid="{00000000-0005-0000-0000-0000B8750000}"/>
    <cellStyle name="SAPBEXheaderText 2 13" xfId="30175" xr:uid="{00000000-0005-0000-0000-0000B9750000}"/>
    <cellStyle name="SAPBEXheaderText 2 13 2" xfId="30176" xr:uid="{00000000-0005-0000-0000-0000BA750000}"/>
    <cellStyle name="SAPBEXheaderText 2 13 3" xfId="30177" xr:uid="{00000000-0005-0000-0000-0000BB750000}"/>
    <cellStyle name="SAPBEXheaderText 2 14" xfId="30178" xr:uid="{00000000-0005-0000-0000-0000BC750000}"/>
    <cellStyle name="SAPBEXheaderText 2 14 2" xfId="30179" xr:uid="{00000000-0005-0000-0000-0000BD750000}"/>
    <cellStyle name="SAPBEXheaderText 2 14 3" xfId="30180" xr:uid="{00000000-0005-0000-0000-0000BE750000}"/>
    <cellStyle name="SAPBEXheaderText 2 15" xfId="30181" xr:uid="{00000000-0005-0000-0000-0000BF750000}"/>
    <cellStyle name="SAPBEXheaderText 2 15 2" xfId="30182" xr:uid="{00000000-0005-0000-0000-0000C0750000}"/>
    <cellStyle name="SAPBEXheaderText 2 15 3" xfId="30183" xr:uid="{00000000-0005-0000-0000-0000C1750000}"/>
    <cellStyle name="SAPBEXheaderText 2 16" xfId="30184" xr:uid="{00000000-0005-0000-0000-0000C2750000}"/>
    <cellStyle name="SAPBEXheaderText 2 16 2" xfId="30185" xr:uid="{00000000-0005-0000-0000-0000C3750000}"/>
    <cellStyle name="SAPBEXheaderText 2 16 3" xfId="30186" xr:uid="{00000000-0005-0000-0000-0000C4750000}"/>
    <cellStyle name="SAPBEXheaderText 2 17" xfId="30187" xr:uid="{00000000-0005-0000-0000-0000C5750000}"/>
    <cellStyle name="SAPBEXheaderText 2 18" xfId="30188" xr:uid="{00000000-0005-0000-0000-0000C6750000}"/>
    <cellStyle name="SAPBEXheaderText 2 19" xfId="30189" xr:uid="{00000000-0005-0000-0000-0000C7750000}"/>
    <cellStyle name="SAPBEXheaderText 2 2" xfId="30190" xr:uid="{00000000-0005-0000-0000-0000C8750000}"/>
    <cellStyle name="SAPBEXheaderText 2 2 10" xfId="30191" xr:uid="{00000000-0005-0000-0000-0000C9750000}"/>
    <cellStyle name="SAPBEXheaderText 2 2 10 2" xfId="30192" xr:uid="{00000000-0005-0000-0000-0000CA750000}"/>
    <cellStyle name="SAPBEXheaderText 2 2 11" xfId="30193" xr:uid="{00000000-0005-0000-0000-0000CB750000}"/>
    <cellStyle name="SAPBEXheaderText 2 2 11 2" xfId="30194" xr:uid="{00000000-0005-0000-0000-0000CC750000}"/>
    <cellStyle name="SAPBEXheaderText 2 2 12" xfId="30195" xr:uid="{00000000-0005-0000-0000-0000CD750000}"/>
    <cellStyle name="SAPBEXheaderText 2 2 12 2" xfId="30196" xr:uid="{00000000-0005-0000-0000-0000CE750000}"/>
    <cellStyle name="SAPBEXheaderText 2 2 13" xfId="30197" xr:uid="{00000000-0005-0000-0000-0000CF750000}"/>
    <cellStyle name="SAPBEXheaderText 2 2 2" xfId="30198" xr:uid="{00000000-0005-0000-0000-0000D0750000}"/>
    <cellStyle name="SAPBEXheaderText 2 2 2 10" xfId="30199" xr:uid="{00000000-0005-0000-0000-0000D1750000}"/>
    <cellStyle name="SAPBEXheaderText 2 2 2 2" xfId="30200" xr:uid="{00000000-0005-0000-0000-0000D2750000}"/>
    <cellStyle name="SAPBEXheaderText 2 2 2 2 2" xfId="30201" xr:uid="{00000000-0005-0000-0000-0000D3750000}"/>
    <cellStyle name="SAPBEXheaderText 2 2 2 2 2 2" xfId="30202" xr:uid="{00000000-0005-0000-0000-0000D4750000}"/>
    <cellStyle name="SAPBEXheaderText 2 2 2 2 2 3" xfId="30203" xr:uid="{00000000-0005-0000-0000-0000D5750000}"/>
    <cellStyle name="SAPBEXheaderText 2 2 2 2 2 4" xfId="30204" xr:uid="{00000000-0005-0000-0000-0000D6750000}"/>
    <cellStyle name="SAPBEXheaderText 2 2 2 2 3" xfId="30205" xr:uid="{00000000-0005-0000-0000-0000D7750000}"/>
    <cellStyle name="SAPBEXheaderText 2 2 2 2 3 2" xfId="30206" xr:uid="{00000000-0005-0000-0000-0000D8750000}"/>
    <cellStyle name="SAPBEXheaderText 2 2 2 2 3 3" xfId="30207" xr:uid="{00000000-0005-0000-0000-0000D9750000}"/>
    <cellStyle name="SAPBEXheaderText 2 2 2 2 3 4" xfId="30208" xr:uid="{00000000-0005-0000-0000-0000DA750000}"/>
    <cellStyle name="SAPBEXheaderText 2 2 2 2 4" xfId="30209" xr:uid="{00000000-0005-0000-0000-0000DB750000}"/>
    <cellStyle name="SAPBEXheaderText 2 2 2 2 4 2" xfId="30210" xr:uid="{00000000-0005-0000-0000-0000DC750000}"/>
    <cellStyle name="SAPBEXheaderText 2 2 2 2 4 3" xfId="30211" xr:uid="{00000000-0005-0000-0000-0000DD750000}"/>
    <cellStyle name="SAPBEXheaderText 2 2 2 2 4 4" xfId="30212" xr:uid="{00000000-0005-0000-0000-0000DE750000}"/>
    <cellStyle name="SAPBEXheaderText 2 2 2 2 5" xfId="30213" xr:uid="{00000000-0005-0000-0000-0000DF750000}"/>
    <cellStyle name="SAPBEXheaderText 2 2 2 2 5 2" xfId="30214" xr:uid="{00000000-0005-0000-0000-0000E0750000}"/>
    <cellStyle name="SAPBEXheaderText 2 2 2 2 5 3" xfId="30215" xr:uid="{00000000-0005-0000-0000-0000E1750000}"/>
    <cellStyle name="SAPBEXheaderText 2 2 2 2 5 4" xfId="30216" xr:uid="{00000000-0005-0000-0000-0000E2750000}"/>
    <cellStyle name="SAPBEXheaderText 2 2 2 2 6" xfId="30217" xr:uid="{00000000-0005-0000-0000-0000E3750000}"/>
    <cellStyle name="SAPBEXheaderText 2 2 2 2 6 2" xfId="30218" xr:uid="{00000000-0005-0000-0000-0000E4750000}"/>
    <cellStyle name="SAPBEXheaderText 2 2 2 2 6 3" xfId="30219" xr:uid="{00000000-0005-0000-0000-0000E5750000}"/>
    <cellStyle name="SAPBEXheaderText 2 2 2 2 6 4" xfId="30220" xr:uid="{00000000-0005-0000-0000-0000E6750000}"/>
    <cellStyle name="SAPBEXheaderText 2 2 2 2 7" xfId="30221" xr:uid="{00000000-0005-0000-0000-0000E7750000}"/>
    <cellStyle name="SAPBEXheaderText 2 2 2 2 8" xfId="30222" xr:uid="{00000000-0005-0000-0000-0000E8750000}"/>
    <cellStyle name="SAPBEXheaderText 2 2 2 2 9" xfId="30223" xr:uid="{00000000-0005-0000-0000-0000E9750000}"/>
    <cellStyle name="SAPBEXheaderText 2 2 2 3" xfId="30224" xr:uid="{00000000-0005-0000-0000-0000EA750000}"/>
    <cellStyle name="SAPBEXheaderText 2 2 2 3 2" xfId="30225" xr:uid="{00000000-0005-0000-0000-0000EB750000}"/>
    <cellStyle name="SAPBEXheaderText 2 2 2 3 3" xfId="30226" xr:uid="{00000000-0005-0000-0000-0000EC750000}"/>
    <cellStyle name="SAPBEXheaderText 2 2 2 3 4" xfId="30227" xr:uid="{00000000-0005-0000-0000-0000ED750000}"/>
    <cellStyle name="SAPBEXheaderText 2 2 2 4" xfId="30228" xr:uid="{00000000-0005-0000-0000-0000EE750000}"/>
    <cellStyle name="SAPBEXheaderText 2 2 2 4 2" xfId="30229" xr:uid="{00000000-0005-0000-0000-0000EF750000}"/>
    <cellStyle name="SAPBEXheaderText 2 2 2 4 3" xfId="30230" xr:uid="{00000000-0005-0000-0000-0000F0750000}"/>
    <cellStyle name="SAPBEXheaderText 2 2 2 4 4" xfId="30231" xr:uid="{00000000-0005-0000-0000-0000F1750000}"/>
    <cellStyle name="SAPBEXheaderText 2 2 2 5" xfId="30232" xr:uid="{00000000-0005-0000-0000-0000F2750000}"/>
    <cellStyle name="SAPBEXheaderText 2 2 2 5 2" xfId="30233" xr:uid="{00000000-0005-0000-0000-0000F3750000}"/>
    <cellStyle name="SAPBEXheaderText 2 2 2 5 3" xfId="30234" xr:uid="{00000000-0005-0000-0000-0000F4750000}"/>
    <cellStyle name="SAPBEXheaderText 2 2 2 5 4" xfId="30235" xr:uid="{00000000-0005-0000-0000-0000F5750000}"/>
    <cellStyle name="SAPBEXheaderText 2 2 2 6" xfId="30236" xr:uid="{00000000-0005-0000-0000-0000F6750000}"/>
    <cellStyle name="SAPBEXheaderText 2 2 2 6 2" xfId="30237" xr:uid="{00000000-0005-0000-0000-0000F7750000}"/>
    <cellStyle name="SAPBEXheaderText 2 2 2 6 3" xfId="30238" xr:uid="{00000000-0005-0000-0000-0000F8750000}"/>
    <cellStyle name="SAPBEXheaderText 2 2 2 6 4" xfId="30239" xr:uid="{00000000-0005-0000-0000-0000F9750000}"/>
    <cellStyle name="SAPBEXheaderText 2 2 2 7" xfId="30240" xr:uid="{00000000-0005-0000-0000-0000FA750000}"/>
    <cellStyle name="SAPBEXheaderText 2 2 2 7 2" xfId="30241" xr:uid="{00000000-0005-0000-0000-0000FB750000}"/>
    <cellStyle name="SAPBEXheaderText 2 2 2 7 3" xfId="30242" xr:uid="{00000000-0005-0000-0000-0000FC750000}"/>
    <cellStyle name="SAPBEXheaderText 2 2 2 7 4" xfId="30243" xr:uid="{00000000-0005-0000-0000-0000FD750000}"/>
    <cellStyle name="SAPBEXheaderText 2 2 2 8" xfId="30244" xr:uid="{00000000-0005-0000-0000-0000FE750000}"/>
    <cellStyle name="SAPBEXheaderText 2 2 2 8 2" xfId="30245" xr:uid="{00000000-0005-0000-0000-0000FF750000}"/>
    <cellStyle name="SAPBEXheaderText 2 2 2 9" xfId="30246" xr:uid="{00000000-0005-0000-0000-000000760000}"/>
    <cellStyle name="SAPBEXheaderText 2 2 3" xfId="30247" xr:uid="{00000000-0005-0000-0000-000001760000}"/>
    <cellStyle name="SAPBEXheaderText 2 2 3 2" xfId="30248" xr:uid="{00000000-0005-0000-0000-000002760000}"/>
    <cellStyle name="SAPBEXheaderText 2 2 3 2 2" xfId="30249" xr:uid="{00000000-0005-0000-0000-000003760000}"/>
    <cellStyle name="SAPBEXheaderText 2 2 3 2 3" xfId="30250" xr:uid="{00000000-0005-0000-0000-000004760000}"/>
    <cellStyle name="SAPBEXheaderText 2 2 3 2 4" xfId="30251" xr:uid="{00000000-0005-0000-0000-000005760000}"/>
    <cellStyle name="SAPBEXheaderText 2 2 3 3" xfId="30252" xr:uid="{00000000-0005-0000-0000-000006760000}"/>
    <cellStyle name="SAPBEXheaderText 2 2 3 3 2" xfId="30253" xr:uid="{00000000-0005-0000-0000-000007760000}"/>
    <cellStyle name="SAPBEXheaderText 2 2 3 3 3" xfId="30254" xr:uid="{00000000-0005-0000-0000-000008760000}"/>
    <cellStyle name="SAPBEXheaderText 2 2 3 3 4" xfId="30255" xr:uid="{00000000-0005-0000-0000-000009760000}"/>
    <cellStyle name="SAPBEXheaderText 2 2 3 4" xfId="30256" xr:uid="{00000000-0005-0000-0000-00000A760000}"/>
    <cellStyle name="SAPBEXheaderText 2 2 3 4 2" xfId="30257" xr:uid="{00000000-0005-0000-0000-00000B760000}"/>
    <cellStyle name="SAPBEXheaderText 2 2 3 4 3" xfId="30258" xr:uid="{00000000-0005-0000-0000-00000C760000}"/>
    <cellStyle name="SAPBEXheaderText 2 2 3 4 4" xfId="30259" xr:uid="{00000000-0005-0000-0000-00000D760000}"/>
    <cellStyle name="SAPBEXheaderText 2 2 3 5" xfId="30260" xr:uid="{00000000-0005-0000-0000-00000E760000}"/>
    <cellStyle name="SAPBEXheaderText 2 2 3 5 2" xfId="30261" xr:uid="{00000000-0005-0000-0000-00000F760000}"/>
    <cellStyle name="SAPBEXheaderText 2 2 3 5 3" xfId="30262" xr:uid="{00000000-0005-0000-0000-000010760000}"/>
    <cellStyle name="SAPBEXheaderText 2 2 3 5 4" xfId="30263" xr:uid="{00000000-0005-0000-0000-000011760000}"/>
    <cellStyle name="SAPBEXheaderText 2 2 3 6" xfId="30264" xr:uid="{00000000-0005-0000-0000-000012760000}"/>
    <cellStyle name="SAPBEXheaderText 2 2 3 6 2" xfId="30265" xr:uid="{00000000-0005-0000-0000-000013760000}"/>
    <cellStyle name="SAPBEXheaderText 2 2 3 6 3" xfId="30266" xr:uid="{00000000-0005-0000-0000-000014760000}"/>
    <cellStyle name="SAPBEXheaderText 2 2 3 6 4" xfId="30267" xr:uid="{00000000-0005-0000-0000-000015760000}"/>
    <cellStyle name="SAPBEXheaderText 2 2 3 7" xfId="30268" xr:uid="{00000000-0005-0000-0000-000016760000}"/>
    <cellStyle name="SAPBEXheaderText 2 2 3 8" xfId="30269" xr:uid="{00000000-0005-0000-0000-000017760000}"/>
    <cellStyle name="SAPBEXheaderText 2 2 3 9" xfId="30270" xr:uid="{00000000-0005-0000-0000-000018760000}"/>
    <cellStyle name="SAPBEXheaderText 2 2 4" xfId="30271" xr:uid="{00000000-0005-0000-0000-000019760000}"/>
    <cellStyle name="SAPBEXheaderText 2 2 4 2" xfId="30272" xr:uid="{00000000-0005-0000-0000-00001A760000}"/>
    <cellStyle name="SAPBEXheaderText 2 2 4 3" xfId="30273" xr:uid="{00000000-0005-0000-0000-00001B760000}"/>
    <cellStyle name="SAPBEXheaderText 2 2 4 4" xfId="30274" xr:uid="{00000000-0005-0000-0000-00001C760000}"/>
    <cellStyle name="SAPBEXheaderText 2 2 5" xfId="30275" xr:uid="{00000000-0005-0000-0000-00001D760000}"/>
    <cellStyle name="SAPBEXheaderText 2 2 5 2" xfId="30276" xr:uid="{00000000-0005-0000-0000-00001E760000}"/>
    <cellStyle name="SAPBEXheaderText 2 2 5 3" xfId="30277" xr:uid="{00000000-0005-0000-0000-00001F760000}"/>
    <cellStyle name="SAPBEXheaderText 2 2 5 4" xfId="30278" xr:uid="{00000000-0005-0000-0000-000020760000}"/>
    <cellStyle name="SAPBEXheaderText 2 2 6" xfId="30279" xr:uid="{00000000-0005-0000-0000-000021760000}"/>
    <cellStyle name="SAPBEXheaderText 2 2 6 2" xfId="30280" xr:uid="{00000000-0005-0000-0000-000022760000}"/>
    <cellStyle name="SAPBEXheaderText 2 2 6 3" xfId="30281" xr:uid="{00000000-0005-0000-0000-000023760000}"/>
    <cellStyle name="SAPBEXheaderText 2 2 6 4" xfId="30282" xr:uid="{00000000-0005-0000-0000-000024760000}"/>
    <cellStyle name="SAPBEXheaderText 2 2 7" xfId="30283" xr:uid="{00000000-0005-0000-0000-000025760000}"/>
    <cellStyle name="SAPBEXheaderText 2 2 7 2" xfId="30284" xr:uid="{00000000-0005-0000-0000-000026760000}"/>
    <cellStyle name="SAPBEXheaderText 2 2 7 3" xfId="30285" xr:uid="{00000000-0005-0000-0000-000027760000}"/>
    <cellStyle name="SAPBEXheaderText 2 2 7 4" xfId="30286" xr:uid="{00000000-0005-0000-0000-000028760000}"/>
    <cellStyle name="SAPBEXheaderText 2 2 8" xfId="30287" xr:uid="{00000000-0005-0000-0000-000029760000}"/>
    <cellStyle name="SAPBEXheaderText 2 2 9" xfId="30288" xr:uid="{00000000-0005-0000-0000-00002A760000}"/>
    <cellStyle name="SAPBEXheaderText 2 20" xfId="30289" xr:uid="{00000000-0005-0000-0000-00002B760000}"/>
    <cellStyle name="SAPBEXheaderText 2 20 2" xfId="30290" xr:uid="{00000000-0005-0000-0000-00002C760000}"/>
    <cellStyle name="SAPBEXheaderText 2 21" xfId="30291" xr:uid="{00000000-0005-0000-0000-00002D760000}"/>
    <cellStyle name="SAPBEXheaderText 2 21 2" xfId="30292" xr:uid="{00000000-0005-0000-0000-00002E760000}"/>
    <cellStyle name="SAPBEXheaderText 2 22" xfId="30293" xr:uid="{00000000-0005-0000-0000-00002F760000}"/>
    <cellStyle name="SAPBEXheaderText 2 23" xfId="30294" xr:uid="{00000000-0005-0000-0000-000030760000}"/>
    <cellStyle name="SAPBEXheaderText 2 3" xfId="30295" xr:uid="{00000000-0005-0000-0000-000031760000}"/>
    <cellStyle name="SAPBEXheaderText 2 3 10" xfId="30296" xr:uid="{00000000-0005-0000-0000-000032760000}"/>
    <cellStyle name="SAPBEXheaderText 2 3 10 2" xfId="30297" xr:uid="{00000000-0005-0000-0000-000033760000}"/>
    <cellStyle name="SAPBEXheaderText 2 3 11" xfId="30298" xr:uid="{00000000-0005-0000-0000-000034760000}"/>
    <cellStyle name="SAPBEXheaderText 2 3 11 2" xfId="30299" xr:uid="{00000000-0005-0000-0000-000035760000}"/>
    <cellStyle name="SAPBEXheaderText 2 3 12" xfId="30300" xr:uid="{00000000-0005-0000-0000-000036760000}"/>
    <cellStyle name="SAPBEXheaderText 2 3 2" xfId="30301" xr:uid="{00000000-0005-0000-0000-000037760000}"/>
    <cellStyle name="SAPBEXheaderText 2 3 2 2" xfId="30302" xr:uid="{00000000-0005-0000-0000-000038760000}"/>
    <cellStyle name="SAPBEXheaderText 2 3 2 2 2" xfId="30303" xr:uid="{00000000-0005-0000-0000-000039760000}"/>
    <cellStyle name="SAPBEXheaderText 2 3 2 2 3" xfId="30304" xr:uid="{00000000-0005-0000-0000-00003A760000}"/>
    <cellStyle name="SAPBEXheaderText 2 3 2 2 4" xfId="30305" xr:uid="{00000000-0005-0000-0000-00003B760000}"/>
    <cellStyle name="SAPBEXheaderText 2 3 2 3" xfId="30306" xr:uid="{00000000-0005-0000-0000-00003C760000}"/>
    <cellStyle name="SAPBEXheaderText 2 3 2 3 2" xfId="30307" xr:uid="{00000000-0005-0000-0000-00003D760000}"/>
    <cellStyle name="SAPBEXheaderText 2 3 2 3 3" xfId="30308" xr:uid="{00000000-0005-0000-0000-00003E760000}"/>
    <cellStyle name="SAPBEXheaderText 2 3 2 3 4" xfId="30309" xr:uid="{00000000-0005-0000-0000-00003F760000}"/>
    <cellStyle name="SAPBEXheaderText 2 3 2 4" xfId="30310" xr:uid="{00000000-0005-0000-0000-000040760000}"/>
    <cellStyle name="SAPBEXheaderText 2 3 2 4 2" xfId="30311" xr:uid="{00000000-0005-0000-0000-000041760000}"/>
    <cellStyle name="SAPBEXheaderText 2 3 2 4 3" xfId="30312" xr:uid="{00000000-0005-0000-0000-000042760000}"/>
    <cellStyle name="SAPBEXheaderText 2 3 2 4 4" xfId="30313" xr:uid="{00000000-0005-0000-0000-000043760000}"/>
    <cellStyle name="SAPBEXheaderText 2 3 2 5" xfId="30314" xr:uid="{00000000-0005-0000-0000-000044760000}"/>
    <cellStyle name="SAPBEXheaderText 2 3 2 5 2" xfId="30315" xr:uid="{00000000-0005-0000-0000-000045760000}"/>
    <cellStyle name="SAPBEXheaderText 2 3 2 5 3" xfId="30316" xr:uid="{00000000-0005-0000-0000-000046760000}"/>
    <cellStyle name="SAPBEXheaderText 2 3 2 5 4" xfId="30317" xr:uid="{00000000-0005-0000-0000-000047760000}"/>
    <cellStyle name="SAPBEXheaderText 2 3 2 6" xfId="30318" xr:uid="{00000000-0005-0000-0000-000048760000}"/>
    <cellStyle name="SAPBEXheaderText 2 3 2 6 2" xfId="30319" xr:uid="{00000000-0005-0000-0000-000049760000}"/>
    <cellStyle name="SAPBEXheaderText 2 3 2 6 3" xfId="30320" xr:uid="{00000000-0005-0000-0000-00004A760000}"/>
    <cellStyle name="SAPBEXheaderText 2 3 2 6 4" xfId="30321" xr:uid="{00000000-0005-0000-0000-00004B760000}"/>
    <cellStyle name="SAPBEXheaderText 2 3 2 7" xfId="30322" xr:uid="{00000000-0005-0000-0000-00004C760000}"/>
    <cellStyle name="SAPBEXheaderText 2 3 2 8" xfId="30323" xr:uid="{00000000-0005-0000-0000-00004D760000}"/>
    <cellStyle name="SAPBEXheaderText 2 3 2 9" xfId="30324" xr:uid="{00000000-0005-0000-0000-00004E760000}"/>
    <cellStyle name="SAPBEXheaderText 2 3 3" xfId="30325" xr:uid="{00000000-0005-0000-0000-00004F760000}"/>
    <cellStyle name="SAPBEXheaderText 2 3 3 2" xfId="30326" xr:uid="{00000000-0005-0000-0000-000050760000}"/>
    <cellStyle name="SAPBEXheaderText 2 3 3 3" xfId="30327" xr:uid="{00000000-0005-0000-0000-000051760000}"/>
    <cellStyle name="SAPBEXheaderText 2 3 3 4" xfId="30328" xr:uid="{00000000-0005-0000-0000-000052760000}"/>
    <cellStyle name="SAPBEXheaderText 2 3 4" xfId="30329" xr:uid="{00000000-0005-0000-0000-000053760000}"/>
    <cellStyle name="SAPBEXheaderText 2 3 4 2" xfId="30330" xr:uid="{00000000-0005-0000-0000-000054760000}"/>
    <cellStyle name="SAPBEXheaderText 2 3 4 3" xfId="30331" xr:uid="{00000000-0005-0000-0000-000055760000}"/>
    <cellStyle name="SAPBEXheaderText 2 3 4 4" xfId="30332" xr:uid="{00000000-0005-0000-0000-000056760000}"/>
    <cellStyle name="SAPBEXheaderText 2 3 5" xfId="30333" xr:uid="{00000000-0005-0000-0000-000057760000}"/>
    <cellStyle name="SAPBEXheaderText 2 3 5 2" xfId="30334" xr:uid="{00000000-0005-0000-0000-000058760000}"/>
    <cellStyle name="SAPBEXheaderText 2 3 5 3" xfId="30335" xr:uid="{00000000-0005-0000-0000-000059760000}"/>
    <cellStyle name="SAPBEXheaderText 2 3 5 4" xfId="30336" xr:uid="{00000000-0005-0000-0000-00005A760000}"/>
    <cellStyle name="SAPBEXheaderText 2 3 6" xfId="30337" xr:uid="{00000000-0005-0000-0000-00005B760000}"/>
    <cellStyle name="SAPBEXheaderText 2 3 6 2" xfId="30338" xr:uid="{00000000-0005-0000-0000-00005C760000}"/>
    <cellStyle name="SAPBEXheaderText 2 3 6 3" xfId="30339" xr:uid="{00000000-0005-0000-0000-00005D760000}"/>
    <cellStyle name="SAPBEXheaderText 2 3 6 4" xfId="30340" xr:uid="{00000000-0005-0000-0000-00005E760000}"/>
    <cellStyle name="SAPBEXheaderText 2 3 7" xfId="30341" xr:uid="{00000000-0005-0000-0000-00005F760000}"/>
    <cellStyle name="SAPBEXheaderText 2 3 7 2" xfId="30342" xr:uid="{00000000-0005-0000-0000-000060760000}"/>
    <cellStyle name="SAPBEXheaderText 2 3 7 3" xfId="30343" xr:uid="{00000000-0005-0000-0000-000061760000}"/>
    <cellStyle name="SAPBEXheaderText 2 3 7 4" xfId="30344" xr:uid="{00000000-0005-0000-0000-000062760000}"/>
    <cellStyle name="SAPBEXheaderText 2 3 8" xfId="30345" xr:uid="{00000000-0005-0000-0000-000063760000}"/>
    <cellStyle name="SAPBEXheaderText 2 3 9" xfId="30346" xr:uid="{00000000-0005-0000-0000-000064760000}"/>
    <cellStyle name="SAPBEXheaderText 2 3 9 2" xfId="30347" xr:uid="{00000000-0005-0000-0000-000065760000}"/>
    <cellStyle name="SAPBEXheaderText 2 4" xfId="30348" xr:uid="{00000000-0005-0000-0000-000066760000}"/>
    <cellStyle name="SAPBEXheaderText 2 4 10" xfId="30349" xr:uid="{00000000-0005-0000-0000-000067760000}"/>
    <cellStyle name="SAPBEXheaderText 2 4 2" xfId="30350" xr:uid="{00000000-0005-0000-0000-000068760000}"/>
    <cellStyle name="SAPBEXheaderText 2 4 2 2" xfId="30351" xr:uid="{00000000-0005-0000-0000-000069760000}"/>
    <cellStyle name="SAPBEXheaderText 2 4 2 2 2" xfId="30352" xr:uid="{00000000-0005-0000-0000-00006A760000}"/>
    <cellStyle name="SAPBEXheaderText 2 4 2 2 3" xfId="30353" xr:uid="{00000000-0005-0000-0000-00006B760000}"/>
    <cellStyle name="SAPBEXheaderText 2 4 2 2 4" xfId="30354" xr:uid="{00000000-0005-0000-0000-00006C760000}"/>
    <cellStyle name="SAPBEXheaderText 2 4 2 3" xfId="30355" xr:uid="{00000000-0005-0000-0000-00006D760000}"/>
    <cellStyle name="SAPBEXheaderText 2 4 2 3 2" xfId="30356" xr:uid="{00000000-0005-0000-0000-00006E760000}"/>
    <cellStyle name="SAPBEXheaderText 2 4 2 3 3" xfId="30357" xr:uid="{00000000-0005-0000-0000-00006F760000}"/>
    <cellStyle name="SAPBEXheaderText 2 4 2 3 4" xfId="30358" xr:uid="{00000000-0005-0000-0000-000070760000}"/>
    <cellStyle name="SAPBEXheaderText 2 4 2 4" xfId="30359" xr:uid="{00000000-0005-0000-0000-000071760000}"/>
    <cellStyle name="SAPBEXheaderText 2 4 2 4 2" xfId="30360" xr:uid="{00000000-0005-0000-0000-000072760000}"/>
    <cellStyle name="SAPBEXheaderText 2 4 2 4 3" xfId="30361" xr:uid="{00000000-0005-0000-0000-000073760000}"/>
    <cellStyle name="SAPBEXheaderText 2 4 2 4 4" xfId="30362" xr:uid="{00000000-0005-0000-0000-000074760000}"/>
    <cellStyle name="SAPBEXheaderText 2 4 2 5" xfId="30363" xr:uid="{00000000-0005-0000-0000-000075760000}"/>
    <cellStyle name="SAPBEXheaderText 2 4 2 5 2" xfId="30364" xr:uid="{00000000-0005-0000-0000-000076760000}"/>
    <cellStyle name="SAPBEXheaderText 2 4 2 5 3" xfId="30365" xr:uid="{00000000-0005-0000-0000-000077760000}"/>
    <cellStyle name="SAPBEXheaderText 2 4 2 5 4" xfId="30366" xr:uid="{00000000-0005-0000-0000-000078760000}"/>
    <cellStyle name="SAPBEXheaderText 2 4 2 6" xfId="30367" xr:uid="{00000000-0005-0000-0000-000079760000}"/>
    <cellStyle name="SAPBEXheaderText 2 4 2 6 2" xfId="30368" xr:uid="{00000000-0005-0000-0000-00007A760000}"/>
    <cellStyle name="SAPBEXheaderText 2 4 2 6 3" xfId="30369" xr:uid="{00000000-0005-0000-0000-00007B760000}"/>
    <cellStyle name="SAPBEXheaderText 2 4 2 6 4" xfId="30370" xr:uid="{00000000-0005-0000-0000-00007C760000}"/>
    <cellStyle name="SAPBEXheaderText 2 4 2 7" xfId="30371" xr:uid="{00000000-0005-0000-0000-00007D760000}"/>
    <cellStyle name="SAPBEXheaderText 2 4 2 8" xfId="30372" xr:uid="{00000000-0005-0000-0000-00007E760000}"/>
    <cellStyle name="SAPBEXheaderText 2 4 2 9" xfId="30373" xr:uid="{00000000-0005-0000-0000-00007F760000}"/>
    <cellStyle name="SAPBEXheaderText 2 4 3" xfId="30374" xr:uid="{00000000-0005-0000-0000-000080760000}"/>
    <cellStyle name="SAPBEXheaderText 2 4 3 2" xfId="30375" xr:uid="{00000000-0005-0000-0000-000081760000}"/>
    <cellStyle name="SAPBEXheaderText 2 4 3 3" xfId="30376" xr:uid="{00000000-0005-0000-0000-000082760000}"/>
    <cellStyle name="SAPBEXheaderText 2 4 3 4" xfId="30377" xr:uid="{00000000-0005-0000-0000-000083760000}"/>
    <cellStyle name="SAPBEXheaderText 2 4 4" xfId="30378" xr:uid="{00000000-0005-0000-0000-000084760000}"/>
    <cellStyle name="SAPBEXheaderText 2 4 4 2" xfId="30379" xr:uid="{00000000-0005-0000-0000-000085760000}"/>
    <cellStyle name="SAPBEXheaderText 2 4 4 3" xfId="30380" xr:uid="{00000000-0005-0000-0000-000086760000}"/>
    <cellStyle name="SAPBEXheaderText 2 4 4 4" xfId="30381" xr:uid="{00000000-0005-0000-0000-000087760000}"/>
    <cellStyle name="SAPBEXheaderText 2 4 5" xfId="30382" xr:uid="{00000000-0005-0000-0000-000088760000}"/>
    <cellStyle name="SAPBEXheaderText 2 4 5 2" xfId="30383" xr:uid="{00000000-0005-0000-0000-000089760000}"/>
    <cellStyle name="SAPBEXheaderText 2 4 5 3" xfId="30384" xr:uid="{00000000-0005-0000-0000-00008A760000}"/>
    <cellStyle name="SAPBEXheaderText 2 4 5 4" xfId="30385" xr:uid="{00000000-0005-0000-0000-00008B760000}"/>
    <cellStyle name="SAPBEXheaderText 2 4 6" xfId="30386" xr:uid="{00000000-0005-0000-0000-00008C760000}"/>
    <cellStyle name="SAPBEXheaderText 2 4 6 2" xfId="30387" xr:uid="{00000000-0005-0000-0000-00008D760000}"/>
    <cellStyle name="SAPBEXheaderText 2 4 6 3" xfId="30388" xr:uid="{00000000-0005-0000-0000-00008E760000}"/>
    <cellStyle name="SAPBEXheaderText 2 4 6 4" xfId="30389" xr:uid="{00000000-0005-0000-0000-00008F760000}"/>
    <cellStyle name="SAPBEXheaderText 2 4 7" xfId="30390" xr:uid="{00000000-0005-0000-0000-000090760000}"/>
    <cellStyle name="SAPBEXheaderText 2 4 7 2" xfId="30391" xr:uid="{00000000-0005-0000-0000-000091760000}"/>
    <cellStyle name="SAPBEXheaderText 2 4 7 3" xfId="30392" xr:uid="{00000000-0005-0000-0000-000092760000}"/>
    <cellStyle name="SAPBEXheaderText 2 4 7 4" xfId="30393" xr:uid="{00000000-0005-0000-0000-000093760000}"/>
    <cellStyle name="SAPBEXheaderText 2 4 8" xfId="30394" xr:uid="{00000000-0005-0000-0000-000094760000}"/>
    <cellStyle name="SAPBEXheaderText 2 4 8 2" xfId="30395" xr:uid="{00000000-0005-0000-0000-000095760000}"/>
    <cellStyle name="SAPBEXheaderText 2 4 9" xfId="30396" xr:uid="{00000000-0005-0000-0000-000096760000}"/>
    <cellStyle name="SAPBEXheaderText 2 4 9 2" xfId="30397" xr:uid="{00000000-0005-0000-0000-000097760000}"/>
    <cellStyle name="SAPBEXheaderText 2 5" xfId="30398" xr:uid="{00000000-0005-0000-0000-000098760000}"/>
    <cellStyle name="SAPBEXheaderText 2 5 2" xfId="30399" xr:uid="{00000000-0005-0000-0000-000099760000}"/>
    <cellStyle name="SAPBEXheaderText 2 5 2 2" xfId="30400" xr:uid="{00000000-0005-0000-0000-00009A760000}"/>
    <cellStyle name="SAPBEXheaderText 2 5 2 3" xfId="30401" xr:uid="{00000000-0005-0000-0000-00009B760000}"/>
    <cellStyle name="SAPBEXheaderText 2 5 2 4" xfId="30402" xr:uid="{00000000-0005-0000-0000-00009C760000}"/>
    <cellStyle name="SAPBEXheaderText 2 5 3" xfId="30403" xr:uid="{00000000-0005-0000-0000-00009D760000}"/>
    <cellStyle name="SAPBEXheaderText 2 5 4" xfId="30404" xr:uid="{00000000-0005-0000-0000-00009E760000}"/>
    <cellStyle name="SAPBEXheaderText 2 5 5" xfId="30405" xr:uid="{00000000-0005-0000-0000-00009F760000}"/>
    <cellStyle name="SAPBEXheaderText 2 5 6" xfId="30406" xr:uid="{00000000-0005-0000-0000-0000A0760000}"/>
    <cellStyle name="SAPBEXheaderText 2 5 7" xfId="30407" xr:uid="{00000000-0005-0000-0000-0000A1760000}"/>
    <cellStyle name="SAPBEXheaderText 2 6" xfId="30408" xr:uid="{00000000-0005-0000-0000-0000A2760000}"/>
    <cellStyle name="SAPBEXheaderText 2 6 2" xfId="30409" xr:uid="{00000000-0005-0000-0000-0000A3760000}"/>
    <cellStyle name="SAPBEXheaderText 2 6 2 2" xfId="30410" xr:uid="{00000000-0005-0000-0000-0000A4760000}"/>
    <cellStyle name="SAPBEXheaderText 2 6 2 3" xfId="30411" xr:uid="{00000000-0005-0000-0000-0000A5760000}"/>
    <cellStyle name="SAPBEXheaderText 2 6 2 4" xfId="30412" xr:uid="{00000000-0005-0000-0000-0000A6760000}"/>
    <cellStyle name="SAPBEXheaderText 2 6 3" xfId="30413" xr:uid="{00000000-0005-0000-0000-0000A7760000}"/>
    <cellStyle name="SAPBEXheaderText 2 6 4" xfId="30414" xr:uid="{00000000-0005-0000-0000-0000A8760000}"/>
    <cellStyle name="SAPBEXheaderText 2 6 5" xfId="30415" xr:uid="{00000000-0005-0000-0000-0000A9760000}"/>
    <cellStyle name="SAPBEXheaderText 2 7" xfId="30416" xr:uid="{00000000-0005-0000-0000-0000AA760000}"/>
    <cellStyle name="SAPBEXheaderText 2 7 2" xfId="30417" xr:uid="{00000000-0005-0000-0000-0000AB760000}"/>
    <cellStyle name="SAPBEXheaderText 2 7 3" xfId="30418" xr:uid="{00000000-0005-0000-0000-0000AC760000}"/>
    <cellStyle name="SAPBEXheaderText 2 7 4" xfId="30419" xr:uid="{00000000-0005-0000-0000-0000AD760000}"/>
    <cellStyle name="SAPBEXheaderText 2 8" xfId="30420" xr:uid="{00000000-0005-0000-0000-0000AE760000}"/>
    <cellStyle name="SAPBEXheaderText 2 8 2" xfId="30421" xr:uid="{00000000-0005-0000-0000-0000AF760000}"/>
    <cellStyle name="SAPBEXheaderText 2 8 3" xfId="30422" xr:uid="{00000000-0005-0000-0000-0000B0760000}"/>
    <cellStyle name="SAPBEXheaderText 2 9" xfId="30423" xr:uid="{00000000-0005-0000-0000-0000B1760000}"/>
    <cellStyle name="SAPBEXheaderText 2 9 2" xfId="30424" xr:uid="{00000000-0005-0000-0000-0000B2760000}"/>
    <cellStyle name="SAPBEXheaderText 2 9 3" xfId="30425" xr:uid="{00000000-0005-0000-0000-0000B3760000}"/>
    <cellStyle name="SAPBEXheaderText 20" xfId="30426" xr:uid="{00000000-0005-0000-0000-0000B4760000}"/>
    <cellStyle name="SAPBEXheaderText 21" xfId="30427" xr:uid="{00000000-0005-0000-0000-0000B5760000}"/>
    <cellStyle name="SAPBEXheaderText 22" xfId="30428" xr:uid="{00000000-0005-0000-0000-0000B6760000}"/>
    <cellStyle name="SAPBEXheaderText 22 2" xfId="30429" xr:uid="{00000000-0005-0000-0000-0000B7760000}"/>
    <cellStyle name="SAPBEXheaderText 23" xfId="30430" xr:uid="{00000000-0005-0000-0000-0000B8760000}"/>
    <cellStyle name="SAPBEXheaderText 23 2" xfId="30431" xr:uid="{00000000-0005-0000-0000-0000B9760000}"/>
    <cellStyle name="SAPBEXheaderText 24" xfId="30432" xr:uid="{00000000-0005-0000-0000-0000BA760000}"/>
    <cellStyle name="SAPBEXheaderText 25" xfId="30433" xr:uid="{00000000-0005-0000-0000-0000BB760000}"/>
    <cellStyle name="SAPBEXheaderText 3" xfId="30434" xr:uid="{00000000-0005-0000-0000-0000BC760000}"/>
    <cellStyle name="SAPBEXheaderText 3 10" xfId="30435" xr:uid="{00000000-0005-0000-0000-0000BD760000}"/>
    <cellStyle name="SAPBEXheaderText 3 11" xfId="30436" xr:uid="{00000000-0005-0000-0000-0000BE760000}"/>
    <cellStyle name="SAPBEXheaderText 3 12" xfId="30437" xr:uid="{00000000-0005-0000-0000-0000BF760000}"/>
    <cellStyle name="SAPBEXheaderText 3 12 2" xfId="30438" xr:uid="{00000000-0005-0000-0000-0000C0760000}"/>
    <cellStyle name="SAPBEXheaderText 3 13" xfId="30439" xr:uid="{00000000-0005-0000-0000-0000C1760000}"/>
    <cellStyle name="SAPBEXheaderText 3 13 2" xfId="30440" xr:uid="{00000000-0005-0000-0000-0000C2760000}"/>
    <cellStyle name="SAPBEXheaderText 3 14" xfId="30441" xr:uid="{00000000-0005-0000-0000-0000C3760000}"/>
    <cellStyle name="SAPBEXheaderText 3 2" xfId="30442" xr:uid="{00000000-0005-0000-0000-0000C4760000}"/>
    <cellStyle name="SAPBEXheaderText 3 2 10" xfId="30443" xr:uid="{00000000-0005-0000-0000-0000C5760000}"/>
    <cellStyle name="SAPBEXheaderText 3 2 10 2" xfId="30444" xr:uid="{00000000-0005-0000-0000-0000C6760000}"/>
    <cellStyle name="SAPBEXheaderText 3 2 11" xfId="30445" xr:uid="{00000000-0005-0000-0000-0000C7760000}"/>
    <cellStyle name="SAPBEXheaderText 3 2 11 2" xfId="30446" xr:uid="{00000000-0005-0000-0000-0000C8760000}"/>
    <cellStyle name="SAPBEXheaderText 3 2 12" xfId="30447" xr:uid="{00000000-0005-0000-0000-0000C9760000}"/>
    <cellStyle name="SAPBEXheaderText 3 2 2" xfId="30448" xr:uid="{00000000-0005-0000-0000-0000CA760000}"/>
    <cellStyle name="SAPBEXheaderText 3 2 2 10" xfId="30449" xr:uid="{00000000-0005-0000-0000-0000CB760000}"/>
    <cellStyle name="SAPBEXheaderText 3 2 2 2" xfId="30450" xr:uid="{00000000-0005-0000-0000-0000CC760000}"/>
    <cellStyle name="SAPBEXheaderText 3 2 2 2 2" xfId="30451" xr:uid="{00000000-0005-0000-0000-0000CD760000}"/>
    <cellStyle name="SAPBEXheaderText 3 2 2 2 2 2" xfId="30452" xr:uid="{00000000-0005-0000-0000-0000CE760000}"/>
    <cellStyle name="SAPBEXheaderText 3 2 2 2 2 3" xfId="30453" xr:uid="{00000000-0005-0000-0000-0000CF760000}"/>
    <cellStyle name="SAPBEXheaderText 3 2 2 2 2 4" xfId="30454" xr:uid="{00000000-0005-0000-0000-0000D0760000}"/>
    <cellStyle name="SAPBEXheaderText 3 2 2 2 3" xfId="30455" xr:uid="{00000000-0005-0000-0000-0000D1760000}"/>
    <cellStyle name="SAPBEXheaderText 3 2 2 2 3 2" xfId="30456" xr:uid="{00000000-0005-0000-0000-0000D2760000}"/>
    <cellStyle name="SAPBEXheaderText 3 2 2 2 3 3" xfId="30457" xr:uid="{00000000-0005-0000-0000-0000D3760000}"/>
    <cellStyle name="SAPBEXheaderText 3 2 2 2 3 4" xfId="30458" xr:uid="{00000000-0005-0000-0000-0000D4760000}"/>
    <cellStyle name="SAPBEXheaderText 3 2 2 2 4" xfId="30459" xr:uid="{00000000-0005-0000-0000-0000D5760000}"/>
    <cellStyle name="SAPBEXheaderText 3 2 2 2 4 2" xfId="30460" xr:uid="{00000000-0005-0000-0000-0000D6760000}"/>
    <cellStyle name="SAPBEXheaderText 3 2 2 2 4 3" xfId="30461" xr:uid="{00000000-0005-0000-0000-0000D7760000}"/>
    <cellStyle name="SAPBEXheaderText 3 2 2 2 4 4" xfId="30462" xr:uid="{00000000-0005-0000-0000-0000D8760000}"/>
    <cellStyle name="SAPBEXheaderText 3 2 2 2 5" xfId="30463" xr:uid="{00000000-0005-0000-0000-0000D9760000}"/>
    <cellStyle name="SAPBEXheaderText 3 2 2 2 5 2" xfId="30464" xr:uid="{00000000-0005-0000-0000-0000DA760000}"/>
    <cellStyle name="SAPBEXheaderText 3 2 2 2 5 3" xfId="30465" xr:uid="{00000000-0005-0000-0000-0000DB760000}"/>
    <cellStyle name="SAPBEXheaderText 3 2 2 2 5 4" xfId="30466" xr:uid="{00000000-0005-0000-0000-0000DC760000}"/>
    <cellStyle name="SAPBEXheaderText 3 2 2 2 6" xfId="30467" xr:uid="{00000000-0005-0000-0000-0000DD760000}"/>
    <cellStyle name="SAPBEXheaderText 3 2 2 2 6 2" xfId="30468" xr:uid="{00000000-0005-0000-0000-0000DE760000}"/>
    <cellStyle name="SAPBEXheaderText 3 2 2 2 6 3" xfId="30469" xr:uid="{00000000-0005-0000-0000-0000DF760000}"/>
    <cellStyle name="SAPBEXheaderText 3 2 2 2 6 4" xfId="30470" xr:uid="{00000000-0005-0000-0000-0000E0760000}"/>
    <cellStyle name="SAPBEXheaderText 3 2 2 2 7" xfId="30471" xr:uid="{00000000-0005-0000-0000-0000E1760000}"/>
    <cellStyle name="SAPBEXheaderText 3 2 2 2 8" xfId="30472" xr:uid="{00000000-0005-0000-0000-0000E2760000}"/>
    <cellStyle name="SAPBEXheaderText 3 2 2 2 9" xfId="30473" xr:uid="{00000000-0005-0000-0000-0000E3760000}"/>
    <cellStyle name="SAPBEXheaderText 3 2 2 3" xfId="30474" xr:uid="{00000000-0005-0000-0000-0000E4760000}"/>
    <cellStyle name="SAPBEXheaderText 3 2 2 3 2" xfId="30475" xr:uid="{00000000-0005-0000-0000-0000E5760000}"/>
    <cellStyle name="SAPBEXheaderText 3 2 2 3 3" xfId="30476" xr:uid="{00000000-0005-0000-0000-0000E6760000}"/>
    <cellStyle name="SAPBEXheaderText 3 2 2 3 4" xfId="30477" xr:uid="{00000000-0005-0000-0000-0000E7760000}"/>
    <cellStyle name="SAPBEXheaderText 3 2 2 4" xfId="30478" xr:uid="{00000000-0005-0000-0000-0000E8760000}"/>
    <cellStyle name="SAPBEXheaderText 3 2 2 4 2" xfId="30479" xr:uid="{00000000-0005-0000-0000-0000E9760000}"/>
    <cellStyle name="SAPBEXheaderText 3 2 2 4 3" xfId="30480" xr:uid="{00000000-0005-0000-0000-0000EA760000}"/>
    <cellStyle name="SAPBEXheaderText 3 2 2 4 4" xfId="30481" xr:uid="{00000000-0005-0000-0000-0000EB760000}"/>
    <cellStyle name="SAPBEXheaderText 3 2 2 5" xfId="30482" xr:uid="{00000000-0005-0000-0000-0000EC760000}"/>
    <cellStyle name="SAPBEXheaderText 3 2 2 5 2" xfId="30483" xr:uid="{00000000-0005-0000-0000-0000ED760000}"/>
    <cellStyle name="SAPBEXheaderText 3 2 2 5 3" xfId="30484" xr:uid="{00000000-0005-0000-0000-0000EE760000}"/>
    <cellStyle name="SAPBEXheaderText 3 2 2 5 4" xfId="30485" xr:uid="{00000000-0005-0000-0000-0000EF760000}"/>
    <cellStyle name="SAPBEXheaderText 3 2 2 6" xfId="30486" xr:uid="{00000000-0005-0000-0000-0000F0760000}"/>
    <cellStyle name="SAPBEXheaderText 3 2 2 6 2" xfId="30487" xr:uid="{00000000-0005-0000-0000-0000F1760000}"/>
    <cellStyle name="SAPBEXheaderText 3 2 2 6 3" xfId="30488" xr:uid="{00000000-0005-0000-0000-0000F2760000}"/>
    <cellStyle name="SAPBEXheaderText 3 2 2 6 4" xfId="30489" xr:uid="{00000000-0005-0000-0000-0000F3760000}"/>
    <cellStyle name="SAPBEXheaderText 3 2 2 7" xfId="30490" xr:uid="{00000000-0005-0000-0000-0000F4760000}"/>
    <cellStyle name="SAPBEXheaderText 3 2 2 7 2" xfId="30491" xr:uid="{00000000-0005-0000-0000-0000F5760000}"/>
    <cellStyle name="SAPBEXheaderText 3 2 2 7 3" xfId="30492" xr:uid="{00000000-0005-0000-0000-0000F6760000}"/>
    <cellStyle name="SAPBEXheaderText 3 2 2 7 4" xfId="30493" xr:uid="{00000000-0005-0000-0000-0000F7760000}"/>
    <cellStyle name="SAPBEXheaderText 3 2 2 8" xfId="30494" xr:uid="{00000000-0005-0000-0000-0000F8760000}"/>
    <cellStyle name="SAPBEXheaderText 3 2 2 9" xfId="30495" xr:uid="{00000000-0005-0000-0000-0000F9760000}"/>
    <cellStyle name="SAPBEXheaderText 3 2 3" xfId="30496" xr:uid="{00000000-0005-0000-0000-0000FA760000}"/>
    <cellStyle name="SAPBEXheaderText 3 2 3 2" xfId="30497" xr:uid="{00000000-0005-0000-0000-0000FB760000}"/>
    <cellStyle name="SAPBEXheaderText 3 2 3 2 2" xfId="30498" xr:uid="{00000000-0005-0000-0000-0000FC760000}"/>
    <cellStyle name="SAPBEXheaderText 3 2 3 2 3" xfId="30499" xr:uid="{00000000-0005-0000-0000-0000FD760000}"/>
    <cellStyle name="SAPBEXheaderText 3 2 3 2 4" xfId="30500" xr:uid="{00000000-0005-0000-0000-0000FE760000}"/>
    <cellStyle name="SAPBEXheaderText 3 2 3 3" xfId="30501" xr:uid="{00000000-0005-0000-0000-0000FF760000}"/>
    <cellStyle name="SAPBEXheaderText 3 2 3 3 2" xfId="30502" xr:uid="{00000000-0005-0000-0000-000000770000}"/>
    <cellStyle name="SAPBEXheaderText 3 2 3 3 3" xfId="30503" xr:uid="{00000000-0005-0000-0000-000001770000}"/>
    <cellStyle name="SAPBEXheaderText 3 2 3 3 4" xfId="30504" xr:uid="{00000000-0005-0000-0000-000002770000}"/>
    <cellStyle name="SAPBEXheaderText 3 2 3 4" xfId="30505" xr:uid="{00000000-0005-0000-0000-000003770000}"/>
    <cellStyle name="SAPBEXheaderText 3 2 3 4 2" xfId="30506" xr:uid="{00000000-0005-0000-0000-000004770000}"/>
    <cellStyle name="SAPBEXheaderText 3 2 3 4 3" xfId="30507" xr:uid="{00000000-0005-0000-0000-000005770000}"/>
    <cellStyle name="SAPBEXheaderText 3 2 3 4 4" xfId="30508" xr:uid="{00000000-0005-0000-0000-000006770000}"/>
    <cellStyle name="SAPBEXheaderText 3 2 3 5" xfId="30509" xr:uid="{00000000-0005-0000-0000-000007770000}"/>
    <cellStyle name="SAPBEXheaderText 3 2 3 5 2" xfId="30510" xr:uid="{00000000-0005-0000-0000-000008770000}"/>
    <cellStyle name="SAPBEXheaderText 3 2 3 5 3" xfId="30511" xr:uid="{00000000-0005-0000-0000-000009770000}"/>
    <cellStyle name="SAPBEXheaderText 3 2 3 5 4" xfId="30512" xr:uid="{00000000-0005-0000-0000-00000A770000}"/>
    <cellStyle name="SAPBEXheaderText 3 2 3 6" xfId="30513" xr:uid="{00000000-0005-0000-0000-00000B770000}"/>
    <cellStyle name="SAPBEXheaderText 3 2 3 6 2" xfId="30514" xr:uid="{00000000-0005-0000-0000-00000C770000}"/>
    <cellStyle name="SAPBEXheaderText 3 2 3 6 3" xfId="30515" xr:uid="{00000000-0005-0000-0000-00000D770000}"/>
    <cellStyle name="SAPBEXheaderText 3 2 3 6 4" xfId="30516" xr:uid="{00000000-0005-0000-0000-00000E770000}"/>
    <cellStyle name="SAPBEXheaderText 3 2 3 7" xfId="30517" xr:uid="{00000000-0005-0000-0000-00000F770000}"/>
    <cellStyle name="SAPBEXheaderText 3 2 3 8" xfId="30518" xr:uid="{00000000-0005-0000-0000-000010770000}"/>
    <cellStyle name="SAPBEXheaderText 3 2 3 9" xfId="30519" xr:uid="{00000000-0005-0000-0000-000011770000}"/>
    <cellStyle name="SAPBEXheaderText 3 2 4" xfId="30520" xr:uid="{00000000-0005-0000-0000-000012770000}"/>
    <cellStyle name="SAPBEXheaderText 3 2 4 2" xfId="30521" xr:uid="{00000000-0005-0000-0000-000013770000}"/>
    <cellStyle name="SAPBEXheaderText 3 2 4 3" xfId="30522" xr:uid="{00000000-0005-0000-0000-000014770000}"/>
    <cellStyle name="SAPBEXheaderText 3 2 4 4" xfId="30523" xr:uid="{00000000-0005-0000-0000-000015770000}"/>
    <cellStyle name="SAPBEXheaderText 3 2 5" xfId="30524" xr:uid="{00000000-0005-0000-0000-000016770000}"/>
    <cellStyle name="SAPBEXheaderText 3 2 5 2" xfId="30525" xr:uid="{00000000-0005-0000-0000-000017770000}"/>
    <cellStyle name="SAPBEXheaderText 3 2 5 3" xfId="30526" xr:uid="{00000000-0005-0000-0000-000018770000}"/>
    <cellStyle name="SAPBEXheaderText 3 2 5 4" xfId="30527" xr:uid="{00000000-0005-0000-0000-000019770000}"/>
    <cellStyle name="SAPBEXheaderText 3 2 6" xfId="30528" xr:uid="{00000000-0005-0000-0000-00001A770000}"/>
    <cellStyle name="SAPBEXheaderText 3 2 6 2" xfId="30529" xr:uid="{00000000-0005-0000-0000-00001B770000}"/>
    <cellStyle name="SAPBEXheaderText 3 2 6 3" xfId="30530" xr:uid="{00000000-0005-0000-0000-00001C770000}"/>
    <cellStyle name="SAPBEXheaderText 3 2 6 4" xfId="30531" xr:uid="{00000000-0005-0000-0000-00001D770000}"/>
    <cellStyle name="SAPBEXheaderText 3 2 7" xfId="30532" xr:uid="{00000000-0005-0000-0000-00001E770000}"/>
    <cellStyle name="SAPBEXheaderText 3 2 7 2" xfId="30533" xr:uid="{00000000-0005-0000-0000-00001F770000}"/>
    <cellStyle name="SAPBEXheaderText 3 2 7 3" xfId="30534" xr:uid="{00000000-0005-0000-0000-000020770000}"/>
    <cellStyle name="SAPBEXheaderText 3 2 7 4" xfId="30535" xr:uid="{00000000-0005-0000-0000-000021770000}"/>
    <cellStyle name="SAPBEXheaderText 3 2 8" xfId="30536" xr:uid="{00000000-0005-0000-0000-000022770000}"/>
    <cellStyle name="SAPBEXheaderText 3 2 9" xfId="30537" xr:uid="{00000000-0005-0000-0000-000023770000}"/>
    <cellStyle name="SAPBEXheaderText 3 2 9 2" xfId="30538" xr:uid="{00000000-0005-0000-0000-000024770000}"/>
    <cellStyle name="SAPBEXheaderText 3 3" xfId="30539" xr:uid="{00000000-0005-0000-0000-000025770000}"/>
    <cellStyle name="SAPBEXheaderText 3 3 10" xfId="30540" xr:uid="{00000000-0005-0000-0000-000026770000}"/>
    <cellStyle name="SAPBEXheaderText 3 3 10 2" xfId="30541" xr:uid="{00000000-0005-0000-0000-000027770000}"/>
    <cellStyle name="SAPBEXheaderText 3 3 11" xfId="30542" xr:uid="{00000000-0005-0000-0000-000028770000}"/>
    <cellStyle name="SAPBEXheaderText 3 3 11 2" xfId="30543" xr:uid="{00000000-0005-0000-0000-000029770000}"/>
    <cellStyle name="SAPBEXheaderText 3 3 12" xfId="30544" xr:uid="{00000000-0005-0000-0000-00002A770000}"/>
    <cellStyle name="SAPBEXheaderText 3 3 2" xfId="30545" xr:uid="{00000000-0005-0000-0000-00002B770000}"/>
    <cellStyle name="SAPBEXheaderText 3 3 2 2" xfId="30546" xr:uid="{00000000-0005-0000-0000-00002C770000}"/>
    <cellStyle name="SAPBEXheaderText 3 3 2 2 2" xfId="30547" xr:uid="{00000000-0005-0000-0000-00002D770000}"/>
    <cellStyle name="SAPBEXheaderText 3 3 2 2 3" xfId="30548" xr:uid="{00000000-0005-0000-0000-00002E770000}"/>
    <cellStyle name="SAPBEXheaderText 3 3 2 2 4" xfId="30549" xr:uid="{00000000-0005-0000-0000-00002F770000}"/>
    <cellStyle name="SAPBEXheaderText 3 3 2 3" xfId="30550" xr:uid="{00000000-0005-0000-0000-000030770000}"/>
    <cellStyle name="SAPBEXheaderText 3 3 2 3 2" xfId="30551" xr:uid="{00000000-0005-0000-0000-000031770000}"/>
    <cellStyle name="SAPBEXheaderText 3 3 2 3 3" xfId="30552" xr:uid="{00000000-0005-0000-0000-000032770000}"/>
    <cellStyle name="SAPBEXheaderText 3 3 2 3 4" xfId="30553" xr:uid="{00000000-0005-0000-0000-000033770000}"/>
    <cellStyle name="SAPBEXheaderText 3 3 2 4" xfId="30554" xr:uid="{00000000-0005-0000-0000-000034770000}"/>
    <cellStyle name="SAPBEXheaderText 3 3 2 4 2" xfId="30555" xr:uid="{00000000-0005-0000-0000-000035770000}"/>
    <cellStyle name="SAPBEXheaderText 3 3 2 4 3" xfId="30556" xr:uid="{00000000-0005-0000-0000-000036770000}"/>
    <cellStyle name="SAPBEXheaderText 3 3 2 4 4" xfId="30557" xr:uid="{00000000-0005-0000-0000-000037770000}"/>
    <cellStyle name="SAPBEXheaderText 3 3 2 5" xfId="30558" xr:uid="{00000000-0005-0000-0000-000038770000}"/>
    <cellStyle name="SAPBEXheaderText 3 3 2 5 2" xfId="30559" xr:uid="{00000000-0005-0000-0000-000039770000}"/>
    <cellStyle name="SAPBEXheaderText 3 3 2 5 3" xfId="30560" xr:uid="{00000000-0005-0000-0000-00003A770000}"/>
    <cellStyle name="SAPBEXheaderText 3 3 2 5 4" xfId="30561" xr:uid="{00000000-0005-0000-0000-00003B770000}"/>
    <cellStyle name="SAPBEXheaderText 3 3 2 6" xfId="30562" xr:uid="{00000000-0005-0000-0000-00003C770000}"/>
    <cellStyle name="SAPBEXheaderText 3 3 2 6 2" xfId="30563" xr:uid="{00000000-0005-0000-0000-00003D770000}"/>
    <cellStyle name="SAPBEXheaderText 3 3 2 6 3" xfId="30564" xr:uid="{00000000-0005-0000-0000-00003E770000}"/>
    <cellStyle name="SAPBEXheaderText 3 3 2 6 4" xfId="30565" xr:uid="{00000000-0005-0000-0000-00003F770000}"/>
    <cellStyle name="SAPBEXheaderText 3 3 2 7" xfId="30566" xr:uid="{00000000-0005-0000-0000-000040770000}"/>
    <cellStyle name="SAPBEXheaderText 3 3 2 8" xfId="30567" xr:uid="{00000000-0005-0000-0000-000041770000}"/>
    <cellStyle name="SAPBEXheaderText 3 3 2 9" xfId="30568" xr:uid="{00000000-0005-0000-0000-000042770000}"/>
    <cellStyle name="SAPBEXheaderText 3 3 3" xfId="30569" xr:uid="{00000000-0005-0000-0000-000043770000}"/>
    <cellStyle name="SAPBEXheaderText 3 3 3 2" xfId="30570" xr:uid="{00000000-0005-0000-0000-000044770000}"/>
    <cellStyle name="SAPBEXheaderText 3 3 3 3" xfId="30571" xr:uid="{00000000-0005-0000-0000-000045770000}"/>
    <cellStyle name="SAPBEXheaderText 3 3 3 4" xfId="30572" xr:uid="{00000000-0005-0000-0000-000046770000}"/>
    <cellStyle name="SAPBEXheaderText 3 3 4" xfId="30573" xr:uid="{00000000-0005-0000-0000-000047770000}"/>
    <cellStyle name="SAPBEXheaderText 3 3 4 2" xfId="30574" xr:uid="{00000000-0005-0000-0000-000048770000}"/>
    <cellStyle name="SAPBEXheaderText 3 3 4 3" xfId="30575" xr:uid="{00000000-0005-0000-0000-000049770000}"/>
    <cellStyle name="SAPBEXheaderText 3 3 4 4" xfId="30576" xr:uid="{00000000-0005-0000-0000-00004A770000}"/>
    <cellStyle name="SAPBEXheaderText 3 3 5" xfId="30577" xr:uid="{00000000-0005-0000-0000-00004B770000}"/>
    <cellStyle name="SAPBEXheaderText 3 3 5 2" xfId="30578" xr:uid="{00000000-0005-0000-0000-00004C770000}"/>
    <cellStyle name="SAPBEXheaderText 3 3 5 3" xfId="30579" xr:uid="{00000000-0005-0000-0000-00004D770000}"/>
    <cellStyle name="SAPBEXheaderText 3 3 5 4" xfId="30580" xr:uid="{00000000-0005-0000-0000-00004E770000}"/>
    <cellStyle name="SAPBEXheaderText 3 3 6" xfId="30581" xr:uid="{00000000-0005-0000-0000-00004F770000}"/>
    <cellStyle name="SAPBEXheaderText 3 3 6 2" xfId="30582" xr:uid="{00000000-0005-0000-0000-000050770000}"/>
    <cellStyle name="SAPBEXheaderText 3 3 6 3" xfId="30583" xr:uid="{00000000-0005-0000-0000-000051770000}"/>
    <cellStyle name="SAPBEXheaderText 3 3 6 4" xfId="30584" xr:uid="{00000000-0005-0000-0000-000052770000}"/>
    <cellStyle name="SAPBEXheaderText 3 3 7" xfId="30585" xr:uid="{00000000-0005-0000-0000-000053770000}"/>
    <cellStyle name="SAPBEXheaderText 3 3 7 2" xfId="30586" xr:uid="{00000000-0005-0000-0000-000054770000}"/>
    <cellStyle name="SAPBEXheaderText 3 3 7 3" xfId="30587" xr:uid="{00000000-0005-0000-0000-000055770000}"/>
    <cellStyle name="SAPBEXheaderText 3 3 7 4" xfId="30588" xr:uid="{00000000-0005-0000-0000-000056770000}"/>
    <cellStyle name="SAPBEXheaderText 3 3 8" xfId="30589" xr:uid="{00000000-0005-0000-0000-000057770000}"/>
    <cellStyle name="SAPBEXheaderText 3 3 9" xfId="30590" xr:uid="{00000000-0005-0000-0000-000058770000}"/>
    <cellStyle name="SAPBEXheaderText 3 3 9 2" xfId="30591" xr:uid="{00000000-0005-0000-0000-000059770000}"/>
    <cellStyle name="SAPBEXheaderText 3 4" xfId="30592" xr:uid="{00000000-0005-0000-0000-00005A770000}"/>
    <cellStyle name="SAPBEXheaderText 3 4 10" xfId="30593" xr:uid="{00000000-0005-0000-0000-00005B770000}"/>
    <cellStyle name="SAPBEXheaderText 3 4 10 2" xfId="30594" xr:uid="{00000000-0005-0000-0000-00005C770000}"/>
    <cellStyle name="SAPBEXheaderText 3 4 11" xfId="30595" xr:uid="{00000000-0005-0000-0000-00005D770000}"/>
    <cellStyle name="SAPBEXheaderText 3 4 11 2" xfId="30596" xr:uid="{00000000-0005-0000-0000-00005E770000}"/>
    <cellStyle name="SAPBEXheaderText 3 4 12" xfId="30597" xr:uid="{00000000-0005-0000-0000-00005F770000}"/>
    <cellStyle name="SAPBEXheaderText 3 4 2" xfId="30598" xr:uid="{00000000-0005-0000-0000-000060770000}"/>
    <cellStyle name="SAPBEXheaderText 3 4 2 2" xfId="30599" xr:uid="{00000000-0005-0000-0000-000061770000}"/>
    <cellStyle name="SAPBEXheaderText 3 4 2 2 2" xfId="30600" xr:uid="{00000000-0005-0000-0000-000062770000}"/>
    <cellStyle name="SAPBEXheaderText 3 4 2 2 3" xfId="30601" xr:uid="{00000000-0005-0000-0000-000063770000}"/>
    <cellStyle name="SAPBEXheaderText 3 4 2 2 4" xfId="30602" xr:uid="{00000000-0005-0000-0000-000064770000}"/>
    <cellStyle name="SAPBEXheaderText 3 4 2 3" xfId="30603" xr:uid="{00000000-0005-0000-0000-000065770000}"/>
    <cellStyle name="SAPBEXheaderText 3 4 2 3 2" xfId="30604" xr:uid="{00000000-0005-0000-0000-000066770000}"/>
    <cellStyle name="SAPBEXheaderText 3 4 2 3 3" xfId="30605" xr:uid="{00000000-0005-0000-0000-000067770000}"/>
    <cellStyle name="SAPBEXheaderText 3 4 2 3 4" xfId="30606" xr:uid="{00000000-0005-0000-0000-000068770000}"/>
    <cellStyle name="SAPBEXheaderText 3 4 2 4" xfId="30607" xr:uid="{00000000-0005-0000-0000-000069770000}"/>
    <cellStyle name="SAPBEXheaderText 3 4 2 4 2" xfId="30608" xr:uid="{00000000-0005-0000-0000-00006A770000}"/>
    <cellStyle name="SAPBEXheaderText 3 4 2 4 3" xfId="30609" xr:uid="{00000000-0005-0000-0000-00006B770000}"/>
    <cellStyle name="SAPBEXheaderText 3 4 2 4 4" xfId="30610" xr:uid="{00000000-0005-0000-0000-00006C770000}"/>
    <cellStyle name="SAPBEXheaderText 3 4 2 5" xfId="30611" xr:uid="{00000000-0005-0000-0000-00006D770000}"/>
    <cellStyle name="SAPBEXheaderText 3 4 2 5 2" xfId="30612" xr:uid="{00000000-0005-0000-0000-00006E770000}"/>
    <cellStyle name="SAPBEXheaderText 3 4 2 5 3" xfId="30613" xr:uid="{00000000-0005-0000-0000-00006F770000}"/>
    <cellStyle name="SAPBEXheaderText 3 4 2 5 4" xfId="30614" xr:uid="{00000000-0005-0000-0000-000070770000}"/>
    <cellStyle name="SAPBEXheaderText 3 4 2 6" xfId="30615" xr:uid="{00000000-0005-0000-0000-000071770000}"/>
    <cellStyle name="SAPBEXheaderText 3 4 2 6 2" xfId="30616" xr:uid="{00000000-0005-0000-0000-000072770000}"/>
    <cellStyle name="SAPBEXheaderText 3 4 2 6 3" xfId="30617" xr:uid="{00000000-0005-0000-0000-000073770000}"/>
    <cellStyle name="SAPBEXheaderText 3 4 2 6 4" xfId="30618" xr:uid="{00000000-0005-0000-0000-000074770000}"/>
    <cellStyle name="SAPBEXheaderText 3 4 2 7" xfId="30619" xr:uid="{00000000-0005-0000-0000-000075770000}"/>
    <cellStyle name="SAPBEXheaderText 3 4 2 8" xfId="30620" xr:uid="{00000000-0005-0000-0000-000076770000}"/>
    <cellStyle name="SAPBEXheaderText 3 4 2 9" xfId="30621" xr:uid="{00000000-0005-0000-0000-000077770000}"/>
    <cellStyle name="SAPBEXheaderText 3 4 3" xfId="30622" xr:uid="{00000000-0005-0000-0000-000078770000}"/>
    <cellStyle name="SAPBEXheaderText 3 4 3 2" xfId="30623" xr:uid="{00000000-0005-0000-0000-000079770000}"/>
    <cellStyle name="SAPBEXheaderText 3 4 3 3" xfId="30624" xr:uid="{00000000-0005-0000-0000-00007A770000}"/>
    <cellStyle name="SAPBEXheaderText 3 4 3 4" xfId="30625" xr:uid="{00000000-0005-0000-0000-00007B770000}"/>
    <cellStyle name="SAPBEXheaderText 3 4 4" xfId="30626" xr:uid="{00000000-0005-0000-0000-00007C770000}"/>
    <cellStyle name="SAPBEXheaderText 3 4 4 2" xfId="30627" xr:uid="{00000000-0005-0000-0000-00007D770000}"/>
    <cellStyle name="SAPBEXheaderText 3 4 4 3" xfId="30628" xr:uid="{00000000-0005-0000-0000-00007E770000}"/>
    <cellStyle name="SAPBEXheaderText 3 4 4 4" xfId="30629" xr:uid="{00000000-0005-0000-0000-00007F770000}"/>
    <cellStyle name="SAPBEXheaderText 3 4 5" xfId="30630" xr:uid="{00000000-0005-0000-0000-000080770000}"/>
    <cellStyle name="SAPBEXheaderText 3 4 5 2" xfId="30631" xr:uid="{00000000-0005-0000-0000-000081770000}"/>
    <cellStyle name="SAPBEXheaderText 3 4 5 3" xfId="30632" xr:uid="{00000000-0005-0000-0000-000082770000}"/>
    <cellStyle name="SAPBEXheaderText 3 4 5 4" xfId="30633" xr:uid="{00000000-0005-0000-0000-000083770000}"/>
    <cellStyle name="SAPBEXheaderText 3 4 6" xfId="30634" xr:uid="{00000000-0005-0000-0000-000084770000}"/>
    <cellStyle name="SAPBEXheaderText 3 4 6 2" xfId="30635" xr:uid="{00000000-0005-0000-0000-000085770000}"/>
    <cellStyle name="SAPBEXheaderText 3 4 6 3" xfId="30636" xr:uid="{00000000-0005-0000-0000-000086770000}"/>
    <cellStyle name="SAPBEXheaderText 3 4 6 4" xfId="30637" xr:uid="{00000000-0005-0000-0000-000087770000}"/>
    <cellStyle name="SAPBEXheaderText 3 4 7" xfId="30638" xr:uid="{00000000-0005-0000-0000-000088770000}"/>
    <cellStyle name="SAPBEXheaderText 3 4 7 2" xfId="30639" xr:uid="{00000000-0005-0000-0000-000089770000}"/>
    <cellStyle name="SAPBEXheaderText 3 4 7 3" xfId="30640" xr:uid="{00000000-0005-0000-0000-00008A770000}"/>
    <cellStyle name="SAPBEXheaderText 3 4 7 4" xfId="30641" xr:uid="{00000000-0005-0000-0000-00008B770000}"/>
    <cellStyle name="SAPBEXheaderText 3 4 8" xfId="30642" xr:uid="{00000000-0005-0000-0000-00008C770000}"/>
    <cellStyle name="SAPBEXheaderText 3 4 9" xfId="30643" xr:uid="{00000000-0005-0000-0000-00008D770000}"/>
    <cellStyle name="SAPBEXheaderText 3 4 9 2" xfId="30644" xr:uid="{00000000-0005-0000-0000-00008E770000}"/>
    <cellStyle name="SAPBEXheaderText 3 5" xfId="30645" xr:uid="{00000000-0005-0000-0000-00008F770000}"/>
    <cellStyle name="SAPBEXheaderText 3 5 2" xfId="30646" xr:uid="{00000000-0005-0000-0000-000090770000}"/>
    <cellStyle name="SAPBEXheaderText 3 5 2 2" xfId="30647" xr:uid="{00000000-0005-0000-0000-000091770000}"/>
    <cellStyle name="SAPBEXheaderText 3 5 2 3" xfId="30648" xr:uid="{00000000-0005-0000-0000-000092770000}"/>
    <cellStyle name="SAPBEXheaderText 3 5 2 4" xfId="30649" xr:uid="{00000000-0005-0000-0000-000093770000}"/>
    <cellStyle name="SAPBEXheaderText 3 5 3" xfId="30650" xr:uid="{00000000-0005-0000-0000-000094770000}"/>
    <cellStyle name="SAPBEXheaderText 3 5 4" xfId="30651" xr:uid="{00000000-0005-0000-0000-000095770000}"/>
    <cellStyle name="SAPBEXheaderText 3 5 5" xfId="30652" xr:uid="{00000000-0005-0000-0000-000096770000}"/>
    <cellStyle name="SAPBEXheaderText 3 5 6" xfId="30653" xr:uid="{00000000-0005-0000-0000-000097770000}"/>
    <cellStyle name="SAPBEXheaderText 3 6" xfId="30654" xr:uid="{00000000-0005-0000-0000-000098770000}"/>
    <cellStyle name="SAPBEXheaderText 3 6 2" xfId="30655" xr:uid="{00000000-0005-0000-0000-000099770000}"/>
    <cellStyle name="SAPBEXheaderText 3 6 2 2" xfId="30656" xr:uid="{00000000-0005-0000-0000-00009A770000}"/>
    <cellStyle name="SAPBEXheaderText 3 6 2 3" xfId="30657" xr:uid="{00000000-0005-0000-0000-00009B770000}"/>
    <cellStyle name="SAPBEXheaderText 3 6 2 4" xfId="30658" xr:uid="{00000000-0005-0000-0000-00009C770000}"/>
    <cellStyle name="SAPBEXheaderText 3 6 3" xfId="30659" xr:uid="{00000000-0005-0000-0000-00009D770000}"/>
    <cellStyle name="SAPBEXheaderText 3 6 4" xfId="30660" xr:uid="{00000000-0005-0000-0000-00009E770000}"/>
    <cellStyle name="SAPBEXheaderText 3 6 5" xfId="30661" xr:uid="{00000000-0005-0000-0000-00009F770000}"/>
    <cellStyle name="SAPBEXheaderText 3 6 6" xfId="30662" xr:uid="{00000000-0005-0000-0000-0000A0770000}"/>
    <cellStyle name="SAPBEXheaderText 3 7" xfId="30663" xr:uid="{00000000-0005-0000-0000-0000A1770000}"/>
    <cellStyle name="SAPBEXheaderText 3 7 2" xfId="30664" xr:uid="{00000000-0005-0000-0000-0000A2770000}"/>
    <cellStyle name="SAPBEXheaderText 3 7 3" xfId="30665" xr:uid="{00000000-0005-0000-0000-0000A3770000}"/>
    <cellStyle name="SAPBEXheaderText 3 7 4" xfId="30666" xr:uid="{00000000-0005-0000-0000-0000A4770000}"/>
    <cellStyle name="SAPBEXheaderText 3 8" xfId="30667" xr:uid="{00000000-0005-0000-0000-0000A5770000}"/>
    <cellStyle name="SAPBEXheaderText 3 8 2" xfId="30668" xr:uid="{00000000-0005-0000-0000-0000A6770000}"/>
    <cellStyle name="SAPBEXheaderText 3 8 3" xfId="30669" xr:uid="{00000000-0005-0000-0000-0000A7770000}"/>
    <cellStyle name="SAPBEXheaderText 3 9" xfId="30670" xr:uid="{00000000-0005-0000-0000-0000A8770000}"/>
    <cellStyle name="SAPBEXheaderText 4" xfId="30671" xr:uid="{00000000-0005-0000-0000-0000A9770000}"/>
    <cellStyle name="SAPBEXheaderText 4 10" xfId="30672" xr:uid="{00000000-0005-0000-0000-0000AA770000}"/>
    <cellStyle name="SAPBEXheaderText 4 10 2" xfId="30673" xr:uid="{00000000-0005-0000-0000-0000AB770000}"/>
    <cellStyle name="SAPBEXheaderText 4 11" xfId="30674" xr:uid="{00000000-0005-0000-0000-0000AC770000}"/>
    <cellStyle name="SAPBEXheaderText 4 11 2" xfId="30675" xr:uid="{00000000-0005-0000-0000-0000AD770000}"/>
    <cellStyle name="SAPBEXheaderText 4 12" xfId="30676" xr:uid="{00000000-0005-0000-0000-0000AE770000}"/>
    <cellStyle name="SAPBEXheaderText 4 12 2" xfId="30677" xr:uid="{00000000-0005-0000-0000-0000AF770000}"/>
    <cellStyle name="SAPBEXheaderText 4 13" xfId="30678" xr:uid="{00000000-0005-0000-0000-0000B0770000}"/>
    <cellStyle name="SAPBEXheaderText 4 2" xfId="30679" xr:uid="{00000000-0005-0000-0000-0000B1770000}"/>
    <cellStyle name="SAPBEXheaderText 4 2 10" xfId="30680" xr:uid="{00000000-0005-0000-0000-0000B2770000}"/>
    <cellStyle name="SAPBEXheaderText 4 2 2" xfId="30681" xr:uid="{00000000-0005-0000-0000-0000B3770000}"/>
    <cellStyle name="SAPBEXheaderText 4 2 2 2" xfId="30682" xr:uid="{00000000-0005-0000-0000-0000B4770000}"/>
    <cellStyle name="SAPBEXheaderText 4 2 2 2 2" xfId="30683" xr:uid="{00000000-0005-0000-0000-0000B5770000}"/>
    <cellStyle name="SAPBEXheaderText 4 2 2 2 3" xfId="30684" xr:uid="{00000000-0005-0000-0000-0000B6770000}"/>
    <cellStyle name="SAPBEXheaderText 4 2 2 2 4" xfId="30685" xr:uid="{00000000-0005-0000-0000-0000B7770000}"/>
    <cellStyle name="SAPBEXheaderText 4 2 2 3" xfId="30686" xr:uid="{00000000-0005-0000-0000-0000B8770000}"/>
    <cellStyle name="SAPBEXheaderText 4 2 2 3 2" xfId="30687" xr:uid="{00000000-0005-0000-0000-0000B9770000}"/>
    <cellStyle name="SAPBEXheaderText 4 2 2 3 3" xfId="30688" xr:uid="{00000000-0005-0000-0000-0000BA770000}"/>
    <cellStyle name="SAPBEXheaderText 4 2 2 3 4" xfId="30689" xr:uid="{00000000-0005-0000-0000-0000BB770000}"/>
    <cellStyle name="SAPBEXheaderText 4 2 2 4" xfId="30690" xr:uid="{00000000-0005-0000-0000-0000BC770000}"/>
    <cellStyle name="SAPBEXheaderText 4 2 2 4 2" xfId="30691" xr:uid="{00000000-0005-0000-0000-0000BD770000}"/>
    <cellStyle name="SAPBEXheaderText 4 2 2 4 3" xfId="30692" xr:uid="{00000000-0005-0000-0000-0000BE770000}"/>
    <cellStyle name="SAPBEXheaderText 4 2 2 4 4" xfId="30693" xr:uid="{00000000-0005-0000-0000-0000BF770000}"/>
    <cellStyle name="SAPBEXheaderText 4 2 2 5" xfId="30694" xr:uid="{00000000-0005-0000-0000-0000C0770000}"/>
    <cellStyle name="SAPBEXheaderText 4 2 2 5 2" xfId="30695" xr:uid="{00000000-0005-0000-0000-0000C1770000}"/>
    <cellStyle name="SAPBEXheaderText 4 2 2 5 3" xfId="30696" xr:uid="{00000000-0005-0000-0000-0000C2770000}"/>
    <cellStyle name="SAPBEXheaderText 4 2 2 5 4" xfId="30697" xr:uid="{00000000-0005-0000-0000-0000C3770000}"/>
    <cellStyle name="SAPBEXheaderText 4 2 2 6" xfId="30698" xr:uid="{00000000-0005-0000-0000-0000C4770000}"/>
    <cellStyle name="SAPBEXheaderText 4 2 2 6 2" xfId="30699" xr:uid="{00000000-0005-0000-0000-0000C5770000}"/>
    <cellStyle name="SAPBEXheaderText 4 2 2 6 3" xfId="30700" xr:uid="{00000000-0005-0000-0000-0000C6770000}"/>
    <cellStyle name="SAPBEXheaderText 4 2 2 6 4" xfId="30701" xr:uid="{00000000-0005-0000-0000-0000C7770000}"/>
    <cellStyle name="SAPBEXheaderText 4 2 2 7" xfId="30702" xr:uid="{00000000-0005-0000-0000-0000C8770000}"/>
    <cellStyle name="SAPBEXheaderText 4 2 2 8" xfId="30703" xr:uid="{00000000-0005-0000-0000-0000C9770000}"/>
    <cellStyle name="SAPBEXheaderText 4 2 2 9" xfId="30704" xr:uid="{00000000-0005-0000-0000-0000CA770000}"/>
    <cellStyle name="SAPBEXheaderText 4 2 3" xfId="30705" xr:uid="{00000000-0005-0000-0000-0000CB770000}"/>
    <cellStyle name="SAPBEXheaderText 4 2 3 2" xfId="30706" xr:uid="{00000000-0005-0000-0000-0000CC770000}"/>
    <cellStyle name="SAPBEXheaderText 4 2 3 3" xfId="30707" xr:uid="{00000000-0005-0000-0000-0000CD770000}"/>
    <cellStyle name="SAPBEXheaderText 4 2 3 4" xfId="30708" xr:uid="{00000000-0005-0000-0000-0000CE770000}"/>
    <cellStyle name="SAPBEXheaderText 4 2 4" xfId="30709" xr:uid="{00000000-0005-0000-0000-0000CF770000}"/>
    <cellStyle name="SAPBEXheaderText 4 2 4 2" xfId="30710" xr:uid="{00000000-0005-0000-0000-0000D0770000}"/>
    <cellStyle name="SAPBEXheaderText 4 2 4 3" xfId="30711" xr:uid="{00000000-0005-0000-0000-0000D1770000}"/>
    <cellStyle name="SAPBEXheaderText 4 2 4 4" xfId="30712" xr:uid="{00000000-0005-0000-0000-0000D2770000}"/>
    <cellStyle name="SAPBEXheaderText 4 2 5" xfId="30713" xr:uid="{00000000-0005-0000-0000-0000D3770000}"/>
    <cellStyle name="SAPBEXheaderText 4 2 5 2" xfId="30714" xr:uid="{00000000-0005-0000-0000-0000D4770000}"/>
    <cellStyle name="SAPBEXheaderText 4 2 5 3" xfId="30715" xr:uid="{00000000-0005-0000-0000-0000D5770000}"/>
    <cellStyle name="SAPBEXheaderText 4 2 5 4" xfId="30716" xr:uid="{00000000-0005-0000-0000-0000D6770000}"/>
    <cellStyle name="SAPBEXheaderText 4 2 6" xfId="30717" xr:uid="{00000000-0005-0000-0000-0000D7770000}"/>
    <cellStyle name="SAPBEXheaderText 4 2 6 2" xfId="30718" xr:uid="{00000000-0005-0000-0000-0000D8770000}"/>
    <cellStyle name="SAPBEXheaderText 4 2 6 3" xfId="30719" xr:uid="{00000000-0005-0000-0000-0000D9770000}"/>
    <cellStyle name="SAPBEXheaderText 4 2 6 4" xfId="30720" xr:uid="{00000000-0005-0000-0000-0000DA770000}"/>
    <cellStyle name="SAPBEXheaderText 4 2 7" xfId="30721" xr:uid="{00000000-0005-0000-0000-0000DB770000}"/>
    <cellStyle name="SAPBEXheaderText 4 2 7 2" xfId="30722" xr:uid="{00000000-0005-0000-0000-0000DC770000}"/>
    <cellStyle name="SAPBEXheaderText 4 2 7 3" xfId="30723" xr:uid="{00000000-0005-0000-0000-0000DD770000}"/>
    <cellStyle name="SAPBEXheaderText 4 2 7 4" xfId="30724" xr:uid="{00000000-0005-0000-0000-0000DE770000}"/>
    <cellStyle name="SAPBEXheaderText 4 2 8" xfId="30725" xr:uid="{00000000-0005-0000-0000-0000DF770000}"/>
    <cellStyle name="SAPBEXheaderText 4 2 8 2" xfId="30726" xr:uid="{00000000-0005-0000-0000-0000E0770000}"/>
    <cellStyle name="SAPBEXheaderText 4 2 9" xfId="30727" xr:uid="{00000000-0005-0000-0000-0000E1770000}"/>
    <cellStyle name="SAPBEXheaderText 4 3" xfId="30728" xr:uid="{00000000-0005-0000-0000-0000E2770000}"/>
    <cellStyle name="SAPBEXheaderText 4 3 2" xfId="30729" xr:uid="{00000000-0005-0000-0000-0000E3770000}"/>
    <cellStyle name="SAPBEXheaderText 4 3 2 2" xfId="30730" xr:uid="{00000000-0005-0000-0000-0000E4770000}"/>
    <cellStyle name="SAPBEXheaderText 4 3 2 3" xfId="30731" xr:uid="{00000000-0005-0000-0000-0000E5770000}"/>
    <cellStyle name="SAPBEXheaderText 4 3 2 4" xfId="30732" xr:uid="{00000000-0005-0000-0000-0000E6770000}"/>
    <cellStyle name="SAPBEXheaderText 4 3 3" xfId="30733" xr:uid="{00000000-0005-0000-0000-0000E7770000}"/>
    <cellStyle name="SAPBEXheaderText 4 3 3 2" xfId="30734" xr:uid="{00000000-0005-0000-0000-0000E8770000}"/>
    <cellStyle name="SAPBEXheaderText 4 3 3 3" xfId="30735" xr:uid="{00000000-0005-0000-0000-0000E9770000}"/>
    <cellStyle name="SAPBEXheaderText 4 3 3 4" xfId="30736" xr:uid="{00000000-0005-0000-0000-0000EA770000}"/>
    <cellStyle name="SAPBEXheaderText 4 3 4" xfId="30737" xr:uid="{00000000-0005-0000-0000-0000EB770000}"/>
    <cellStyle name="SAPBEXheaderText 4 3 4 2" xfId="30738" xr:uid="{00000000-0005-0000-0000-0000EC770000}"/>
    <cellStyle name="SAPBEXheaderText 4 3 4 3" xfId="30739" xr:uid="{00000000-0005-0000-0000-0000ED770000}"/>
    <cellStyle name="SAPBEXheaderText 4 3 4 4" xfId="30740" xr:uid="{00000000-0005-0000-0000-0000EE770000}"/>
    <cellStyle name="SAPBEXheaderText 4 3 5" xfId="30741" xr:uid="{00000000-0005-0000-0000-0000EF770000}"/>
    <cellStyle name="SAPBEXheaderText 4 3 5 2" xfId="30742" xr:uid="{00000000-0005-0000-0000-0000F0770000}"/>
    <cellStyle name="SAPBEXheaderText 4 3 5 3" xfId="30743" xr:uid="{00000000-0005-0000-0000-0000F1770000}"/>
    <cellStyle name="SAPBEXheaderText 4 3 5 4" xfId="30744" xr:uid="{00000000-0005-0000-0000-0000F2770000}"/>
    <cellStyle name="SAPBEXheaderText 4 3 6" xfId="30745" xr:uid="{00000000-0005-0000-0000-0000F3770000}"/>
    <cellStyle name="SAPBEXheaderText 4 3 6 2" xfId="30746" xr:uid="{00000000-0005-0000-0000-0000F4770000}"/>
    <cellStyle name="SAPBEXheaderText 4 3 6 3" xfId="30747" xr:uid="{00000000-0005-0000-0000-0000F5770000}"/>
    <cellStyle name="SAPBEXheaderText 4 3 6 4" xfId="30748" xr:uid="{00000000-0005-0000-0000-0000F6770000}"/>
    <cellStyle name="SAPBEXheaderText 4 3 7" xfId="30749" xr:uid="{00000000-0005-0000-0000-0000F7770000}"/>
    <cellStyle name="SAPBEXheaderText 4 3 8" xfId="30750" xr:uid="{00000000-0005-0000-0000-0000F8770000}"/>
    <cellStyle name="SAPBEXheaderText 4 3 9" xfId="30751" xr:uid="{00000000-0005-0000-0000-0000F9770000}"/>
    <cellStyle name="SAPBEXheaderText 4 4" xfId="30752" xr:uid="{00000000-0005-0000-0000-0000FA770000}"/>
    <cellStyle name="SAPBEXheaderText 4 4 2" xfId="30753" xr:uid="{00000000-0005-0000-0000-0000FB770000}"/>
    <cellStyle name="SAPBEXheaderText 4 4 3" xfId="30754" xr:uid="{00000000-0005-0000-0000-0000FC770000}"/>
    <cellStyle name="SAPBEXheaderText 4 4 4" xfId="30755" xr:uid="{00000000-0005-0000-0000-0000FD770000}"/>
    <cellStyle name="SAPBEXheaderText 4 5" xfId="30756" xr:uid="{00000000-0005-0000-0000-0000FE770000}"/>
    <cellStyle name="SAPBEXheaderText 4 5 2" xfId="30757" xr:uid="{00000000-0005-0000-0000-0000FF770000}"/>
    <cellStyle name="SAPBEXheaderText 4 5 3" xfId="30758" xr:uid="{00000000-0005-0000-0000-000000780000}"/>
    <cellStyle name="SAPBEXheaderText 4 5 4" xfId="30759" xr:uid="{00000000-0005-0000-0000-000001780000}"/>
    <cellStyle name="SAPBEXheaderText 4 6" xfId="30760" xr:uid="{00000000-0005-0000-0000-000002780000}"/>
    <cellStyle name="SAPBEXheaderText 4 6 2" xfId="30761" xr:uid="{00000000-0005-0000-0000-000003780000}"/>
    <cellStyle name="SAPBEXheaderText 4 6 3" xfId="30762" xr:uid="{00000000-0005-0000-0000-000004780000}"/>
    <cellStyle name="SAPBEXheaderText 4 6 4" xfId="30763" xr:uid="{00000000-0005-0000-0000-000005780000}"/>
    <cellStyle name="SAPBEXheaderText 4 7" xfId="30764" xr:uid="{00000000-0005-0000-0000-000006780000}"/>
    <cellStyle name="SAPBEXheaderText 4 7 2" xfId="30765" xr:uid="{00000000-0005-0000-0000-000007780000}"/>
    <cellStyle name="SAPBEXheaderText 4 7 3" xfId="30766" xr:uid="{00000000-0005-0000-0000-000008780000}"/>
    <cellStyle name="SAPBEXheaderText 4 7 4" xfId="30767" xr:uid="{00000000-0005-0000-0000-000009780000}"/>
    <cellStyle name="SAPBEXheaderText 4 8" xfId="30768" xr:uid="{00000000-0005-0000-0000-00000A780000}"/>
    <cellStyle name="SAPBEXheaderText 4 9" xfId="30769" xr:uid="{00000000-0005-0000-0000-00000B780000}"/>
    <cellStyle name="SAPBEXheaderText 5" xfId="30770" xr:uid="{00000000-0005-0000-0000-00000C780000}"/>
    <cellStyle name="SAPBEXheaderText 5 10" xfId="30771" xr:uid="{00000000-0005-0000-0000-00000D780000}"/>
    <cellStyle name="SAPBEXheaderText 5 10 2" xfId="30772" xr:uid="{00000000-0005-0000-0000-00000E780000}"/>
    <cellStyle name="SAPBEXheaderText 5 11" xfId="30773" xr:uid="{00000000-0005-0000-0000-00000F780000}"/>
    <cellStyle name="SAPBEXheaderText 5 11 2" xfId="30774" xr:uid="{00000000-0005-0000-0000-000010780000}"/>
    <cellStyle name="SAPBEXheaderText 5 12" xfId="30775" xr:uid="{00000000-0005-0000-0000-000011780000}"/>
    <cellStyle name="SAPBEXheaderText 5 2" xfId="30776" xr:uid="{00000000-0005-0000-0000-000012780000}"/>
    <cellStyle name="SAPBEXheaderText 5 2 2" xfId="30777" xr:uid="{00000000-0005-0000-0000-000013780000}"/>
    <cellStyle name="SAPBEXheaderText 5 2 2 2" xfId="30778" xr:uid="{00000000-0005-0000-0000-000014780000}"/>
    <cellStyle name="SAPBEXheaderText 5 2 2 3" xfId="30779" xr:uid="{00000000-0005-0000-0000-000015780000}"/>
    <cellStyle name="SAPBEXheaderText 5 2 2 4" xfId="30780" xr:uid="{00000000-0005-0000-0000-000016780000}"/>
    <cellStyle name="SAPBEXheaderText 5 2 3" xfId="30781" xr:uid="{00000000-0005-0000-0000-000017780000}"/>
    <cellStyle name="SAPBEXheaderText 5 2 3 2" xfId="30782" xr:uid="{00000000-0005-0000-0000-000018780000}"/>
    <cellStyle name="SAPBEXheaderText 5 2 3 3" xfId="30783" xr:uid="{00000000-0005-0000-0000-000019780000}"/>
    <cellStyle name="SAPBEXheaderText 5 2 3 4" xfId="30784" xr:uid="{00000000-0005-0000-0000-00001A780000}"/>
    <cellStyle name="SAPBEXheaderText 5 2 4" xfId="30785" xr:uid="{00000000-0005-0000-0000-00001B780000}"/>
    <cellStyle name="SAPBEXheaderText 5 2 4 2" xfId="30786" xr:uid="{00000000-0005-0000-0000-00001C780000}"/>
    <cellStyle name="SAPBEXheaderText 5 2 4 3" xfId="30787" xr:uid="{00000000-0005-0000-0000-00001D780000}"/>
    <cellStyle name="SAPBEXheaderText 5 2 4 4" xfId="30788" xr:uid="{00000000-0005-0000-0000-00001E780000}"/>
    <cellStyle name="SAPBEXheaderText 5 2 5" xfId="30789" xr:uid="{00000000-0005-0000-0000-00001F780000}"/>
    <cellStyle name="SAPBEXheaderText 5 2 5 2" xfId="30790" xr:uid="{00000000-0005-0000-0000-000020780000}"/>
    <cellStyle name="SAPBEXheaderText 5 2 5 3" xfId="30791" xr:uid="{00000000-0005-0000-0000-000021780000}"/>
    <cellStyle name="SAPBEXheaderText 5 2 5 4" xfId="30792" xr:uid="{00000000-0005-0000-0000-000022780000}"/>
    <cellStyle name="SAPBEXheaderText 5 2 6" xfId="30793" xr:uid="{00000000-0005-0000-0000-000023780000}"/>
    <cellStyle name="SAPBEXheaderText 5 2 6 2" xfId="30794" xr:uid="{00000000-0005-0000-0000-000024780000}"/>
    <cellStyle name="SAPBEXheaderText 5 2 6 3" xfId="30795" xr:uid="{00000000-0005-0000-0000-000025780000}"/>
    <cellStyle name="SAPBEXheaderText 5 2 6 4" xfId="30796" xr:uid="{00000000-0005-0000-0000-000026780000}"/>
    <cellStyle name="SAPBEXheaderText 5 2 7" xfId="30797" xr:uid="{00000000-0005-0000-0000-000027780000}"/>
    <cellStyle name="SAPBEXheaderText 5 2 8" xfId="30798" xr:uid="{00000000-0005-0000-0000-000028780000}"/>
    <cellStyle name="SAPBEXheaderText 5 2 9" xfId="30799" xr:uid="{00000000-0005-0000-0000-000029780000}"/>
    <cellStyle name="SAPBEXheaderText 5 3" xfId="30800" xr:uid="{00000000-0005-0000-0000-00002A780000}"/>
    <cellStyle name="SAPBEXheaderText 5 3 2" xfId="30801" xr:uid="{00000000-0005-0000-0000-00002B780000}"/>
    <cellStyle name="SAPBEXheaderText 5 3 3" xfId="30802" xr:uid="{00000000-0005-0000-0000-00002C780000}"/>
    <cellStyle name="SAPBEXheaderText 5 3 4" xfId="30803" xr:uid="{00000000-0005-0000-0000-00002D780000}"/>
    <cellStyle name="SAPBEXheaderText 5 4" xfId="30804" xr:uid="{00000000-0005-0000-0000-00002E780000}"/>
    <cellStyle name="SAPBEXheaderText 5 4 2" xfId="30805" xr:uid="{00000000-0005-0000-0000-00002F780000}"/>
    <cellStyle name="SAPBEXheaderText 5 4 3" xfId="30806" xr:uid="{00000000-0005-0000-0000-000030780000}"/>
    <cellStyle name="SAPBEXheaderText 5 4 4" xfId="30807" xr:uid="{00000000-0005-0000-0000-000031780000}"/>
    <cellStyle name="SAPBEXheaderText 5 5" xfId="30808" xr:uid="{00000000-0005-0000-0000-000032780000}"/>
    <cellStyle name="SAPBEXheaderText 5 5 2" xfId="30809" xr:uid="{00000000-0005-0000-0000-000033780000}"/>
    <cellStyle name="SAPBEXheaderText 5 5 3" xfId="30810" xr:uid="{00000000-0005-0000-0000-000034780000}"/>
    <cellStyle name="SAPBEXheaderText 5 5 4" xfId="30811" xr:uid="{00000000-0005-0000-0000-000035780000}"/>
    <cellStyle name="SAPBEXheaderText 5 6" xfId="30812" xr:uid="{00000000-0005-0000-0000-000036780000}"/>
    <cellStyle name="SAPBEXheaderText 5 6 2" xfId="30813" xr:uid="{00000000-0005-0000-0000-000037780000}"/>
    <cellStyle name="SAPBEXheaderText 5 6 3" xfId="30814" xr:uid="{00000000-0005-0000-0000-000038780000}"/>
    <cellStyle name="SAPBEXheaderText 5 6 4" xfId="30815" xr:uid="{00000000-0005-0000-0000-000039780000}"/>
    <cellStyle name="SAPBEXheaderText 5 7" xfId="30816" xr:uid="{00000000-0005-0000-0000-00003A780000}"/>
    <cellStyle name="SAPBEXheaderText 5 7 2" xfId="30817" xr:uid="{00000000-0005-0000-0000-00003B780000}"/>
    <cellStyle name="SAPBEXheaderText 5 7 3" xfId="30818" xr:uid="{00000000-0005-0000-0000-00003C780000}"/>
    <cellStyle name="SAPBEXheaderText 5 7 4" xfId="30819" xr:uid="{00000000-0005-0000-0000-00003D780000}"/>
    <cellStyle name="SAPBEXheaderText 5 8" xfId="30820" xr:uid="{00000000-0005-0000-0000-00003E780000}"/>
    <cellStyle name="SAPBEXheaderText 5 9" xfId="30821" xr:uid="{00000000-0005-0000-0000-00003F780000}"/>
    <cellStyle name="SAPBEXheaderText 5 9 2" xfId="30822" xr:uid="{00000000-0005-0000-0000-000040780000}"/>
    <cellStyle name="SAPBEXheaderText 6" xfId="30823" xr:uid="{00000000-0005-0000-0000-000041780000}"/>
    <cellStyle name="SAPBEXheaderText 6 10" xfId="30824" xr:uid="{00000000-0005-0000-0000-000042780000}"/>
    <cellStyle name="SAPBEXheaderText 6 2" xfId="30825" xr:uid="{00000000-0005-0000-0000-000043780000}"/>
    <cellStyle name="SAPBEXheaderText 6 2 2" xfId="30826" xr:uid="{00000000-0005-0000-0000-000044780000}"/>
    <cellStyle name="SAPBEXheaderText 6 2 2 2" xfId="30827" xr:uid="{00000000-0005-0000-0000-000045780000}"/>
    <cellStyle name="SAPBEXheaderText 6 2 2 3" xfId="30828" xr:uid="{00000000-0005-0000-0000-000046780000}"/>
    <cellStyle name="SAPBEXheaderText 6 2 2 4" xfId="30829" xr:uid="{00000000-0005-0000-0000-000047780000}"/>
    <cellStyle name="SAPBEXheaderText 6 2 3" xfId="30830" xr:uid="{00000000-0005-0000-0000-000048780000}"/>
    <cellStyle name="SAPBEXheaderText 6 2 3 2" xfId="30831" xr:uid="{00000000-0005-0000-0000-000049780000}"/>
    <cellStyle name="SAPBEXheaderText 6 2 3 3" xfId="30832" xr:uid="{00000000-0005-0000-0000-00004A780000}"/>
    <cellStyle name="SAPBEXheaderText 6 2 3 4" xfId="30833" xr:uid="{00000000-0005-0000-0000-00004B780000}"/>
    <cellStyle name="SAPBEXheaderText 6 2 4" xfId="30834" xr:uid="{00000000-0005-0000-0000-00004C780000}"/>
    <cellStyle name="SAPBEXheaderText 6 2 4 2" xfId="30835" xr:uid="{00000000-0005-0000-0000-00004D780000}"/>
    <cellStyle name="SAPBEXheaderText 6 2 4 3" xfId="30836" xr:uid="{00000000-0005-0000-0000-00004E780000}"/>
    <cellStyle name="SAPBEXheaderText 6 2 4 4" xfId="30837" xr:uid="{00000000-0005-0000-0000-00004F780000}"/>
    <cellStyle name="SAPBEXheaderText 6 2 5" xfId="30838" xr:uid="{00000000-0005-0000-0000-000050780000}"/>
    <cellStyle name="SAPBEXheaderText 6 2 5 2" xfId="30839" xr:uid="{00000000-0005-0000-0000-000051780000}"/>
    <cellStyle name="SAPBEXheaderText 6 2 5 3" xfId="30840" xr:uid="{00000000-0005-0000-0000-000052780000}"/>
    <cellStyle name="SAPBEXheaderText 6 2 5 4" xfId="30841" xr:uid="{00000000-0005-0000-0000-000053780000}"/>
    <cellStyle name="SAPBEXheaderText 6 2 6" xfId="30842" xr:uid="{00000000-0005-0000-0000-000054780000}"/>
    <cellStyle name="SAPBEXheaderText 6 2 6 2" xfId="30843" xr:uid="{00000000-0005-0000-0000-000055780000}"/>
    <cellStyle name="SAPBEXheaderText 6 2 6 3" xfId="30844" xr:uid="{00000000-0005-0000-0000-000056780000}"/>
    <cellStyle name="SAPBEXheaderText 6 2 6 4" xfId="30845" xr:uid="{00000000-0005-0000-0000-000057780000}"/>
    <cellStyle name="SAPBEXheaderText 6 2 7" xfId="30846" xr:uid="{00000000-0005-0000-0000-000058780000}"/>
    <cellStyle name="SAPBEXheaderText 6 2 8" xfId="30847" xr:uid="{00000000-0005-0000-0000-000059780000}"/>
    <cellStyle name="SAPBEXheaderText 6 2 9" xfId="30848" xr:uid="{00000000-0005-0000-0000-00005A780000}"/>
    <cellStyle name="SAPBEXheaderText 6 3" xfId="30849" xr:uid="{00000000-0005-0000-0000-00005B780000}"/>
    <cellStyle name="SAPBEXheaderText 6 3 2" xfId="30850" xr:uid="{00000000-0005-0000-0000-00005C780000}"/>
    <cellStyle name="SAPBEXheaderText 6 3 3" xfId="30851" xr:uid="{00000000-0005-0000-0000-00005D780000}"/>
    <cellStyle name="SAPBEXheaderText 6 3 4" xfId="30852" xr:uid="{00000000-0005-0000-0000-00005E780000}"/>
    <cellStyle name="SAPBEXheaderText 6 4" xfId="30853" xr:uid="{00000000-0005-0000-0000-00005F780000}"/>
    <cellStyle name="SAPBEXheaderText 6 4 2" xfId="30854" xr:uid="{00000000-0005-0000-0000-000060780000}"/>
    <cellStyle name="SAPBEXheaderText 6 4 3" xfId="30855" xr:uid="{00000000-0005-0000-0000-000061780000}"/>
    <cellStyle name="SAPBEXheaderText 6 4 4" xfId="30856" xr:uid="{00000000-0005-0000-0000-000062780000}"/>
    <cellStyle name="SAPBEXheaderText 6 5" xfId="30857" xr:uid="{00000000-0005-0000-0000-000063780000}"/>
    <cellStyle name="SAPBEXheaderText 6 5 2" xfId="30858" xr:uid="{00000000-0005-0000-0000-000064780000}"/>
    <cellStyle name="SAPBEXheaderText 6 5 3" xfId="30859" xr:uid="{00000000-0005-0000-0000-000065780000}"/>
    <cellStyle name="SAPBEXheaderText 6 5 4" xfId="30860" xr:uid="{00000000-0005-0000-0000-000066780000}"/>
    <cellStyle name="SAPBEXheaderText 6 6" xfId="30861" xr:uid="{00000000-0005-0000-0000-000067780000}"/>
    <cellStyle name="SAPBEXheaderText 6 6 2" xfId="30862" xr:uid="{00000000-0005-0000-0000-000068780000}"/>
    <cellStyle name="SAPBEXheaderText 6 6 3" xfId="30863" xr:uid="{00000000-0005-0000-0000-000069780000}"/>
    <cellStyle name="SAPBEXheaderText 6 6 4" xfId="30864" xr:uid="{00000000-0005-0000-0000-00006A780000}"/>
    <cellStyle name="SAPBEXheaderText 6 7" xfId="30865" xr:uid="{00000000-0005-0000-0000-00006B780000}"/>
    <cellStyle name="SAPBEXheaderText 6 7 2" xfId="30866" xr:uid="{00000000-0005-0000-0000-00006C780000}"/>
    <cellStyle name="SAPBEXheaderText 6 7 3" xfId="30867" xr:uid="{00000000-0005-0000-0000-00006D780000}"/>
    <cellStyle name="SAPBEXheaderText 6 7 4" xfId="30868" xr:uid="{00000000-0005-0000-0000-00006E780000}"/>
    <cellStyle name="SAPBEXheaderText 6 8" xfId="30869" xr:uid="{00000000-0005-0000-0000-00006F780000}"/>
    <cellStyle name="SAPBEXheaderText 6 8 2" xfId="30870" xr:uid="{00000000-0005-0000-0000-000070780000}"/>
    <cellStyle name="SAPBEXheaderText 6 9" xfId="30871" xr:uid="{00000000-0005-0000-0000-000071780000}"/>
    <cellStyle name="SAPBEXheaderText 6 9 2" xfId="30872" xr:uid="{00000000-0005-0000-0000-000072780000}"/>
    <cellStyle name="SAPBEXheaderText 7" xfId="30873" xr:uid="{00000000-0005-0000-0000-000073780000}"/>
    <cellStyle name="SAPBEXheaderText 7 2" xfId="30874" xr:uid="{00000000-0005-0000-0000-000074780000}"/>
    <cellStyle name="SAPBEXheaderText 7 2 2" xfId="30875" xr:uid="{00000000-0005-0000-0000-000075780000}"/>
    <cellStyle name="SAPBEXheaderText 7 2 3" xfId="30876" xr:uid="{00000000-0005-0000-0000-000076780000}"/>
    <cellStyle name="SAPBEXheaderText 7 2 4" xfId="30877" xr:uid="{00000000-0005-0000-0000-000077780000}"/>
    <cellStyle name="SAPBEXheaderText 7 3" xfId="30878" xr:uid="{00000000-0005-0000-0000-000078780000}"/>
    <cellStyle name="SAPBEXheaderText 7 4" xfId="30879" xr:uid="{00000000-0005-0000-0000-000079780000}"/>
    <cellStyle name="SAPBEXheaderText 7 5" xfId="30880" xr:uid="{00000000-0005-0000-0000-00007A780000}"/>
    <cellStyle name="SAPBEXheaderText 7 6" xfId="30881" xr:uid="{00000000-0005-0000-0000-00007B780000}"/>
    <cellStyle name="SAPBEXheaderText 7 7" xfId="30882" xr:uid="{00000000-0005-0000-0000-00007C780000}"/>
    <cellStyle name="SAPBEXheaderText 8" xfId="30883" xr:uid="{00000000-0005-0000-0000-00007D780000}"/>
    <cellStyle name="SAPBEXheaderText 8 2" xfId="30884" xr:uid="{00000000-0005-0000-0000-00007E780000}"/>
    <cellStyle name="SAPBEXheaderText 8 2 2" xfId="30885" xr:uid="{00000000-0005-0000-0000-00007F780000}"/>
    <cellStyle name="SAPBEXheaderText 8 2 3" xfId="30886" xr:uid="{00000000-0005-0000-0000-000080780000}"/>
    <cellStyle name="SAPBEXheaderText 8 2 4" xfId="30887" xr:uid="{00000000-0005-0000-0000-000081780000}"/>
    <cellStyle name="SAPBEXheaderText 8 3" xfId="30888" xr:uid="{00000000-0005-0000-0000-000082780000}"/>
    <cellStyle name="SAPBEXheaderText 8 4" xfId="30889" xr:uid="{00000000-0005-0000-0000-000083780000}"/>
    <cellStyle name="SAPBEXheaderText 9" xfId="30890" xr:uid="{00000000-0005-0000-0000-000084780000}"/>
    <cellStyle name="SAPBEXheaderText 9 2" xfId="30891" xr:uid="{00000000-0005-0000-0000-000085780000}"/>
    <cellStyle name="SAPBEXheaderText 9 3" xfId="30892" xr:uid="{00000000-0005-0000-0000-000086780000}"/>
    <cellStyle name="SAPBEXheaderText 9 4" xfId="30893" xr:uid="{00000000-0005-0000-0000-000087780000}"/>
    <cellStyle name="SAPBEXheaderText_Internal FC 3+9 2010_templ v3_CMS_ 6 5 ver vas sms adj " xfId="30894" xr:uid="{00000000-0005-0000-0000-000088780000}"/>
    <cellStyle name="SAPBEXHLevel0" xfId="121" xr:uid="{00000000-0005-0000-0000-000089780000}"/>
    <cellStyle name="SAPBEXHLevel0 10" xfId="30895" xr:uid="{00000000-0005-0000-0000-00008A780000}"/>
    <cellStyle name="SAPBEXHLevel0 10 2" xfId="30896" xr:uid="{00000000-0005-0000-0000-00008B780000}"/>
    <cellStyle name="SAPBEXHLevel0 10 3" xfId="30897" xr:uid="{00000000-0005-0000-0000-00008C780000}"/>
    <cellStyle name="SAPBEXHLevel0 10 4" xfId="30898" xr:uid="{00000000-0005-0000-0000-00008D780000}"/>
    <cellStyle name="SAPBEXHLevel0 11" xfId="30899" xr:uid="{00000000-0005-0000-0000-00008E780000}"/>
    <cellStyle name="SAPBEXHLevel0 11 2" xfId="30900" xr:uid="{00000000-0005-0000-0000-00008F780000}"/>
    <cellStyle name="SAPBEXHLevel0 11 3" xfId="30901" xr:uid="{00000000-0005-0000-0000-000090780000}"/>
    <cellStyle name="SAPBEXHLevel0 11 4" xfId="30902" xr:uid="{00000000-0005-0000-0000-000091780000}"/>
    <cellStyle name="SAPBEXHLevel0 12" xfId="30903" xr:uid="{00000000-0005-0000-0000-000092780000}"/>
    <cellStyle name="SAPBEXHLevel0 12 2" xfId="30904" xr:uid="{00000000-0005-0000-0000-000093780000}"/>
    <cellStyle name="SAPBEXHLevel0 12 3" xfId="30905" xr:uid="{00000000-0005-0000-0000-000094780000}"/>
    <cellStyle name="SAPBEXHLevel0 12 4" xfId="30906" xr:uid="{00000000-0005-0000-0000-000095780000}"/>
    <cellStyle name="SAPBEXHLevel0 13" xfId="30907" xr:uid="{00000000-0005-0000-0000-000096780000}"/>
    <cellStyle name="SAPBEXHLevel0 13 2" xfId="30908" xr:uid="{00000000-0005-0000-0000-000097780000}"/>
    <cellStyle name="SAPBEXHLevel0 13 3" xfId="30909" xr:uid="{00000000-0005-0000-0000-000098780000}"/>
    <cellStyle name="SAPBEXHLevel0 13 4" xfId="30910" xr:uid="{00000000-0005-0000-0000-000099780000}"/>
    <cellStyle name="SAPBEXHLevel0 14" xfId="30911" xr:uid="{00000000-0005-0000-0000-00009A780000}"/>
    <cellStyle name="SAPBEXHLevel0 14 2" xfId="30912" xr:uid="{00000000-0005-0000-0000-00009B780000}"/>
    <cellStyle name="SAPBEXHLevel0 14 3" xfId="30913" xr:uid="{00000000-0005-0000-0000-00009C780000}"/>
    <cellStyle name="SAPBEXHLevel0 14 4" xfId="30914" xr:uid="{00000000-0005-0000-0000-00009D780000}"/>
    <cellStyle name="SAPBEXHLevel0 15" xfId="30915" xr:uid="{00000000-0005-0000-0000-00009E780000}"/>
    <cellStyle name="SAPBEXHLevel0 15 2" xfId="30916" xr:uid="{00000000-0005-0000-0000-00009F780000}"/>
    <cellStyle name="SAPBEXHLevel0 15 3" xfId="30917" xr:uid="{00000000-0005-0000-0000-0000A0780000}"/>
    <cellStyle name="SAPBEXHLevel0 15 4" xfId="30918" xr:uid="{00000000-0005-0000-0000-0000A1780000}"/>
    <cellStyle name="SAPBEXHLevel0 16" xfId="30919" xr:uid="{00000000-0005-0000-0000-0000A2780000}"/>
    <cellStyle name="SAPBEXHLevel0 16 2" xfId="30920" xr:uid="{00000000-0005-0000-0000-0000A3780000}"/>
    <cellStyle name="SAPBEXHLevel0 16 3" xfId="30921" xr:uid="{00000000-0005-0000-0000-0000A4780000}"/>
    <cellStyle name="SAPBEXHLevel0 16 4" xfId="30922" xr:uid="{00000000-0005-0000-0000-0000A5780000}"/>
    <cellStyle name="SAPBEXHLevel0 17" xfId="30923" xr:uid="{00000000-0005-0000-0000-0000A6780000}"/>
    <cellStyle name="SAPBEXHLevel0 17 2" xfId="30924" xr:uid="{00000000-0005-0000-0000-0000A7780000}"/>
    <cellStyle name="SAPBEXHLevel0 17 3" xfId="30925" xr:uid="{00000000-0005-0000-0000-0000A8780000}"/>
    <cellStyle name="SAPBEXHLevel0 17 4" xfId="30926" xr:uid="{00000000-0005-0000-0000-0000A9780000}"/>
    <cellStyle name="SAPBEXHLevel0 18" xfId="30927" xr:uid="{00000000-0005-0000-0000-0000AA780000}"/>
    <cellStyle name="SAPBEXHLevel0 19" xfId="30928" xr:uid="{00000000-0005-0000-0000-0000AB780000}"/>
    <cellStyle name="SAPBEXHLevel0 2" xfId="30929" xr:uid="{00000000-0005-0000-0000-0000AC780000}"/>
    <cellStyle name="SAPBEXHLevel0 2 10" xfId="30930" xr:uid="{00000000-0005-0000-0000-0000AD780000}"/>
    <cellStyle name="SAPBEXHLevel0 2 10 2" xfId="30931" xr:uid="{00000000-0005-0000-0000-0000AE780000}"/>
    <cellStyle name="SAPBEXHLevel0 2 11" xfId="30932" xr:uid="{00000000-0005-0000-0000-0000AF780000}"/>
    <cellStyle name="SAPBEXHLevel0 2 11 2" xfId="30933" xr:uid="{00000000-0005-0000-0000-0000B0780000}"/>
    <cellStyle name="SAPBEXHLevel0 2 12" xfId="30934" xr:uid="{00000000-0005-0000-0000-0000B1780000}"/>
    <cellStyle name="SAPBEXHLevel0 2 12 2" xfId="30935" xr:uid="{00000000-0005-0000-0000-0000B2780000}"/>
    <cellStyle name="SAPBEXHLevel0 2 13" xfId="30936" xr:uid="{00000000-0005-0000-0000-0000B3780000}"/>
    <cellStyle name="SAPBEXHLevel0 2 14" xfId="30937" xr:uid="{00000000-0005-0000-0000-0000B4780000}"/>
    <cellStyle name="SAPBEXHLevel0 2 2" xfId="30938" xr:uid="{00000000-0005-0000-0000-0000B5780000}"/>
    <cellStyle name="SAPBEXHLevel0 2 2 10" xfId="30939" xr:uid="{00000000-0005-0000-0000-0000B6780000}"/>
    <cellStyle name="SAPBEXHLevel0 2 2 2" xfId="30940" xr:uid="{00000000-0005-0000-0000-0000B7780000}"/>
    <cellStyle name="SAPBEXHLevel0 2 2 2 2" xfId="30941" xr:uid="{00000000-0005-0000-0000-0000B8780000}"/>
    <cellStyle name="SAPBEXHLevel0 2 2 2 2 2" xfId="30942" xr:uid="{00000000-0005-0000-0000-0000B9780000}"/>
    <cellStyle name="SAPBEXHLevel0 2 2 2 2 3" xfId="30943" xr:uid="{00000000-0005-0000-0000-0000BA780000}"/>
    <cellStyle name="SAPBEXHLevel0 2 2 2 2 4" xfId="30944" xr:uid="{00000000-0005-0000-0000-0000BB780000}"/>
    <cellStyle name="SAPBEXHLevel0 2 2 2 3" xfId="30945" xr:uid="{00000000-0005-0000-0000-0000BC780000}"/>
    <cellStyle name="SAPBEXHLevel0 2 2 2 3 2" xfId="30946" xr:uid="{00000000-0005-0000-0000-0000BD780000}"/>
    <cellStyle name="SAPBEXHLevel0 2 2 2 3 3" xfId="30947" xr:uid="{00000000-0005-0000-0000-0000BE780000}"/>
    <cellStyle name="SAPBEXHLevel0 2 2 2 3 4" xfId="30948" xr:uid="{00000000-0005-0000-0000-0000BF780000}"/>
    <cellStyle name="SAPBEXHLevel0 2 2 2 4" xfId="30949" xr:uid="{00000000-0005-0000-0000-0000C0780000}"/>
    <cellStyle name="SAPBEXHLevel0 2 2 2 4 2" xfId="30950" xr:uid="{00000000-0005-0000-0000-0000C1780000}"/>
    <cellStyle name="SAPBEXHLevel0 2 2 2 4 3" xfId="30951" xr:uid="{00000000-0005-0000-0000-0000C2780000}"/>
    <cellStyle name="SAPBEXHLevel0 2 2 2 4 4" xfId="30952" xr:uid="{00000000-0005-0000-0000-0000C3780000}"/>
    <cellStyle name="SAPBEXHLevel0 2 2 2 5" xfId="30953" xr:uid="{00000000-0005-0000-0000-0000C4780000}"/>
    <cellStyle name="SAPBEXHLevel0 2 2 2 5 2" xfId="30954" xr:uid="{00000000-0005-0000-0000-0000C5780000}"/>
    <cellStyle name="SAPBEXHLevel0 2 2 2 5 3" xfId="30955" xr:uid="{00000000-0005-0000-0000-0000C6780000}"/>
    <cellStyle name="SAPBEXHLevel0 2 2 2 5 4" xfId="30956" xr:uid="{00000000-0005-0000-0000-0000C7780000}"/>
    <cellStyle name="SAPBEXHLevel0 2 2 2 6" xfId="30957" xr:uid="{00000000-0005-0000-0000-0000C8780000}"/>
    <cellStyle name="SAPBEXHLevel0 2 2 2 6 2" xfId="30958" xr:uid="{00000000-0005-0000-0000-0000C9780000}"/>
    <cellStyle name="SAPBEXHLevel0 2 2 2 6 3" xfId="30959" xr:uid="{00000000-0005-0000-0000-0000CA780000}"/>
    <cellStyle name="SAPBEXHLevel0 2 2 2 6 4" xfId="30960" xr:uid="{00000000-0005-0000-0000-0000CB780000}"/>
    <cellStyle name="SAPBEXHLevel0 2 2 2 7" xfId="30961" xr:uid="{00000000-0005-0000-0000-0000CC780000}"/>
    <cellStyle name="SAPBEXHLevel0 2 2 2 7 2" xfId="30962" xr:uid="{00000000-0005-0000-0000-0000CD780000}"/>
    <cellStyle name="SAPBEXHLevel0 2 2 2 8" xfId="30963" xr:uid="{00000000-0005-0000-0000-0000CE780000}"/>
    <cellStyle name="SAPBEXHLevel0 2 2 2 9" xfId="30964" xr:uid="{00000000-0005-0000-0000-0000CF780000}"/>
    <cellStyle name="SAPBEXHLevel0 2 2 3" xfId="30965" xr:uid="{00000000-0005-0000-0000-0000D0780000}"/>
    <cellStyle name="SAPBEXHLevel0 2 2 3 2" xfId="30966" xr:uid="{00000000-0005-0000-0000-0000D1780000}"/>
    <cellStyle name="SAPBEXHLevel0 2 2 3 3" xfId="30967" xr:uid="{00000000-0005-0000-0000-0000D2780000}"/>
    <cellStyle name="SAPBEXHLevel0 2 2 3 4" xfId="30968" xr:uid="{00000000-0005-0000-0000-0000D3780000}"/>
    <cellStyle name="SAPBEXHLevel0 2 2 4" xfId="30969" xr:uid="{00000000-0005-0000-0000-0000D4780000}"/>
    <cellStyle name="SAPBEXHLevel0 2 2 4 2" xfId="30970" xr:uid="{00000000-0005-0000-0000-0000D5780000}"/>
    <cellStyle name="SAPBEXHLevel0 2 2 4 3" xfId="30971" xr:uid="{00000000-0005-0000-0000-0000D6780000}"/>
    <cellStyle name="SAPBEXHLevel0 2 2 4 4" xfId="30972" xr:uid="{00000000-0005-0000-0000-0000D7780000}"/>
    <cellStyle name="SAPBEXHLevel0 2 2 5" xfId="30973" xr:uid="{00000000-0005-0000-0000-0000D8780000}"/>
    <cellStyle name="SAPBEXHLevel0 2 2 5 2" xfId="30974" xr:uid="{00000000-0005-0000-0000-0000D9780000}"/>
    <cellStyle name="SAPBEXHLevel0 2 2 5 3" xfId="30975" xr:uid="{00000000-0005-0000-0000-0000DA780000}"/>
    <cellStyle name="SAPBEXHLevel0 2 2 5 4" xfId="30976" xr:uid="{00000000-0005-0000-0000-0000DB780000}"/>
    <cellStyle name="SAPBEXHLevel0 2 2 6" xfId="30977" xr:uid="{00000000-0005-0000-0000-0000DC780000}"/>
    <cellStyle name="SAPBEXHLevel0 2 2 6 2" xfId="30978" xr:uid="{00000000-0005-0000-0000-0000DD780000}"/>
    <cellStyle name="SAPBEXHLevel0 2 2 6 3" xfId="30979" xr:uid="{00000000-0005-0000-0000-0000DE780000}"/>
    <cellStyle name="SAPBEXHLevel0 2 2 6 4" xfId="30980" xr:uid="{00000000-0005-0000-0000-0000DF780000}"/>
    <cellStyle name="SAPBEXHLevel0 2 2 7" xfId="30981" xr:uid="{00000000-0005-0000-0000-0000E0780000}"/>
    <cellStyle name="SAPBEXHLevel0 2 2 7 2" xfId="30982" xr:uid="{00000000-0005-0000-0000-0000E1780000}"/>
    <cellStyle name="SAPBEXHLevel0 2 2 7 3" xfId="30983" xr:uid="{00000000-0005-0000-0000-0000E2780000}"/>
    <cellStyle name="SAPBEXHLevel0 2 2 7 4" xfId="30984" xr:uid="{00000000-0005-0000-0000-0000E3780000}"/>
    <cellStyle name="SAPBEXHLevel0 2 2 8" xfId="30985" xr:uid="{00000000-0005-0000-0000-0000E4780000}"/>
    <cellStyle name="SAPBEXHLevel0 2 2 8 2" xfId="30986" xr:uid="{00000000-0005-0000-0000-0000E5780000}"/>
    <cellStyle name="SAPBEXHLevel0 2 2 9" xfId="30987" xr:uid="{00000000-0005-0000-0000-0000E6780000}"/>
    <cellStyle name="SAPBEXHLevel0 2 3" xfId="30988" xr:uid="{00000000-0005-0000-0000-0000E7780000}"/>
    <cellStyle name="SAPBEXHLevel0 2 3 2" xfId="30989" xr:uid="{00000000-0005-0000-0000-0000E8780000}"/>
    <cellStyle name="SAPBEXHLevel0 2 3 2 2" xfId="30990" xr:uid="{00000000-0005-0000-0000-0000E9780000}"/>
    <cellStyle name="SAPBEXHLevel0 2 3 2 3" xfId="30991" xr:uid="{00000000-0005-0000-0000-0000EA780000}"/>
    <cellStyle name="SAPBEXHLevel0 2 3 2 4" xfId="30992" xr:uid="{00000000-0005-0000-0000-0000EB780000}"/>
    <cellStyle name="SAPBEXHLevel0 2 3 3" xfId="30993" xr:uid="{00000000-0005-0000-0000-0000EC780000}"/>
    <cellStyle name="SAPBEXHLevel0 2 3 3 2" xfId="30994" xr:uid="{00000000-0005-0000-0000-0000ED780000}"/>
    <cellStyle name="SAPBEXHLevel0 2 3 3 3" xfId="30995" xr:uid="{00000000-0005-0000-0000-0000EE780000}"/>
    <cellStyle name="SAPBEXHLevel0 2 3 3 4" xfId="30996" xr:uid="{00000000-0005-0000-0000-0000EF780000}"/>
    <cellStyle name="SAPBEXHLevel0 2 3 4" xfId="30997" xr:uid="{00000000-0005-0000-0000-0000F0780000}"/>
    <cellStyle name="SAPBEXHLevel0 2 3 4 2" xfId="30998" xr:uid="{00000000-0005-0000-0000-0000F1780000}"/>
    <cellStyle name="SAPBEXHLevel0 2 3 4 3" xfId="30999" xr:uid="{00000000-0005-0000-0000-0000F2780000}"/>
    <cellStyle name="SAPBEXHLevel0 2 3 4 4" xfId="31000" xr:uid="{00000000-0005-0000-0000-0000F3780000}"/>
    <cellStyle name="SAPBEXHLevel0 2 3 5" xfId="31001" xr:uid="{00000000-0005-0000-0000-0000F4780000}"/>
    <cellStyle name="SAPBEXHLevel0 2 3 5 2" xfId="31002" xr:uid="{00000000-0005-0000-0000-0000F5780000}"/>
    <cellStyle name="SAPBEXHLevel0 2 3 5 3" xfId="31003" xr:uid="{00000000-0005-0000-0000-0000F6780000}"/>
    <cellStyle name="SAPBEXHLevel0 2 3 5 4" xfId="31004" xr:uid="{00000000-0005-0000-0000-0000F7780000}"/>
    <cellStyle name="SAPBEXHLevel0 2 3 6" xfId="31005" xr:uid="{00000000-0005-0000-0000-0000F8780000}"/>
    <cellStyle name="SAPBEXHLevel0 2 3 6 2" xfId="31006" xr:uid="{00000000-0005-0000-0000-0000F9780000}"/>
    <cellStyle name="SAPBEXHLevel0 2 3 6 3" xfId="31007" xr:uid="{00000000-0005-0000-0000-0000FA780000}"/>
    <cellStyle name="SAPBEXHLevel0 2 3 6 4" xfId="31008" xr:uid="{00000000-0005-0000-0000-0000FB780000}"/>
    <cellStyle name="SAPBEXHLevel0 2 3 7" xfId="31009" xr:uid="{00000000-0005-0000-0000-0000FC780000}"/>
    <cellStyle name="SAPBEXHLevel0 2 3 7 2" xfId="31010" xr:uid="{00000000-0005-0000-0000-0000FD780000}"/>
    <cellStyle name="SAPBEXHLevel0 2 3 8" xfId="31011" xr:uid="{00000000-0005-0000-0000-0000FE780000}"/>
    <cellStyle name="SAPBEXHLevel0 2 3 9" xfId="31012" xr:uid="{00000000-0005-0000-0000-0000FF780000}"/>
    <cellStyle name="SAPBEXHLevel0 2 4" xfId="31013" xr:uid="{00000000-0005-0000-0000-000000790000}"/>
    <cellStyle name="SAPBEXHLevel0 2 4 2" xfId="31014" xr:uid="{00000000-0005-0000-0000-000001790000}"/>
    <cellStyle name="SAPBEXHLevel0 2 4 3" xfId="31015" xr:uid="{00000000-0005-0000-0000-000002790000}"/>
    <cellStyle name="SAPBEXHLevel0 2 4 4" xfId="31016" xr:uid="{00000000-0005-0000-0000-000003790000}"/>
    <cellStyle name="SAPBEXHLevel0 2 5" xfId="31017" xr:uid="{00000000-0005-0000-0000-000004790000}"/>
    <cellStyle name="SAPBEXHLevel0 2 5 2" xfId="31018" xr:uid="{00000000-0005-0000-0000-000005790000}"/>
    <cellStyle name="SAPBEXHLevel0 2 5 3" xfId="31019" xr:uid="{00000000-0005-0000-0000-000006790000}"/>
    <cellStyle name="SAPBEXHLevel0 2 5 4" xfId="31020" xr:uid="{00000000-0005-0000-0000-000007790000}"/>
    <cellStyle name="SAPBEXHLevel0 2 6" xfId="31021" xr:uid="{00000000-0005-0000-0000-000008790000}"/>
    <cellStyle name="SAPBEXHLevel0 2 6 2" xfId="31022" xr:uid="{00000000-0005-0000-0000-000009790000}"/>
    <cellStyle name="SAPBEXHLevel0 2 6 3" xfId="31023" xr:uid="{00000000-0005-0000-0000-00000A790000}"/>
    <cellStyle name="SAPBEXHLevel0 2 6 4" xfId="31024" xr:uid="{00000000-0005-0000-0000-00000B790000}"/>
    <cellStyle name="SAPBEXHLevel0 2 7" xfId="31025" xr:uid="{00000000-0005-0000-0000-00000C790000}"/>
    <cellStyle name="SAPBEXHLevel0 2 7 2" xfId="31026" xr:uid="{00000000-0005-0000-0000-00000D790000}"/>
    <cellStyle name="SAPBEXHLevel0 2 7 3" xfId="31027" xr:uid="{00000000-0005-0000-0000-00000E790000}"/>
    <cellStyle name="SAPBEXHLevel0 2 7 4" xfId="31028" xr:uid="{00000000-0005-0000-0000-00000F790000}"/>
    <cellStyle name="SAPBEXHLevel0 2 8" xfId="31029" xr:uid="{00000000-0005-0000-0000-000010790000}"/>
    <cellStyle name="SAPBEXHLevel0 2 9" xfId="31030" xr:uid="{00000000-0005-0000-0000-000011790000}"/>
    <cellStyle name="SAPBEXHLevel0 20" xfId="31031" xr:uid="{00000000-0005-0000-0000-000012790000}"/>
    <cellStyle name="SAPBEXHLevel0 20 2" xfId="31032" xr:uid="{00000000-0005-0000-0000-000013790000}"/>
    <cellStyle name="SAPBEXHLevel0 21" xfId="31033" xr:uid="{00000000-0005-0000-0000-000014790000}"/>
    <cellStyle name="SAPBEXHLevel0 21 2" xfId="31034" xr:uid="{00000000-0005-0000-0000-000015790000}"/>
    <cellStyle name="SAPBEXHLevel0 22" xfId="31035" xr:uid="{00000000-0005-0000-0000-000016790000}"/>
    <cellStyle name="SAPBEXHLevel0 22 2" xfId="31036" xr:uid="{00000000-0005-0000-0000-000017790000}"/>
    <cellStyle name="SAPBEXHLevel0 22 3" xfId="31037" xr:uid="{00000000-0005-0000-0000-000018790000}"/>
    <cellStyle name="SAPBEXHLevel0 23" xfId="31038" xr:uid="{00000000-0005-0000-0000-000019790000}"/>
    <cellStyle name="SAPBEXHLevel0 3" xfId="31039" xr:uid="{00000000-0005-0000-0000-00001A790000}"/>
    <cellStyle name="SAPBEXHLevel0 3 10" xfId="31040" xr:uid="{00000000-0005-0000-0000-00001B790000}"/>
    <cellStyle name="SAPBEXHLevel0 3 10 2" xfId="31041" xr:uid="{00000000-0005-0000-0000-00001C790000}"/>
    <cellStyle name="SAPBEXHLevel0 3 11" xfId="31042" xr:uid="{00000000-0005-0000-0000-00001D790000}"/>
    <cellStyle name="SAPBEXHLevel0 3 11 2" xfId="31043" xr:uid="{00000000-0005-0000-0000-00001E790000}"/>
    <cellStyle name="SAPBEXHLevel0 3 12" xfId="31044" xr:uid="{00000000-0005-0000-0000-00001F790000}"/>
    <cellStyle name="SAPBEXHLevel0 3 2" xfId="31045" xr:uid="{00000000-0005-0000-0000-000020790000}"/>
    <cellStyle name="SAPBEXHLevel0 3 2 2" xfId="31046" xr:uid="{00000000-0005-0000-0000-000021790000}"/>
    <cellStyle name="SAPBEXHLevel0 3 2 2 2" xfId="31047" xr:uid="{00000000-0005-0000-0000-000022790000}"/>
    <cellStyle name="SAPBEXHLevel0 3 2 2 3" xfId="31048" xr:uid="{00000000-0005-0000-0000-000023790000}"/>
    <cellStyle name="SAPBEXHLevel0 3 2 2 4" xfId="31049" xr:uid="{00000000-0005-0000-0000-000024790000}"/>
    <cellStyle name="SAPBEXHLevel0 3 2 3" xfId="31050" xr:uid="{00000000-0005-0000-0000-000025790000}"/>
    <cellStyle name="SAPBEXHLevel0 3 2 3 2" xfId="31051" xr:uid="{00000000-0005-0000-0000-000026790000}"/>
    <cellStyle name="SAPBEXHLevel0 3 2 3 3" xfId="31052" xr:uid="{00000000-0005-0000-0000-000027790000}"/>
    <cellStyle name="SAPBEXHLevel0 3 2 3 4" xfId="31053" xr:uid="{00000000-0005-0000-0000-000028790000}"/>
    <cellStyle name="SAPBEXHLevel0 3 2 4" xfId="31054" xr:uid="{00000000-0005-0000-0000-000029790000}"/>
    <cellStyle name="SAPBEXHLevel0 3 2 4 2" xfId="31055" xr:uid="{00000000-0005-0000-0000-00002A790000}"/>
    <cellStyle name="SAPBEXHLevel0 3 2 4 3" xfId="31056" xr:uid="{00000000-0005-0000-0000-00002B790000}"/>
    <cellStyle name="SAPBEXHLevel0 3 2 4 4" xfId="31057" xr:uid="{00000000-0005-0000-0000-00002C790000}"/>
    <cellStyle name="SAPBEXHLevel0 3 2 5" xfId="31058" xr:uid="{00000000-0005-0000-0000-00002D790000}"/>
    <cellStyle name="SAPBEXHLevel0 3 2 5 2" xfId="31059" xr:uid="{00000000-0005-0000-0000-00002E790000}"/>
    <cellStyle name="SAPBEXHLevel0 3 2 5 3" xfId="31060" xr:uid="{00000000-0005-0000-0000-00002F790000}"/>
    <cellStyle name="SAPBEXHLevel0 3 2 5 4" xfId="31061" xr:uid="{00000000-0005-0000-0000-000030790000}"/>
    <cellStyle name="SAPBEXHLevel0 3 2 6" xfId="31062" xr:uid="{00000000-0005-0000-0000-000031790000}"/>
    <cellStyle name="SAPBEXHLevel0 3 2 6 2" xfId="31063" xr:uid="{00000000-0005-0000-0000-000032790000}"/>
    <cellStyle name="SAPBEXHLevel0 3 2 6 3" xfId="31064" xr:uid="{00000000-0005-0000-0000-000033790000}"/>
    <cellStyle name="SAPBEXHLevel0 3 2 6 4" xfId="31065" xr:uid="{00000000-0005-0000-0000-000034790000}"/>
    <cellStyle name="SAPBEXHLevel0 3 2 7" xfId="31066" xr:uid="{00000000-0005-0000-0000-000035790000}"/>
    <cellStyle name="SAPBEXHLevel0 3 2 7 2" xfId="31067" xr:uid="{00000000-0005-0000-0000-000036790000}"/>
    <cellStyle name="SAPBEXHLevel0 3 2 8" xfId="31068" xr:uid="{00000000-0005-0000-0000-000037790000}"/>
    <cellStyle name="SAPBEXHLevel0 3 2 9" xfId="31069" xr:uid="{00000000-0005-0000-0000-000038790000}"/>
    <cellStyle name="SAPBEXHLevel0 3 3" xfId="31070" xr:uid="{00000000-0005-0000-0000-000039790000}"/>
    <cellStyle name="SAPBEXHLevel0 3 3 2" xfId="31071" xr:uid="{00000000-0005-0000-0000-00003A790000}"/>
    <cellStyle name="SAPBEXHLevel0 3 3 3" xfId="31072" xr:uid="{00000000-0005-0000-0000-00003B790000}"/>
    <cellStyle name="SAPBEXHLevel0 3 3 4" xfId="31073" xr:uid="{00000000-0005-0000-0000-00003C790000}"/>
    <cellStyle name="SAPBEXHLevel0 3 4" xfId="31074" xr:uid="{00000000-0005-0000-0000-00003D790000}"/>
    <cellStyle name="SAPBEXHLevel0 3 4 2" xfId="31075" xr:uid="{00000000-0005-0000-0000-00003E790000}"/>
    <cellStyle name="SAPBEXHLevel0 3 4 3" xfId="31076" xr:uid="{00000000-0005-0000-0000-00003F790000}"/>
    <cellStyle name="SAPBEXHLevel0 3 4 4" xfId="31077" xr:uid="{00000000-0005-0000-0000-000040790000}"/>
    <cellStyle name="SAPBEXHLevel0 3 5" xfId="31078" xr:uid="{00000000-0005-0000-0000-000041790000}"/>
    <cellStyle name="SAPBEXHLevel0 3 5 2" xfId="31079" xr:uid="{00000000-0005-0000-0000-000042790000}"/>
    <cellStyle name="SAPBEXHLevel0 3 5 3" xfId="31080" xr:uid="{00000000-0005-0000-0000-000043790000}"/>
    <cellStyle name="SAPBEXHLevel0 3 5 4" xfId="31081" xr:uid="{00000000-0005-0000-0000-000044790000}"/>
    <cellStyle name="SAPBEXHLevel0 3 6" xfId="31082" xr:uid="{00000000-0005-0000-0000-000045790000}"/>
    <cellStyle name="SAPBEXHLevel0 3 6 2" xfId="31083" xr:uid="{00000000-0005-0000-0000-000046790000}"/>
    <cellStyle name="SAPBEXHLevel0 3 6 3" xfId="31084" xr:uid="{00000000-0005-0000-0000-000047790000}"/>
    <cellStyle name="SAPBEXHLevel0 3 6 4" xfId="31085" xr:uid="{00000000-0005-0000-0000-000048790000}"/>
    <cellStyle name="SAPBEXHLevel0 3 7" xfId="31086" xr:uid="{00000000-0005-0000-0000-000049790000}"/>
    <cellStyle name="SAPBEXHLevel0 3 7 2" xfId="31087" xr:uid="{00000000-0005-0000-0000-00004A790000}"/>
    <cellStyle name="SAPBEXHLevel0 3 7 3" xfId="31088" xr:uid="{00000000-0005-0000-0000-00004B790000}"/>
    <cellStyle name="SAPBEXHLevel0 3 7 4" xfId="31089" xr:uid="{00000000-0005-0000-0000-00004C790000}"/>
    <cellStyle name="SAPBEXHLevel0 3 8" xfId="31090" xr:uid="{00000000-0005-0000-0000-00004D790000}"/>
    <cellStyle name="SAPBEXHLevel0 3 9" xfId="31091" xr:uid="{00000000-0005-0000-0000-00004E790000}"/>
    <cellStyle name="SAPBEXHLevel0 3 9 2" xfId="31092" xr:uid="{00000000-0005-0000-0000-00004F790000}"/>
    <cellStyle name="SAPBEXHLevel0 4" xfId="31093" xr:uid="{00000000-0005-0000-0000-000050790000}"/>
    <cellStyle name="SAPBEXHLevel0 4 10" xfId="31094" xr:uid="{00000000-0005-0000-0000-000051790000}"/>
    <cellStyle name="SAPBEXHLevel0 4 2" xfId="31095" xr:uid="{00000000-0005-0000-0000-000052790000}"/>
    <cellStyle name="SAPBEXHLevel0 4 2 2" xfId="31096" xr:uid="{00000000-0005-0000-0000-000053790000}"/>
    <cellStyle name="SAPBEXHLevel0 4 2 2 2" xfId="31097" xr:uid="{00000000-0005-0000-0000-000054790000}"/>
    <cellStyle name="SAPBEXHLevel0 4 2 2 3" xfId="31098" xr:uid="{00000000-0005-0000-0000-000055790000}"/>
    <cellStyle name="SAPBEXHLevel0 4 2 2 4" xfId="31099" xr:uid="{00000000-0005-0000-0000-000056790000}"/>
    <cellStyle name="SAPBEXHLevel0 4 2 3" xfId="31100" xr:uid="{00000000-0005-0000-0000-000057790000}"/>
    <cellStyle name="SAPBEXHLevel0 4 2 3 2" xfId="31101" xr:uid="{00000000-0005-0000-0000-000058790000}"/>
    <cellStyle name="SAPBEXHLevel0 4 2 3 3" xfId="31102" xr:uid="{00000000-0005-0000-0000-000059790000}"/>
    <cellStyle name="SAPBEXHLevel0 4 2 3 4" xfId="31103" xr:uid="{00000000-0005-0000-0000-00005A790000}"/>
    <cellStyle name="SAPBEXHLevel0 4 2 4" xfId="31104" xr:uid="{00000000-0005-0000-0000-00005B790000}"/>
    <cellStyle name="SAPBEXHLevel0 4 2 4 2" xfId="31105" xr:uid="{00000000-0005-0000-0000-00005C790000}"/>
    <cellStyle name="SAPBEXHLevel0 4 2 4 3" xfId="31106" xr:uid="{00000000-0005-0000-0000-00005D790000}"/>
    <cellStyle name="SAPBEXHLevel0 4 2 4 4" xfId="31107" xr:uid="{00000000-0005-0000-0000-00005E790000}"/>
    <cellStyle name="SAPBEXHLevel0 4 2 5" xfId="31108" xr:uid="{00000000-0005-0000-0000-00005F790000}"/>
    <cellStyle name="SAPBEXHLevel0 4 2 5 2" xfId="31109" xr:uid="{00000000-0005-0000-0000-000060790000}"/>
    <cellStyle name="SAPBEXHLevel0 4 2 5 3" xfId="31110" xr:uid="{00000000-0005-0000-0000-000061790000}"/>
    <cellStyle name="SAPBEXHLevel0 4 2 5 4" xfId="31111" xr:uid="{00000000-0005-0000-0000-000062790000}"/>
    <cellStyle name="SAPBEXHLevel0 4 2 6" xfId="31112" xr:uid="{00000000-0005-0000-0000-000063790000}"/>
    <cellStyle name="SAPBEXHLevel0 4 2 6 2" xfId="31113" xr:uid="{00000000-0005-0000-0000-000064790000}"/>
    <cellStyle name="SAPBEXHLevel0 4 2 6 3" xfId="31114" xr:uid="{00000000-0005-0000-0000-000065790000}"/>
    <cellStyle name="SAPBEXHLevel0 4 2 6 4" xfId="31115" xr:uid="{00000000-0005-0000-0000-000066790000}"/>
    <cellStyle name="SAPBEXHLevel0 4 2 7" xfId="31116" xr:uid="{00000000-0005-0000-0000-000067790000}"/>
    <cellStyle name="SAPBEXHLevel0 4 2 7 2" xfId="31117" xr:uid="{00000000-0005-0000-0000-000068790000}"/>
    <cellStyle name="SAPBEXHLevel0 4 2 8" xfId="31118" xr:uid="{00000000-0005-0000-0000-000069790000}"/>
    <cellStyle name="SAPBEXHLevel0 4 2 9" xfId="31119" xr:uid="{00000000-0005-0000-0000-00006A790000}"/>
    <cellStyle name="SAPBEXHLevel0 4 3" xfId="31120" xr:uid="{00000000-0005-0000-0000-00006B790000}"/>
    <cellStyle name="SAPBEXHLevel0 4 3 2" xfId="31121" xr:uid="{00000000-0005-0000-0000-00006C790000}"/>
    <cellStyle name="SAPBEXHLevel0 4 3 3" xfId="31122" xr:uid="{00000000-0005-0000-0000-00006D790000}"/>
    <cellStyle name="SAPBEXHLevel0 4 3 4" xfId="31123" xr:uid="{00000000-0005-0000-0000-00006E790000}"/>
    <cellStyle name="SAPBEXHLevel0 4 4" xfId="31124" xr:uid="{00000000-0005-0000-0000-00006F790000}"/>
    <cellStyle name="SAPBEXHLevel0 4 4 2" xfId="31125" xr:uid="{00000000-0005-0000-0000-000070790000}"/>
    <cellStyle name="SAPBEXHLevel0 4 4 3" xfId="31126" xr:uid="{00000000-0005-0000-0000-000071790000}"/>
    <cellStyle name="SAPBEXHLevel0 4 4 4" xfId="31127" xr:uid="{00000000-0005-0000-0000-000072790000}"/>
    <cellStyle name="SAPBEXHLevel0 4 5" xfId="31128" xr:uid="{00000000-0005-0000-0000-000073790000}"/>
    <cellStyle name="SAPBEXHLevel0 4 5 2" xfId="31129" xr:uid="{00000000-0005-0000-0000-000074790000}"/>
    <cellStyle name="SAPBEXHLevel0 4 5 3" xfId="31130" xr:uid="{00000000-0005-0000-0000-000075790000}"/>
    <cellStyle name="SAPBEXHLevel0 4 5 4" xfId="31131" xr:uid="{00000000-0005-0000-0000-000076790000}"/>
    <cellStyle name="SAPBEXHLevel0 4 6" xfId="31132" xr:uid="{00000000-0005-0000-0000-000077790000}"/>
    <cellStyle name="SAPBEXHLevel0 4 6 2" xfId="31133" xr:uid="{00000000-0005-0000-0000-000078790000}"/>
    <cellStyle name="SAPBEXHLevel0 4 6 3" xfId="31134" xr:uid="{00000000-0005-0000-0000-000079790000}"/>
    <cellStyle name="SAPBEXHLevel0 4 6 4" xfId="31135" xr:uid="{00000000-0005-0000-0000-00007A790000}"/>
    <cellStyle name="SAPBEXHLevel0 4 7" xfId="31136" xr:uid="{00000000-0005-0000-0000-00007B790000}"/>
    <cellStyle name="SAPBEXHLevel0 4 7 2" xfId="31137" xr:uid="{00000000-0005-0000-0000-00007C790000}"/>
    <cellStyle name="SAPBEXHLevel0 4 7 3" xfId="31138" xr:uid="{00000000-0005-0000-0000-00007D790000}"/>
    <cellStyle name="SAPBEXHLevel0 4 7 4" xfId="31139" xr:uid="{00000000-0005-0000-0000-00007E790000}"/>
    <cellStyle name="SAPBEXHLevel0 4 8" xfId="31140" xr:uid="{00000000-0005-0000-0000-00007F790000}"/>
    <cellStyle name="SAPBEXHLevel0 4 8 2" xfId="31141" xr:uid="{00000000-0005-0000-0000-000080790000}"/>
    <cellStyle name="SAPBEXHLevel0 4 9" xfId="31142" xr:uid="{00000000-0005-0000-0000-000081790000}"/>
    <cellStyle name="SAPBEXHLevel0 4 9 2" xfId="31143" xr:uid="{00000000-0005-0000-0000-000082790000}"/>
    <cellStyle name="SAPBEXHLevel0 5" xfId="31144" xr:uid="{00000000-0005-0000-0000-000083790000}"/>
    <cellStyle name="SAPBEXHLevel0 5 2" xfId="31145" xr:uid="{00000000-0005-0000-0000-000084790000}"/>
    <cellStyle name="SAPBEXHLevel0 5 2 2" xfId="31146" xr:uid="{00000000-0005-0000-0000-000085790000}"/>
    <cellStyle name="SAPBEXHLevel0 5 2 3" xfId="31147" xr:uid="{00000000-0005-0000-0000-000086790000}"/>
    <cellStyle name="SAPBEXHLevel0 5 2 4" xfId="31148" xr:uid="{00000000-0005-0000-0000-000087790000}"/>
    <cellStyle name="SAPBEXHLevel0 5 3" xfId="31149" xr:uid="{00000000-0005-0000-0000-000088790000}"/>
    <cellStyle name="SAPBEXHLevel0 5 4" xfId="31150" xr:uid="{00000000-0005-0000-0000-000089790000}"/>
    <cellStyle name="SAPBEXHLevel0 5 5" xfId="31151" xr:uid="{00000000-0005-0000-0000-00008A790000}"/>
    <cellStyle name="SAPBEXHLevel0 5 6" xfId="31152" xr:uid="{00000000-0005-0000-0000-00008B790000}"/>
    <cellStyle name="SAPBEXHLevel0 5 7" xfId="31153" xr:uid="{00000000-0005-0000-0000-00008C790000}"/>
    <cellStyle name="SAPBEXHLevel0 6" xfId="31154" xr:uid="{00000000-0005-0000-0000-00008D790000}"/>
    <cellStyle name="SAPBEXHLevel0 6 2" xfId="31155" xr:uid="{00000000-0005-0000-0000-00008E790000}"/>
    <cellStyle name="SAPBEXHLevel0 6 2 2" xfId="31156" xr:uid="{00000000-0005-0000-0000-00008F790000}"/>
    <cellStyle name="SAPBEXHLevel0 6 2 3" xfId="31157" xr:uid="{00000000-0005-0000-0000-000090790000}"/>
    <cellStyle name="SAPBEXHLevel0 6 2 4" xfId="31158" xr:uid="{00000000-0005-0000-0000-000091790000}"/>
    <cellStyle name="SAPBEXHLevel0 6 3" xfId="31159" xr:uid="{00000000-0005-0000-0000-000092790000}"/>
    <cellStyle name="SAPBEXHLevel0 6 4" xfId="31160" xr:uid="{00000000-0005-0000-0000-000093790000}"/>
    <cellStyle name="SAPBEXHLevel0 6 5" xfId="31161" xr:uid="{00000000-0005-0000-0000-000094790000}"/>
    <cellStyle name="SAPBEXHLevel0 7" xfId="31162" xr:uid="{00000000-0005-0000-0000-000095790000}"/>
    <cellStyle name="SAPBEXHLevel0 7 2" xfId="31163" xr:uid="{00000000-0005-0000-0000-000096790000}"/>
    <cellStyle name="SAPBEXHLevel0 7 3" xfId="31164" xr:uid="{00000000-0005-0000-0000-000097790000}"/>
    <cellStyle name="SAPBEXHLevel0 7 4" xfId="31165" xr:uid="{00000000-0005-0000-0000-000098790000}"/>
    <cellStyle name="SAPBEXHLevel0 8" xfId="31166" xr:uid="{00000000-0005-0000-0000-000099790000}"/>
    <cellStyle name="SAPBEXHLevel0 8 2" xfId="31167" xr:uid="{00000000-0005-0000-0000-00009A790000}"/>
    <cellStyle name="SAPBEXHLevel0 8 3" xfId="31168" xr:uid="{00000000-0005-0000-0000-00009B790000}"/>
    <cellStyle name="SAPBEXHLevel0 8 4" xfId="31169" xr:uid="{00000000-0005-0000-0000-00009C790000}"/>
    <cellStyle name="SAPBEXHLevel0 9" xfId="31170" xr:uid="{00000000-0005-0000-0000-00009D790000}"/>
    <cellStyle name="SAPBEXHLevel0 9 2" xfId="31171" xr:uid="{00000000-0005-0000-0000-00009E790000}"/>
    <cellStyle name="SAPBEXHLevel0 9 3" xfId="31172" xr:uid="{00000000-0005-0000-0000-00009F790000}"/>
    <cellStyle name="SAPBEXHLevel0 9 4" xfId="31173" xr:uid="{00000000-0005-0000-0000-0000A0790000}"/>
    <cellStyle name="SAPBEXHLevel0X" xfId="122" xr:uid="{00000000-0005-0000-0000-0000A1790000}"/>
    <cellStyle name="SAPBEXHLevel0X 10" xfId="31174" xr:uid="{00000000-0005-0000-0000-0000A2790000}"/>
    <cellStyle name="SAPBEXHLevel0X 10 2" xfId="31175" xr:uid="{00000000-0005-0000-0000-0000A3790000}"/>
    <cellStyle name="SAPBEXHLevel0X 10 3" xfId="31176" xr:uid="{00000000-0005-0000-0000-0000A4790000}"/>
    <cellStyle name="SAPBEXHLevel0X 10 4" xfId="31177" xr:uid="{00000000-0005-0000-0000-0000A5790000}"/>
    <cellStyle name="SAPBEXHLevel0X 11" xfId="31178" xr:uid="{00000000-0005-0000-0000-0000A6790000}"/>
    <cellStyle name="SAPBEXHLevel0X 11 2" xfId="31179" xr:uid="{00000000-0005-0000-0000-0000A7790000}"/>
    <cellStyle name="SAPBEXHLevel0X 11 3" xfId="31180" xr:uid="{00000000-0005-0000-0000-0000A8790000}"/>
    <cellStyle name="SAPBEXHLevel0X 11 4" xfId="31181" xr:uid="{00000000-0005-0000-0000-0000A9790000}"/>
    <cellStyle name="SAPBEXHLevel0X 12" xfId="31182" xr:uid="{00000000-0005-0000-0000-0000AA790000}"/>
    <cellStyle name="SAPBEXHLevel0X 12 2" xfId="31183" xr:uid="{00000000-0005-0000-0000-0000AB790000}"/>
    <cellStyle name="SAPBEXHLevel0X 12 3" xfId="31184" xr:uid="{00000000-0005-0000-0000-0000AC790000}"/>
    <cellStyle name="SAPBEXHLevel0X 12 4" xfId="31185" xr:uid="{00000000-0005-0000-0000-0000AD790000}"/>
    <cellStyle name="SAPBEXHLevel0X 13" xfId="31186" xr:uid="{00000000-0005-0000-0000-0000AE790000}"/>
    <cellStyle name="SAPBEXHLevel0X 13 2" xfId="31187" xr:uid="{00000000-0005-0000-0000-0000AF790000}"/>
    <cellStyle name="SAPBEXHLevel0X 13 3" xfId="31188" xr:uid="{00000000-0005-0000-0000-0000B0790000}"/>
    <cellStyle name="SAPBEXHLevel0X 13 4" xfId="31189" xr:uid="{00000000-0005-0000-0000-0000B1790000}"/>
    <cellStyle name="SAPBEXHLevel0X 14" xfId="31190" xr:uid="{00000000-0005-0000-0000-0000B2790000}"/>
    <cellStyle name="SAPBEXHLevel0X 14 2" xfId="31191" xr:uid="{00000000-0005-0000-0000-0000B3790000}"/>
    <cellStyle name="SAPBEXHLevel0X 14 3" xfId="31192" xr:uid="{00000000-0005-0000-0000-0000B4790000}"/>
    <cellStyle name="SAPBEXHLevel0X 14 4" xfId="31193" xr:uid="{00000000-0005-0000-0000-0000B5790000}"/>
    <cellStyle name="SAPBEXHLevel0X 15" xfId="31194" xr:uid="{00000000-0005-0000-0000-0000B6790000}"/>
    <cellStyle name="SAPBEXHLevel0X 15 2" xfId="31195" xr:uid="{00000000-0005-0000-0000-0000B7790000}"/>
    <cellStyle name="SAPBEXHLevel0X 15 3" xfId="31196" xr:uid="{00000000-0005-0000-0000-0000B8790000}"/>
    <cellStyle name="SAPBEXHLevel0X 15 4" xfId="31197" xr:uid="{00000000-0005-0000-0000-0000B9790000}"/>
    <cellStyle name="SAPBEXHLevel0X 16" xfId="31198" xr:uid="{00000000-0005-0000-0000-0000BA790000}"/>
    <cellStyle name="SAPBEXHLevel0X 16 2" xfId="31199" xr:uid="{00000000-0005-0000-0000-0000BB790000}"/>
    <cellStyle name="SAPBEXHLevel0X 16 3" xfId="31200" xr:uid="{00000000-0005-0000-0000-0000BC790000}"/>
    <cellStyle name="SAPBEXHLevel0X 16 4" xfId="31201" xr:uid="{00000000-0005-0000-0000-0000BD790000}"/>
    <cellStyle name="SAPBEXHLevel0X 17" xfId="31202" xr:uid="{00000000-0005-0000-0000-0000BE790000}"/>
    <cellStyle name="SAPBEXHLevel0X 17 2" xfId="31203" xr:uid="{00000000-0005-0000-0000-0000BF790000}"/>
    <cellStyle name="SAPBEXHLevel0X 17 3" xfId="31204" xr:uid="{00000000-0005-0000-0000-0000C0790000}"/>
    <cellStyle name="SAPBEXHLevel0X 17 4" xfId="31205" xr:uid="{00000000-0005-0000-0000-0000C1790000}"/>
    <cellStyle name="SAPBEXHLevel0X 18" xfId="31206" xr:uid="{00000000-0005-0000-0000-0000C2790000}"/>
    <cellStyle name="SAPBEXHLevel0X 19" xfId="31207" xr:uid="{00000000-0005-0000-0000-0000C3790000}"/>
    <cellStyle name="SAPBEXHLevel0X 2" xfId="31208" xr:uid="{00000000-0005-0000-0000-0000C4790000}"/>
    <cellStyle name="SAPBEXHLevel0X 2 10" xfId="31209" xr:uid="{00000000-0005-0000-0000-0000C5790000}"/>
    <cellStyle name="SAPBEXHLevel0X 2 10 2" xfId="31210" xr:uid="{00000000-0005-0000-0000-0000C6790000}"/>
    <cellStyle name="SAPBEXHLevel0X 2 11" xfId="31211" xr:uid="{00000000-0005-0000-0000-0000C7790000}"/>
    <cellStyle name="SAPBEXHLevel0X 2 11 2" xfId="31212" xr:uid="{00000000-0005-0000-0000-0000C8790000}"/>
    <cellStyle name="SAPBEXHLevel0X 2 12" xfId="31213" xr:uid="{00000000-0005-0000-0000-0000C9790000}"/>
    <cellStyle name="SAPBEXHLevel0X 2 12 2" xfId="31214" xr:uid="{00000000-0005-0000-0000-0000CA790000}"/>
    <cellStyle name="SAPBEXHLevel0X 2 13" xfId="31215" xr:uid="{00000000-0005-0000-0000-0000CB790000}"/>
    <cellStyle name="SAPBEXHLevel0X 2 14" xfId="31216" xr:uid="{00000000-0005-0000-0000-0000CC790000}"/>
    <cellStyle name="SAPBEXHLevel0X 2 2" xfId="31217" xr:uid="{00000000-0005-0000-0000-0000CD790000}"/>
    <cellStyle name="SAPBEXHLevel0X 2 2 10" xfId="31218" xr:uid="{00000000-0005-0000-0000-0000CE790000}"/>
    <cellStyle name="SAPBEXHLevel0X 2 2 2" xfId="31219" xr:uid="{00000000-0005-0000-0000-0000CF790000}"/>
    <cellStyle name="SAPBEXHLevel0X 2 2 2 2" xfId="31220" xr:uid="{00000000-0005-0000-0000-0000D0790000}"/>
    <cellStyle name="SAPBEXHLevel0X 2 2 2 2 2" xfId="31221" xr:uid="{00000000-0005-0000-0000-0000D1790000}"/>
    <cellStyle name="SAPBEXHLevel0X 2 2 2 2 3" xfId="31222" xr:uid="{00000000-0005-0000-0000-0000D2790000}"/>
    <cellStyle name="SAPBEXHLevel0X 2 2 2 2 4" xfId="31223" xr:uid="{00000000-0005-0000-0000-0000D3790000}"/>
    <cellStyle name="SAPBEXHLevel0X 2 2 2 3" xfId="31224" xr:uid="{00000000-0005-0000-0000-0000D4790000}"/>
    <cellStyle name="SAPBEXHLevel0X 2 2 2 3 2" xfId="31225" xr:uid="{00000000-0005-0000-0000-0000D5790000}"/>
    <cellStyle name="SAPBEXHLevel0X 2 2 2 3 3" xfId="31226" xr:uid="{00000000-0005-0000-0000-0000D6790000}"/>
    <cellStyle name="SAPBEXHLevel0X 2 2 2 3 4" xfId="31227" xr:uid="{00000000-0005-0000-0000-0000D7790000}"/>
    <cellStyle name="SAPBEXHLevel0X 2 2 2 4" xfId="31228" xr:uid="{00000000-0005-0000-0000-0000D8790000}"/>
    <cellStyle name="SAPBEXHLevel0X 2 2 2 4 2" xfId="31229" xr:uid="{00000000-0005-0000-0000-0000D9790000}"/>
    <cellStyle name="SAPBEXHLevel0X 2 2 2 4 3" xfId="31230" xr:uid="{00000000-0005-0000-0000-0000DA790000}"/>
    <cellStyle name="SAPBEXHLevel0X 2 2 2 4 4" xfId="31231" xr:uid="{00000000-0005-0000-0000-0000DB790000}"/>
    <cellStyle name="SAPBEXHLevel0X 2 2 2 5" xfId="31232" xr:uid="{00000000-0005-0000-0000-0000DC790000}"/>
    <cellStyle name="SAPBEXHLevel0X 2 2 2 5 2" xfId="31233" xr:uid="{00000000-0005-0000-0000-0000DD790000}"/>
    <cellStyle name="SAPBEXHLevel0X 2 2 2 5 3" xfId="31234" xr:uid="{00000000-0005-0000-0000-0000DE790000}"/>
    <cellStyle name="SAPBEXHLevel0X 2 2 2 5 4" xfId="31235" xr:uid="{00000000-0005-0000-0000-0000DF790000}"/>
    <cellStyle name="SAPBEXHLevel0X 2 2 2 6" xfId="31236" xr:uid="{00000000-0005-0000-0000-0000E0790000}"/>
    <cellStyle name="SAPBEXHLevel0X 2 2 2 6 2" xfId="31237" xr:uid="{00000000-0005-0000-0000-0000E1790000}"/>
    <cellStyle name="SAPBEXHLevel0X 2 2 2 6 3" xfId="31238" xr:uid="{00000000-0005-0000-0000-0000E2790000}"/>
    <cellStyle name="SAPBEXHLevel0X 2 2 2 6 4" xfId="31239" xr:uid="{00000000-0005-0000-0000-0000E3790000}"/>
    <cellStyle name="SAPBEXHLevel0X 2 2 2 7" xfId="31240" xr:uid="{00000000-0005-0000-0000-0000E4790000}"/>
    <cellStyle name="SAPBEXHLevel0X 2 2 2 7 2" xfId="31241" xr:uid="{00000000-0005-0000-0000-0000E5790000}"/>
    <cellStyle name="SAPBEXHLevel0X 2 2 2 8" xfId="31242" xr:uid="{00000000-0005-0000-0000-0000E6790000}"/>
    <cellStyle name="SAPBEXHLevel0X 2 2 2 9" xfId="31243" xr:uid="{00000000-0005-0000-0000-0000E7790000}"/>
    <cellStyle name="SAPBEXHLevel0X 2 2 3" xfId="31244" xr:uid="{00000000-0005-0000-0000-0000E8790000}"/>
    <cellStyle name="SAPBEXHLevel0X 2 2 3 2" xfId="31245" xr:uid="{00000000-0005-0000-0000-0000E9790000}"/>
    <cellStyle name="SAPBEXHLevel0X 2 2 3 3" xfId="31246" xr:uid="{00000000-0005-0000-0000-0000EA790000}"/>
    <cellStyle name="SAPBEXHLevel0X 2 2 3 4" xfId="31247" xr:uid="{00000000-0005-0000-0000-0000EB790000}"/>
    <cellStyle name="SAPBEXHLevel0X 2 2 4" xfId="31248" xr:uid="{00000000-0005-0000-0000-0000EC790000}"/>
    <cellStyle name="SAPBEXHLevel0X 2 2 4 2" xfId="31249" xr:uid="{00000000-0005-0000-0000-0000ED790000}"/>
    <cellStyle name="SAPBEXHLevel0X 2 2 4 3" xfId="31250" xr:uid="{00000000-0005-0000-0000-0000EE790000}"/>
    <cellStyle name="SAPBEXHLevel0X 2 2 4 4" xfId="31251" xr:uid="{00000000-0005-0000-0000-0000EF790000}"/>
    <cellStyle name="SAPBEXHLevel0X 2 2 5" xfId="31252" xr:uid="{00000000-0005-0000-0000-0000F0790000}"/>
    <cellStyle name="SAPBEXHLevel0X 2 2 5 2" xfId="31253" xr:uid="{00000000-0005-0000-0000-0000F1790000}"/>
    <cellStyle name="SAPBEXHLevel0X 2 2 5 3" xfId="31254" xr:uid="{00000000-0005-0000-0000-0000F2790000}"/>
    <cellStyle name="SAPBEXHLevel0X 2 2 5 4" xfId="31255" xr:uid="{00000000-0005-0000-0000-0000F3790000}"/>
    <cellStyle name="SAPBEXHLevel0X 2 2 6" xfId="31256" xr:uid="{00000000-0005-0000-0000-0000F4790000}"/>
    <cellStyle name="SAPBEXHLevel0X 2 2 6 2" xfId="31257" xr:uid="{00000000-0005-0000-0000-0000F5790000}"/>
    <cellStyle name="SAPBEXHLevel0X 2 2 6 3" xfId="31258" xr:uid="{00000000-0005-0000-0000-0000F6790000}"/>
    <cellStyle name="SAPBEXHLevel0X 2 2 6 4" xfId="31259" xr:uid="{00000000-0005-0000-0000-0000F7790000}"/>
    <cellStyle name="SAPBEXHLevel0X 2 2 7" xfId="31260" xr:uid="{00000000-0005-0000-0000-0000F8790000}"/>
    <cellStyle name="SAPBEXHLevel0X 2 2 7 2" xfId="31261" xr:uid="{00000000-0005-0000-0000-0000F9790000}"/>
    <cellStyle name="SAPBEXHLevel0X 2 2 7 3" xfId="31262" xr:uid="{00000000-0005-0000-0000-0000FA790000}"/>
    <cellStyle name="SAPBEXHLevel0X 2 2 7 4" xfId="31263" xr:uid="{00000000-0005-0000-0000-0000FB790000}"/>
    <cellStyle name="SAPBEXHLevel0X 2 2 8" xfId="31264" xr:uid="{00000000-0005-0000-0000-0000FC790000}"/>
    <cellStyle name="SAPBEXHLevel0X 2 2 8 2" xfId="31265" xr:uid="{00000000-0005-0000-0000-0000FD790000}"/>
    <cellStyle name="SAPBEXHLevel0X 2 2 9" xfId="31266" xr:uid="{00000000-0005-0000-0000-0000FE790000}"/>
    <cellStyle name="SAPBEXHLevel0X 2 3" xfId="31267" xr:uid="{00000000-0005-0000-0000-0000FF790000}"/>
    <cellStyle name="SAPBEXHLevel0X 2 3 2" xfId="31268" xr:uid="{00000000-0005-0000-0000-0000007A0000}"/>
    <cellStyle name="SAPBEXHLevel0X 2 3 2 2" xfId="31269" xr:uid="{00000000-0005-0000-0000-0000017A0000}"/>
    <cellStyle name="SAPBEXHLevel0X 2 3 2 3" xfId="31270" xr:uid="{00000000-0005-0000-0000-0000027A0000}"/>
    <cellStyle name="SAPBEXHLevel0X 2 3 2 4" xfId="31271" xr:uid="{00000000-0005-0000-0000-0000037A0000}"/>
    <cellStyle name="SAPBEXHLevel0X 2 3 3" xfId="31272" xr:uid="{00000000-0005-0000-0000-0000047A0000}"/>
    <cellStyle name="SAPBEXHLevel0X 2 3 3 2" xfId="31273" xr:uid="{00000000-0005-0000-0000-0000057A0000}"/>
    <cellStyle name="SAPBEXHLevel0X 2 3 3 3" xfId="31274" xr:uid="{00000000-0005-0000-0000-0000067A0000}"/>
    <cellStyle name="SAPBEXHLevel0X 2 3 3 4" xfId="31275" xr:uid="{00000000-0005-0000-0000-0000077A0000}"/>
    <cellStyle name="SAPBEXHLevel0X 2 3 4" xfId="31276" xr:uid="{00000000-0005-0000-0000-0000087A0000}"/>
    <cellStyle name="SAPBEXHLevel0X 2 3 4 2" xfId="31277" xr:uid="{00000000-0005-0000-0000-0000097A0000}"/>
    <cellStyle name="SAPBEXHLevel0X 2 3 4 3" xfId="31278" xr:uid="{00000000-0005-0000-0000-00000A7A0000}"/>
    <cellStyle name="SAPBEXHLevel0X 2 3 4 4" xfId="31279" xr:uid="{00000000-0005-0000-0000-00000B7A0000}"/>
    <cellStyle name="SAPBEXHLevel0X 2 3 5" xfId="31280" xr:uid="{00000000-0005-0000-0000-00000C7A0000}"/>
    <cellStyle name="SAPBEXHLevel0X 2 3 5 2" xfId="31281" xr:uid="{00000000-0005-0000-0000-00000D7A0000}"/>
    <cellStyle name="SAPBEXHLevel0X 2 3 5 3" xfId="31282" xr:uid="{00000000-0005-0000-0000-00000E7A0000}"/>
    <cellStyle name="SAPBEXHLevel0X 2 3 5 4" xfId="31283" xr:uid="{00000000-0005-0000-0000-00000F7A0000}"/>
    <cellStyle name="SAPBEXHLevel0X 2 3 6" xfId="31284" xr:uid="{00000000-0005-0000-0000-0000107A0000}"/>
    <cellStyle name="SAPBEXHLevel0X 2 3 6 2" xfId="31285" xr:uid="{00000000-0005-0000-0000-0000117A0000}"/>
    <cellStyle name="SAPBEXHLevel0X 2 3 6 3" xfId="31286" xr:uid="{00000000-0005-0000-0000-0000127A0000}"/>
    <cellStyle name="SAPBEXHLevel0X 2 3 6 4" xfId="31287" xr:uid="{00000000-0005-0000-0000-0000137A0000}"/>
    <cellStyle name="SAPBEXHLevel0X 2 3 7" xfId="31288" xr:uid="{00000000-0005-0000-0000-0000147A0000}"/>
    <cellStyle name="SAPBEXHLevel0X 2 3 7 2" xfId="31289" xr:uid="{00000000-0005-0000-0000-0000157A0000}"/>
    <cellStyle name="SAPBEXHLevel0X 2 3 8" xfId="31290" xr:uid="{00000000-0005-0000-0000-0000167A0000}"/>
    <cellStyle name="SAPBEXHLevel0X 2 3 9" xfId="31291" xr:uid="{00000000-0005-0000-0000-0000177A0000}"/>
    <cellStyle name="SAPBEXHLevel0X 2 4" xfId="31292" xr:uid="{00000000-0005-0000-0000-0000187A0000}"/>
    <cellStyle name="SAPBEXHLevel0X 2 4 2" xfId="31293" xr:uid="{00000000-0005-0000-0000-0000197A0000}"/>
    <cellStyle name="SAPBEXHLevel0X 2 4 3" xfId="31294" xr:uid="{00000000-0005-0000-0000-00001A7A0000}"/>
    <cellStyle name="SAPBEXHLevel0X 2 4 4" xfId="31295" xr:uid="{00000000-0005-0000-0000-00001B7A0000}"/>
    <cellStyle name="SAPBEXHLevel0X 2 5" xfId="31296" xr:uid="{00000000-0005-0000-0000-00001C7A0000}"/>
    <cellStyle name="SAPBEXHLevel0X 2 5 2" xfId="31297" xr:uid="{00000000-0005-0000-0000-00001D7A0000}"/>
    <cellStyle name="SAPBEXHLevel0X 2 5 3" xfId="31298" xr:uid="{00000000-0005-0000-0000-00001E7A0000}"/>
    <cellStyle name="SAPBEXHLevel0X 2 5 4" xfId="31299" xr:uid="{00000000-0005-0000-0000-00001F7A0000}"/>
    <cellStyle name="SAPBEXHLevel0X 2 6" xfId="31300" xr:uid="{00000000-0005-0000-0000-0000207A0000}"/>
    <cellStyle name="SAPBEXHLevel0X 2 6 2" xfId="31301" xr:uid="{00000000-0005-0000-0000-0000217A0000}"/>
    <cellStyle name="SAPBEXHLevel0X 2 6 3" xfId="31302" xr:uid="{00000000-0005-0000-0000-0000227A0000}"/>
    <cellStyle name="SAPBEXHLevel0X 2 6 4" xfId="31303" xr:uid="{00000000-0005-0000-0000-0000237A0000}"/>
    <cellStyle name="SAPBEXHLevel0X 2 7" xfId="31304" xr:uid="{00000000-0005-0000-0000-0000247A0000}"/>
    <cellStyle name="SAPBEXHLevel0X 2 7 2" xfId="31305" xr:uid="{00000000-0005-0000-0000-0000257A0000}"/>
    <cellStyle name="SAPBEXHLevel0X 2 7 3" xfId="31306" xr:uid="{00000000-0005-0000-0000-0000267A0000}"/>
    <cellStyle name="SAPBEXHLevel0X 2 7 4" xfId="31307" xr:uid="{00000000-0005-0000-0000-0000277A0000}"/>
    <cellStyle name="SAPBEXHLevel0X 2 8" xfId="31308" xr:uid="{00000000-0005-0000-0000-0000287A0000}"/>
    <cellStyle name="SAPBEXHLevel0X 2 9" xfId="31309" xr:uid="{00000000-0005-0000-0000-0000297A0000}"/>
    <cellStyle name="SAPBEXHLevel0X 20" xfId="31310" xr:uid="{00000000-0005-0000-0000-00002A7A0000}"/>
    <cellStyle name="SAPBEXHLevel0X 20 2" xfId="31311" xr:uid="{00000000-0005-0000-0000-00002B7A0000}"/>
    <cellStyle name="SAPBEXHLevel0X 21" xfId="31312" xr:uid="{00000000-0005-0000-0000-00002C7A0000}"/>
    <cellStyle name="SAPBEXHLevel0X 21 2" xfId="31313" xr:uid="{00000000-0005-0000-0000-00002D7A0000}"/>
    <cellStyle name="SAPBEXHLevel0X 22" xfId="31314" xr:uid="{00000000-0005-0000-0000-00002E7A0000}"/>
    <cellStyle name="SAPBEXHLevel0X 22 2" xfId="31315" xr:uid="{00000000-0005-0000-0000-00002F7A0000}"/>
    <cellStyle name="SAPBEXHLevel0X 22 3" xfId="31316" xr:uid="{00000000-0005-0000-0000-0000307A0000}"/>
    <cellStyle name="SAPBEXHLevel0X 23" xfId="31317" xr:uid="{00000000-0005-0000-0000-0000317A0000}"/>
    <cellStyle name="SAPBEXHLevel0X 3" xfId="31318" xr:uid="{00000000-0005-0000-0000-0000327A0000}"/>
    <cellStyle name="SAPBEXHLevel0X 3 10" xfId="31319" xr:uid="{00000000-0005-0000-0000-0000337A0000}"/>
    <cellStyle name="SAPBEXHLevel0X 3 10 2" xfId="31320" xr:uid="{00000000-0005-0000-0000-0000347A0000}"/>
    <cellStyle name="SAPBEXHLevel0X 3 11" xfId="31321" xr:uid="{00000000-0005-0000-0000-0000357A0000}"/>
    <cellStyle name="SAPBEXHLevel0X 3 11 2" xfId="31322" xr:uid="{00000000-0005-0000-0000-0000367A0000}"/>
    <cellStyle name="SAPBEXHLevel0X 3 12" xfId="31323" xr:uid="{00000000-0005-0000-0000-0000377A0000}"/>
    <cellStyle name="SAPBEXHLevel0X 3 2" xfId="31324" xr:uid="{00000000-0005-0000-0000-0000387A0000}"/>
    <cellStyle name="SAPBEXHLevel0X 3 2 2" xfId="31325" xr:uid="{00000000-0005-0000-0000-0000397A0000}"/>
    <cellStyle name="SAPBEXHLevel0X 3 2 2 2" xfId="31326" xr:uid="{00000000-0005-0000-0000-00003A7A0000}"/>
    <cellStyle name="SAPBEXHLevel0X 3 2 2 3" xfId="31327" xr:uid="{00000000-0005-0000-0000-00003B7A0000}"/>
    <cellStyle name="SAPBEXHLevel0X 3 2 2 4" xfId="31328" xr:uid="{00000000-0005-0000-0000-00003C7A0000}"/>
    <cellStyle name="SAPBEXHLevel0X 3 2 3" xfId="31329" xr:uid="{00000000-0005-0000-0000-00003D7A0000}"/>
    <cellStyle name="SAPBEXHLevel0X 3 2 3 2" xfId="31330" xr:uid="{00000000-0005-0000-0000-00003E7A0000}"/>
    <cellStyle name="SAPBEXHLevel0X 3 2 3 3" xfId="31331" xr:uid="{00000000-0005-0000-0000-00003F7A0000}"/>
    <cellStyle name="SAPBEXHLevel0X 3 2 3 4" xfId="31332" xr:uid="{00000000-0005-0000-0000-0000407A0000}"/>
    <cellStyle name="SAPBEXHLevel0X 3 2 4" xfId="31333" xr:uid="{00000000-0005-0000-0000-0000417A0000}"/>
    <cellStyle name="SAPBEXHLevel0X 3 2 4 2" xfId="31334" xr:uid="{00000000-0005-0000-0000-0000427A0000}"/>
    <cellStyle name="SAPBEXHLevel0X 3 2 4 3" xfId="31335" xr:uid="{00000000-0005-0000-0000-0000437A0000}"/>
    <cellStyle name="SAPBEXHLevel0X 3 2 4 4" xfId="31336" xr:uid="{00000000-0005-0000-0000-0000447A0000}"/>
    <cellStyle name="SAPBEXHLevel0X 3 2 5" xfId="31337" xr:uid="{00000000-0005-0000-0000-0000457A0000}"/>
    <cellStyle name="SAPBEXHLevel0X 3 2 5 2" xfId="31338" xr:uid="{00000000-0005-0000-0000-0000467A0000}"/>
    <cellStyle name="SAPBEXHLevel0X 3 2 5 3" xfId="31339" xr:uid="{00000000-0005-0000-0000-0000477A0000}"/>
    <cellStyle name="SAPBEXHLevel0X 3 2 5 4" xfId="31340" xr:uid="{00000000-0005-0000-0000-0000487A0000}"/>
    <cellStyle name="SAPBEXHLevel0X 3 2 6" xfId="31341" xr:uid="{00000000-0005-0000-0000-0000497A0000}"/>
    <cellStyle name="SAPBEXHLevel0X 3 2 6 2" xfId="31342" xr:uid="{00000000-0005-0000-0000-00004A7A0000}"/>
    <cellStyle name="SAPBEXHLevel0X 3 2 6 3" xfId="31343" xr:uid="{00000000-0005-0000-0000-00004B7A0000}"/>
    <cellStyle name="SAPBEXHLevel0X 3 2 6 4" xfId="31344" xr:uid="{00000000-0005-0000-0000-00004C7A0000}"/>
    <cellStyle name="SAPBEXHLevel0X 3 2 7" xfId="31345" xr:uid="{00000000-0005-0000-0000-00004D7A0000}"/>
    <cellStyle name="SAPBEXHLevel0X 3 2 7 2" xfId="31346" xr:uid="{00000000-0005-0000-0000-00004E7A0000}"/>
    <cellStyle name="SAPBEXHLevel0X 3 2 8" xfId="31347" xr:uid="{00000000-0005-0000-0000-00004F7A0000}"/>
    <cellStyle name="SAPBEXHLevel0X 3 2 9" xfId="31348" xr:uid="{00000000-0005-0000-0000-0000507A0000}"/>
    <cellStyle name="SAPBEXHLevel0X 3 3" xfId="31349" xr:uid="{00000000-0005-0000-0000-0000517A0000}"/>
    <cellStyle name="SAPBEXHLevel0X 3 3 2" xfId="31350" xr:uid="{00000000-0005-0000-0000-0000527A0000}"/>
    <cellStyle name="SAPBEXHLevel0X 3 3 3" xfId="31351" xr:uid="{00000000-0005-0000-0000-0000537A0000}"/>
    <cellStyle name="SAPBEXHLevel0X 3 3 4" xfId="31352" xr:uid="{00000000-0005-0000-0000-0000547A0000}"/>
    <cellStyle name="SAPBEXHLevel0X 3 4" xfId="31353" xr:uid="{00000000-0005-0000-0000-0000557A0000}"/>
    <cellStyle name="SAPBEXHLevel0X 3 4 2" xfId="31354" xr:uid="{00000000-0005-0000-0000-0000567A0000}"/>
    <cellStyle name="SAPBEXHLevel0X 3 4 3" xfId="31355" xr:uid="{00000000-0005-0000-0000-0000577A0000}"/>
    <cellStyle name="SAPBEXHLevel0X 3 4 4" xfId="31356" xr:uid="{00000000-0005-0000-0000-0000587A0000}"/>
    <cellStyle name="SAPBEXHLevel0X 3 5" xfId="31357" xr:uid="{00000000-0005-0000-0000-0000597A0000}"/>
    <cellStyle name="SAPBEXHLevel0X 3 5 2" xfId="31358" xr:uid="{00000000-0005-0000-0000-00005A7A0000}"/>
    <cellStyle name="SAPBEXHLevel0X 3 5 3" xfId="31359" xr:uid="{00000000-0005-0000-0000-00005B7A0000}"/>
    <cellStyle name="SAPBEXHLevel0X 3 5 4" xfId="31360" xr:uid="{00000000-0005-0000-0000-00005C7A0000}"/>
    <cellStyle name="SAPBEXHLevel0X 3 6" xfId="31361" xr:uid="{00000000-0005-0000-0000-00005D7A0000}"/>
    <cellStyle name="SAPBEXHLevel0X 3 6 2" xfId="31362" xr:uid="{00000000-0005-0000-0000-00005E7A0000}"/>
    <cellStyle name="SAPBEXHLevel0X 3 6 3" xfId="31363" xr:uid="{00000000-0005-0000-0000-00005F7A0000}"/>
    <cellStyle name="SAPBEXHLevel0X 3 6 4" xfId="31364" xr:uid="{00000000-0005-0000-0000-0000607A0000}"/>
    <cellStyle name="SAPBEXHLevel0X 3 7" xfId="31365" xr:uid="{00000000-0005-0000-0000-0000617A0000}"/>
    <cellStyle name="SAPBEXHLevel0X 3 7 2" xfId="31366" xr:uid="{00000000-0005-0000-0000-0000627A0000}"/>
    <cellStyle name="SAPBEXHLevel0X 3 7 3" xfId="31367" xr:uid="{00000000-0005-0000-0000-0000637A0000}"/>
    <cellStyle name="SAPBEXHLevel0X 3 7 4" xfId="31368" xr:uid="{00000000-0005-0000-0000-0000647A0000}"/>
    <cellStyle name="SAPBEXHLevel0X 3 8" xfId="31369" xr:uid="{00000000-0005-0000-0000-0000657A0000}"/>
    <cellStyle name="SAPBEXHLevel0X 3 9" xfId="31370" xr:uid="{00000000-0005-0000-0000-0000667A0000}"/>
    <cellStyle name="SAPBEXHLevel0X 3 9 2" xfId="31371" xr:uid="{00000000-0005-0000-0000-0000677A0000}"/>
    <cellStyle name="SAPBEXHLevel0X 4" xfId="31372" xr:uid="{00000000-0005-0000-0000-0000687A0000}"/>
    <cellStyle name="SAPBEXHLevel0X 4 10" xfId="31373" xr:uid="{00000000-0005-0000-0000-0000697A0000}"/>
    <cellStyle name="SAPBEXHLevel0X 4 2" xfId="31374" xr:uid="{00000000-0005-0000-0000-00006A7A0000}"/>
    <cellStyle name="SAPBEXHLevel0X 4 2 2" xfId="31375" xr:uid="{00000000-0005-0000-0000-00006B7A0000}"/>
    <cellStyle name="SAPBEXHLevel0X 4 2 2 2" xfId="31376" xr:uid="{00000000-0005-0000-0000-00006C7A0000}"/>
    <cellStyle name="SAPBEXHLevel0X 4 2 2 3" xfId="31377" xr:uid="{00000000-0005-0000-0000-00006D7A0000}"/>
    <cellStyle name="SAPBEXHLevel0X 4 2 2 4" xfId="31378" xr:uid="{00000000-0005-0000-0000-00006E7A0000}"/>
    <cellStyle name="SAPBEXHLevel0X 4 2 3" xfId="31379" xr:uid="{00000000-0005-0000-0000-00006F7A0000}"/>
    <cellStyle name="SAPBEXHLevel0X 4 2 3 2" xfId="31380" xr:uid="{00000000-0005-0000-0000-0000707A0000}"/>
    <cellStyle name="SAPBEXHLevel0X 4 2 3 3" xfId="31381" xr:uid="{00000000-0005-0000-0000-0000717A0000}"/>
    <cellStyle name="SAPBEXHLevel0X 4 2 3 4" xfId="31382" xr:uid="{00000000-0005-0000-0000-0000727A0000}"/>
    <cellStyle name="SAPBEXHLevel0X 4 2 4" xfId="31383" xr:uid="{00000000-0005-0000-0000-0000737A0000}"/>
    <cellStyle name="SAPBEXHLevel0X 4 2 4 2" xfId="31384" xr:uid="{00000000-0005-0000-0000-0000747A0000}"/>
    <cellStyle name="SAPBEXHLevel0X 4 2 4 3" xfId="31385" xr:uid="{00000000-0005-0000-0000-0000757A0000}"/>
    <cellStyle name="SAPBEXHLevel0X 4 2 4 4" xfId="31386" xr:uid="{00000000-0005-0000-0000-0000767A0000}"/>
    <cellStyle name="SAPBEXHLevel0X 4 2 5" xfId="31387" xr:uid="{00000000-0005-0000-0000-0000777A0000}"/>
    <cellStyle name="SAPBEXHLevel0X 4 2 5 2" xfId="31388" xr:uid="{00000000-0005-0000-0000-0000787A0000}"/>
    <cellStyle name="SAPBEXHLevel0X 4 2 5 3" xfId="31389" xr:uid="{00000000-0005-0000-0000-0000797A0000}"/>
    <cellStyle name="SAPBEXHLevel0X 4 2 5 4" xfId="31390" xr:uid="{00000000-0005-0000-0000-00007A7A0000}"/>
    <cellStyle name="SAPBEXHLevel0X 4 2 6" xfId="31391" xr:uid="{00000000-0005-0000-0000-00007B7A0000}"/>
    <cellStyle name="SAPBEXHLevel0X 4 2 6 2" xfId="31392" xr:uid="{00000000-0005-0000-0000-00007C7A0000}"/>
    <cellStyle name="SAPBEXHLevel0X 4 2 6 3" xfId="31393" xr:uid="{00000000-0005-0000-0000-00007D7A0000}"/>
    <cellStyle name="SAPBEXHLevel0X 4 2 6 4" xfId="31394" xr:uid="{00000000-0005-0000-0000-00007E7A0000}"/>
    <cellStyle name="SAPBEXHLevel0X 4 2 7" xfId="31395" xr:uid="{00000000-0005-0000-0000-00007F7A0000}"/>
    <cellStyle name="SAPBEXHLevel0X 4 2 7 2" xfId="31396" xr:uid="{00000000-0005-0000-0000-0000807A0000}"/>
    <cellStyle name="SAPBEXHLevel0X 4 2 8" xfId="31397" xr:uid="{00000000-0005-0000-0000-0000817A0000}"/>
    <cellStyle name="SAPBEXHLevel0X 4 2 9" xfId="31398" xr:uid="{00000000-0005-0000-0000-0000827A0000}"/>
    <cellStyle name="SAPBEXHLevel0X 4 3" xfId="31399" xr:uid="{00000000-0005-0000-0000-0000837A0000}"/>
    <cellStyle name="SAPBEXHLevel0X 4 3 2" xfId="31400" xr:uid="{00000000-0005-0000-0000-0000847A0000}"/>
    <cellStyle name="SAPBEXHLevel0X 4 3 3" xfId="31401" xr:uid="{00000000-0005-0000-0000-0000857A0000}"/>
    <cellStyle name="SAPBEXHLevel0X 4 3 4" xfId="31402" xr:uid="{00000000-0005-0000-0000-0000867A0000}"/>
    <cellStyle name="SAPBEXHLevel0X 4 4" xfId="31403" xr:uid="{00000000-0005-0000-0000-0000877A0000}"/>
    <cellStyle name="SAPBEXHLevel0X 4 4 2" xfId="31404" xr:uid="{00000000-0005-0000-0000-0000887A0000}"/>
    <cellStyle name="SAPBEXHLevel0X 4 4 3" xfId="31405" xr:uid="{00000000-0005-0000-0000-0000897A0000}"/>
    <cellStyle name="SAPBEXHLevel0X 4 4 4" xfId="31406" xr:uid="{00000000-0005-0000-0000-00008A7A0000}"/>
    <cellStyle name="SAPBEXHLevel0X 4 5" xfId="31407" xr:uid="{00000000-0005-0000-0000-00008B7A0000}"/>
    <cellStyle name="SAPBEXHLevel0X 4 5 2" xfId="31408" xr:uid="{00000000-0005-0000-0000-00008C7A0000}"/>
    <cellStyle name="SAPBEXHLevel0X 4 5 3" xfId="31409" xr:uid="{00000000-0005-0000-0000-00008D7A0000}"/>
    <cellStyle name="SAPBEXHLevel0X 4 5 4" xfId="31410" xr:uid="{00000000-0005-0000-0000-00008E7A0000}"/>
    <cellStyle name="SAPBEXHLevel0X 4 6" xfId="31411" xr:uid="{00000000-0005-0000-0000-00008F7A0000}"/>
    <cellStyle name="SAPBEXHLevel0X 4 6 2" xfId="31412" xr:uid="{00000000-0005-0000-0000-0000907A0000}"/>
    <cellStyle name="SAPBEXHLevel0X 4 6 3" xfId="31413" xr:uid="{00000000-0005-0000-0000-0000917A0000}"/>
    <cellStyle name="SAPBEXHLevel0X 4 6 4" xfId="31414" xr:uid="{00000000-0005-0000-0000-0000927A0000}"/>
    <cellStyle name="SAPBEXHLevel0X 4 7" xfId="31415" xr:uid="{00000000-0005-0000-0000-0000937A0000}"/>
    <cellStyle name="SAPBEXHLevel0X 4 7 2" xfId="31416" xr:uid="{00000000-0005-0000-0000-0000947A0000}"/>
    <cellStyle name="SAPBEXHLevel0X 4 7 3" xfId="31417" xr:uid="{00000000-0005-0000-0000-0000957A0000}"/>
    <cellStyle name="SAPBEXHLevel0X 4 7 4" xfId="31418" xr:uid="{00000000-0005-0000-0000-0000967A0000}"/>
    <cellStyle name="SAPBEXHLevel0X 4 8" xfId="31419" xr:uid="{00000000-0005-0000-0000-0000977A0000}"/>
    <cellStyle name="SAPBEXHLevel0X 4 8 2" xfId="31420" xr:uid="{00000000-0005-0000-0000-0000987A0000}"/>
    <cellStyle name="SAPBEXHLevel0X 4 9" xfId="31421" xr:uid="{00000000-0005-0000-0000-0000997A0000}"/>
    <cellStyle name="SAPBEXHLevel0X 4 9 2" xfId="31422" xr:uid="{00000000-0005-0000-0000-00009A7A0000}"/>
    <cellStyle name="SAPBEXHLevel0X 5" xfId="31423" xr:uid="{00000000-0005-0000-0000-00009B7A0000}"/>
    <cellStyle name="SAPBEXHLevel0X 5 2" xfId="31424" xr:uid="{00000000-0005-0000-0000-00009C7A0000}"/>
    <cellStyle name="SAPBEXHLevel0X 5 2 2" xfId="31425" xr:uid="{00000000-0005-0000-0000-00009D7A0000}"/>
    <cellStyle name="SAPBEXHLevel0X 5 2 3" xfId="31426" xr:uid="{00000000-0005-0000-0000-00009E7A0000}"/>
    <cellStyle name="SAPBEXHLevel0X 5 2 4" xfId="31427" xr:uid="{00000000-0005-0000-0000-00009F7A0000}"/>
    <cellStyle name="SAPBEXHLevel0X 5 3" xfId="31428" xr:uid="{00000000-0005-0000-0000-0000A07A0000}"/>
    <cellStyle name="SAPBEXHLevel0X 5 4" xfId="31429" xr:uid="{00000000-0005-0000-0000-0000A17A0000}"/>
    <cellStyle name="SAPBEXHLevel0X 5 5" xfId="31430" xr:uid="{00000000-0005-0000-0000-0000A27A0000}"/>
    <cellStyle name="SAPBEXHLevel0X 5 6" xfId="31431" xr:uid="{00000000-0005-0000-0000-0000A37A0000}"/>
    <cellStyle name="SAPBEXHLevel0X 5 7" xfId="31432" xr:uid="{00000000-0005-0000-0000-0000A47A0000}"/>
    <cellStyle name="SAPBEXHLevel0X 6" xfId="31433" xr:uid="{00000000-0005-0000-0000-0000A57A0000}"/>
    <cellStyle name="SAPBEXHLevel0X 6 2" xfId="31434" xr:uid="{00000000-0005-0000-0000-0000A67A0000}"/>
    <cellStyle name="SAPBEXHLevel0X 6 2 2" xfId="31435" xr:uid="{00000000-0005-0000-0000-0000A77A0000}"/>
    <cellStyle name="SAPBEXHLevel0X 6 2 3" xfId="31436" xr:uid="{00000000-0005-0000-0000-0000A87A0000}"/>
    <cellStyle name="SAPBEXHLevel0X 6 2 4" xfId="31437" xr:uid="{00000000-0005-0000-0000-0000A97A0000}"/>
    <cellStyle name="SAPBEXHLevel0X 6 3" xfId="31438" xr:uid="{00000000-0005-0000-0000-0000AA7A0000}"/>
    <cellStyle name="SAPBEXHLevel0X 6 4" xfId="31439" xr:uid="{00000000-0005-0000-0000-0000AB7A0000}"/>
    <cellStyle name="SAPBEXHLevel0X 6 5" xfId="31440" xr:uid="{00000000-0005-0000-0000-0000AC7A0000}"/>
    <cellStyle name="SAPBEXHLevel0X 7" xfId="31441" xr:uid="{00000000-0005-0000-0000-0000AD7A0000}"/>
    <cellStyle name="SAPBEXHLevel0X 7 2" xfId="31442" xr:uid="{00000000-0005-0000-0000-0000AE7A0000}"/>
    <cellStyle name="SAPBEXHLevel0X 7 3" xfId="31443" xr:uid="{00000000-0005-0000-0000-0000AF7A0000}"/>
    <cellStyle name="SAPBEXHLevel0X 7 4" xfId="31444" xr:uid="{00000000-0005-0000-0000-0000B07A0000}"/>
    <cellStyle name="SAPBEXHLevel0X 8" xfId="31445" xr:uid="{00000000-0005-0000-0000-0000B17A0000}"/>
    <cellStyle name="SAPBEXHLevel0X 8 2" xfId="31446" xr:uid="{00000000-0005-0000-0000-0000B27A0000}"/>
    <cellStyle name="SAPBEXHLevel0X 8 3" xfId="31447" xr:uid="{00000000-0005-0000-0000-0000B37A0000}"/>
    <cellStyle name="SAPBEXHLevel0X 8 4" xfId="31448" xr:uid="{00000000-0005-0000-0000-0000B47A0000}"/>
    <cellStyle name="SAPBEXHLevel0X 9" xfId="31449" xr:uid="{00000000-0005-0000-0000-0000B57A0000}"/>
    <cellStyle name="SAPBEXHLevel0X 9 2" xfId="31450" xr:uid="{00000000-0005-0000-0000-0000B67A0000}"/>
    <cellStyle name="SAPBEXHLevel0X 9 3" xfId="31451" xr:uid="{00000000-0005-0000-0000-0000B77A0000}"/>
    <cellStyle name="SAPBEXHLevel0X 9 4" xfId="31452" xr:uid="{00000000-0005-0000-0000-0000B87A0000}"/>
    <cellStyle name="SAPBEXHLevel1" xfId="123" xr:uid="{00000000-0005-0000-0000-0000B97A0000}"/>
    <cellStyle name="SAPBEXHLevel1 10" xfId="31453" xr:uid="{00000000-0005-0000-0000-0000BA7A0000}"/>
    <cellStyle name="SAPBEXHLevel1 10 2" xfId="31454" xr:uid="{00000000-0005-0000-0000-0000BB7A0000}"/>
    <cellStyle name="SAPBEXHLevel1 10 3" xfId="31455" xr:uid="{00000000-0005-0000-0000-0000BC7A0000}"/>
    <cellStyle name="SAPBEXHLevel1 10 4" xfId="31456" xr:uid="{00000000-0005-0000-0000-0000BD7A0000}"/>
    <cellStyle name="SAPBEXHLevel1 11" xfId="31457" xr:uid="{00000000-0005-0000-0000-0000BE7A0000}"/>
    <cellStyle name="SAPBEXHLevel1 11 2" xfId="31458" xr:uid="{00000000-0005-0000-0000-0000BF7A0000}"/>
    <cellStyle name="SAPBEXHLevel1 11 3" xfId="31459" xr:uid="{00000000-0005-0000-0000-0000C07A0000}"/>
    <cellStyle name="SAPBEXHLevel1 11 4" xfId="31460" xr:uid="{00000000-0005-0000-0000-0000C17A0000}"/>
    <cellStyle name="SAPBEXHLevel1 12" xfId="31461" xr:uid="{00000000-0005-0000-0000-0000C27A0000}"/>
    <cellStyle name="SAPBEXHLevel1 12 2" xfId="31462" xr:uid="{00000000-0005-0000-0000-0000C37A0000}"/>
    <cellStyle name="SAPBEXHLevel1 12 3" xfId="31463" xr:uid="{00000000-0005-0000-0000-0000C47A0000}"/>
    <cellStyle name="SAPBEXHLevel1 12 4" xfId="31464" xr:uid="{00000000-0005-0000-0000-0000C57A0000}"/>
    <cellStyle name="SAPBEXHLevel1 13" xfId="31465" xr:uid="{00000000-0005-0000-0000-0000C67A0000}"/>
    <cellStyle name="SAPBEXHLevel1 13 2" xfId="31466" xr:uid="{00000000-0005-0000-0000-0000C77A0000}"/>
    <cellStyle name="SAPBEXHLevel1 13 3" xfId="31467" xr:uid="{00000000-0005-0000-0000-0000C87A0000}"/>
    <cellStyle name="SAPBEXHLevel1 13 4" xfId="31468" xr:uid="{00000000-0005-0000-0000-0000C97A0000}"/>
    <cellStyle name="SAPBEXHLevel1 14" xfId="31469" xr:uid="{00000000-0005-0000-0000-0000CA7A0000}"/>
    <cellStyle name="SAPBEXHLevel1 14 2" xfId="31470" xr:uid="{00000000-0005-0000-0000-0000CB7A0000}"/>
    <cellStyle name="SAPBEXHLevel1 14 3" xfId="31471" xr:uid="{00000000-0005-0000-0000-0000CC7A0000}"/>
    <cellStyle name="SAPBEXHLevel1 14 4" xfId="31472" xr:uid="{00000000-0005-0000-0000-0000CD7A0000}"/>
    <cellStyle name="SAPBEXHLevel1 15" xfId="31473" xr:uid="{00000000-0005-0000-0000-0000CE7A0000}"/>
    <cellStyle name="SAPBEXHLevel1 15 2" xfId="31474" xr:uid="{00000000-0005-0000-0000-0000CF7A0000}"/>
    <cellStyle name="SAPBEXHLevel1 15 3" xfId="31475" xr:uid="{00000000-0005-0000-0000-0000D07A0000}"/>
    <cellStyle name="SAPBEXHLevel1 15 4" xfId="31476" xr:uid="{00000000-0005-0000-0000-0000D17A0000}"/>
    <cellStyle name="SAPBEXHLevel1 16" xfId="31477" xr:uid="{00000000-0005-0000-0000-0000D27A0000}"/>
    <cellStyle name="SAPBEXHLevel1 16 2" xfId="31478" xr:uid="{00000000-0005-0000-0000-0000D37A0000}"/>
    <cellStyle name="SAPBEXHLevel1 16 3" xfId="31479" xr:uid="{00000000-0005-0000-0000-0000D47A0000}"/>
    <cellStyle name="SAPBEXHLevel1 16 4" xfId="31480" xr:uid="{00000000-0005-0000-0000-0000D57A0000}"/>
    <cellStyle name="SAPBEXHLevel1 17" xfId="31481" xr:uid="{00000000-0005-0000-0000-0000D67A0000}"/>
    <cellStyle name="SAPBEXHLevel1 17 2" xfId="31482" xr:uid="{00000000-0005-0000-0000-0000D77A0000}"/>
    <cellStyle name="SAPBEXHLevel1 17 3" xfId="31483" xr:uid="{00000000-0005-0000-0000-0000D87A0000}"/>
    <cellStyle name="SAPBEXHLevel1 17 4" xfId="31484" xr:uid="{00000000-0005-0000-0000-0000D97A0000}"/>
    <cellStyle name="SAPBEXHLevel1 18" xfId="31485" xr:uid="{00000000-0005-0000-0000-0000DA7A0000}"/>
    <cellStyle name="SAPBEXHLevel1 19" xfId="31486" xr:uid="{00000000-0005-0000-0000-0000DB7A0000}"/>
    <cellStyle name="SAPBEXHLevel1 2" xfId="31487" xr:uid="{00000000-0005-0000-0000-0000DC7A0000}"/>
    <cellStyle name="SAPBEXHLevel1 2 10" xfId="31488" xr:uid="{00000000-0005-0000-0000-0000DD7A0000}"/>
    <cellStyle name="SAPBEXHLevel1 2 10 2" xfId="31489" xr:uid="{00000000-0005-0000-0000-0000DE7A0000}"/>
    <cellStyle name="SAPBEXHLevel1 2 11" xfId="31490" xr:uid="{00000000-0005-0000-0000-0000DF7A0000}"/>
    <cellStyle name="SAPBEXHLevel1 2 11 2" xfId="31491" xr:uid="{00000000-0005-0000-0000-0000E07A0000}"/>
    <cellStyle name="SAPBEXHLevel1 2 12" xfId="31492" xr:uid="{00000000-0005-0000-0000-0000E17A0000}"/>
    <cellStyle name="SAPBEXHLevel1 2 12 2" xfId="31493" xr:uid="{00000000-0005-0000-0000-0000E27A0000}"/>
    <cellStyle name="SAPBEXHLevel1 2 13" xfId="31494" xr:uid="{00000000-0005-0000-0000-0000E37A0000}"/>
    <cellStyle name="SAPBEXHLevel1 2 14" xfId="31495" xr:uid="{00000000-0005-0000-0000-0000E47A0000}"/>
    <cellStyle name="SAPBEXHLevel1 2 2" xfId="31496" xr:uid="{00000000-0005-0000-0000-0000E57A0000}"/>
    <cellStyle name="SAPBEXHLevel1 2 2 10" xfId="31497" xr:uid="{00000000-0005-0000-0000-0000E67A0000}"/>
    <cellStyle name="SAPBEXHLevel1 2 2 2" xfId="31498" xr:uid="{00000000-0005-0000-0000-0000E77A0000}"/>
    <cellStyle name="SAPBEXHLevel1 2 2 2 2" xfId="31499" xr:uid="{00000000-0005-0000-0000-0000E87A0000}"/>
    <cellStyle name="SAPBEXHLevel1 2 2 2 2 2" xfId="31500" xr:uid="{00000000-0005-0000-0000-0000E97A0000}"/>
    <cellStyle name="SAPBEXHLevel1 2 2 2 2 3" xfId="31501" xr:uid="{00000000-0005-0000-0000-0000EA7A0000}"/>
    <cellStyle name="SAPBEXHLevel1 2 2 2 2 4" xfId="31502" xr:uid="{00000000-0005-0000-0000-0000EB7A0000}"/>
    <cellStyle name="SAPBEXHLevel1 2 2 2 3" xfId="31503" xr:uid="{00000000-0005-0000-0000-0000EC7A0000}"/>
    <cellStyle name="SAPBEXHLevel1 2 2 2 3 2" xfId="31504" xr:uid="{00000000-0005-0000-0000-0000ED7A0000}"/>
    <cellStyle name="SAPBEXHLevel1 2 2 2 3 3" xfId="31505" xr:uid="{00000000-0005-0000-0000-0000EE7A0000}"/>
    <cellStyle name="SAPBEXHLevel1 2 2 2 3 4" xfId="31506" xr:uid="{00000000-0005-0000-0000-0000EF7A0000}"/>
    <cellStyle name="SAPBEXHLevel1 2 2 2 4" xfId="31507" xr:uid="{00000000-0005-0000-0000-0000F07A0000}"/>
    <cellStyle name="SAPBEXHLevel1 2 2 2 4 2" xfId="31508" xr:uid="{00000000-0005-0000-0000-0000F17A0000}"/>
    <cellStyle name="SAPBEXHLevel1 2 2 2 4 3" xfId="31509" xr:uid="{00000000-0005-0000-0000-0000F27A0000}"/>
    <cellStyle name="SAPBEXHLevel1 2 2 2 4 4" xfId="31510" xr:uid="{00000000-0005-0000-0000-0000F37A0000}"/>
    <cellStyle name="SAPBEXHLevel1 2 2 2 5" xfId="31511" xr:uid="{00000000-0005-0000-0000-0000F47A0000}"/>
    <cellStyle name="SAPBEXHLevel1 2 2 2 5 2" xfId="31512" xr:uid="{00000000-0005-0000-0000-0000F57A0000}"/>
    <cellStyle name="SAPBEXHLevel1 2 2 2 5 3" xfId="31513" xr:uid="{00000000-0005-0000-0000-0000F67A0000}"/>
    <cellStyle name="SAPBEXHLevel1 2 2 2 5 4" xfId="31514" xr:uid="{00000000-0005-0000-0000-0000F77A0000}"/>
    <cellStyle name="SAPBEXHLevel1 2 2 2 6" xfId="31515" xr:uid="{00000000-0005-0000-0000-0000F87A0000}"/>
    <cellStyle name="SAPBEXHLevel1 2 2 2 6 2" xfId="31516" xr:uid="{00000000-0005-0000-0000-0000F97A0000}"/>
    <cellStyle name="SAPBEXHLevel1 2 2 2 6 3" xfId="31517" xr:uid="{00000000-0005-0000-0000-0000FA7A0000}"/>
    <cellStyle name="SAPBEXHLevel1 2 2 2 6 4" xfId="31518" xr:uid="{00000000-0005-0000-0000-0000FB7A0000}"/>
    <cellStyle name="SAPBEXHLevel1 2 2 2 7" xfId="31519" xr:uid="{00000000-0005-0000-0000-0000FC7A0000}"/>
    <cellStyle name="SAPBEXHLevel1 2 2 2 7 2" xfId="31520" xr:uid="{00000000-0005-0000-0000-0000FD7A0000}"/>
    <cellStyle name="SAPBEXHLevel1 2 2 2 8" xfId="31521" xr:uid="{00000000-0005-0000-0000-0000FE7A0000}"/>
    <cellStyle name="SAPBEXHLevel1 2 2 2 9" xfId="31522" xr:uid="{00000000-0005-0000-0000-0000FF7A0000}"/>
    <cellStyle name="SAPBEXHLevel1 2 2 3" xfId="31523" xr:uid="{00000000-0005-0000-0000-0000007B0000}"/>
    <cellStyle name="SAPBEXHLevel1 2 2 3 2" xfId="31524" xr:uid="{00000000-0005-0000-0000-0000017B0000}"/>
    <cellStyle name="SAPBEXHLevel1 2 2 3 3" xfId="31525" xr:uid="{00000000-0005-0000-0000-0000027B0000}"/>
    <cellStyle name="SAPBEXHLevel1 2 2 3 4" xfId="31526" xr:uid="{00000000-0005-0000-0000-0000037B0000}"/>
    <cellStyle name="SAPBEXHLevel1 2 2 4" xfId="31527" xr:uid="{00000000-0005-0000-0000-0000047B0000}"/>
    <cellStyle name="SAPBEXHLevel1 2 2 4 2" xfId="31528" xr:uid="{00000000-0005-0000-0000-0000057B0000}"/>
    <cellStyle name="SAPBEXHLevel1 2 2 4 3" xfId="31529" xr:uid="{00000000-0005-0000-0000-0000067B0000}"/>
    <cellStyle name="SAPBEXHLevel1 2 2 4 4" xfId="31530" xr:uid="{00000000-0005-0000-0000-0000077B0000}"/>
    <cellStyle name="SAPBEXHLevel1 2 2 5" xfId="31531" xr:uid="{00000000-0005-0000-0000-0000087B0000}"/>
    <cellStyle name="SAPBEXHLevel1 2 2 5 2" xfId="31532" xr:uid="{00000000-0005-0000-0000-0000097B0000}"/>
    <cellStyle name="SAPBEXHLevel1 2 2 5 3" xfId="31533" xr:uid="{00000000-0005-0000-0000-00000A7B0000}"/>
    <cellStyle name="SAPBEXHLevel1 2 2 5 4" xfId="31534" xr:uid="{00000000-0005-0000-0000-00000B7B0000}"/>
    <cellStyle name="SAPBEXHLevel1 2 2 6" xfId="31535" xr:uid="{00000000-0005-0000-0000-00000C7B0000}"/>
    <cellStyle name="SAPBEXHLevel1 2 2 6 2" xfId="31536" xr:uid="{00000000-0005-0000-0000-00000D7B0000}"/>
    <cellStyle name="SAPBEXHLevel1 2 2 6 3" xfId="31537" xr:uid="{00000000-0005-0000-0000-00000E7B0000}"/>
    <cellStyle name="SAPBEXHLevel1 2 2 6 4" xfId="31538" xr:uid="{00000000-0005-0000-0000-00000F7B0000}"/>
    <cellStyle name="SAPBEXHLevel1 2 2 7" xfId="31539" xr:uid="{00000000-0005-0000-0000-0000107B0000}"/>
    <cellStyle name="SAPBEXHLevel1 2 2 7 2" xfId="31540" xr:uid="{00000000-0005-0000-0000-0000117B0000}"/>
    <cellStyle name="SAPBEXHLevel1 2 2 7 3" xfId="31541" xr:uid="{00000000-0005-0000-0000-0000127B0000}"/>
    <cellStyle name="SAPBEXHLevel1 2 2 7 4" xfId="31542" xr:uid="{00000000-0005-0000-0000-0000137B0000}"/>
    <cellStyle name="SAPBEXHLevel1 2 2 8" xfId="31543" xr:uid="{00000000-0005-0000-0000-0000147B0000}"/>
    <cellStyle name="SAPBEXHLevel1 2 2 8 2" xfId="31544" xr:uid="{00000000-0005-0000-0000-0000157B0000}"/>
    <cellStyle name="SAPBEXHLevel1 2 2 9" xfId="31545" xr:uid="{00000000-0005-0000-0000-0000167B0000}"/>
    <cellStyle name="SAPBEXHLevel1 2 3" xfId="31546" xr:uid="{00000000-0005-0000-0000-0000177B0000}"/>
    <cellStyle name="SAPBEXHLevel1 2 3 2" xfId="31547" xr:uid="{00000000-0005-0000-0000-0000187B0000}"/>
    <cellStyle name="SAPBEXHLevel1 2 3 2 2" xfId="31548" xr:uid="{00000000-0005-0000-0000-0000197B0000}"/>
    <cellStyle name="SAPBEXHLevel1 2 3 2 3" xfId="31549" xr:uid="{00000000-0005-0000-0000-00001A7B0000}"/>
    <cellStyle name="SAPBEXHLevel1 2 3 2 4" xfId="31550" xr:uid="{00000000-0005-0000-0000-00001B7B0000}"/>
    <cellStyle name="SAPBEXHLevel1 2 3 3" xfId="31551" xr:uid="{00000000-0005-0000-0000-00001C7B0000}"/>
    <cellStyle name="SAPBEXHLevel1 2 3 3 2" xfId="31552" xr:uid="{00000000-0005-0000-0000-00001D7B0000}"/>
    <cellStyle name="SAPBEXHLevel1 2 3 3 3" xfId="31553" xr:uid="{00000000-0005-0000-0000-00001E7B0000}"/>
    <cellStyle name="SAPBEXHLevel1 2 3 3 4" xfId="31554" xr:uid="{00000000-0005-0000-0000-00001F7B0000}"/>
    <cellStyle name="SAPBEXHLevel1 2 3 4" xfId="31555" xr:uid="{00000000-0005-0000-0000-0000207B0000}"/>
    <cellStyle name="SAPBEXHLevel1 2 3 4 2" xfId="31556" xr:uid="{00000000-0005-0000-0000-0000217B0000}"/>
    <cellStyle name="SAPBEXHLevel1 2 3 4 3" xfId="31557" xr:uid="{00000000-0005-0000-0000-0000227B0000}"/>
    <cellStyle name="SAPBEXHLevel1 2 3 4 4" xfId="31558" xr:uid="{00000000-0005-0000-0000-0000237B0000}"/>
    <cellStyle name="SAPBEXHLevel1 2 3 5" xfId="31559" xr:uid="{00000000-0005-0000-0000-0000247B0000}"/>
    <cellStyle name="SAPBEXHLevel1 2 3 5 2" xfId="31560" xr:uid="{00000000-0005-0000-0000-0000257B0000}"/>
    <cellStyle name="SAPBEXHLevel1 2 3 5 3" xfId="31561" xr:uid="{00000000-0005-0000-0000-0000267B0000}"/>
    <cellStyle name="SAPBEXHLevel1 2 3 5 4" xfId="31562" xr:uid="{00000000-0005-0000-0000-0000277B0000}"/>
    <cellStyle name="SAPBEXHLevel1 2 3 6" xfId="31563" xr:uid="{00000000-0005-0000-0000-0000287B0000}"/>
    <cellStyle name="SAPBEXHLevel1 2 3 6 2" xfId="31564" xr:uid="{00000000-0005-0000-0000-0000297B0000}"/>
    <cellStyle name="SAPBEXHLevel1 2 3 6 3" xfId="31565" xr:uid="{00000000-0005-0000-0000-00002A7B0000}"/>
    <cellStyle name="SAPBEXHLevel1 2 3 6 4" xfId="31566" xr:uid="{00000000-0005-0000-0000-00002B7B0000}"/>
    <cellStyle name="SAPBEXHLevel1 2 3 7" xfId="31567" xr:uid="{00000000-0005-0000-0000-00002C7B0000}"/>
    <cellStyle name="SAPBEXHLevel1 2 3 7 2" xfId="31568" xr:uid="{00000000-0005-0000-0000-00002D7B0000}"/>
    <cellStyle name="SAPBEXHLevel1 2 3 8" xfId="31569" xr:uid="{00000000-0005-0000-0000-00002E7B0000}"/>
    <cellStyle name="SAPBEXHLevel1 2 3 9" xfId="31570" xr:uid="{00000000-0005-0000-0000-00002F7B0000}"/>
    <cellStyle name="SAPBEXHLevel1 2 4" xfId="31571" xr:uid="{00000000-0005-0000-0000-0000307B0000}"/>
    <cellStyle name="SAPBEXHLevel1 2 4 2" xfId="31572" xr:uid="{00000000-0005-0000-0000-0000317B0000}"/>
    <cellStyle name="SAPBEXHLevel1 2 4 3" xfId="31573" xr:uid="{00000000-0005-0000-0000-0000327B0000}"/>
    <cellStyle name="SAPBEXHLevel1 2 4 4" xfId="31574" xr:uid="{00000000-0005-0000-0000-0000337B0000}"/>
    <cellStyle name="SAPBEXHLevel1 2 5" xfId="31575" xr:uid="{00000000-0005-0000-0000-0000347B0000}"/>
    <cellStyle name="SAPBEXHLevel1 2 5 2" xfId="31576" xr:uid="{00000000-0005-0000-0000-0000357B0000}"/>
    <cellStyle name="SAPBEXHLevel1 2 5 3" xfId="31577" xr:uid="{00000000-0005-0000-0000-0000367B0000}"/>
    <cellStyle name="SAPBEXHLevel1 2 5 4" xfId="31578" xr:uid="{00000000-0005-0000-0000-0000377B0000}"/>
    <cellStyle name="SAPBEXHLevel1 2 6" xfId="31579" xr:uid="{00000000-0005-0000-0000-0000387B0000}"/>
    <cellStyle name="SAPBEXHLevel1 2 6 2" xfId="31580" xr:uid="{00000000-0005-0000-0000-0000397B0000}"/>
    <cellStyle name="SAPBEXHLevel1 2 6 3" xfId="31581" xr:uid="{00000000-0005-0000-0000-00003A7B0000}"/>
    <cellStyle name="SAPBEXHLevel1 2 6 4" xfId="31582" xr:uid="{00000000-0005-0000-0000-00003B7B0000}"/>
    <cellStyle name="SAPBEXHLevel1 2 7" xfId="31583" xr:uid="{00000000-0005-0000-0000-00003C7B0000}"/>
    <cellStyle name="SAPBEXHLevel1 2 7 2" xfId="31584" xr:uid="{00000000-0005-0000-0000-00003D7B0000}"/>
    <cellStyle name="SAPBEXHLevel1 2 7 3" xfId="31585" xr:uid="{00000000-0005-0000-0000-00003E7B0000}"/>
    <cellStyle name="SAPBEXHLevel1 2 7 4" xfId="31586" xr:uid="{00000000-0005-0000-0000-00003F7B0000}"/>
    <cellStyle name="SAPBEXHLevel1 2 8" xfId="31587" xr:uid="{00000000-0005-0000-0000-0000407B0000}"/>
    <cellStyle name="SAPBEXHLevel1 2 9" xfId="31588" xr:uid="{00000000-0005-0000-0000-0000417B0000}"/>
    <cellStyle name="SAPBEXHLevel1 20" xfId="31589" xr:uid="{00000000-0005-0000-0000-0000427B0000}"/>
    <cellStyle name="SAPBEXHLevel1 20 2" xfId="31590" xr:uid="{00000000-0005-0000-0000-0000437B0000}"/>
    <cellStyle name="SAPBEXHLevel1 21" xfId="31591" xr:uid="{00000000-0005-0000-0000-0000447B0000}"/>
    <cellStyle name="SAPBEXHLevel1 21 2" xfId="31592" xr:uid="{00000000-0005-0000-0000-0000457B0000}"/>
    <cellStyle name="SAPBEXHLevel1 22" xfId="31593" xr:uid="{00000000-0005-0000-0000-0000467B0000}"/>
    <cellStyle name="SAPBEXHLevel1 22 2" xfId="31594" xr:uid="{00000000-0005-0000-0000-0000477B0000}"/>
    <cellStyle name="SAPBEXHLevel1 22 3" xfId="31595" xr:uid="{00000000-0005-0000-0000-0000487B0000}"/>
    <cellStyle name="SAPBEXHLevel1 23" xfId="31596" xr:uid="{00000000-0005-0000-0000-0000497B0000}"/>
    <cellStyle name="SAPBEXHLevel1 3" xfId="31597" xr:uid="{00000000-0005-0000-0000-00004A7B0000}"/>
    <cellStyle name="SAPBEXHLevel1 3 10" xfId="31598" xr:uid="{00000000-0005-0000-0000-00004B7B0000}"/>
    <cellStyle name="SAPBEXHLevel1 3 10 2" xfId="31599" xr:uid="{00000000-0005-0000-0000-00004C7B0000}"/>
    <cellStyle name="SAPBEXHLevel1 3 11" xfId="31600" xr:uid="{00000000-0005-0000-0000-00004D7B0000}"/>
    <cellStyle name="SAPBEXHLevel1 3 11 2" xfId="31601" xr:uid="{00000000-0005-0000-0000-00004E7B0000}"/>
    <cellStyle name="SAPBEXHLevel1 3 12" xfId="31602" xr:uid="{00000000-0005-0000-0000-00004F7B0000}"/>
    <cellStyle name="SAPBEXHLevel1 3 2" xfId="31603" xr:uid="{00000000-0005-0000-0000-0000507B0000}"/>
    <cellStyle name="SAPBEXHLevel1 3 2 2" xfId="31604" xr:uid="{00000000-0005-0000-0000-0000517B0000}"/>
    <cellStyle name="SAPBEXHLevel1 3 2 2 2" xfId="31605" xr:uid="{00000000-0005-0000-0000-0000527B0000}"/>
    <cellStyle name="SAPBEXHLevel1 3 2 2 3" xfId="31606" xr:uid="{00000000-0005-0000-0000-0000537B0000}"/>
    <cellStyle name="SAPBEXHLevel1 3 2 2 4" xfId="31607" xr:uid="{00000000-0005-0000-0000-0000547B0000}"/>
    <cellStyle name="SAPBEXHLevel1 3 2 3" xfId="31608" xr:uid="{00000000-0005-0000-0000-0000557B0000}"/>
    <cellStyle name="SAPBEXHLevel1 3 2 3 2" xfId="31609" xr:uid="{00000000-0005-0000-0000-0000567B0000}"/>
    <cellStyle name="SAPBEXHLevel1 3 2 3 3" xfId="31610" xr:uid="{00000000-0005-0000-0000-0000577B0000}"/>
    <cellStyle name="SAPBEXHLevel1 3 2 3 4" xfId="31611" xr:uid="{00000000-0005-0000-0000-0000587B0000}"/>
    <cellStyle name="SAPBEXHLevel1 3 2 4" xfId="31612" xr:uid="{00000000-0005-0000-0000-0000597B0000}"/>
    <cellStyle name="SAPBEXHLevel1 3 2 4 2" xfId="31613" xr:uid="{00000000-0005-0000-0000-00005A7B0000}"/>
    <cellStyle name="SAPBEXHLevel1 3 2 4 3" xfId="31614" xr:uid="{00000000-0005-0000-0000-00005B7B0000}"/>
    <cellStyle name="SAPBEXHLevel1 3 2 4 4" xfId="31615" xr:uid="{00000000-0005-0000-0000-00005C7B0000}"/>
    <cellStyle name="SAPBEXHLevel1 3 2 5" xfId="31616" xr:uid="{00000000-0005-0000-0000-00005D7B0000}"/>
    <cellStyle name="SAPBEXHLevel1 3 2 5 2" xfId="31617" xr:uid="{00000000-0005-0000-0000-00005E7B0000}"/>
    <cellStyle name="SAPBEXHLevel1 3 2 5 3" xfId="31618" xr:uid="{00000000-0005-0000-0000-00005F7B0000}"/>
    <cellStyle name="SAPBEXHLevel1 3 2 5 4" xfId="31619" xr:uid="{00000000-0005-0000-0000-0000607B0000}"/>
    <cellStyle name="SAPBEXHLevel1 3 2 6" xfId="31620" xr:uid="{00000000-0005-0000-0000-0000617B0000}"/>
    <cellStyle name="SAPBEXHLevel1 3 2 6 2" xfId="31621" xr:uid="{00000000-0005-0000-0000-0000627B0000}"/>
    <cellStyle name="SAPBEXHLevel1 3 2 6 3" xfId="31622" xr:uid="{00000000-0005-0000-0000-0000637B0000}"/>
    <cellStyle name="SAPBEXHLevel1 3 2 6 4" xfId="31623" xr:uid="{00000000-0005-0000-0000-0000647B0000}"/>
    <cellStyle name="SAPBEXHLevel1 3 2 7" xfId="31624" xr:uid="{00000000-0005-0000-0000-0000657B0000}"/>
    <cellStyle name="SAPBEXHLevel1 3 2 7 2" xfId="31625" xr:uid="{00000000-0005-0000-0000-0000667B0000}"/>
    <cellStyle name="SAPBEXHLevel1 3 2 8" xfId="31626" xr:uid="{00000000-0005-0000-0000-0000677B0000}"/>
    <cellStyle name="SAPBEXHLevel1 3 2 9" xfId="31627" xr:uid="{00000000-0005-0000-0000-0000687B0000}"/>
    <cellStyle name="SAPBEXHLevel1 3 3" xfId="31628" xr:uid="{00000000-0005-0000-0000-0000697B0000}"/>
    <cellStyle name="SAPBEXHLevel1 3 3 2" xfId="31629" xr:uid="{00000000-0005-0000-0000-00006A7B0000}"/>
    <cellStyle name="SAPBEXHLevel1 3 3 3" xfId="31630" xr:uid="{00000000-0005-0000-0000-00006B7B0000}"/>
    <cellStyle name="SAPBEXHLevel1 3 3 4" xfId="31631" xr:uid="{00000000-0005-0000-0000-00006C7B0000}"/>
    <cellStyle name="SAPBEXHLevel1 3 4" xfId="31632" xr:uid="{00000000-0005-0000-0000-00006D7B0000}"/>
    <cellStyle name="SAPBEXHLevel1 3 4 2" xfId="31633" xr:uid="{00000000-0005-0000-0000-00006E7B0000}"/>
    <cellStyle name="SAPBEXHLevel1 3 4 3" xfId="31634" xr:uid="{00000000-0005-0000-0000-00006F7B0000}"/>
    <cellStyle name="SAPBEXHLevel1 3 4 4" xfId="31635" xr:uid="{00000000-0005-0000-0000-0000707B0000}"/>
    <cellStyle name="SAPBEXHLevel1 3 5" xfId="31636" xr:uid="{00000000-0005-0000-0000-0000717B0000}"/>
    <cellStyle name="SAPBEXHLevel1 3 5 2" xfId="31637" xr:uid="{00000000-0005-0000-0000-0000727B0000}"/>
    <cellStyle name="SAPBEXHLevel1 3 5 3" xfId="31638" xr:uid="{00000000-0005-0000-0000-0000737B0000}"/>
    <cellStyle name="SAPBEXHLevel1 3 5 4" xfId="31639" xr:uid="{00000000-0005-0000-0000-0000747B0000}"/>
    <cellStyle name="SAPBEXHLevel1 3 6" xfId="31640" xr:uid="{00000000-0005-0000-0000-0000757B0000}"/>
    <cellStyle name="SAPBEXHLevel1 3 6 2" xfId="31641" xr:uid="{00000000-0005-0000-0000-0000767B0000}"/>
    <cellStyle name="SAPBEXHLevel1 3 6 3" xfId="31642" xr:uid="{00000000-0005-0000-0000-0000777B0000}"/>
    <cellStyle name="SAPBEXHLevel1 3 6 4" xfId="31643" xr:uid="{00000000-0005-0000-0000-0000787B0000}"/>
    <cellStyle name="SAPBEXHLevel1 3 7" xfId="31644" xr:uid="{00000000-0005-0000-0000-0000797B0000}"/>
    <cellStyle name="SAPBEXHLevel1 3 7 2" xfId="31645" xr:uid="{00000000-0005-0000-0000-00007A7B0000}"/>
    <cellStyle name="SAPBEXHLevel1 3 7 3" xfId="31646" xr:uid="{00000000-0005-0000-0000-00007B7B0000}"/>
    <cellStyle name="SAPBEXHLevel1 3 7 4" xfId="31647" xr:uid="{00000000-0005-0000-0000-00007C7B0000}"/>
    <cellStyle name="SAPBEXHLevel1 3 8" xfId="31648" xr:uid="{00000000-0005-0000-0000-00007D7B0000}"/>
    <cellStyle name="SAPBEXHLevel1 3 9" xfId="31649" xr:uid="{00000000-0005-0000-0000-00007E7B0000}"/>
    <cellStyle name="SAPBEXHLevel1 3 9 2" xfId="31650" xr:uid="{00000000-0005-0000-0000-00007F7B0000}"/>
    <cellStyle name="SAPBEXHLevel1 4" xfId="31651" xr:uid="{00000000-0005-0000-0000-0000807B0000}"/>
    <cellStyle name="SAPBEXHLevel1 4 10" xfId="31652" xr:uid="{00000000-0005-0000-0000-0000817B0000}"/>
    <cellStyle name="SAPBEXHLevel1 4 2" xfId="31653" xr:uid="{00000000-0005-0000-0000-0000827B0000}"/>
    <cellStyle name="SAPBEXHLevel1 4 2 2" xfId="31654" xr:uid="{00000000-0005-0000-0000-0000837B0000}"/>
    <cellStyle name="SAPBEXHLevel1 4 2 2 2" xfId="31655" xr:uid="{00000000-0005-0000-0000-0000847B0000}"/>
    <cellStyle name="SAPBEXHLevel1 4 2 2 3" xfId="31656" xr:uid="{00000000-0005-0000-0000-0000857B0000}"/>
    <cellStyle name="SAPBEXHLevel1 4 2 2 4" xfId="31657" xr:uid="{00000000-0005-0000-0000-0000867B0000}"/>
    <cellStyle name="SAPBEXHLevel1 4 2 3" xfId="31658" xr:uid="{00000000-0005-0000-0000-0000877B0000}"/>
    <cellStyle name="SAPBEXHLevel1 4 2 3 2" xfId="31659" xr:uid="{00000000-0005-0000-0000-0000887B0000}"/>
    <cellStyle name="SAPBEXHLevel1 4 2 3 3" xfId="31660" xr:uid="{00000000-0005-0000-0000-0000897B0000}"/>
    <cellStyle name="SAPBEXHLevel1 4 2 3 4" xfId="31661" xr:uid="{00000000-0005-0000-0000-00008A7B0000}"/>
    <cellStyle name="SAPBEXHLevel1 4 2 4" xfId="31662" xr:uid="{00000000-0005-0000-0000-00008B7B0000}"/>
    <cellStyle name="SAPBEXHLevel1 4 2 4 2" xfId="31663" xr:uid="{00000000-0005-0000-0000-00008C7B0000}"/>
    <cellStyle name="SAPBEXHLevel1 4 2 4 3" xfId="31664" xr:uid="{00000000-0005-0000-0000-00008D7B0000}"/>
    <cellStyle name="SAPBEXHLevel1 4 2 4 4" xfId="31665" xr:uid="{00000000-0005-0000-0000-00008E7B0000}"/>
    <cellStyle name="SAPBEXHLevel1 4 2 5" xfId="31666" xr:uid="{00000000-0005-0000-0000-00008F7B0000}"/>
    <cellStyle name="SAPBEXHLevel1 4 2 5 2" xfId="31667" xr:uid="{00000000-0005-0000-0000-0000907B0000}"/>
    <cellStyle name="SAPBEXHLevel1 4 2 5 3" xfId="31668" xr:uid="{00000000-0005-0000-0000-0000917B0000}"/>
    <cellStyle name="SAPBEXHLevel1 4 2 5 4" xfId="31669" xr:uid="{00000000-0005-0000-0000-0000927B0000}"/>
    <cellStyle name="SAPBEXHLevel1 4 2 6" xfId="31670" xr:uid="{00000000-0005-0000-0000-0000937B0000}"/>
    <cellStyle name="SAPBEXHLevel1 4 2 6 2" xfId="31671" xr:uid="{00000000-0005-0000-0000-0000947B0000}"/>
    <cellStyle name="SAPBEXHLevel1 4 2 6 3" xfId="31672" xr:uid="{00000000-0005-0000-0000-0000957B0000}"/>
    <cellStyle name="SAPBEXHLevel1 4 2 6 4" xfId="31673" xr:uid="{00000000-0005-0000-0000-0000967B0000}"/>
    <cellStyle name="SAPBEXHLevel1 4 2 7" xfId="31674" xr:uid="{00000000-0005-0000-0000-0000977B0000}"/>
    <cellStyle name="SAPBEXHLevel1 4 2 7 2" xfId="31675" xr:uid="{00000000-0005-0000-0000-0000987B0000}"/>
    <cellStyle name="SAPBEXHLevel1 4 2 8" xfId="31676" xr:uid="{00000000-0005-0000-0000-0000997B0000}"/>
    <cellStyle name="SAPBEXHLevel1 4 2 9" xfId="31677" xr:uid="{00000000-0005-0000-0000-00009A7B0000}"/>
    <cellStyle name="SAPBEXHLevel1 4 3" xfId="31678" xr:uid="{00000000-0005-0000-0000-00009B7B0000}"/>
    <cellStyle name="SAPBEXHLevel1 4 3 2" xfId="31679" xr:uid="{00000000-0005-0000-0000-00009C7B0000}"/>
    <cellStyle name="SAPBEXHLevel1 4 3 3" xfId="31680" xr:uid="{00000000-0005-0000-0000-00009D7B0000}"/>
    <cellStyle name="SAPBEXHLevel1 4 3 4" xfId="31681" xr:uid="{00000000-0005-0000-0000-00009E7B0000}"/>
    <cellStyle name="SAPBEXHLevel1 4 4" xfId="31682" xr:uid="{00000000-0005-0000-0000-00009F7B0000}"/>
    <cellStyle name="SAPBEXHLevel1 4 4 2" xfId="31683" xr:uid="{00000000-0005-0000-0000-0000A07B0000}"/>
    <cellStyle name="SAPBEXHLevel1 4 4 3" xfId="31684" xr:uid="{00000000-0005-0000-0000-0000A17B0000}"/>
    <cellStyle name="SAPBEXHLevel1 4 4 4" xfId="31685" xr:uid="{00000000-0005-0000-0000-0000A27B0000}"/>
    <cellStyle name="SAPBEXHLevel1 4 5" xfId="31686" xr:uid="{00000000-0005-0000-0000-0000A37B0000}"/>
    <cellStyle name="SAPBEXHLevel1 4 5 2" xfId="31687" xr:uid="{00000000-0005-0000-0000-0000A47B0000}"/>
    <cellStyle name="SAPBEXHLevel1 4 5 3" xfId="31688" xr:uid="{00000000-0005-0000-0000-0000A57B0000}"/>
    <cellStyle name="SAPBEXHLevel1 4 5 4" xfId="31689" xr:uid="{00000000-0005-0000-0000-0000A67B0000}"/>
    <cellStyle name="SAPBEXHLevel1 4 6" xfId="31690" xr:uid="{00000000-0005-0000-0000-0000A77B0000}"/>
    <cellStyle name="SAPBEXHLevel1 4 6 2" xfId="31691" xr:uid="{00000000-0005-0000-0000-0000A87B0000}"/>
    <cellStyle name="SAPBEXHLevel1 4 6 3" xfId="31692" xr:uid="{00000000-0005-0000-0000-0000A97B0000}"/>
    <cellStyle name="SAPBEXHLevel1 4 6 4" xfId="31693" xr:uid="{00000000-0005-0000-0000-0000AA7B0000}"/>
    <cellStyle name="SAPBEXHLevel1 4 7" xfId="31694" xr:uid="{00000000-0005-0000-0000-0000AB7B0000}"/>
    <cellStyle name="SAPBEXHLevel1 4 7 2" xfId="31695" xr:uid="{00000000-0005-0000-0000-0000AC7B0000}"/>
    <cellStyle name="SAPBEXHLevel1 4 7 3" xfId="31696" xr:uid="{00000000-0005-0000-0000-0000AD7B0000}"/>
    <cellStyle name="SAPBEXHLevel1 4 7 4" xfId="31697" xr:uid="{00000000-0005-0000-0000-0000AE7B0000}"/>
    <cellStyle name="SAPBEXHLevel1 4 8" xfId="31698" xr:uid="{00000000-0005-0000-0000-0000AF7B0000}"/>
    <cellStyle name="SAPBEXHLevel1 4 8 2" xfId="31699" xr:uid="{00000000-0005-0000-0000-0000B07B0000}"/>
    <cellStyle name="SAPBEXHLevel1 4 9" xfId="31700" xr:uid="{00000000-0005-0000-0000-0000B17B0000}"/>
    <cellStyle name="SAPBEXHLevel1 4 9 2" xfId="31701" xr:uid="{00000000-0005-0000-0000-0000B27B0000}"/>
    <cellStyle name="SAPBEXHLevel1 5" xfId="31702" xr:uid="{00000000-0005-0000-0000-0000B37B0000}"/>
    <cellStyle name="SAPBEXHLevel1 5 2" xfId="31703" xr:uid="{00000000-0005-0000-0000-0000B47B0000}"/>
    <cellStyle name="SAPBEXHLevel1 5 2 2" xfId="31704" xr:uid="{00000000-0005-0000-0000-0000B57B0000}"/>
    <cellStyle name="SAPBEXHLevel1 5 2 3" xfId="31705" xr:uid="{00000000-0005-0000-0000-0000B67B0000}"/>
    <cellStyle name="SAPBEXHLevel1 5 2 4" xfId="31706" xr:uid="{00000000-0005-0000-0000-0000B77B0000}"/>
    <cellStyle name="SAPBEXHLevel1 5 3" xfId="31707" xr:uid="{00000000-0005-0000-0000-0000B87B0000}"/>
    <cellStyle name="SAPBEXHLevel1 5 4" xfId="31708" xr:uid="{00000000-0005-0000-0000-0000B97B0000}"/>
    <cellStyle name="SAPBEXHLevel1 5 5" xfId="31709" xr:uid="{00000000-0005-0000-0000-0000BA7B0000}"/>
    <cellStyle name="SAPBEXHLevel1 5 6" xfId="31710" xr:uid="{00000000-0005-0000-0000-0000BB7B0000}"/>
    <cellStyle name="SAPBEXHLevel1 5 7" xfId="31711" xr:uid="{00000000-0005-0000-0000-0000BC7B0000}"/>
    <cellStyle name="SAPBEXHLevel1 6" xfId="31712" xr:uid="{00000000-0005-0000-0000-0000BD7B0000}"/>
    <cellStyle name="SAPBEXHLevel1 6 2" xfId="31713" xr:uid="{00000000-0005-0000-0000-0000BE7B0000}"/>
    <cellStyle name="SAPBEXHLevel1 6 2 2" xfId="31714" xr:uid="{00000000-0005-0000-0000-0000BF7B0000}"/>
    <cellStyle name="SAPBEXHLevel1 6 2 3" xfId="31715" xr:uid="{00000000-0005-0000-0000-0000C07B0000}"/>
    <cellStyle name="SAPBEXHLevel1 6 2 4" xfId="31716" xr:uid="{00000000-0005-0000-0000-0000C17B0000}"/>
    <cellStyle name="SAPBEXHLevel1 6 3" xfId="31717" xr:uid="{00000000-0005-0000-0000-0000C27B0000}"/>
    <cellStyle name="SAPBEXHLevel1 6 4" xfId="31718" xr:uid="{00000000-0005-0000-0000-0000C37B0000}"/>
    <cellStyle name="SAPBEXHLevel1 6 5" xfId="31719" xr:uid="{00000000-0005-0000-0000-0000C47B0000}"/>
    <cellStyle name="SAPBEXHLevel1 7" xfId="31720" xr:uid="{00000000-0005-0000-0000-0000C57B0000}"/>
    <cellStyle name="SAPBEXHLevel1 7 2" xfId="31721" xr:uid="{00000000-0005-0000-0000-0000C67B0000}"/>
    <cellStyle name="SAPBEXHLevel1 7 3" xfId="31722" xr:uid="{00000000-0005-0000-0000-0000C77B0000}"/>
    <cellStyle name="SAPBEXHLevel1 7 4" xfId="31723" xr:uid="{00000000-0005-0000-0000-0000C87B0000}"/>
    <cellStyle name="SAPBEXHLevel1 8" xfId="31724" xr:uid="{00000000-0005-0000-0000-0000C97B0000}"/>
    <cellStyle name="SAPBEXHLevel1 8 2" xfId="31725" xr:uid="{00000000-0005-0000-0000-0000CA7B0000}"/>
    <cellStyle name="SAPBEXHLevel1 8 3" xfId="31726" xr:uid="{00000000-0005-0000-0000-0000CB7B0000}"/>
    <cellStyle name="SAPBEXHLevel1 8 4" xfId="31727" xr:uid="{00000000-0005-0000-0000-0000CC7B0000}"/>
    <cellStyle name="SAPBEXHLevel1 9" xfId="31728" xr:uid="{00000000-0005-0000-0000-0000CD7B0000}"/>
    <cellStyle name="SAPBEXHLevel1 9 2" xfId="31729" xr:uid="{00000000-0005-0000-0000-0000CE7B0000}"/>
    <cellStyle name="SAPBEXHLevel1 9 3" xfId="31730" xr:uid="{00000000-0005-0000-0000-0000CF7B0000}"/>
    <cellStyle name="SAPBEXHLevel1 9 4" xfId="31731" xr:uid="{00000000-0005-0000-0000-0000D07B0000}"/>
    <cellStyle name="SAPBEXHLevel1X" xfId="124" xr:uid="{00000000-0005-0000-0000-0000D17B0000}"/>
    <cellStyle name="SAPBEXHLevel1X 10" xfId="31732" xr:uid="{00000000-0005-0000-0000-0000D27B0000}"/>
    <cellStyle name="SAPBEXHLevel1X 10 2" xfId="31733" xr:uid="{00000000-0005-0000-0000-0000D37B0000}"/>
    <cellStyle name="SAPBEXHLevel1X 10 3" xfId="31734" xr:uid="{00000000-0005-0000-0000-0000D47B0000}"/>
    <cellStyle name="SAPBEXHLevel1X 10 4" xfId="31735" xr:uid="{00000000-0005-0000-0000-0000D57B0000}"/>
    <cellStyle name="SAPBEXHLevel1X 11" xfId="31736" xr:uid="{00000000-0005-0000-0000-0000D67B0000}"/>
    <cellStyle name="SAPBEXHLevel1X 11 2" xfId="31737" xr:uid="{00000000-0005-0000-0000-0000D77B0000}"/>
    <cellStyle name="SAPBEXHLevel1X 11 3" xfId="31738" xr:uid="{00000000-0005-0000-0000-0000D87B0000}"/>
    <cellStyle name="SAPBEXHLevel1X 11 4" xfId="31739" xr:uid="{00000000-0005-0000-0000-0000D97B0000}"/>
    <cellStyle name="SAPBEXHLevel1X 12" xfId="31740" xr:uid="{00000000-0005-0000-0000-0000DA7B0000}"/>
    <cellStyle name="SAPBEXHLevel1X 12 2" xfId="31741" xr:uid="{00000000-0005-0000-0000-0000DB7B0000}"/>
    <cellStyle name="SAPBEXHLevel1X 12 3" xfId="31742" xr:uid="{00000000-0005-0000-0000-0000DC7B0000}"/>
    <cellStyle name="SAPBEXHLevel1X 12 4" xfId="31743" xr:uid="{00000000-0005-0000-0000-0000DD7B0000}"/>
    <cellStyle name="SAPBEXHLevel1X 13" xfId="31744" xr:uid="{00000000-0005-0000-0000-0000DE7B0000}"/>
    <cellStyle name="SAPBEXHLevel1X 13 2" xfId="31745" xr:uid="{00000000-0005-0000-0000-0000DF7B0000}"/>
    <cellStyle name="SAPBEXHLevel1X 13 3" xfId="31746" xr:uid="{00000000-0005-0000-0000-0000E07B0000}"/>
    <cellStyle name="SAPBEXHLevel1X 13 4" xfId="31747" xr:uid="{00000000-0005-0000-0000-0000E17B0000}"/>
    <cellStyle name="SAPBEXHLevel1X 14" xfId="31748" xr:uid="{00000000-0005-0000-0000-0000E27B0000}"/>
    <cellStyle name="SAPBEXHLevel1X 14 2" xfId="31749" xr:uid="{00000000-0005-0000-0000-0000E37B0000}"/>
    <cellStyle name="SAPBEXHLevel1X 14 3" xfId="31750" xr:uid="{00000000-0005-0000-0000-0000E47B0000}"/>
    <cellStyle name="SAPBEXHLevel1X 14 4" xfId="31751" xr:uid="{00000000-0005-0000-0000-0000E57B0000}"/>
    <cellStyle name="SAPBEXHLevel1X 15" xfId="31752" xr:uid="{00000000-0005-0000-0000-0000E67B0000}"/>
    <cellStyle name="SAPBEXHLevel1X 15 2" xfId="31753" xr:uid="{00000000-0005-0000-0000-0000E77B0000}"/>
    <cellStyle name="SAPBEXHLevel1X 15 3" xfId="31754" xr:uid="{00000000-0005-0000-0000-0000E87B0000}"/>
    <cellStyle name="SAPBEXHLevel1X 15 4" xfId="31755" xr:uid="{00000000-0005-0000-0000-0000E97B0000}"/>
    <cellStyle name="SAPBEXHLevel1X 16" xfId="31756" xr:uid="{00000000-0005-0000-0000-0000EA7B0000}"/>
    <cellStyle name="SAPBEXHLevel1X 16 2" xfId="31757" xr:uid="{00000000-0005-0000-0000-0000EB7B0000}"/>
    <cellStyle name="SAPBEXHLevel1X 16 3" xfId="31758" xr:uid="{00000000-0005-0000-0000-0000EC7B0000}"/>
    <cellStyle name="SAPBEXHLevel1X 16 4" xfId="31759" xr:uid="{00000000-0005-0000-0000-0000ED7B0000}"/>
    <cellStyle name="SAPBEXHLevel1X 17" xfId="31760" xr:uid="{00000000-0005-0000-0000-0000EE7B0000}"/>
    <cellStyle name="SAPBEXHLevel1X 17 2" xfId="31761" xr:uid="{00000000-0005-0000-0000-0000EF7B0000}"/>
    <cellStyle name="SAPBEXHLevel1X 17 3" xfId="31762" xr:uid="{00000000-0005-0000-0000-0000F07B0000}"/>
    <cellStyle name="SAPBEXHLevel1X 17 4" xfId="31763" xr:uid="{00000000-0005-0000-0000-0000F17B0000}"/>
    <cellStyle name="SAPBEXHLevel1X 18" xfId="31764" xr:uid="{00000000-0005-0000-0000-0000F27B0000}"/>
    <cellStyle name="SAPBEXHLevel1X 19" xfId="31765" xr:uid="{00000000-0005-0000-0000-0000F37B0000}"/>
    <cellStyle name="SAPBEXHLevel1X 2" xfId="31766" xr:uid="{00000000-0005-0000-0000-0000F47B0000}"/>
    <cellStyle name="SAPBEXHLevel1X 2 10" xfId="31767" xr:uid="{00000000-0005-0000-0000-0000F57B0000}"/>
    <cellStyle name="SAPBEXHLevel1X 2 10 2" xfId="31768" xr:uid="{00000000-0005-0000-0000-0000F67B0000}"/>
    <cellStyle name="SAPBEXHLevel1X 2 11" xfId="31769" xr:uid="{00000000-0005-0000-0000-0000F77B0000}"/>
    <cellStyle name="SAPBEXHLevel1X 2 11 2" xfId="31770" xr:uid="{00000000-0005-0000-0000-0000F87B0000}"/>
    <cellStyle name="SAPBEXHLevel1X 2 12" xfId="31771" xr:uid="{00000000-0005-0000-0000-0000F97B0000}"/>
    <cellStyle name="SAPBEXHLevel1X 2 12 2" xfId="31772" xr:uid="{00000000-0005-0000-0000-0000FA7B0000}"/>
    <cellStyle name="SAPBEXHLevel1X 2 13" xfId="31773" xr:uid="{00000000-0005-0000-0000-0000FB7B0000}"/>
    <cellStyle name="SAPBEXHLevel1X 2 14" xfId="31774" xr:uid="{00000000-0005-0000-0000-0000FC7B0000}"/>
    <cellStyle name="SAPBEXHLevel1X 2 2" xfId="31775" xr:uid="{00000000-0005-0000-0000-0000FD7B0000}"/>
    <cellStyle name="SAPBEXHLevel1X 2 2 10" xfId="31776" xr:uid="{00000000-0005-0000-0000-0000FE7B0000}"/>
    <cellStyle name="SAPBEXHLevel1X 2 2 2" xfId="31777" xr:uid="{00000000-0005-0000-0000-0000FF7B0000}"/>
    <cellStyle name="SAPBEXHLevel1X 2 2 2 2" xfId="31778" xr:uid="{00000000-0005-0000-0000-0000007C0000}"/>
    <cellStyle name="SAPBEXHLevel1X 2 2 2 2 2" xfId="31779" xr:uid="{00000000-0005-0000-0000-0000017C0000}"/>
    <cellStyle name="SAPBEXHLevel1X 2 2 2 2 3" xfId="31780" xr:uid="{00000000-0005-0000-0000-0000027C0000}"/>
    <cellStyle name="SAPBEXHLevel1X 2 2 2 2 4" xfId="31781" xr:uid="{00000000-0005-0000-0000-0000037C0000}"/>
    <cellStyle name="SAPBEXHLevel1X 2 2 2 3" xfId="31782" xr:uid="{00000000-0005-0000-0000-0000047C0000}"/>
    <cellStyle name="SAPBEXHLevel1X 2 2 2 3 2" xfId="31783" xr:uid="{00000000-0005-0000-0000-0000057C0000}"/>
    <cellStyle name="SAPBEXHLevel1X 2 2 2 3 3" xfId="31784" xr:uid="{00000000-0005-0000-0000-0000067C0000}"/>
    <cellStyle name="SAPBEXHLevel1X 2 2 2 3 4" xfId="31785" xr:uid="{00000000-0005-0000-0000-0000077C0000}"/>
    <cellStyle name="SAPBEXHLevel1X 2 2 2 4" xfId="31786" xr:uid="{00000000-0005-0000-0000-0000087C0000}"/>
    <cellStyle name="SAPBEXHLevel1X 2 2 2 4 2" xfId="31787" xr:uid="{00000000-0005-0000-0000-0000097C0000}"/>
    <cellStyle name="SAPBEXHLevel1X 2 2 2 4 3" xfId="31788" xr:uid="{00000000-0005-0000-0000-00000A7C0000}"/>
    <cellStyle name="SAPBEXHLevel1X 2 2 2 4 4" xfId="31789" xr:uid="{00000000-0005-0000-0000-00000B7C0000}"/>
    <cellStyle name="SAPBEXHLevel1X 2 2 2 5" xfId="31790" xr:uid="{00000000-0005-0000-0000-00000C7C0000}"/>
    <cellStyle name="SAPBEXHLevel1X 2 2 2 5 2" xfId="31791" xr:uid="{00000000-0005-0000-0000-00000D7C0000}"/>
    <cellStyle name="SAPBEXHLevel1X 2 2 2 5 3" xfId="31792" xr:uid="{00000000-0005-0000-0000-00000E7C0000}"/>
    <cellStyle name="SAPBEXHLevel1X 2 2 2 5 4" xfId="31793" xr:uid="{00000000-0005-0000-0000-00000F7C0000}"/>
    <cellStyle name="SAPBEXHLevel1X 2 2 2 6" xfId="31794" xr:uid="{00000000-0005-0000-0000-0000107C0000}"/>
    <cellStyle name="SAPBEXHLevel1X 2 2 2 6 2" xfId="31795" xr:uid="{00000000-0005-0000-0000-0000117C0000}"/>
    <cellStyle name="SAPBEXHLevel1X 2 2 2 6 3" xfId="31796" xr:uid="{00000000-0005-0000-0000-0000127C0000}"/>
    <cellStyle name="SAPBEXHLevel1X 2 2 2 6 4" xfId="31797" xr:uid="{00000000-0005-0000-0000-0000137C0000}"/>
    <cellStyle name="SAPBEXHLevel1X 2 2 2 7" xfId="31798" xr:uid="{00000000-0005-0000-0000-0000147C0000}"/>
    <cellStyle name="SAPBEXHLevel1X 2 2 2 7 2" xfId="31799" xr:uid="{00000000-0005-0000-0000-0000157C0000}"/>
    <cellStyle name="SAPBEXHLevel1X 2 2 2 8" xfId="31800" xr:uid="{00000000-0005-0000-0000-0000167C0000}"/>
    <cellStyle name="SAPBEXHLevel1X 2 2 2 9" xfId="31801" xr:uid="{00000000-0005-0000-0000-0000177C0000}"/>
    <cellStyle name="SAPBEXHLevel1X 2 2 3" xfId="31802" xr:uid="{00000000-0005-0000-0000-0000187C0000}"/>
    <cellStyle name="SAPBEXHLevel1X 2 2 3 2" xfId="31803" xr:uid="{00000000-0005-0000-0000-0000197C0000}"/>
    <cellStyle name="SAPBEXHLevel1X 2 2 3 3" xfId="31804" xr:uid="{00000000-0005-0000-0000-00001A7C0000}"/>
    <cellStyle name="SAPBEXHLevel1X 2 2 3 4" xfId="31805" xr:uid="{00000000-0005-0000-0000-00001B7C0000}"/>
    <cellStyle name="SAPBEXHLevel1X 2 2 4" xfId="31806" xr:uid="{00000000-0005-0000-0000-00001C7C0000}"/>
    <cellStyle name="SAPBEXHLevel1X 2 2 4 2" xfId="31807" xr:uid="{00000000-0005-0000-0000-00001D7C0000}"/>
    <cellStyle name="SAPBEXHLevel1X 2 2 4 3" xfId="31808" xr:uid="{00000000-0005-0000-0000-00001E7C0000}"/>
    <cellStyle name="SAPBEXHLevel1X 2 2 4 4" xfId="31809" xr:uid="{00000000-0005-0000-0000-00001F7C0000}"/>
    <cellStyle name="SAPBEXHLevel1X 2 2 5" xfId="31810" xr:uid="{00000000-0005-0000-0000-0000207C0000}"/>
    <cellStyle name="SAPBEXHLevel1X 2 2 5 2" xfId="31811" xr:uid="{00000000-0005-0000-0000-0000217C0000}"/>
    <cellStyle name="SAPBEXHLevel1X 2 2 5 3" xfId="31812" xr:uid="{00000000-0005-0000-0000-0000227C0000}"/>
    <cellStyle name="SAPBEXHLevel1X 2 2 5 4" xfId="31813" xr:uid="{00000000-0005-0000-0000-0000237C0000}"/>
    <cellStyle name="SAPBEXHLevel1X 2 2 6" xfId="31814" xr:uid="{00000000-0005-0000-0000-0000247C0000}"/>
    <cellStyle name="SAPBEXHLevel1X 2 2 6 2" xfId="31815" xr:uid="{00000000-0005-0000-0000-0000257C0000}"/>
    <cellStyle name="SAPBEXHLevel1X 2 2 6 3" xfId="31816" xr:uid="{00000000-0005-0000-0000-0000267C0000}"/>
    <cellStyle name="SAPBEXHLevel1X 2 2 6 4" xfId="31817" xr:uid="{00000000-0005-0000-0000-0000277C0000}"/>
    <cellStyle name="SAPBEXHLevel1X 2 2 7" xfId="31818" xr:uid="{00000000-0005-0000-0000-0000287C0000}"/>
    <cellStyle name="SAPBEXHLevel1X 2 2 7 2" xfId="31819" xr:uid="{00000000-0005-0000-0000-0000297C0000}"/>
    <cellStyle name="SAPBEXHLevel1X 2 2 7 3" xfId="31820" xr:uid="{00000000-0005-0000-0000-00002A7C0000}"/>
    <cellStyle name="SAPBEXHLevel1X 2 2 7 4" xfId="31821" xr:uid="{00000000-0005-0000-0000-00002B7C0000}"/>
    <cellStyle name="SAPBEXHLevel1X 2 2 8" xfId="31822" xr:uid="{00000000-0005-0000-0000-00002C7C0000}"/>
    <cellStyle name="SAPBEXHLevel1X 2 2 8 2" xfId="31823" xr:uid="{00000000-0005-0000-0000-00002D7C0000}"/>
    <cellStyle name="SAPBEXHLevel1X 2 2 9" xfId="31824" xr:uid="{00000000-0005-0000-0000-00002E7C0000}"/>
    <cellStyle name="SAPBEXHLevel1X 2 3" xfId="31825" xr:uid="{00000000-0005-0000-0000-00002F7C0000}"/>
    <cellStyle name="SAPBEXHLevel1X 2 3 2" xfId="31826" xr:uid="{00000000-0005-0000-0000-0000307C0000}"/>
    <cellStyle name="SAPBEXHLevel1X 2 3 2 2" xfId="31827" xr:uid="{00000000-0005-0000-0000-0000317C0000}"/>
    <cellStyle name="SAPBEXHLevel1X 2 3 2 3" xfId="31828" xr:uid="{00000000-0005-0000-0000-0000327C0000}"/>
    <cellStyle name="SAPBEXHLevel1X 2 3 2 4" xfId="31829" xr:uid="{00000000-0005-0000-0000-0000337C0000}"/>
    <cellStyle name="SAPBEXHLevel1X 2 3 3" xfId="31830" xr:uid="{00000000-0005-0000-0000-0000347C0000}"/>
    <cellStyle name="SAPBEXHLevel1X 2 3 3 2" xfId="31831" xr:uid="{00000000-0005-0000-0000-0000357C0000}"/>
    <cellStyle name="SAPBEXHLevel1X 2 3 3 3" xfId="31832" xr:uid="{00000000-0005-0000-0000-0000367C0000}"/>
    <cellStyle name="SAPBEXHLevel1X 2 3 3 4" xfId="31833" xr:uid="{00000000-0005-0000-0000-0000377C0000}"/>
    <cellStyle name="SAPBEXHLevel1X 2 3 4" xfId="31834" xr:uid="{00000000-0005-0000-0000-0000387C0000}"/>
    <cellStyle name="SAPBEXHLevel1X 2 3 4 2" xfId="31835" xr:uid="{00000000-0005-0000-0000-0000397C0000}"/>
    <cellStyle name="SAPBEXHLevel1X 2 3 4 3" xfId="31836" xr:uid="{00000000-0005-0000-0000-00003A7C0000}"/>
    <cellStyle name="SAPBEXHLevel1X 2 3 4 4" xfId="31837" xr:uid="{00000000-0005-0000-0000-00003B7C0000}"/>
    <cellStyle name="SAPBEXHLevel1X 2 3 5" xfId="31838" xr:uid="{00000000-0005-0000-0000-00003C7C0000}"/>
    <cellStyle name="SAPBEXHLevel1X 2 3 5 2" xfId="31839" xr:uid="{00000000-0005-0000-0000-00003D7C0000}"/>
    <cellStyle name="SAPBEXHLevel1X 2 3 5 3" xfId="31840" xr:uid="{00000000-0005-0000-0000-00003E7C0000}"/>
    <cellStyle name="SAPBEXHLevel1X 2 3 5 4" xfId="31841" xr:uid="{00000000-0005-0000-0000-00003F7C0000}"/>
    <cellStyle name="SAPBEXHLevel1X 2 3 6" xfId="31842" xr:uid="{00000000-0005-0000-0000-0000407C0000}"/>
    <cellStyle name="SAPBEXHLevel1X 2 3 6 2" xfId="31843" xr:uid="{00000000-0005-0000-0000-0000417C0000}"/>
    <cellStyle name="SAPBEXHLevel1X 2 3 6 3" xfId="31844" xr:uid="{00000000-0005-0000-0000-0000427C0000}"/>
    <cellStyle name="SAPBEXHLevel1X 2 3 6 4" xfId="31845" xr:uid="{00000000-0005-0000-0000-0000437C0000}"/>
    <cellStyle name="SAPBEXHLevel1X 2 3 7" xfId="31846" xr:uid="{00000000-0005-0000-0000-0000447C0000}"/>
    <cellStyle name="SAPBEXHLevel1X 2 3 7 2" xfId="31847" xr:uid="{00000000-0005-0000-0000-0000457C0000}"/>
    <cellStyle name="SAPBEXHLevel1X 2 3 8" xfId="31848" xr:uid="{00000000-0005-0000-0000-0000467C0000}"/>
    <cellStyle name="SAPBEXHLevel1X 2 3 9" xfId="31849" xr:uid="{00000000-0005-0000-0000-0000477C0000}"/>
    <cellStyle name="SAPBEXHLevel1X 2 4" xfId="31850" xr:uid="{00000000-0005-0000-0000-0000487C0000}"/>
    <cellStyle name="SAPBEXHLevel1X 2 4 2" xfId="31851" xr:uid="{00000000-0005-0000-0000-0000497C0000}"/>
    <cellStyle name="SAPBEXHLevel1X 2 4 3" xfId="31852" xr:uid="{00000000-0005-0000-0000-00004A7C0000}"/>
    <cellStyle name="SAPBEXHLevel1X 2 4 4" xfId="31853" xr:uid="{00000000-0005-0000-0000-00004B7C0000}"/>
    <cellStyle name="SAPBEXHLevel1X 2 5" xfId="31854" xr:uid="{00000000-0005-0000-0000-00004C7C0000}"/>
    <cellStyle name="SAPBEXHLevel1X 2 5 2" xfId="31855" xr:uid="{00000000-0005-0000-0000-00004D7C0000}"/>
    <cellStyle name="SAPBEXHLevel1X 2 5 3" xfId="31856" xr:uid="{00000000-0005-0000-0000-00004E7C0000}"/>
    <cellStyle name="SAPBEXHLevel1X 2 5 4" xfId="31857" xr:uid="{00000000-0005-0000-0000-00004F7C0000}"/>
    <cellStyle name="SAPBEXHLevel1X 2 6" xfId="31858" xr:uid="{00000000-0005-0000-0000-0000507C0000}"/>
    <cellStyle name="SAPBEXHLevel1X 2 6 2" xfId="31859" xr:uid="{00000000-0005-0000-0000-0000517C0000}"/>
    <cellStyle name="SAPBEXHLevel1X 2 6 3" xfId="31860" xr:uid="{00000000-0005-0000-0000-0000527C0000}"/>
    <cellStyle name="SAPBEXHLevel1X 2 6 4" xfId="31861" xr:uid="{00000000-0005-0000-0000-0000537C0000}"/>
    <cellStyle name="SAPBEXHLevel1X 2 7" xfId="31862" xr:uid="{00000000-0005-0000-0000-0000547C0000}"/>
    <cellStyle name="SAPBEXHLevel1X 2 7 2" xfId="31863" xr:uid="{00000000-0005-0000-0000-0000557C0000}"/>
    <cellStyle name="SAPBEXHLevel1X 2 7 3" xfId="31864" xr:uid="{00000000-0005-0000-0000-0000567C0000}"/>
    <cellStyle name="SAPBEXHLevel1X 2 7 4" xfId="31865" xr:uid="{00000000-0005-0000-0000-0000577C0000}"/>
    <cellStyle name="SAPBEXHLevel1X 2 8" xfId="31866" xr:uid="{00000000-0005-0000-0000-0000587C0000}"/>
    <cellStyle name="SAPBEXHLevel1X 2 9" xfId="31867" xr:uid="{00000000-0005-0000-0000-0000597C0000}"/>
    <cellStyle name="SAPBEXHLevel1X 20" xfId="31868" xr:uid="{00000000-0005-0000-0000-00005A7C0000}"/>
    <cellStyle name="SAPBEXHLevel1X 20 2" xfId="31869" xr:uid="{00000000-0005-0000-0000-00005B7C0000}"/>
    <cellStyle name="SAPBEXHLevel1X 21" xfId="31870" xr:uid="{00000000-0005-0000-0000-00005C7C0000}"/>
    <cellStyle name="SAPBEXHLevel1X 21 2" xfId="31871" xr:uid="{00000000-0005-0000-0000-00005D7C0000}"/>
    <cellStyle name="SAPBEXHLevel1X 22" xfId="31872" xr:uid="{00000000-0005-0000-0000-00005E7C0000}"/>
    <cellStyle name="SAPBEXHLevel1X 22 2" xfId="31873" xr:uid="{00000000-0005-0000-0000-00005F7C0000}"/>
    <cellStyle name="SAPBEXHLevel1X 22 3" xfId="31874" xr:uid="{00000000-0005-0000-0000-0000607C0000}"/>
    <cellStyle name="SAPBEXHLevel1X 23" xfId="31875" xr:uid="{00000000-0005-0000-0000-0000617C0000}"/>
    <cellStyle name="SAPBEXHLevel1X 3" xfId="31876" xr:uid="{00000000-0005-0000-0000-0000627C0000}"/>
    <cellStyle name="SAPBEXHLevel1X 3 10" xfId="31877" xr:uid="{00000000-0005-0000-0000-0000637C0000}"/>
    <cellStyle name="SAPBEXHLevel1X 3 10 2" xfId="31878" xr:uid="{00000000-0005-0000-0000-0000647C0000}"/>
    <cellStyle name="SAPBEXHLevel1X 3 11" xfId="31879" xr:uid="{00000000-0005-0000-0000-0000657C0000}"/>
    <cellStyle name="SAPBEXHLevel1X 3 11 2" xfId="31880" xr:uid="{00000000-0005-0000-0000-0000667C0000}"/>
    <cellStyle name="SAPBEXHLevel1X 3 12" xfId="31881" xr:uid="{00000000-0005-0000-0000-0000677C0000}"/>
    <cellStyle name="SAPBEXHLevel1X 3 2" xfId="31882" xr:uid="{00000000-0005-0000-0000-0000687C0000}"/>
    <cellStyle name="SAPBEXHLevel1X 3 2 2" xfId="31883" xr:uid="{00000000-0005-0000-0000-0000697C0000}"/>
    <cellStyle name="SAPBEXHLevel1X 3 2 2 2" xfId="31884" xr:uid="{00000000-0005-0000-0000-00006A7C0000}"/>
    <cellStyle name="SAPBEXHLevel1X 3 2 2 3" xfId="31885" xr:uid="{00000000-0005-0000-0000-00006B7C0000}"/>
    <cellStyle name="SAPBEXHLevel1X 3 2 2 4" xfId="31886" xr:uid="{00000000-0005-0000-0000-00006C7C0000}"/>
    <cellStyle name="SAPBEXHLevel1X 3 2 3" xfId="31887" xr:uid="{00000000-0005-0000-0000-00006D7C0000}"/>
    <cellStyle name="SAPBEXHLevel1X 3 2 3 2" xfId="31888" xr:uid="{00000000-0005-0000-0000-00006E7C0000}"/>
    <cellStyle name="SAPBEXHLevel1X 3 2 3 3" xfId="31889" xr:uid="{00000000-0005-0000-0000-00006F7C0000}"/>
    <cellStyle name="SAPBEXHLevel1X 3 2 3 4" xfId="31890" xr:uid="{00000000-0005-0000-0000-0000707C0000}"/>
    <cellStyle name="SAPBEXHLevel1X 3 2 4" xfId="31891" xr:uid="{00000000-0005-0000-0000-0000717C0000}"/>
    <cellStyle name="SAPBEXHLevel1X 3 2 4 2" xfId="31892" xr:uid="{00000000-0005-0000-0000-0000727C0000}"/>
    <cellStyle name="SAPBEXHLevel1X 3 2 4 3" xfId="31893" xr:uid="{00000000-0005-0000-0000-0000737C0000}"/>
    <cellStyle name="SAPBEXHLevel1X 3 2 4 4" xfId="31894" xr:uid="{00000000-0005-0000-0000-0000747C0000}"/>
    <cellStyle name="SAPBEXHLevel1X 3 2 5" xfId="31895" xr:uid="{00000000-0005-0000-0000-0000757C0000}"/>
    <cellStyle name="SAPBEXHLevel1X 3 2 5 2" xfId="31896" xr:uid="{00000000-0005-0000-0000-0000767C0000}"/>
    <cellStyle name="SAPBEXHLevel1X 3 2 5 3" xfId="31897" xr:uid="{00000000-0005-0000-0000-0000777C0000}"/>
    <cellStyle name="SAPBEXHLevel1X 3 2 5 4" xfId="31898" xr:uid="{00000000-0005-0000-0000-0000787C0000}"/>
    <cellStyle name="SAPBEXHLevel1X 3 2 6" xfId="31899" xr:uid="{00000000-0005-0000-0000-0000797C0000}"/>
    <cellStyle name="SAPBEXHLevel1X 3 2 6 2" xfId="31900" xr:uid="{00000000-0005-0000-0000-00007A7C0000}"/>
    <cellStyle name="SAPBEXHLevel1X 3 2 6 3" xfId="31901" xr:uid="{00000000-0005-0000-0000-00007B7C0000}"/>
    <cellStyle name="SAPBEXHLevel1X 3 2 6 4" xfId="31902" xr:uid="{00000000-0005-0000-0000-00007C7C0000}"/>
    <cellStyle name="SAPBEXHLevel1X 3 2 7" xfId="31903" xr:uid="{00000000-0005-0000-0000-00007D7C0000}"/>
    <cellStyle name="SAPBEXHLevel1X 3 2 7 2" xfId="31904" xr:uid="{00000000-0005-0000-0000-00007E7C0000}"/>
    <cellStyle name="SAPBEXHLevel1X 3 2 8" xfId="31905" xr:uid="{00000000-0005-0000-0000-00007F7C0000}"/>
    <cellStyle name="SAPBEXHLevel1X 3 2 9" xfId="31906" xr:uid="{00000000-0005-0000-0000-0000807C0000}"/>
    <cellStyle name="SAPBEXHLevel1X 3 3" xfId="31907" xr:uid="{00000000-0005-0000-0000-0000817C0000}"/>
    <cellStyle name="SAPBEXHLevel1X 3 3 2" xfId="31908" xr:uid="{00000000-0005-0000-0000-0000827C0000}"/>
    <cellStyle name="SAPBEXHLevel1X 3 3 3" xfId="31909" xr:uid="{00000000-0005-0000-0000-0000837C0000}"/>
    <cellStyle name="SAPBEXHLevel1X 3 3 4" xfId="31910" xr:uid="{00000000-0005-0000-0000-0000847C0000}"/>
    <cellStyle name="SAPBEXHLevel1X 3 4" xfId="31911" xr:uid="{00000000-0005-0000-0000-0000857C0000}"/>
    <cellStyle name="SAPBEXHLevel1X 3 4 2" xfId="31912" xr:uid="{00000000-0005-0000-0000-0000867C0000}"/>
    <cellStyle name="SAPBEXHLevel1X 3 4 3" xfId="31913" xr:uid="{00000000-0005-0000-0000-0000877C0000}"/>
    <cellStyle name="SAPBEXHLevel1X 3 4 4" xfId="31914" xr:uid="{00000000-0005-0000-0000-0000887C0000}"/>
    <cellStyle name="SAPBEXHLevel1X 3 5" xfId="31915" xr:uid="{00000000-0005-0000-0000-0000897C0000}"/>
    <cellStyle name="SAPBEXHLevel1X 3 5 2" xfId="31916" xr:uid="{00000000-0005-0000-0000-00008A7C0000}"/>
    <cellStyle name="SAPBEXHLevel1X 3 5 3" xfId="31917" xr:uid="{00000000-0005-0000-0000-00008B7C0000}"/>
    <cellStyle name="SAPBEXHLevel1X 3 5 4" xfId="31918" xr:uid="{00000000-0005-0000-0000-00008C7C0000}"/>
    <cellStyle name="SAPBEXHLevel1X 3 6" xfId="31919" xr:uid="{00000000-0005-0000-0000-00008D7C0000}"/>
    <cellStyle name="SAPBEXHLevel1X 3 6 2" xfId="31920" xr:uid="{00000000-0005-0000-0000-00008E7C0000}"/>
    <cellStyle name="SAPBEXHLevel1X 3 6 3" xfId="31921" xr:uid="{00000000-0005-0000-0000-00008F7C0000}"/>
    <cellStyle name="SAPBEXHLevel1X 3 6 4" xfId="31922" xr:uid="{00000000-0005-0000-0000-0000907C0000}"/>
    <cellStyle name="SAPBEXHLevel1X 3 7" xfId="31923" xr:uid="{00000000-0005-0000-0000-0000917C0000}"/>
    <cellStyle name="SAPBEXHLevel1X 3 7 2" xfId="31924" xr:uid="{00000000-0005-0000-0000-0000927C0000}"/>
    <cellStyle name="SAPBEXHLevel1X 3 7 3" xfId="31925" xr:uid="{00000000-0005-0000-0000-0000937C0000}"/>
    <cellStyle name="SAPBEXHLevel1X 3 7 4" xfId="31926" xr:uid="{00000000-0005-0000-0000-0000947C0000}"/>
    <cellStyle name="SAPBEXHLevel1X 3 8" xfId="31927" xr:uid="{00000000-0005-0000-0000-0000957C0000}"/>
    <cellStyle name="SAPBEXHLevel1X 3 9" xfId="31928" xr:uid="{00000000-0005-0000-0000-0000967C0000}"/>
    <cellStyle name="SAPBEXHLevel1X 3 9 2" xfId="31929" xr:uid="{00000000-0005-0000-0000-0000977C0000}"/>
    <cellStyle name="SAPBEXHLevel1X 4" xfId="31930" xr:uid="{00000000-0005-0000-0000-0000987C0000}"/>
    <cellStyle name="SAPBEXHLevel1X 4 10" xfId="31931" xr:uid="{00000000-0005-0000-0000-0000997C0000}"/>
    <cellStyle name="SAPBEXHLevel1X 4 2" xfId="31932" xr:uid="{00000000-0005-0000-0000-00009A7C0000}"/>
    <cellStyle name="SAPBEXHLevel1X 4 2 2" xfId="31933" xr:uid="{00000000-0005-0000-0000-00009B7C0000}"/>
    <cellStyle name="SAPBEXHLevel1X 4 2 2 2" xfId="31934" xr:uid="{00000000-0005-0000-0000-00009C7C0000}"/>
    <cellStyle name="SAPBEXHLevel1X 4 2 2 3" xfId="31935" xr:uid="{00000000-0005-0000-0000-00009D7C0000}"/>
    <cellStyle name="SAPBEXHLevel1X 4 2 2 4" xfId="31936" xr:uid="{00000000-0005-0000-0000-00009E7C0000}"/>
    <cellStyle name="SAPBEXHLevel1X 4 2 3" xfId="31937" xr:uid="{00000000-0005-0000-0000-00009F7C0000}"/>
    <cellStyle name="SAPBEXHLevel1X 4 2 3 2" xfId="31938" xr:uid="{00000000-0005-0000-0000-0000A07C0000}"/>
    <cellStyle name="SAPBEXHLevel1X 4 2 3 3" xfId="31939" xr:uid="{00000000-0005-0000-0000-0000A17C0000}"/>
    <cellStyle name="SAPBEXHLevel1X 4 2 3 4" xfId="31940" xr:uid="{00000000-0005-0000-0000-0000A27C0000}"/>
    <cellStyle name="SAPBEXHLevel1X 4 2 4" xfId="31941" xr:uid="{00000000-0005-0000-0000-0000A37C0000}"/>
    <cellStyle name="SAPBEXHLevel1X 4 2 4 2" xfId="31942" xr:uid="{00000000-0005-0000-0000-0000A47C0000}"/>
    <cellStyle name="SAPBEXHLevel1X 4 2 4 3" xfId="31943" xr:uid="{00000000-0005-0000-0000-0000A57C0000}"/>
    <cellStyle name="SAPBEXHLevel1X 4 2 4 4" xfId="31944" xr:uid="{00000000-0005-0000-0000-0000A67C0000}"/>
    <cellStyle name="SAPBEXHLevel1X 4 2 5" xfId="31945" xr:uid="{00000000-0005-0000-0000-0000A77C0000}"/>
    <cellStyle name="SAPBEXHLevel1X 4 2 5 2" xfId="31946" xr:uid="{00000000-0005-0000-0000-0000A87C0000}"/>
    <cellStyle name="SAPBEXHLevel1X 4 2 5 3" xfId="31947" xr:uid="{00000000-0005-0000-0000-0000A97C0000}"/>
    <cellStyle name="SAPBEXHLevel1X 4 2 5 4" xfId="31948" xr:uid="{00000000-0005-0000-0000-0000AA7C0000}"/>
    <cellStyle name="SAPBEXHLevel1X 4 2 6" xfId="31949" xr:uid="{00000000-0005-0000-0000-0000AB7C0000}"/>
    <cellStyle name="SAPBEXHLevel1X 4 2 6 2" xfId="31950" xr:uid="{00000000-0005-0000-0000-0000AC7C0000}"/>
    <cellStyle name="SAPBEXHLevel1X 4 2 6 3" xfId="31951" xr:uid="{00000000-0005-0000-0000-0000AD7C0000}"/>
    <cellStyle name="SAPBEXHLevel1X 4 2 6 4" xfId="31952" xr:uid="{00000000-0005-0000-0000-0000AE7C0000}"/>
    <cellStyle name="SAPBEXHLevel1X 4 2 7" xfId="31953" xr:uid="{00000000-0005-0000-0000-0000AF7C0000}"/>
    <cellStyle name="SAPBEXHLevel1X 4 2 7 2" xfId="31954" xr:uid="{00000000-0005-0000-0000-0000B07C0000}"/>
    <cellStyle name="SAPBEXHLevel1X 4 2 8" xfId="31955" xr:uid="{00000000-0005-0000-0000-0000B17C0000}"/>
    <cellStyle name="SAPBEXHLevel1X 4 2 9" xfId="31956" xr:uid="{00000000-0005-0000-0000-0000B27C0000}"/>
    <cellStyle name="SAPBEXHLevel1X 4 3" xfId="31957" xr:uid="{00000000-0005-0000-0000-0000B37C0000}"/>
    <cellStyle name="SAPBEXHLevel1X 4 3 2" xfId="31958" xr:uid="{00000000-0005-0000-0000-0000B47C0000}"/>
    <cellStyle name="SAPBEXHLevel1X 4 3 3" xfId="31959" xr:uid="{00000000-0005-0000-0000-0000B57C0000}"/>
    <cellStyle name="SAPBEXHLevel1X 4 3 4" xfId="31960" xr:uid="{00000000-0005-0000-0000-0000B67C0000}"/>
    <cellStyle name="SAPBEXHLevel1X 4 4" xfId="31961" xr:uid="{00000000-0005-0000-0000-0000B77C0000}"/>
    <cellStyle name="SAPBEXHLevel1X 4 4 2" xfId="31962" xr:uid="{00000000-0005-0000-0000-0000B87C0000}"/>
    <cellStyle name="SAPBEXHLevel1X 4 4 3" xfId="31963" xr:uid="{00000000-0005-0000-0000-0000B97C0000}"/>
    <cellStyle name="SAPBEXHLevel1X 4 4 4" xfId="31964" xr:uid="{00000000-0005-0000-0000-0000BA7C0000}"/>
    <cellStyle name="SAPBEXHLevel1X 4 5" xfId="31965" xr:uid="{00000000-0005-0000-0000-0000BB7C0000}"/>
    <cellStyle name="SAPBEXHLevel1X 4 5 2" xfId="31966" xr:uid="{00000000-0005-0000-0000-0000BC7C0000}"/>
    <cellStyle name="SAPBEXHLevel1X 4 5 3" xfId="31967" xr:uid="{00000000-0005-0000-0000-0000BD7C0000}"/>
    <cellStyle name="SAPBEXHLevel1X 4 5 4" xfId="31968" xr:uid="{00000000-0005-0000-0000-0000BE7C0000}"/>
    <cellStyle name="SAPBEXHLevel1X 4 6" xfId="31969" xr:uid="{00000000-0005-0000-0000-0000BF7C0000}"/>
    <cellStyle name="SAPBEXHLevel1X 4 6 2" xfId="31970" xr:uid="{00000000-0005-0000-0000-0000C07C0000}"/>
    <cellStyle name="SAPBEXHLevel1X 4 6 3" xfId="31971" xr:uid="{00000000-0005-0000-0000-0000C17C0000}"/>
    <cellStyle name="SAPBEXHLevel1X 4 6 4" xfId="31972" xr:uid="{00000000-0005-0000-0000-0000C27C0000}"/>
    <cellStyle name="SAPBEXHLevel1X 4 7" xfId="31973" xr:uid="{00000000-0005-0000-0000-0000C37C0000}"/>
    <cellStyle name="SAPBEXHLevel1X 4 7 2" xfId="31974" xr:uid="{00000000-0005-0000-0000-0000C47C0000}"/>
    <cellStyle name="SAPBEXHLevel1X 4 7 3" xfId="31975" xr:uid="{00000000-0005-0000-0000-0000C57C0000}"/>
    <cellStyle name="SAPBEXHLevel1X 4 7 4" xfId="31976" xr:uid="{00000000-0005-0000-0000-0000C67C0000}"/>
    <cellStyle name="SAPBEXHLevel1X 4 8" xfId="31977" xr:uid="{00000000-0005-0000-0000-0000C77C0000}"/>
    <cellStyle name="SAPBEXHLevel1X 4 8 2" xfId="31978" xr:uid="{00000000-0005-0000-0000-0000C87C0000}"/>
    <cellStyle name="SAPBEXHLevel1X 4 9" xfId="31979" xr:uid="{00000000-0005-0000-0000-0000C97C0000}"/>
    <cellStyle name="SAPBEXHLevel1X 4 9 2" xfId="31980" xr:uid="{00000000-0005-0000-0000-0000CA7C0000}"/>
    <cellStyle name="SAPBEXHLevel1X 5" xfId="31981" xr:uid="{00000000-0005-0000-0000-0000CB7C0000}"/>
    <cellStyle name="SAPBEXHLevel1X 5 2" xfId="31982" xr:uid="{00000000-0005-0000-0000-0000CC7C0000}"/>
    <cellStyle name="SAPBEXHLevel1X 5 2 2" xfId="31983" xr:uid="{00000000-0005-0000-0000-0000CD7C0000}"/>
    <cellStyle name="SAPBEXHLevel1X 5 2 3" xfId="31984" xr:uid="{00000000-0005-0000-0000-0000CE7C0000}"/>
    <cellStyle name="SAPBEXHLevel1X 5 2 4" xfId="31985" xr:uid="{00000000-0005-0000-0000-0000CF7C0000}"/>
    <cellStyle name="SAPBEXHLevel1X 5 3" xfId="31986" xr:uid="{00000000-0005-0000-0000-0000D07C0000}"/>
    <cellStyle name="SAPBEXHLevel1X 5 4" xfId="31987" xr:uid="{00000000-0005-0000-0000-0000D17C0000}"/>
    <cellStyle name="SAPBEXHLevel1X 5 5" xfId="31988" xr:uid="{00000000-0005-0000-0000-0000D27C0000}"/>
    <cellStyle name="SAPBEXHLevel1X 5 6" xfId="31989" xr:uid="{00000000-0005-0000-0000-0000D37C0000}"/>
    <cellStyle name="SAPBEXHLevel1X 5 7" xfId="31990" xr:uid="{00000000-0005-0000-0000-0000D47C0000}"/>
    <cellStyle name="SAPBEXHLevel1X 6" xfId="31991" xr:uid="{00000000-0005-0000-0000-0000D57C0000}"/>
    <cellStyle name="SAPBEXHLevel1X 6 2" xfId="31992" xr:uid="{00000000-0005-0000-0000-0000D67C0000}"/>
    <cellStyle name="SAPBEXHLevel1X 6 2 2" xfId="31993" xr:uid="{00000000-0005-0000-0000-0000D77C0000}"/>
    <cellStyle name="SAPBEXHLevel1X 6 2 3" xfId="31994" xr:uid="{00000000-0005-0000-0000-0000D87C0000}"/>
    <cellStyle name="SAPBEXHLevel1X 6 2 4" xfId="31995" xr:uid="{00000000-0005-0000-0000-0000D97C0000}"/>
    <cellStyle name="SAPBEXHLevel1X 6 3" xfId="31996" xr:uid="{00000000-0005-0000-0000-0000DA7C0000}"/>
    <cellStyle name="SAPBEXHLevel1X 6 4" xfId="31997" xr:uid="{00000000-0005-0000-0000-0000DB7C0000}"/>
    <cellStyle name="SAPBEXHLevel1X 6 5" xfId="31998" xr:uid="{00000000-0005-0000-0000-0000DC7C0000}"/>
    <cellStyle name="SAPBEXHLevel1X 7" xfId="31999" xr:uid="{00000000-0005-0000-0000-0000DD7C0000}"/>
    <cellStyle name="SAPBEXHLevel1X 7 2" xfId="32000" xr:uid="{00000000-0005-0000-0000-0000DE7C0000}"/>
    <cellStyle name="SAPBEXHLevel1X 7 3" xfId="32001" xr:uid="{00000000-0005-0000-0000-0000DF7C0000}"/>
    <cellStyle name="SAPBEXHLevel1X 7 4" xfId="32002" xr:uid="{00000000-0005-0000-0000-0000E07C0000}"/>
    <cellStyle name="SAPBEXHLevel1X 8" xfId="32003" xr:uid="{00000000-0005-0000-0000-0000E17C0000}"/>
    <cellStyle name="SAPBEXHLevel1X 8 2" xfId="32004" xr:uid="{00000000-0005-0000-0000-0000E27C0000}"/>
    <cellStyle name="SAPBEXHLevel1X 8 3" xfId="32005" xr:uid="{00000000-0005-0000-0000-0000E37C0000}"/>
    <cellStyle name="SAPBEXHLevel1X 8 4" xfId="32006" xr:uid="{00000000-0005-0000-0000-0000E47C0000}"/>
    <cellStyle name="SAPBEXHLevel1X 9" xfId="32007" xr:uid="{00000000-0005-0000-0000-0000E57C0000}"/>
    <cellStyle name="SAPBEXHLevel1X 9 2" xfId="32008" xr:uid="{00000000-0005-0000-0000-0000E67C0000}"/>
    <cellStyle name="SAPBEXHLevel1X 9 3" xfId="32009" xr:uid="{00000000-0005-0000-0000-0000E77C0000}"/>
    <cellStyle name="SAPBEXHLevel1X 9 4" xfId="32010" xr:uid="{00000000-0005-0000-0000-0000E87C0000}"/>
    <cellStyle name="SAPBEXHLevel2" xfId="125" xr:uid="{00000000-0005-0000-0000-0000E97C0000}"/>
    <cellStyle name="SAPBEXHLevel2 10" xfId="32011" xr:uid="{00000000-0005-0000-0000-0000EA7C0000}"/>
    <cellStyle name="SAPBEXHLevel2 10 2" xfId="32012" xr:uid="{00000000-0005-0000-0000-0000EB7C0000}"/>
    <cellStyle name="SAPBEXHLevel2 10 3" xfId="32013" xr:uid="{00000000-0005-0000-0000-0000EC7C0000}"/>
    <cellStyle name="SAPBEXHLevel2 10 4" xfId="32014" xr:uid="{00000000-0005-0000-0000-0000ED7C0000}"/>
    <cellStyle name="SAPBEXHLevel2 11" xfId="32015" xr:uid="{00000000-0005-0000-0000-0000EE7C0000}"/>
    <cellStyle name="SAPBEXHLevel2 11 2" xfId="32016" xr:uid="{00000000-0005-0000-0000-0000EF7C0000}"/>
    <cellStyle name="SAPBEXHLevel2 11 3" xfId="32017" xr:uid="{00000000-0005-0000-0000-0000F07C0000}"/>
    <cellStyle name="SAPBEXHLevel2 11 4" xfId="32018" xr:uid="{00000000-0005-0000-0000-0000F17C0000}"/>
    <cellStyle name="SAPBEXHLevel2 12" xfId="32019" xr:uid="{00000000-0005-0000-0000-0000F27C0000}"/>
    <cellStyle name="SAPBEXHLevel2 12 2" xfId="32020" xr:uid="{00000000-0005-0000-0000-0000F37C0000}"/>
    <cellStyle name="SAPBEXHLevel2 12 3" xfId="32021" xr:uid="{00000000-0005-0000-0000-0000F47C0000}"/>
    <cellStyle name="SAPBEXHLevel2 12 4" xfId="32022" xr:uid="{00000000-0005-0000-0000-0000F57C0000}"/>
    <cellStyle name="SAPBEXHLevel2 13" xfId="32023" xr:uid="{00000000-0005-0000-0000-0000F67C0000}"/>
    <cellStyle name="SAPBEXHLevel2 13 2" xfId="32024" xr:uid="{00000000-0005-0000-0000-0000F77C0000}"/>
    <cellStyle name="SAPBEXHLevel2 13 3" xfId="32025" xr:uid="{00000000-0005-0000-0000-0000F87C0000}"/>
    <cellStyle name="SAPBEXHLevel2 13 4" xfId="32026" xr:uid="{00000000-0005-0000-0000-0000F97C0000}"/>
    <cellStyle name="SAPBEXHLevel2 14" xfId="32027" xr:uid="{00000000-0005-0000-0000-0000FA7C0000}"/>
    <cellStyle name="SAPBEXHLevel2 14 2" xfId="32028" xr:uid="{00000000-0005-0000-0000-0000FB7C0000}"/>
    <cellStyle name="SAPBEXHLevel2 14 3" xfId="32029" xr:uid="{00000000-0005-0000-0000-0000FC7C0000}"/>
    <cellStyle name="SAPBEXHLevel2 14 4" xfId="32030" xr:uid="{00000000-0005-0000-0000-0000FD7C0000}"/>
    <cellStyle name="SAPBEXHLevel2 15" xfId="32031" xr:uid="{00000000-0005-0000-0000-0000FE7C0000}"/>
    <cellStyle name="SAPBEXHLevel2 15 2" xfId="32032" xr:uid="{00000000-0005-0000-0000-0000FF7C0000}"/>
    <cellStyle name="SAPBEXHLevel2 15 3" xfId="32033" xr:uid="{00000000-0005-0000-0000-0000007D0000}"/>
    <cellStyle name="SAPBEXHLevel2 15 4" xfId="32034" xr:uid="{00000000-0005-0000-0000-0000017D0000}"/>
    <cellStyle name="SAPBEXHLevel2 16" xfId="32035" xr:uid="{00000000-0005-0000-0000-0000027D0000}"/>
    <cellStyle name="SAPBEXHLevel2 16 2" xfId="32036" xr:uid="{00000000-0005-0000-0000-0000037D0000}"/>
    <cellStyle name="SAPBEXHLevel2 16 3" xfId="32037" xr:uid="{00000000-0005-0000-0000-0000047D0000}"/>
    <cellStyle name="SAPBEXHLevel2 16 4" xfId="32038" xr:uid="{00000000-0005-0000-0000-0000057D0000}"/>
    <cellStyle name="SAPBEXHLevel2 17" xfId="32039" xr:uid="{00000000-0005-0000-0000-0000067D0000}"/>
    <cellStyle name="SAPBEXHLevel2 17 2" xfId="32040" xr:uid="{00000000-0005-0000-0000-0000077D0000}"/>
    <cellStyle name="SAPBEXHLevel2 17 3" xfId="32041" xr:uid="{00000000-0005-0000-0000-0000087D0000}"/>
    <cellStyle name="SAPBEXHLevel2 17 4" xfId="32042" xr:uid="{00000000-0005-0000-0000-0000097D0000}"/>
    <cellStyle name="SAPBEXHLevel2 18" xfId="32043" xr:uid="{00000000-0005-0000-0000-00000A7D0000}"/>
    <cellStyle name="SAPBEXHLevel2 19" xfId="32044" xr:uid="{00000000-0005-0000-0000-00000B7D0000}"/>
    <cellStyle name="SAPBEXHLevel2 2" xfId="32045" xr:uid="{00000000-0005-0000-0000-00000C7D0000}"/>
    <cellStyle name="SAPBEXHLevel2 2 10" xfId="32046" xr:uid="{00000000-0005-0000-0000-00000D7D0000}"/>
    <cellStyle name="SAPBEXHLevel2 2 10 2" xfId="32047" xr:uid="{00000000-0005-0000-0000-00000E7D0000}"/>
    <cellStyle name="SAPBEXHLevel2 2 11" xfId="32048" xr:uid="{00000000-0005-0000-0000-00000F7D0000}"/>
    <cellStyle name="SAPBEXHLevel2 2 11 2" xfId="32049" xr:uid="{00000000-0005-0000-0000-0000107D0000}"/>
    <cellStyle name="SAPBEXHLevel2 2 12" xfId="32050" xr:uid="{00000000-0005-0000-0000-0000117D0000}"/>
    <cellStyle name="SAPBEXHLevel2 2 12 2" xfId="32051" xr:uid="{00000000-0005-0000-0000-0000127D0000}"/>
    <cellStyle name="SAPBEXHLevel2 2 13" xfId="32052" xr:uid="{00000000-0005-0000-0000-0000137D0000}"/>
    <cellStyle name="SAPBEXHLevel2 2 14" xfId="32053" xr:uid="{00000000-0005-0000-0000-0000147D0000}"/>
    <cellStyle name="SAPBEXHLevel2 2 2" xfId="32054" xr:uid="{00000000-0005-0000-0000-0000157D0000}"/>
    <cellStyle name="SAPBEXHLevel2 2 2 10" xfId="32055" xr:uid="{00000000-0005-0000-0000-0000167D0000}"/>
    <cellStyle name="SAPBEXHLevel2 2 2 2" xfId="32056" xr:uid="{00000000-0005-0000-0000-0000177D0000}"/>
    <cellStyle name="SAPBEXHLevel2 2 2 2 2" xfId="32057" xr:uid="{00000000-0005-0000-0000-0000187D0000}"/>
    <cellStyle name="SAPBEXHLevel2 2 2 2 2 2" xfId="32058" xr:uid="{00000000-0005-0000-0000-0000197D0000}"/>
    <cellStyle name="SAPBEXHLevel2 2 2 2 2 3" xfId="32059" xr:uid="{00000000-0005-0000-0000-00001A7D0000}"/>
    <cellStyle name="SAPBEXHLevel2 2 2 2 2 4" xfId="32060" xr:uid="{00000000-0005-0000-0000-00001B7D0000}"/>
    <cellStyle name="SAPBEXHLevel2 2 2 2 3" xfId="32061" xr:uid="{00000000-0005-0000-0000-00001C7D0000}"/>
    <cellStyle name="SAPBEXHLevel2 2 2 2 3 2" xfId="32062" xr:uid="{00000000-0005-0000-0000-00001D7D0000}"/>
    <cellStyle name="SAPBEXHLevel2 2 2 2 3 3" xfId="32063" xr:uid="{00000000-0005-0000-0000-00001E7D0000}"/>
    <cellStyle name="SAPBEXHLevel2 2 2 2 3 4" xfId="32064" xr:uid="{00000000-0005-0000-0000-00001F7D0000}"/>
    <cellStyle name="SAPBEXHLevel2 2 2 2 4" xfId="32065" xr:uid="{00000000-0005-0000-0000-0000207D0000}"/>
    <cellStyle name="SAPBEXHLevel2 2 2 2 4 2" xfId="32066" xr:uid="{00000000-0005-0000-0000-0000217D0000}"/>
    <cellStyle name="SAPBEXHLevel2 2 2 2 4 3" xfId="32067" xr:uid="{00000000-0005-0000-0000-0000227D0000}"/>
    <cellStyle name="SAPBEXHLevel2 2 2 2 4 4" xfId="32068" xr:uid="{00000000-0005-0000-0000-0000237D0000}"/>
    <cellStyle name="SAPBEXHLevel2 2 2 2 5" xfId="32069" xr:uid="{00000000-0005-0000-0000-0000247D0000}"/>
    <cellStyle name="SAPBEXHLevel2 2 2 2 5 2" xfId="32070" xr:uid="{00000000-0005-0000-0000-0000257D0000}"/>
    <cellStyle name="SAPBEXHLevel2 2 2 2 5 3" xfId="32071" xr:uid="{00000000-0005-0000-0000-0000267D0000}"/>
    <cellStyle name="SAPBEXHLevel2 2 2 2 5 4" xfId="32072" xr:uid="{00000000-0005-0000-0000-0000277D0000}"/>
    <cellStyle name="SAPBEXHLevel2 2 2 2 6" xfId="32073" xr:uid="{00000000-0005-0000-0000-0000287D0000}"/>
    <cellStyle name="SAPBEXHLevel2 2 2 2 6 2" xfId="32074" xr:uid="{00000000-0005-0000-0000-0000297D0000}"/>
    <cellStyle name="SAPBEXHLevel2 2 2 2 6 3" xfId="32075" xr:uid="{00000000-0005-0000-0000-00002A7D0000}"/>
    <cellStyle name="SAPBEXHLevel2 2 2 2 6 4" xfId="32076" xr:uid="{00000000-0005-0000-0000-00002B7D0000}"/>
    <cellStyle name="SAPBEXHLevel2 2 2 2 7" xfId="32077" xr:uid="{00000000-0005-0000-0000-00002C7D0000}"/>
    <cellStyle name="SAPBEXHLevel2 2 2 2 7 2" xfId="32078" xr:uid="{00000000-0005-0000-0000-00002D7D0000}"/>
    <cellStyle name="SAPBEXHLevel2 2 2 2 8" xfId="32079" xr:uid="{00000000-0005-0000-0000-00002E7D0000}"/>
    <cellStyle name="SAPBEXHLevel2 2 2 2 9" xfId="32080" xr:uid="{00000000-0005-0000-0000-00002F7D0000}"/>
    <cellStyle name="SAPBEXHLevel2 2 2 3" xfId="32081" xr:uid="{00000000-0005-0000-0000-0000307D0000}"/>
    <cellStyle name="SAPBEXHLevel2 2 2 3 2" xfId="32082" xr:uid="{00000000-0005-0000-0000-0000317D0000}"/>
    <cellStyle name="SAPBEXHLevel2 2 2 3 3" xfId="32083" xr:uid="{00000000-0005-0000-0000-0000327D0000}"/>
    <cellStyle name="SAPBEXHLevel2 2 2 3 4" xfId="32084" xr:uid="{00000000-0005-0000-0000-0000337D0000}"/>
    <cellStyle name="SAPBEXHLevel2 2 2 4" xfId="32085" xr:uid="{00000000-0005-0000-0000-0000347D0000}"/>
    <cellStyle name="SAPBEXHLevel2 2 2 4 2" xfId="32086" xr:uid="{00000000-0005-0000-0000-0000357D0000}"/>
    <cellStyle name="SAPBEXHLevel2 2 2 4 3" xfId="32087" xr:uid="{00000000-0005-0000-0000-0000367D0000}"/>
    <cellStyle name="SAPBEXHLevel2 2 2 4 4" xfId="32088" xr:uid="{00000000-0005-0000-0000-0000377D0000}"/>
    <cellStyle name="SAPBEXHLevel2 2 2 5" xfId="32089" xr:uid="{00000000-0005-0000-0000-0000387D0000}"/>
    <cellStyle name="SAPBEXHLevel2 2 2 5 2" xfId="32090" xr:uid="{00000000-0005-0000-0000-0000397D0000}"/>
    <cellStyle name="SAPBEXHLevel2 2 2 5 3" xfId="32091" xr:uid="{00000000-0005-0000-0000-00003A7D0000}"/>
    <cellStyle name="SAPBEXHLevel2 2 2 5 4" xfId="32092" xr:uid="{00000000-0005-0000-0000-00003B7D0000}"/>
    <cellStyle name="SAPBEXHLevel2 2 2 6" xfId="32093" xr:uid="{00000000-0005-0000-0000-00003C7D0000}"/>
    <cellStyle name="SAPBEXHLevel2 2 2 6 2" xfId="32094" xr:uid="{00000000-0005-0000-0000-00003D7D0000}"/>
    <cellStyle name="SAPBEXHLevel2 2 2 6 3" xfId="32095" xr:uid="{00000000-0005-0000-0000-00003E7D0000}"/>
    <cellStyle name="SAPBEXHLevel2 2 2 6 4" xfId="32096" xr:uid="{00000000-0005-0000-0000-00003F7D0000}"/>
    <cellStyle name="SAPBEXHLevel2 2 2 7" xfId="32097" xr:uid="{00000000-0005-0000-0000-0000407D0000}"/>
    <cellStyle name="SAPBEXHLevel2 2 2 7 2" xfId="32098" xr:uid="{00000000-0005-0000-0000-0000417D0000}"/>
    <cellStyle name="SAPBEXHLevel2 2 2 7 3" xfId="32099" xr:uid="{00000000-0005-0000-0000-0000427D0000}"/>
    <cellStyle name="SAPBEXHLevel2 2 2 7 4" xfId="32100" xr:uid="{00000000-0005-0000-0000-0000437D0000}"/>
    <cellStyle name="SAPBEXHLevel2 2 2 8" xfId="32101" xr:uid="{00000000-0005-0000-0000-0000447D0000}"/>
    <cellStyle name="SAPBEXHLevel2 2 2 8 2" xfId="32102" xr:uid="{00000000-0005-0000-0000-0000457D0000}"/>
    <cellStyle name="SAPBEXHLevel2 2 2 9" xfId="32103" xr:uid="{00000000-0005-0000-0000-0000467D0000}"/>
    <cellStyle name="SAPBEXHLevel2 2 3" xfId="32104" xr:uid="{00000000-0005-0000-0000-0000477D0000}"/>
    <cellStyle name="SAPBEXHLevel2 2 3 2" xfId="32105" xr:uid="{00000000-0005-0000-0000-0000487D0000}"/>
    <cellStyle name="SAPBEXHLevel2 2 3 2 2" xfId="32106" xr:uid="{00000000-0005-0000-0000-0000497D0000}"/>
    <cellStyle name="SAPBEXHLevel2 2 3 2 3" xfId="32107" xr:uid="{00000000-0005-0000-0000-00004A7D0000}"/>
    <cellStyle name="SAPBEXHLevel2 2 3 2 4" xfId="32108" xr:uid="{00000000-0005-0000-0000-00004B7D0000}"/>
    <cellStyle name="SAPBEXHLevel2 2 3 3" xfId="32109" xr:uid="{00000000-0005-0000-0000-00004C7D0000}"/>
    <cellStyle name="SAPBEXHLevel2 2 3 3 2" xfId="32110" xr:uid="{00000000-0005-0000-0000-00004D7D0000}"/>
    <cellStyle name="SAPBEXHLevel2 2 3 3 3" xfId="32111" xr:uid="{00000000-0005-0000-0000-00004E7D0000}"/>
    <cellStyle name="SAPBEXHLevel2 2 3 3 4" xfId="32112" xr:uid="{00000000-0005-0000-0000-00004F7D0000}"/>
    <cellStyle name="SAPBEXHLevel2 2 3 4" xfId="32113" xr:uid="{00000000-0005-0000-0000-0000507D0000}"/>
    <cellStyle name="SAPBEXHLevel2 2 3 4 2" xfId="32114" xr:uid="{00000000-0005-0000-0000-0000517D0000}"/>
    <cellStyle name="SAPBEXHLevel2 2 3 4 3" xfId="32115" xr:uid="{00000000-0005-0000-0000-0000527D0000}"/>
    <cellStyle name="SAPBEXHLevel2 2 3 4 4" xfId="32116" xr:uid="{00000000-0005-0000-0000-0000537D0000}"/>
    <cellStyle name="SAPBEXHLevel2 2 3 5" xfId="32117" xr:uid="{00000000-0005-0000-0000-0000547D0000}"/>
    <cellStyle name="SAPBEXHLevel2 2 3 5 2" xfId="32118" xr:uid="{00000000-0005-0000-0000-0000557D0000}"/>
    <cellStyle name="SAPBEXHLevel2 2 3 5 3" xfId="32119" xr:uid="{00000000-0005-0000-0000-0000567D0000}"/>
    <cellStyle name="SAPBEXHLevel2 2 3 5 4" xfId="32120" xr:uid="{00000000-0005-0000-0000-0000577D0000}"/>
    <cellStyle name="SAPBEXHLevel2 2 3 6" xfId="32121" xr:uid="{00000000-0005-0000-0000-0000587D0000}"/>
    <cellStyle name="SAPBEXHLevel2 2 3 6 2" xfId="32122" xr:uid="{00000000-0005-0000-0000-0000597D0000}"/>
    <cellStyle name="SAPBEXHLevel2 2 3 6 3" xfId="32123" xr:uid="{00000000-0005-0000-0000-00005A7D0000}"/>
    <cellStyle name="SAPBEXHLevel2 2 3 6 4" xfId="32124" xr:uid="{00000000-0005-0000-0000-00005B7D0000}"/>
    <cellStyle name="SAPBEXHLevel2 2 3 7" xfId="32125" xr:uid="{00000000-0005-0000-0000-00005C7D0000}"/>
    <cellStyle name="SAPBEXHLevel2 2 3 7 2" xfId="32126" xr:uid="{00000000-0005-0000-0000-00005D7D0000}"/>
    <cellStyle name="SAPBEXHLevel2 2 3 8" xfId="32127" xr:uid="{00000000-0005-0000-0000-00005E7D0000}"/>
    <cellStyle name="SAPBEXHLevel2 2 3 9" xfId="32128" xr:uid="{00000000-0005-0000-0000-00005F7D0000}"/>
    <cellStyle name="SAPBEXHLevel2 2 4" xfId="32129" xr:uid="{00000000-0005-0000-0000-0000607D0000}"/>
    <cellStyle name="SAPBEXHLevel2 2 4 2" xfId="32130" xr:uid="{00000000-0005-0000-0000-0000617D0000}"/>
    <cellStyle name="SAPBEXHLevel2 2 4 3" xfId="32131" xr:uid="{00000000-0005-0000-0000-0000627D0000}"/>
    <cellStyle name="SAPBEXHLevel2 2 4 4" xfId="32132" xr:uid="{00000000-0005-0000-0000-0000637D0000}"/>
    <cellStyle name="SAPBEXHLevel2 2 5" xfId="32133" xr:uid="{00000000-0005-0000-0000-0000647D0000}"/>
    <cellStyle name="SAPBEXHLevel2 2 5 2" xfId="32134" xr:uid="{00000000-0005-0000-0000-0000657D0000}"/>
    <cellStyle name="SAPBEXHLevel2 2 5 3" xfId="32135" xr:uid="{00000000-0005-0000-0000-0000667D0000}"/>
    <cellStyle name="SAPBEXHLevel2 2 5 4" xfId="32136" xr:uid="{00000000-0005-0000-0000-0000677D0000}"/>
    <cellStyle name="SAPBEXHLevel2 2 6" xfId="32137" xr:uid="{00000000-0005-0000-0000-0000687D0000}"/>
    <cellStyle name="SAPBEXHLevel2 2 6 2" xfId="32138" xr:uid="{00000000-0005-0000-0000-0000697D0000}"/>
    <cellStyle name="SAPBEXHLevel2 2 6 3" xfId="32139" xr:uid="{00000000-0005-0000-0000-00006A7D0000}"/>
    <cellStyle name="SAPBEXHLevel2 2 6 4" xfId="32140" xr:uid="{00000000-0005-0000-0000-00006B7D0000}"/>
    <cellStyle name="SAPBEXHLevel2 2 7" xfId="32141" xr:uid="{00000000-0005-0000-0000-00006C7D0000}"/>
    <cellStyle name="SAPBEXHLevel2 2 7 2" xfId="32142" xr:uid="{00000000-0005-0000-0000-00006D7D0000}"/>
    <cellStyle name="SAPBEXHLevel2 2 7 3" xfId="32143" xr:uid="{00000000-0005-0000-0000-00006E7D0000}"/>
    <cellStyle name="SAPBEXHLevel2 2 7 4" xfId="32144" xr:uid="{00000000-0005-0000-0000-00006F7D0000}"/>
    <cellStyle name="SAPBEXHLevel2 2 8" xfId="32145" xr:uid="{00000000-0005-0000-0000-0000707D0000}"/>
    <cellStyle name="SAPBEXHLevel2 2 9" xfId="32146" xr:uid="{00000000-0005-0000-0000-0000717D0000}"/>
    <cellStyle name="SAPBEXHLevel2 20" xfId="32147" xr:uid="{00000000-0005-0000-0000-0000727D0000}"/>
    <cellStyle name="SAPBEXHLevel2 20 2" xfId="32148" xr:uid="{00000000-0005-0000-0000-0000737D0000}"/>
    <cellStyle name="SAPBEXHLevel2 21" xfId="32149" xr:uid="{00000000-0005-0000-0000-0000747D0000}"/>
    <cellStyle name="SAPBEXHLevel2 21 2" xfId="32150" xr:uid="{00000000-0005-0000-0000-0000757D0000}"/>
    <cellStyle name="SAPBEXHLevel2 22" xfId="32151" xr:uid="{00000000-0005-0000-0000-0000767D0000}"/>
    <cellStyle name="SAPBEXHLevel2 22 2" xfId="32152" xr:uid="{00000000-0005-0000-0000-0000777D0000}"/>
    <cellStyle name="SAPBEXHLevel2 22 3" xfId="32153" xr:uid="{00000000-0005-0000-0000-0000787D0000}"/>
    <cellStyle name="SAPBEXHLevel2 23" xfId="32154" xr:uid="{00000000-0005-0000-0000-0000797D0000}"/>
    <cellStyle name="SAPBEXHLevel2 3" xfId="32155" xr:uid="{00000000-0005-0000-0000-00007A7D0000}"/>
    <cellStyle name="SAPBEXHLevel2 3 10" xfId="32156" xr:uid="{00000000-0005-0000-0000-00007B7D0000}"/>
    <cellStyle name="SAPBEXHLevel2 3 10 2" xfId="32157" xr:uid="{00000000-0005-0000-0000-00007C7D0000}"/>
    <cellStyle name="SAPBEXHLevel2 3 11" xfId="32158" xr:uid="{00000000-0005-0000-0000-00007D7D0000}"/>
    <cellStyle name="SAPBEXHLevel2 3 11 2" xfId="32159" xr:uid="{00000000-0005-0000-0000-00007E7D0000}"/>
    <cellStyle name="SAPBEXHLevel2 3 12" xfId="32160" xr:uid="{00000000-0005-0000-0000-00007F7D0000}"/>
    <cellStyle name="SAPBEXHLevel2 3 2" xfId="32161" xr:uid="{00000000-0005-0000-0000-0000807D0000}"/>
    <cellStyle name="SAPBEXHLevel2 3 2 2" xfId="32162" xr:uid="{00000000-0005-0000-0000-0000817D0000}"/>
    <cellStyle name="SAPBEXHLevel2 3 2 2 2" xfId="32163" xr:uid="{00000000-0005-0000-0000-0000827D0000}"/>
    <cellStyle name="SAPBEXHLevel2 3 2 2 3" xfId="32164" xr:uid="{00000000-0005-0000-0000-0000837D0000}"/>
    <cellStyle name="SAPBEXHLevel2 3 2 2 4" xfId="32165" xr:uid="{00000000-0005-0000-0000-0000847D0000}"/>
    <cellStyle name="SAPBEXHLevel2 3 2 3" xfId="32166" xr:uid="{00000000-0005-0000-0000-0000857D0000}"/>
    <cellStyle name="SAPBEXHLevel2 3 2 3 2" xfId="32167" xr:uid="{00000000-0005-0000-0000-0000867D0000}"/>
    <cellStyle name="SAPBEXHLevel2 3 2 3 3" xfId="32168" xr:uid="{00000000-0005-0000-0000-0000877D0000}"/>
    <cellStyle name="SAPBEXHLevel2 3 2 3 4" xfId="32169" xr:uid="{00000000-0005-0000-0000-0000887D0000}"/>
    <cellStyle name="SAPBEXHLevel2 3 2 4" xfId="32170" xr:uid="{00000000-0005-0000-0000-0000897D0000}"/>
    <cellStyle name="SAPBEXHLevel2 3 2 4 2" xfId="32171" xr:uid="{00000000-0005-0000-0000-00008A7D0000}"/>
    <cellStyle name="SAPBEXHLevel2 3 2 4 3" xfId="32172" xr:uid="{00000000-0005-0000-0000-00008B7D0000}"/>
    <cellStyle name="SAPBEXHLevel2 3 2 4 4" xfId="32173" xr:uid="{00000000-0005-0000-0000-00008C7D0000}"/>
    <cellStyle name="SAPBEXHLevel2 3 2 5" xfId="32174" xr:uid="{00000000-0005-0000-0000-00008D7D0000}"/>
    <cellStyle name="SAPBEXHLevel2 3 2 5 2" xfId="32175" xr:uid="{00000000-0005-0000-0000-00008E7D0000}"/>
    <cellStyle name="SAPBEXHLevel2 3 2 5 3" xfId="32176" xr:uid="{00000000-0005-0000-0000-00008F7D0000}"/>
    <cellStyle name="SAPBEXHLevel2 3 2 5 4" xfId="32177" xr:uid="{00000000-0005-0000-0000-0000907D0000}"/>
    <cellStyle name="SAPBEXHLevel2 3 2 6" xfId="32178" xr:uid="{00000000-0005-0000-0000-0000917D0000}"/>
    <cellStyle name="SAPBEXHLevel2 3 2 6 2" xfId="32179" xr:uid="{00000000-0005-0000-0000-0000927D0000}"/>
    <cellStyle name="SAPBEXHLevel2 3 2 6 3" xfId="32180" xr:uid="{00000000-0005-0000-0000-0000937D0000}"/>
    <cellStyle name="SAPBEXHLevel2 3 2 6 4" xfId="32181" xr:uid="{00000000-0005-0000-0000-0000947D0000}"/>
    <cellStyle name="SAPBEXHLevel2 3 2 7" xfId="32182" xr:uid="{00000000-0005-0000-0000-0000957D0000}"/>
    <cellStyle name="SAPBEXHLevel2 3 2 7 2" xfId="32183" xr:uid="{00000000-0005-0000-0000-0000967D0000}"/>
    <cellStyle name="SAPBEXHLevel2 3 2 8" xfId="32184" xr:uid="{00000000-0005-0000-0000-0000977D0000}"/>
    <cellStyle name="SAPBEXHLevel2 3 2 9" xfId="32185" xr:uid="{00000000-0005-0000-0000-0000987D0000}"/>
    <cellStyle name="SAPBEXHLevel2 3 3" xfId="32186" xr:uid="{00000000-0005-0000-0000-0000997D0000}"/>
    <cellStyle name="SAPBEXHLevel2 3 3 2" xfId="32187" xr:uid="{00000000-0005-0000-0000-00009A7D0000}"/>
    <cellStyle name="SAPBEXHLevel2 3 3 3" xfId="32188" xr:uid="{00000000-0005-0000-0000-00009B7D0000}"/>
    <cellStyle name="SAPBEXHLevel2 3 3 4" xfId="32189" xr:uid="{00000000-0005-0000-0000-00009C7D0000}"/>
    <cellStyle name="SAPBEXHLevel2 3 4" xfId="32190" xr:uid="{00000000-0005-0000-0000-00009D7D0000}"/>
    <cellStyle name="SAPBEXHLevel2 3 4 2" xfId="32191" xr:uid="{00000000-0005-0000-0000-00009E7D0000}"/>
    <cellStyle name="SAPBEXHLevel2 3 4 3" xfId="32192" xr:uid="{00000000-0005-0000-0000-00009F7D0000}"/>
    <cellStyle name="SAPBEXHLevel2 3 4 4" xfId="32193" xr:uid="{00000000-0005-0000-0000-0000A07D0000}"/>
    <cellStyle name="SAPBEXHLevel2 3 5" xfId="32194" xr:uid="{00000000-0005-0000-0000-0000A17D0000}"/>
    <cellStyle name="SAPBEXHLevel2 3 5 2" xfId="32195" xr:uid="{00000000-0005-0000-0000-0000A27D0000}"/>
    <cellStyle name="SAPBEXHLevel2 3 5 3" xfId="32196" xr:uid="{00000000-0005-0000-0000-0000A37D0000}"/>
    <cellStyle name="SAPBEXHLevel2 3 5 4" xfId="32197" xr:uid="{00000000-0005-0000-0000-0000A47D0000}"/>
    <cellStyle name="SAPBEXHLevel2 3 6" xfId="32198" xr:uid="{00000000-0005-0000-0000-0000A57D0000}"/>
    <cellStyle name="SAPBEXHLevel2 3 6 2" xfId="32199" xr:uid="{00000000-0005-0000-0000-0000A67D0000}"/>
    <cellStyle name="SAPBEXHLevel2 3 6 3" xfId="32200" xr:uid="{00000000-0005-0000-0000-0000A77D0000}"/>
    <cellStyle name="SAPBEXHLevel2 3 6 4" xfId="32201" xr:uid="{00000000-0005-0000-0000-0000A87D0000}"/>
    <cellStyle name="SAPBEXHLevel2 3 7" xfId="32202" xr:uid="{00000000-0005-0000-0000-0000A97D0000}"/>
    <cellStyle name="SAPBEXHLevel2 3 7 2" xfId="32203" xr:uid="{00000000-0005-0000-0000-0000AA7D0000}"/>
    <cellStyle name="SAPBEXHLevel2 3 7 3" xfId="32204" xr:uid="{00000000-0005-0000-0000-0000AB7D0000}"/>
    <cellStyle name="SAPBEXHLevel2 3 7 4" xfId="32205" xr:uid="{00000000-0005-0000-0000-0000AC7D0000}"/>
    <cellStyle name="SAPBEXHLevel2 3 8" xfId="32206" xr:uid="{00000000-0005-0000-0000-0000AD7D0000}"/>
    <cellStyle name="SAPBEXHLevel2 3 9" xfId="32207" xr:uid="{00000000-0005-0000-0000-0000AE7D0000}"/>
    <cellStyle name="SAPBEXHLevel2 3 9 2" xfId="32208" xr:uid="{00000000-0005-0000-0000-0000AF7D0000}"/>
    <cellStyle name="SAPBEXHLevel2 4" xfId="32209" xr:uid="{00000000-0005-0000-0000-0000B07D0000}"/>
    <cellStyle name="SAPBEXHLevel2 4 10" xfId="32210" xr:uid="{00000000-0005-0000-0000-0000B17D0000}"/>
    <cellStyle name="SAPBEXHLevel2 4 2" xfId="32211" xr:uid="{00000000-0005-0000-0000-0000B27D0000}"/>
    <cellStyle name="SAPBEXHLevel2 4 2 2" xfId="32212" xr:uid="{00000000-0005-0000-0000-0000B37D0000}"/>
    <cellStyle name="SAPBEXHLevel2 4 2 2 2" xfId="32213" xr:uid="{00000000-0005-0000-0000-0000B47D0000}"/>
    <cellStyle name="SAPBEXHLevel2 4 2 2 3" xfId="32214" xr:uid="{00000000-0005-0000-0000-0000B57D0000}"/>
    <cellStyle name="SAPBEXHLevel2 4 2 2 4" xfId="32215" xr:uid="{00000000-0005-0000-0000-0000B67D0000}"/>
    <cellStyle name="SAPBEXHLevel2 4 2 3" xfId="32216" xr:uid="{00000000-0005-0000-0000-0000B77D0000}"/>
    <cellStyle name="SAPBEXHLevel2 4 2 3 2" xfId="32217" xr:uid="{00000000-0005-0000-0000-0000B87D0000}"/>
    <cellStyle name="SAPBEXHLevel2 4 2 3 3" xfId="32218" xr:uid="{00000000-0005-0000-0000-0000B97D0000}"/>
    <cellStyle name="SAPBEXHLevel2 4 2 3 4" xfId="32219" xr:uid="{00000000-0005-0000-0000-0000BA7D0000}"/>
    <cellStyle name="SAPBEXHLevel2 4 2 4" xfId="32220" xr:uid="{00000000-0005-0000-0000-0000BB7D0000}"/>
    <cellStyle name="SAPBEXHLevel2 4 2 4 2" xfId="32221" xr:uid="{00000000-0005-0000-0000-0000BC7D0000}"/>
    <cellStyle name="SAPBEXHLevel2 4 2 4 3" xfId="32222" xr:uid="{00000000-0005-0000-0000-0000BD7D0000}"/>
    <cellStyle name="SAPBEXHLevel2 4 2 4 4" xfId="32223" xr:uid="{00000000-0005-0000-0000-0000BE7D0000}"/>
    <cellStyle name="SAPBEXHLevel2 4 2 5" xfId="32224" xr:uid="{00000000-0005-0000-0000-0000BF7D0000}"/>
    <cellStyle name="SAPBEXHLevel2 4 2 5 2" xfId="32225" xr:uid="{00000000-0005-0000-0000-0000C07D0000}"/>
    <cellStyle name="SAPBEXHLevel2 4 2 5 3" xfId="32226" xr:uid="{00000000-0005-0000-0000-0000C17D0000}"/>
    <cellStyle name="SAPBEXHLevel2 4 2 5 4" xfId="32227" xr:uid="{00000000-0005-0000-0000-0000C27D0000}"/>
    <cellStyle name="SAPBEXHLevel2 4 2 6" xfId="32228" xr:uid="{00000000-0005-0000-0000-0000C37D0000}"/>
    <cellStyle name="SAPBEXHLevel2 4 2 6 2" xfId="32229" xr:uid="{00000000-0005-0000-0000-0000C47D0000}"/>
    <cellStyle name="SAPBEXHLevel2 4 2 6 3" xfId="32230" xr:uid="{00000000-0005-0000-0000-0000C57D0000}"/>
    <cellStyle name="SAPBEXHLevel2 4 2 6 4" xfId="32231" xr:uid="{00000000-0005-0000-0000-0000C67D0000}"/>
    <cellStyle name="SAPBEXHLevel2 4 2 7" xfId="32232" xr:uid="{00000000-0005-0000-0000-0000C77D0000}"/>
    <cellStyle name="SAPBEXHLevel2 4 2 7 2" xfId="32233" xr:uid="{00000000-0005-0000-0000-0000C87D0000}"/>
    <cellStyle name="SAPBEXHLevel2 4 2 8" xfId="32234" xr:uid="{00000000-0005-0000-0000-0000C97D0000}"/>
    <cellStyle name="SAPBEXHLevel2 4 2 9" xfId="32235" xr:uid="{00000000-0005-0000-0000-0000CA7D0000}"/>
    <cellStyle name="SAPBEXHLevel2 4 3" xfId="32236" xr:uid="{00000000-0005-0000-0000-0000CB7D0000}"/>
    <cellStyle name="SAPBEXHLevel2 4 3 2" xfId="32237" xr:uid="{00000000-0005-0000-0000-0000CC7D0000}"/>
    <cellStyle name="SAPBEXHLevel2 4 3 3" xfId="32238" xr:uid="{00000000-0005-0000-0000-0000CD7D0000}"/>
    <cellStyle name="SAPBEXHLevel2 4 3 4" xfId="32239" xr:uid="{00000000-0005-0000-0000-0000CE7D0000}"/>
    <cellStyle name="SAPBEXHLevel2 4 4" xfId="32240" xr:uid="{00000000-0005-0000-0000-0000CF7D0000}"/>
    <cellStyle name="SAPBEXHLevel2 4 4 2" xfId="32241" xr:uid="{00000000-0005-0000-0000-0000D07D0000}"/>
    <cellStyle name="SAPBEXHLevel2 4 4 3" xfId="32242" xr:uid="{00000000-0005-0000-0000-0000D17D0000}"/>
    <cellStyle name="SAPBEXHLevel2 4 4 4" xfId="32243" xr:uid="{00000000-0005-0000-0000-0000D27D0000}"/>
    <cellStyle name="SAPBEXHLevel2 4 5" xfId="32244" xr:uid="{00000000-0005-0000-0000-0000D37D0000}"/>
    <cellStyle name="SAPBEXHLevel2 4 5 2" xfId="32245" xr:uid="{00000000-0005-0000-0000-0000D47D0000}"/>
    <cellStyle name="SAPBEXHLevel2 4 5 3" xfId="32246" xr:uid="{00000000-0005-0000-0000-0000D57D0000}"/>
    <cellStyle name="SAPBEXHLevel2 4 5 4" xfId="32247" xr:uid="{00000000-0005-0000-0000-0000D67D0000}"/>
    <cellStyle name="SAPBEXHLevel2 4 6" xfId="32248" xr:uid="{00000000-0005-0000-0000-0000D77D0000}"/>
    <cellStyle name="SAPBEXHLevel2 4 6 2" xfId="32249" xr:uid="{00000000-0005-0000-0000-0000D87D0000}"/>
    <cellStyle name="SAPBEXHLevel2 4 6 3" xfId="32250" xr:uid="{00000000-0005-0000-0000-0000D97D0000}"/>
    <cellStyle name="SAPBEXHLevel2 4 6 4" xfId="32251" xr:uid="{00000000-0005-0000-0000-0000DA7D0000}"/>
    <cellStyle name="SAPBEXHLevel2 4 7" xfId="32252" xr:uid="{00000000-0005-0000-0000-0000DB7D0000}"/>
    <cellStyle name="SAPBEXHLevel2 4 7 2" xfId="32253" xr:uid="{00000000-0005-0000-0000-0000DC7D0000}"/>
    <cellStyle name="SAPBEXHLevel2 4 7 3" xfId="32254" xr:uid="{00000000-0005-0000-0000-0000DD7D0000}"/>
    <cellStyle name="SAPBEXHLevel2 4 7 4" xfId="32255" xr:uid="{00000000-0005-0000-0000-0000DE7D0000}"/>
    <cellStyle name="SAPBEXHLevel2 4 8" xfId="32256" xr:uid="{00000000-0005-0000-0000-0000DF7D0000}"/>
    <cellStyle name="SAPBEXHLevel2 4 8 2" xfId="32257" xr:uid="{00000000-0005-0000-0000-0000E07D0000}"/>
    <cellStyle name="SAPBEXHLevel2 4 9" xfId="32258" xr:uid="{00000000-0005-0000-0000-0000E17D0000}"/>
    <cellStyle name="SAPBEXHLevel2 4 9 2" xfId="32259" xr:uid="{00000000-0005-0000-0000-0000E27D0000}"/>
    <cellStyle name="SAPBEXHLevel2 5" xfId="32260" xr:uid="{00000000-0005-0000-0000-0000E37D0000}"/>
    <cellStyle name="SAPBEXHLevel2 5 2" xfId="32261" xr:uid="{00000000-0005-0000-0000-0000E47D0000}"/>
    <cellStyle name="SAPBEXHLevel2 5 2 2" xfId="32262" xr:uid="{00000000-0005-0000-0000-0000E57D0000}"/>
    <cellStyle name="SAPBEXHLevel2 5 2 3" xfId="32263" xr:uid="{00000000-0005-0000-0000-0000E67D0000}"/>
    <cellStyle name="SAPBEXHLevel2 5 2 4" xfId="32264" xr:uid="{00000000-0005-0000-0000-0000E77D0000}"/>
    <cellStyle name="SAPBEXHLevel2 5 3" xfId="32265" xr:uid="{00000000-0005-0000-0000-0000E87D0000}"/>
    <cellStyle name="SAPBEXHLevel2 5 4" xfId="32266" xr:uid="{00000000-0005-0000-0000-0000E97D0000}"/>
    <cellStyle name="SAPBEXHLevel2 5 5" xfId="32267" xr:uid="{00000000-0005-0000-0000-0000EA7D0000}"/>
    <cellStyle name="SAPBEXHLevel2 5 6" xfId="32268" xr:uid="{00000000-0005-0000-0000-0000EB7D0000}"/>
    <cellStyle name="SAPBEXHLevel2 5 7" xfId="32269" xr:uid="{00000000-0005-0000-0000-0000EC7D0000}"/>
    <cellStyle name="SAPBEXHLevel2 6" xfId="32270" xr:uid="{00000000-0005-0000-0000-0000ED7D0000}"/>
    <cellStyle name="SAPBEXHLevel2 6 2" xfId="32271" xr:uid="{00000000-0005-0000-0000-0000EE7D0000}"/>
    <cellStyle name="SAPBEXHLevel2 6 2 2" xfId="32272" xr:uid="{00000000-0005-0000-0000-0000EF7D0000}"/>
    <cellStyle name="SAPBEXHLevel2 6 2 3" xfId="32273" xr:uid="{00000000-0005-0000-0000-0000F07D0000}"/>
    <cellStyle name="SAPBEXHLevel2 6 2 4" xfId="32274" xr:uid="{00000000-0005-0000-0000-0000F17D0000}"/>
    <cellStyle name="SAPBEXHLevel2 6 3" xfId="32275" xr:uid="{00000000-0005-0000-0000-0000F27D0000}"/>
    <cellStyle name="SAPBEXHLevel2 6 4" xfId="32276" xr:uid="{00000000-0005-0000-0000-0000F37D0000}"/>
    <cellStyle name="SAPBEXHLevel2 6 5" xfId="32277" xr:uid="{00000000-0005-0000-0000-0000F47D0000}"/>
    <cellStyle name="SAPBEXHLevel2 7" xfId="32278" xr:uid="{00000000-0005-0000-0000-0000F57D0000}"/>
    <cellStyle name="SAPBEXHLevel2 7 2" xfId="32279" xr:uid="{00000000-0005-0000-0000-0000F67D0000}"/>
    <cellStyle name="SAPBEXHLevel2 7 3" xfId="32280" xr:uid="{00000000-0005-0000-0000-0000F77D0000}"/>
    <cellStyle name="SAPBEXHLevel2 7 4" xfId="32281" xr:uid="{00000000-0005-0000-0000-0000F87D0000}"/>
    <cellStyle name="SAPBEXHLevel2 8" xfId="32282" xr:uid="{00000000-0005-0000-0000-0000F97D0000}"/>
    <cellStyle name="SAPBEXHLevel2 8 2" xfId="32283" xr:uid="{00000000-0005-0000-0000-0000FA7D0000}"/>
    <cellStyle name="SAPBEXHLevel2 8 3" xfId="32284" xr:uid="{00000000-0005-0000-0000-0000FB7D0000}"/>
    <cellStyle name="SAPBEXHLevel2 8 4" xfId="32285" xr:uid="{00000000-0005-0000-0000-0000FC7D0000}"/>
    <cellStyle name="SAPBEXHLevel2 9" xfId="32286" xr:uid="{00000000-0005-0000-0000-0000FD7D0000}"/>
    <cellStyle name="SAPBEXHLevel2 9 2" xfId="32287" xr:uid="{00000000-0005-0000-0000-0000FE7D0000}"/>
    <cellStyle name="SAPBEXHLevel2 9 3" xfId="32288" xr:uid="{00000000-0005-0000-0000-0000FF7D0000}"/>
    <cellStyle name="SAPBEXHLevel2 9 4" xfId="32289" xr:uid="{00000000-0005-0000-0000-0000007E0000}"/>
    <cellStyle name="SAPBEXHLevel2X" xfId="126" xr:uid="{00000000-0005-0000-0000-0000017E0000}"/>
    <cellStyle name="SAPBEXHLevel2X 10" xfId="32290" xr:uid="{00000000-0005-0000-0000-0000027E0000}"/>
    <cellStyle name="SAPBEXHLevel2X 10 2" xfId="32291" xr:uid="{00000000-0005-0000-0000-0000037E0000}"/>
    <cellStyle name="SAPBEXHLevel2X 10 3" xfId="32292" xr:uid="{00000000-0005-0000-0000-0000047E0000}"/>
    <cellStyle name="SAPBEXHLevel2X 10 4" xfId="32293" xr:uid="{00000000-0005-0000-0000-0000057E0000}"/>
    <cellStyle name="SAPBEXHLevel2X 11" xfId="32294" xr:uid="{00000000-0005-0000-0000-0000067E0000}"/>
    <cellStyle name="SAPBEXHLevel2X 11 2" xfId="32295" xr:uid="{00000000-0005-0000-0000-0000077E0000}"/>
    <cellStyle name="SAPBEXHLevel2X 11 3" xfId="32296" xr:uid="{00000000-0005-0000-0000-0000087E0000}"/>
    <cellStyle name="SAPBEXHLevel2X 11 4" xfId="32297" xr:uid="{00000000-0005-0000-0000-0000097E0000}"/>
    <cellStyle name="SAPBEXHLevel2X 12" xfId="32298" xr:uid="{00000000-0005-0000-0000-00000A7E0000}"/>
    <cellStyle name="SAPBEXHLevel2X 12 2" xfId="32299" xr:uid="{00000000-0005-0000-0000-00000B7E0000}"/>
    <cellStyle name="SAPBEXHLevel2X 12 3" xfId="32300" xr:uid="{00000000-0005-0000-0000-00000C7E0000}"/>
    <cellStyle name="SAPBEXHLevel2X 12 4" xfId="32301" xr:uid="{00000000-0005-0000-0000-00000D7E0000}"/>
    <cellStyle name="SAPBEXHLevel2X 13" xfId="32302" xr:uid="{00000000-0005-0000-0000-00000E7E0000}"/>
    <cellStyle name="SAPBEXHLevel2X 13 2" xfId="32303" xr:uid="{00000000-0005-0000-0000-00000F7E0000}"/>
    <cellStyle name="SAPBEXHLevel2X 13 3" xfId="32304" xr:uid="{00000000-0005-0000-0000-0000107E0000}"/>
    <cellStyle name="SAPBEXHLevel2X 13 4" xfId="32305" xr:uid="{00000000-0005-0000-0000-0000117E0000}"/>
    <cellStyle name="SAPBEXHLevel2X 14" xfId="32306" xr:uid="{00000000-0005-0000-0000-0000127E0000}"/>
    <cellStyle name="SAPBEXHLevel2X 14 2" xfId="32307" xr:uid="{00000000-0005-0000-0000-0000137E0000}"/>
    <cellStyle name="SAPBEXHLevel2X 14 3" xfId="32308" xr:uid="{00000000-0005-0000-0000-0000147E0000}"/>
    <cellStyle name="SAPBEXHLevel2X 14 4" xfId="32309" xr:uid="{00000000-0005-0000-0000-0000157E0000}"/>
    <cellStyle name="SAPBEXHLevel2X 15" xfId="32310" xr:uid="{00000000-0005-0000-0000-0000167E0000}"/>
    <cellStyle name="SAPBEXHLevel2X 15 2" xfId="32311" xr:uid="{00000000-0005-0000-0000-0000177E0000}"/>
    <cellStyle name="SAPBEXHLevel2X 15 3" xfId="32312" xr:uid="{00000000-0005-0000-0000-0000187E0000}"/>
    <cellStyle name="SAPBEXHLevel2X 15 4" xfId="32313" xr:uid="{00000000-0005-0000-0000-0000197E0000}"/>
    <cellStyle name="SAPBEXHLevel2X 16" xfId="32314" xr:uid="{00000000-0005-0000-0000-00001A7E0000}"/>
    <cellStyle name="SAPBEXHLevel2X 16 2" xfId="32315" xr:uid="{00000000-0005-0000-0000-00001B7E0000}"/>
    <cellStyle name="SAPBEXHLevel2X 16 3" xfId="32316" xr:uid="{00000000-0005-0000-0000-00001C7E0000}"/>
    <cellStyle name="SAPBEXHLevel2X 16 4" xfId="32317" xr:uid="{00000000-0005-0000-0000-00001D7E0000}"/>
    <cellStyle name="SAPBEXHLevel2X 17" xfId="32318" xr:uid="{00000000-0005-0000-0000-00001E7E0000}"/>
    <cellStyle name="SAPBEXHLevel2X 17 2" xfId="32319" xr:uid="{00000000-0005-0000-0000-00001F7E0000}"/>
    <cellStyle name="SAPBEXHLevel2X 17 3" xfId="32320" xr:uid="{00000000-0005-0000-0000-0000207E0000}"/>
    <cellStyle name="SAPBEXHLevel2X 17 4" xfId="32321" xr:uid="{00000000-0005-0000-0000-0000217E0000}"/>
    <cellStyle name="SAPBEXHLevel2X 18" xfId="32322" xr:uid="{00000000-0005-0000-0000-0000227E0000}"/>
    <cellStyle name="SAPBEXHLevel2X 19" xfId="32323" xr:uid="{00000000-0005-0000-0000-0000237E0000}"/>
    <cellStyle name="SAPBEXHLevel2X 2" xfId="32324" xr:uid="{00000000-0005-0000-0000-0000247E0000}"/>
    <cellStyle name="SAPBEXHLevel2X 2 10" xfId="32325" xr:uid="{00000000-0005-0000-0000-0000257E0000}"/>
    <cellStyle name="SAPBEXHLevel2X 2 10 2" xfId="32326" xr:uid="{00000000-0005-0000-0000-0000267E0000}"/>
    <cellStyle name="SAPBEXHLevel2X 2 11" xfId="32327" xr:uid="{00000000-0005-0000-0000-0000277E0000}"/>
    <cellStyle name="SAPBEXHLevel2X 2 11 2" xfId="32328" xr:uid="{00000000-0005-0000-0000-0000287E0000}"/>
    <cellStyle name="SAPBEXHLevel2X 2 12" xfId="32329" xr:uid="{00000000-0005-0000-0000-0000297E0000}"/>
    <cellStyle name="SAPBEXHLevel2X 2 12 2" xfId="32330" xr:uid="{00000000-0005-0000-0000-00002A7E0000}"/>
    <cellStyle name="SAPBEXHLevel2X 2 13" xfId="32331" xr:uid="{00000000-0005-0000-0000-00002B7E0000}"/>
    <cellStyle name="SAPBEXHLevel2X 2 14" xfId="32332" xr:uid="{00000000-0005-0000-0000-00002C7E0000}"/>
    <cellStyle name="SAPBEXHLevel2X 2 2" xfId="32333" xr:uid="{00000000-0005-0000-0000-00002D7E0000}"/>
    <cellStyle name="SAPBEXHLevel2X 2 2 10" xfId="32334" xr:uid="{00000000-0005-0000-0000-00002E7E0000}"/>
    <cellStyle name="SAPBEXHLevel2X 2 2 2" xfId="32335" xr:uid="{00000000-0005-0000-0000-00002F7E0000}"/>
    <cellStyle name="SAPBEXHLevel2X 2 2 2 2" xfId="32336" xr:uid="{00000000-0005-0000-0000-0000307E0000}"/>
    <cellStyle name="SAPBEXHLevel2X 2 2 2 2 2" xfId="32337" xr:uid="{00000000-0005-0000-0000-0000317E0000}"/>
    <cellStyle name="SAPBEXHLevel2X 2 2 2 2 3" xfId="32338" xr:uid="{00000000-0005-0000-0000-0000327E0000}"/>
    <cellStyle name="SAPBEXHLevel2X 2 2 2 2 4" xfId="32339" xr:uid="{00000000-0005-0000-0000-0000337E0000}"/>
    <cellStyle name="SAPBEXHLevel2X 2 2 2 3" xfId="32340" xr:uid="{00000000-0005-0000-0000-0000347E0000}"/>
    <cellStyle name="SAPBEXHLevel2X 2 2 2 3 2" xfId="32341" xr:uid="{00000000-0005-0000-0000-0000357E0000}"/>
    <cellStyle name="SAPBEXHLevel2X 2 2 2 3 3" xfId="32342" xr:uid="{00000000-0005-0000-0000-0000367E0000}"/>
    <cellStyle name="SAPBEXHLevel2X 2 2 2 3 4" xfId="32343" xr:uid="{00000000-0005-0000-0000-0000377E0000}"/>
    <cellStyle name="SAPBEXHLevel2X 2 2 2 4" xfId="32344" xr:uid="{00000000-0005-0000-0000-0000387E0000}"/>
    <cellStyle name="SAPBEXHLevel2X 2 2 2 4 2" xfId="32345" xr:uid="{00000000-0005-0000-0000-0000397E0000}"/>
    <cellStyle name="SAPBEXHLevel2X 2 2 2 4 3" xfId="32346" xr:uid="{00000000-0005-0000-0000-00003A7E0000}"/>
    <cellStyle name="SAPBEXHLevel2X 2 2 2 4 4" xfId="32347" xr:uid="{00000000-0005-0000-0000-00003B7E0000}"/>
    <cellStyle name="SAPBEXHLevel2X 2 2 2 5" xfId="32348" xr:uid="{00000000-0005-0000-0000-00003C7E0000}"/>
    <cellStyle name="SAPBEXHLevel2X 2 2 2 5 2" xfId="32349" xr:uid="{00000000-0005-0000-0000-00003D7E0000}"/>
    <cellStyle name="SAPBEXHLevel2X 2 2 2 5 3" xfId="32350" xr:uid="{00000000-0005-0000-0000-00003E7E0000}"/>
    <cellStyle name="SAPBEXHLevel2X 2 2 2 5 4" xfId="32351" xr:uid="{00000000-0005-0000-0000-00003F7E0000}"/>
    <cellStyle name="SAPBEXHLevel2X 2 2 2 6" xfId="32352" xr:uid="{00000000-0005-0000-0000-0000407E0000}"/>
    <cellStyle name="SAPBEXHLevel2X 2 2 2 6 2" xfId="32353" xr:uid="{00000000-0005-0000-0000-0000417E0000}"/>
    <cellStyle name="SAPBEXHLevel2X 2 2 2 6 3" xfId="32354" xr:uid="{00000000-0005-0000-0000-0000427E0000}"/>
    <cellStyle name="SAPBEXHLevel2X 2 2 2 6 4" xfId="32355" xr:uid="{00000000-0005-0000-0000-0000437E0000}"/>
    <cellStyle name="SAPBEXHLevel2X 2 2 2 7" xfId="32356" xr:uid="{00000000-0005-0000-0000-0000447E0000}"/>
    <cellStyle name="SAPBEXHLevel2X 2 2 2 7 2" xfId="32357" xr:uid="{00000000-0005-0000-0000-0000457E0000}"/>
    <cellStyle name="SAPBEXHLevel2X 2 2 2 8" xfId="32358" xr:uid="{00000000-0005-0000-0000-0000467E0000}"/>
    <cellStyle name="SAPBEXHLevel2X 2 2 2 9" xfId="32359" xr:uid="{00000000-0005-0000-0000-0000477E0000}"/>
    <cellStyle name="SAPBEXHLevel2X 2 2 3" xfId="32360" xr:uid="{00000000-0005-0000-0000-0000487E0000}"/>
    <cellStyle name="SAPBEXHLevel2X 2 2 3 2" xfId="32361" xr:uid="{00000000-0005-0000-0000-0000497E0000}"/>
    <cellStyle name="SAPBEXHLevel2X 2 2 3 3" xfId="32362" xr:uid="{00000000-0005-0000-0000-00004A7E0000}"/>
    <cellStyle name="SAPBEXHLevel2X 2 2 3 4" xfId="32363" xr:uid="{00000000-0005-0000-0000-00004B7E0000}"/>
    <cellStyle name="SAPBEXHLevel2X 2 2 4" xfId="32364" xr:uid="{00000000-0005-0000-0000-00004C7E0000}"/>
    <cellStyle name="SAPBEXHLevel2X 2 2 4 2" xfId="32365" xr:uid="{00000000-0005-0000-0000-00004D7E0000}"/>
    <cellStyle name="SAPBEXHLevel2X 2 2 4 3" xfId="32366" xr:uid="{00000000-0005-0000-0000-00004E7E0000}"/>
    <cellStyle name="SAPBEXHLevel2X 2 2 4 4" xfId="32367" xr:uid="{00000000-0005-0000-0000-00004F7E0000}"/>
    <cellStyle name="SAPBEXHLevel2X 2 2 5" xfId="32368" xr:uid="{00000000-0005-0000-0000-0000507E0000}"/>
    <cellStyle name="SAPBEXHLevel2X 2 2 5 2" xfId="32369" xr:uid="{00000000-0005-0000-0000-0000517E0000}"/>
    <cellStyle name="SAPBEXHLevel2X 2 2 5 3" xfId="32370" xr:uid="{00000000-0005-0000-0000-0000527E0000}"/>
    <cellStyle name="SAPBEXHLevel2X 2 2 5 4" xfId="32371" xr:uid="{00000000-0005-0000-0000-0000537E0000}"/>
    <cellStyle name="SAPBEXHLevel2X 2 2 6" xfId="32372" xr:uid="{00000000-0005-0000-0000-0000547E0000}"/>
    <cellStyle name="SAPBEXHLevel2X 2 2 6 2" xfId="32373" xr:uid="{00000000-0005-0000-0000-0000557E0000}"/>
    <cellStyle name="SAPBEXHLevel2X 2 2 6 3" xfId="32374" xr:uid="{00000000-0005-0000-0000-0000567E0000}"/>
    <cellStyle name="SAPBEXHLevel2X 2 2 6 4" xfId="32375" xr:uid="{00000000-0005-0000-0000-0000577E0000}"/>
    <cellStyle name="SAPBEXHLevel2X 2 2 7" xfId="32376" xr:uid="{00000000-0005-0000-0000-0000587E0000}"/>
    <cellStyle name="SAPBEXHLevel2X 2 2 7 2" xfId="32377" xr:uid="{00000000-0005-0000-0000-0000597E0000}"/>
    <cellStyle name="SAPBEXHLevel2X 2 2 7 3" xfId="32378" xr:uid="{00000000-0005-0000-0000-00005A7E0000}"/>
    <cellStyle name="SAPBEXHLevel2X 2 2 7 4" xfId="32379" xr:uid="{00000000-0005-0000-0000-00005B7E0000}"/>
    <cellStyle name="SAPBEXHLevel2X 2 2 8" xfId="32380" xr:uid="{00000000-0005-0000-0000-00005C7E0000}"/>
    <cellStyle name="SAPBEXHLevel2X 2 2 8 2" xfId="32381" xr:uid="{00000000-0005-0000-0000-00005D7E0000}"/>
    <cellStyle name="SAPBEXHLevel2X 2 2 9" xfId="32382" xr:uid="{00000000-0005-0000-0000-00005E7E0000}"/>
    <cellStyle name="SAPBEXHLevel2X 2 3" xfId="32383" xr:uid="{00000000-0005-0000-0000-00005F7E0000}"/>
    <cellStyle name="SAPBEXHLevel2X 2 3 2" xfId="32384" xr:uid="{00000000-0005-0000-0000-0000607E0000}"/>
    <cellStyle name="SAPBEXHLevel2X 2 3 2 2" xfId="32385" xr:uid="{00000000-0005-0000-0000-0000617E0000}"/>
    <cellStyle name="SAPBEXHLevel2X 2 3 2 3" xfId="32386" xr:uid="{00000000-0005-0000-0000-0000627E0000}"/>
    <cellStyle name="SAPBEXHLevel2X 2 3 2 4" xfId="32387" xr:uid="{00000000-0005-0000-0000-0000637E0000}"/>
    <cellStyle name="SAPBEXHLevel2X 2 3 3" xfId="32388" xr:uid="{00000000-0005-0000-0000-0000647E0000}"/>
    <cellStyle name="SAPBEXHLevel2X 2 3 3 2" xfId="32389" xr:uid="{00000000-0005-0000-0000-0000657E0000}"/>
    <cellStyle name="SAPBEXHLevel2X 2 3 3 3" xfId="32390" xr:uid="{00000000-0005-0000-0000-0000667E0000}"/>
    <cellStyle name="SAPBEXHLevel2X 2 3 3 4" xfId="32391" xr:uid="{00000000-0005-0000-0000-0000677E0000}"/>
    <cellStyle name="SAPBEXHLevel2X 2 3 4" xfId="32392" xr:uid="{00000000-0005-0000-0000-0000687E0000}"/>
    <cellStyle name="SAPBEXHLevel2X 2 3 4 2" xfId="32393" xr:uid="{00000000-0005-0000-0000-0000697E0000}"/>
    <cellStyle name="SAPBEXHLevel2X 2 3 4 3" xfId="32394" xr:uid="{00000000-0005-0000-0000-00006A7E0000}"/>
    <cellStyle name="SAPBEXHLevel2X 2 3 4 4" xfId="32395" xr:uid="{00000000-0005-0000-0000-00006B7E0000}"/>
    <cellStyle name="SAPBEXHLevel2X 2 3 5" xfId="32396" xr:uid="{00000000-0005-0000-0000-00006C7E0000}"/>
    <cellStyle name="SAPBEXHLevel2X 2 3 5 2" xfId="32397" xr:uid="{00000000-0005-0000-0000-00006D7E0000}"/>
    <cellStyle name="SAPBEXHLevel2X 2 3 5 3" xfId="32398" xr:uid="{00000000-0005-0000-0000-00006E7E0000}"/>
    <cellStyle name="SAPBEXHLevel2X 2 3 5 4" xfId="32399" xr:uid="{00000000-0005-0000-0000-00006F7E0000}"/>
    <cellStyle name="SAPBEXHLevel2X 2 3 6" xfId="32400" xr:uid="{00000000-0005-0000-0000-0000707E0000}"/>
    <cellStyle name="SAPBEXHLevel2X 2 3 6 2" xfId="32401" xr:uid="{00000000-0005-0000-0000-0000717E0000}"/>
    <cellStyle name="SAPBEXHLevel2X 2 3 6 3" xfId="32402" xr:uid="{00000000-0005-0000-0000-0000727E0000}"/>
    <cellStyle name="SAPBEXHLevel2X 2 3 6 4" xfId="32403" xr:uid="{00000000-0005-0000-0000-0000737E0000}"/>
    <cellStyle name="SAPBEXHLevel2X 2 3 7" xfId="32404" xr:uid="{00000000-0005-0000-0000-0000747E0000}"/>
    <cellStyle name="SAPBEXHLevel2X 2 3 7 2" xfId="32405" xr:uid="{00000000-0005-0000-0000-0000757E0000}"/>
    <cellStyle name="SAPBEXHLevel2X 2 3 8" xfId="32406" xr:uid="{00000000-0005-0000-0000-0000767E0000}"/>
    <cellStyle name="SAPBEXHLevel2X 2 3 9" xfId="32407" xr:uid="{00000000-0005-0000-0000-0000777E0000}"/>
    <cellStyle name="SAPBEXHLevel2X 2 4" xfId="32408" xr:uid="{00000000-0005-0000-0000-0000787E0000}"/>
    <cellStyle name="SAPBEXHLevel2X 2 4 2" xfId="32409" xr:uid="{00000000-0005-0000-0000-0000797E0000}"/>
    <cellStyle name="SAPBEXHLevel2X 2 4 3" xfId="32410" xr:uid="{00000000-0005-0000-0000-00007A7E0000}"/>
    <cellStyle name="SAPBEXHLevel2X 2 4 4" xfId="32411" xr:uid="{00000000-0005-0000-0000-00007B7E0000}"/>
    <cellStyle name="SAPBEXHLevel2X 2 5" xfId="32412" xr:uid="{00000000-0005-0000-0000-00007C7E0000}"/>
    <cellStyle name="SAPBEXHLevel2X 2 5 2" xfId="32413" xr:uid="{00000000-0005-0000-0000-00007D7E0000}"/>
    <cellStyle name="SAPBEXHLevel2X 2 5 3" xfId="32414" xr:uid="{00000000-0005-0000-0000-00007E7E0000}"/>
    <cellStyle name="SAPBEXHLevel2X 2 5 4" xfId="32415" xr:uid="{00000000-0005-0000-0000-00007F7E0000}"/>
    <cellStyle name="SAPBEXHLevel2X 2 6" xfId="32416" xr:uid="{00000000-0005-0000-0000-0000807E0000}"/>
    <cellStyle name="SAPBEXHLevel2X 2 6 2" xfId="32417" xr:uid="{00000000-0005-0000-0000-0000817E0000}"/>
    <cellStyle name="SAPBEXHLevel2X 2 6 3" xfId="32418" xr:uid="{00000000-0005-0000-0000-0000827E0000}"/>
    <cellStyle name="SAPBEXHLevel2X 2 6 4" xfId="32419" xr:uid="{00000000-0005-0000-0000-0000837E0000}"/>
    <cellStyle name="SAPBEXHLevel2X 2 7" xfId="32420" xr:uid="{00000000-0005-0000-0000-0000847E0000}"/>
    <cellStyle name="SAPBEXHLevel2X 2 7 2" xfId="32421" xr:uid="{00000000-0005-0000-0000-0000857E0000}"/>
    <cellStyle name="SAPBEXHLevel2X 2 7 3" xfId="32422" xr:uid="{00000000-0005-0000-0000-0000867E0000}"/>
    <cellStyle name="SAPBEXHLevel2X 2 7 4" xfId="32423" xr:uid="{00000000-0005-0000-0000-0000877E0000}"/>
    <cellStyle name="SAPBEXHLevel2X 2 8" xfId="32424" xr:uid="{00000000-0005-0000-0000-0000887E0000}"/>
    <cellStyle name="SAPBEXHLevel2X 2 9" xfId="32425" xr:uid="{00000000-0005-0000-0000-0000897E0000}"/>
    <cellStyle name="SAPBEXHLevel2X 20" xfId="32426" xr:uid="{00000000-0005-0000-0000-00008A7E0000}"/>
    <cellStyle name="SAPBEXHLevel2X 20 2" xfId="32427" xr:uid="{00000000-0005-0000-0000-00008B7E0000}"/>
    <cellStyle name="SAPBEXHLevel2X 21" xfId="32428" xr:uid="{00000000-0005-0000-0000-00008C7E0000}"/>
    <cellStyle name="SAPBEXHLevel2X 21 2" xfId="32429" xr:uid="{00000000-0005-0000-0000-00008D7E0000}"/>
    <cellStyle name="SAPBEXHLevel2X 22" xfId="32430" xr:uid="{00000000-0005-0000-0000-00008E7E0000}"/>
    <cellStyle name="SAPBEXHLevel2X 22 2" xfId="32431" xr:uid="{00000000-0005-0000-0000-00008F7E0000}"/>
    <cellStyle name="SAPBEXHLevel2X 22 3" xfId="32432" xr:uid="{00000000-0005-0000-0000-0000907E0000}"/>
    <cellStyle name="SAPBEXHLevel2X 23" xfId="32433" xr:uid="{00000000-0005-0000-0000-0000917E0000}"/>
    <cellStyle name="SAPBEXHLevel2X 3" xfId="32434" xr:uid="{00000000-0005-0000-0000-0000927E0000}"/>
    <cellStyle name="SAPBEXHLevel2X 3 10" xfId="32435" xr:uid="{00000000-0005-0000-0000-0000937E0000}"/>
    <cellStyle name="SAPBEXHLevel2X 3 10 2" xfId="32436" xr:uid="{00000000-0005-0000-0000-0000947E0000}"/>
    <cellStyle name="SAPBEXHLevel2X 3 11" xfId="32437" xr:uid="{00000000-0005-0000-0000-0000957E0000}"/>
    <cellStyle name="SAPBEXHLevel2X 3 11 2" xfId="32438" xr:uid="{00000000-0005-0000-0000-0000967E0000}"/>
    <cellStyle name="SAPBEXHLevel2X 3 12" xfId="32439" xr:uid="{00000000-0005-0000-0000-0000977E0000}"/>
    <cellStyle name="SAPBEXHLevel2X 3 2" xfId="32440" xr:uid="{00000000-0005-0000-0000-0000987E0000}"/>
    <cellStyle name="SAPBEXHLevel2X 3 2 2" xfId="32441" xr:uid="{00000000-0005-0000-0000-0000997E0000}"/>
    <cellStyle name="SAPBEXHLevel2X 3 2 2 2" xfId="32442" xr:uid="{00000000-0005-0000-0000-00009A7E0000}"/>
    <cellStyle name="SAPBEXHLevel2X 3 2 2 3" xfId="32443" xr:uid="{00000000-0005-0000-0000-00009B7E0000}"/>
    <cellStyle name="SAPBEXHLevel2X 3 2 2 4" xfId="32444" xr:uid="{00000000-0005-0000-0000-00009C7E0000}"/>
    <cellStyle name="SAPBEXHLevel2X 3 2 3" xfId="32445" xr:uid="{00000000-0005-0000-0000-00009D7E0000}"/>
    <cellStyle name="SAPBEXHLevel2X 3 2 3 2" xfId="32446" xr:uid="{00000000-0005-0000-0000-00009E7E0000}"/>
    <cellStyle name="SAPBEXHLevel2X 3 2 3 3" xfId="32447" xr:uid="{00000000-0005-0000-0000-00009F7E0000}"/>
    <cellStyle name="SAPBEXHLevel2X 3 2 3 4" xfId="32448" xr:uid="{00000000-0005-0000-0000-0000A07E0000}"/>
    <cellStyle name="SAPBEXHLevel2X 3 2 4" xfId="32449" xr:uid="{00000000-0005-0000-0000-0000A17E0000}"/>
    <cellStyle name="SAPBEXHLevel2X 3 2 4 2" xfId="32450" xr:uid="{00000000-0005-0000-0000-0000A27E0000}"/>
    <cellStyle name="SAPBEXHLevel2X 3 2 4 3" xfId="32451" xr:uid="{00000000-0005-0000-0000-0000A37E0000}"/>
    <cellStyle name="SAPBEXHLevel2X 3 2 4 4" xfId="32452" xr:uid="{00000000-0005-0000-0000-0000A47E0000}"/>
    <cellStyle name="SAPBEXHLevel2X 3 2 5" xfId="32453" xr:uid="{00000000-0005-0000-0000-0000A57E0000}"/>
    <cellStyle name="SAPBEXHLevel2X 3 2 5 2" xfId="32454" xr:uid="{00000000-0005-0000-0000-0000A67E0000}"/>
    <cellStyle name="SAPBEXHLevel2X 3 2 5 3" xfId="32455" xr:uid="{00000000-0005-0000-0000-0000A77E0000}"/>
    <cellStyle name="SAPBEXHLevel2X 3 2 5 4" xfId="32456" xr:uid="{00000000-0005-0000-0000-0000A87E0000}"/>
    <cellStyle name="SAPBEXHLevel2X 3 2 6" xfId="32457" xr:uid="{00000000-0005-0000-0000-0000A97E0000}"/>
    <cellStyle name="SAPBEXHLevel2X 3 2 6 2" xfId="32458" xr:uid="{00000000-0005-0000-0000-0000AA7E0000}"/>
    <cellStyle name="SAPBEXHLevel2X 3 2 6 3" xfId="32459" xr:uid="{00000000-0005-0000-0000-0000AB7E0000}"/>
    <cellStyle name="SAPBEXHLevel2X 3 2 6 4" xfId="32460" xr:uid="{00000000-0005-0000-0000-0000AC7E0000}"/>
    <cellStyle name="SAPBEXHLevel2X 3 2 7" xfId="32461" xr:uid="{00000000-0005-0000-0000-0000AD7E0000}"/>
    <cellStyle name="SAPBEXHLevel2X 3 2 7 2" xfId="32462" xr:uid="{00000000-0005-0000-0000-0000AE7E0000}"/>
    <cellStyle name="SAPBEXHLevel2X 3 2 8" xfId="32463" xr:uid="{00000000-0005-0000-0000-0000AF7E0000}"/>
    <cellStyle name="SAPBEXHLevel2X 3 2 9" xfId="32464" xr:uid="{00000000-0005-0000-0000-0000B07E0000}"/>
    <cellStyle name="SAPBEXHLevel2X 3 3" xfId="32465" xr:uid="{00000000-0005-0000-0000-0000B17E0000}"/>
    <cellStyle name="SAPBEXHLevel2X 3 3 2" xfId="32466" xr:uid="{00000000-0005-0000-0000-0000B27E0000}"/>
    <cellStyle name="SAPBEXHLevel2X 3 3 3" xfId="32467" xr:uid="{00000000-0005-0000-0000-0000B37E0000}"/>
    <cellStyle name="SAPBEXHLevel2X 3 3 4" xfId="32468" xr:uid="{00000000-0005-0000-0000-0000B47E0000}"/>
    <cellStyle name="SAPBEXHLevel2X 3 4" xfId="32469" xr:uid="{00000000-0005-0000-0000-0000B57E0000}"/>
    <cellStyle name="SAPBEXHLevel2X 3 4 2" xfId="32470" xr:uid="{00000000-0005-0000-0000-0000B67E0000}"/>
    <cellStyle name="SAPBEXHLevel2X 3 4 3" xfId="32471" xr:uid="{00000000-0005-0000-0000-0000B77E0000}"/>
    <cellStyle name="SAPBEXHLevel2X 3 4 4" xfId="32472" xr:uid="{00000000-0005-0000-0000-0000B87E0000}"/>
    <cellStyle name="SAPBEXHLevel2X 3 5" xfId="32473" xr:uid="{00000000-0005-0000-0000-0000B97E0000}"/>
    <cellStyle name="SAPBEXHLevel2X 3 5 2" xfId="32474" xr:uid="{00000000-0005-0000-0000-0000BA7E0000}"/>
    <cellStyle name="SAPBEXHLevel2X 3 5 3" xfId="32475" xr:uid="{00000000-0005-0000-0000-0000BB7E0000}"/>
    <cellStyle name="SAPBEXHLevel2X 3 5 4" xfId="32476" xr:uid="{00000000-0005-0000-0000-0000BC7E0000}"/>
    <cellStyle name="SAPBEXHLevel2X 3 6" xfId="32477" xr:uid="{00000000-0005-0000-0000-0000BD7E0000}"/>
    <cellStyle name="SAPBEXHLevel2X 3 6 2" xfId="32478" xr:uid="{00000000-0005-0000-0000-0000BE7E0000}"/>
    <cellStyle name="SAPBEXHLevel2X 3 6 3" xfId="32479" xr:uid="{00000000-0005-0000-0000-0000BF7E0000}"/>
    <cellStyle name="SAPBEXHLevel2X 3 6 4" xfId="32480" xr:uid="{00000000-0005-0000-0000-0000C07E0000}"/>
    <cellStyle name="SAPBEXHLevel2X 3 7" xfId="32481" xr:uid="{00000000-0005-0000-0000-0000C17E0000}"/>
    <cellStyle name="SAPBEXHLevel2X 3 7 2" xfId="32482" xr:uid="{00000000-0005-0000-0000-0000C27E0000}"/>
    <cellStyle name="SAPBEXHLevel2X 3 7 3" xfId="32483" xr:uid="{00000000-0005-0000-0000-0000C37E0000}"/>
    <cellStyle name="SAPBEXHLevel2X 3 7 4" xfId="32484" xr:uid="{00000000-0005-0000-0000-0000C47E0000}"/>
    <cellStyle name="SAPBEXHLevel2X 3 8" xfId="32485" xr:uid="{00000000-0005-0000-0000-0000C57E0000}"/>
    <cellStyle name="SAPBEXHLevel2X 3 9" xfId="32486" xr:uid="{00000000-0005-0000-0000-0000C67E0000}"/>
    <cellStyle name="SAPBEXHLevel2X 3 9 2" xfId="32487" xr:uid="{00000000-0005-0000-0000-0000C77E0000}"/>
    <cellStyle name="SAPBEXHLevel2X 4" xfId="32488" xr:uid="{00000000-0005-0000-0000-0000C87E0000}"/>
    <cellStyle name="SAPBEXHLevel2X 4 10" xfId="32489" xr:uid="{00000000-0005-0000-0000-0000C97E0000}"/>
    <cellStyle name="SAPBEXHLevel2X 4 2" xfId="32490" xr:uid="{00000000-0005-0000-0000-0000CA7E0000}"/>
    <cellStyle name="SAPBEXHLevel2X 4 2 2" xfId="32491" xr:uid="{00000000-0005-0000-0000-0000CB7E0000}"/>
    <cellStyle name="SAPBEXHLevel2X 4 2 2 2" xfId="32492" xr:uid="{00000000-0005-0000-0000-0000CC7E0000}"/>
    <cellStyle name="SAPBEXHLevel2X 4 2 2 3" xfId="32493" xr:uid="{00000000-0005-0000-0000-0000CD7E0000}"/>
    <cellStyle name="SAPBEXHLevel2X 4 2 2 4" xfId="32494" xr:uid="{00000000-0005-0000-0000-0000CE7E0000}"/>
    <cellStyle name="SAPBEXHLevel2X 4 2 3" xfId="32495" xr:uid="{00000000-0005-0000-0000-0000CF7E0000}"/>
    <cellStyle name="SAPBEXHLevel2X 4 2 3 2" xfId="32496" xr:uid="{00000000-0005-0000-0000-0000D07E0000}"/>
    <cellStyle name="SAPBEXHLevel2X 4 2 3 3" xfId="32497" xr:uid="{00000000-0005-0000-0000-0000D17E0000}"/>
    <cellStyle name="SAPBEXHLevel2X 4 2 3 4" xfId="32498" xr:uid="{00000000-0005-0000-0000-0000D27E0000}"/>
    <cellStyle name="SAPBEXHLevel2X 4 2 4" xfId="32499" xr:uid="{00000000-0005-0000-0000-0000D37E0000}"/>
    <cellStyle name="SAPBEXHLevel2X 4 2 4 2" xfId="32500" xr:uid="{00000000-0005-0000-0000-0000D47E0000}"/>
    <cellStyle name="SAPBEXHLevel2X 4 2 4 3" xfId="32501" xr:uid="{00000000-0005-0000-0000-0000D57E0000}"/>
    <cellStyle name="SAPBEXHLevel2X 4 2 4 4" xfId="32502" xr:uid="{00000000-0005-0000-0000-0000D67E0000}"/>
    <cellStyle name="SAPBEXHLevel2X 4 2 5" xfId="32503" xr:uid="{00000000-0005-0000-0000-0000D77E0000}"/>
    <cellStyle name="SAPBEXHLevel2X 4 2 5 2" xfId="32504" xr:uid="{00000000-0005-0000-0000-0000D87E0000}"/>
    <cellStyle name="SAPBEXHLevel2X 4 2 5 3" xfId="32505" xr:uid="{00000000-0005-0000-0000-0000D97E0000}"/>
    <cellStyle name="SAPBEXHLevel2X 4 2 5 4" xfId="32506" xr:uid="{00000000-0005-0000-0000-0000DA7E0000}"/>
    <cellStyle name="SAPBEXHLevel2X 4 2 6" xfId="32507" xr:uid="{00000000-0005-0000-0000-0000DB7E0000}"/>
    <cellStyle name="SAPBEXHLevel2X 4 2 6 2" xfId="32508" xr:uid="{00000000-0005-0000-0000-0000DC7E0000}"/>
    <cellStyle name="SAPBEXHLevel2X 4 2 6 3" xfId="32509" xr:uid="{00000000-0005-0000-0000-0000DD7E0000}"/>
    <cellStyle name="SAPBEXHLevel2X 4 2 6 4" xfId="32510" xr:uid="{00000000-0005-0000-0000-0000DE7E0000}"/>
    <cellStyle name="SAPBEXHLevel2X 4 2 7" xfId="32511" xr:uid="{00000000-0005-0000-0000-0000DF7E0000}"/>
    <cellStyle name="SAPBEXHLevel2X 4 2 7 2" xfId="32512" xr:uid="{00000000-0005-0000-0000-0000E07E0000}"/>
    <cellStyle name="SAPBEXHLevel2X 4 2 8" xfId="32513" xr:uid="{00000000-0005-0000-0000-0000E17E0000}"/>
    <cellStyle name="SAPBEXHLevel2X 4 2 9" xfId="32514" xr:uid="{00000000-0005-0000-0000-0000E27E0000}"/>
    <cellStyle name="SAPBEXHLevel2X 4 3" xfId="32515" xr:uid="{00000000-0005-0000-0000-0000E37E0000}"/>
    <cellStyle name="SAPBEXHLevel2X 4 3 2" xfId="32516" xr:uid="{00000000-0005-0000-0000-0000E47E0000}"/>
    <cellStyle name="SAPBEXHLevel2X 4 3 3" xfId="32517" xr:uid="{00000000-0005-0000-0000-0000E57E0000}"/>
    <cellStyle name="SAPBEXHLevel2X 4 3 4" xfId="32518" xr:uid="{00000000-0005-0000-0000-0000E67E0000}"/>
    <cellStyle name="SAPBEXHLevel2X 4 4" xfId="32519" xr:uid="{00000000-0005-0000-0000-0000E77E0000}"/>
    <cellStyle name="SAPBEXHLevel2X 4 4 2" xfId="32520" xr:uid="{00000000-0005-0000-0000-0000E87E0000}"/>
    <cellStyle name="SAPBEXHLevel2X 4 4 3" xfId="32521" xr:uid="{00000000-0005-0000-0000-0000E97E0000}"/>
    <cellStyle name="SAPBEXHLevel2X 4 4 4" xfId="32522" xr:uid="{00000000-0005-0000-0000-0000EA7E0000}"/>
    <cellStyle name="SAPBEXHLevel2X 4 5" xfId="32523" xr:uid="{00000000-0005-0000-0000-0000EB7E0000}"/>
    <cellStyle name="SAPBEXHLevel2X 4 5 2" xfId="32524" xr:uid="{00000000-0005-0000-0000-0000EC7E0000}"/>
    <cellStyle name="SAPBEXHLevel2X 4 5 3" xfId="32525" xr:uid="{00000000-0005-0000-0000-0000ED7E0000}"/>
    <cellStyle name="SAPBEXHLevel2X 4 5 4" xfId="32526" xr:uid="{00000000-0005-0000-0000-0000EE7E0000}"/>
    <cellStyle name="SAPBEXHLevel2X 4 6" xfId="32527" xr:uid="{00000000-0005-0000-0000-0000EF7E0000}"/>
    <cellStyle name="SAPBEXHLevel2X 4 6 2" xfId="32528" xr:uid="{00000000-0005-0000-0000-0000F07E0000}"/>
    <cellStyle name="SAPBEXHLevel2X 4 6 3" xfId="32529" xr:uid="{00000000-0005-0000-0000-0000F17E0000}"/>
    <cellStyle name="SAPBEXHLevel2X 4 6 4" xfId="32530" xr:uid="{00000000-0005-0000-0000-0000F27E0000}"/>
    <cellStyle name="SAPBEXHLevel2X 4 7" xfId="32531" xr:uid="{00000000-0005-0000-0000-0000F37E0000}"/>
    <cellStyle name="SAPBEXHLevel2X 4 7 2" xfId="32532" xr:uid="{00000000-0005-0000-0000-0000F47E0000}"/>
    <cellStyle name="SAPBEXHLevel2X 4 7 3" xfId="32533" xr:uid="{00000000-0005-0000-0000-0000F57E0000}"/>
    <cellStyle name="SAPBEXHLevel2X 4 7 4" xfId="32534" xr:uid="{00000000-0005-0000-0000-0000F67E0000}"/>
    <cellStyle name="SAPBEXHLevel2X 4 8" xfId="32535" xr:uid="{00000000-0005-0000-0000-0000F77E0000}"/>
    <cellStyle name="SAPBEXHLevel2X 4 8 2" xfId="32536" xr:uid="{00000000-0005-0000-0000-0000F87E0000}"/>
    <cellStyle name="SAPBEXHLevel2X 4 9" xfId="32537" xr:uid="{00000000-0005-0000-0000-0000F97E0000}"/>
    <cellStyle name="SAPBEXHLevel2X 4 9 2" xfId="32538" xr:uid="{00000000-0005-0000-0000-0000FA7E0000}"/>
    <cellStyle name="SAPBEXHLevel2X 5" xfId="32539" xr:uid="{00000000-0005-0000-0000-0000FB7E0000}"/>
    <cellStyle name="SAPBEXHLevel2X 5 2" xfId="32540" xr:uid="{00000000-0005-0000-0000-0000FC7E0000}"/>
    <cellStyle name="SAPBEXHLevel2X 5 2 2" xfId="32541" xr:uid="{00000000-0005-0000-0000-0000FD7E0000}"/>
    <cellStyle name="SAPBEXHLevel2X 5 2 3" xfId="32542" xr:uid="{00000000-0005-0000-0000-0000FE7E0000}"/>
    <cellStyle name="SAPBEXHLevel2X 5 2 4" xfId="32543" xr:uid="{00000000-0005-0000-0000-0000FF7E0000}"/>
    <cellStyle name="SAPBEXHLevel2X 5 3" xfId="32544" xr:uid="{00000000-0005-0000-0000-0000007F0000}"/>
    <cellStyle name="SAPBEXHLevel2X 5 4" xfId="32545" xr:uid="{00000000-0005-0000-0000-0000017F0000}"/>
    <cellStyle name="SAPBEXHLevel2X 5 5" xfId="32546" xr:uid="{00000000-0005-0000-0000-0000027F0000}"/>
    <cellStyle name="SAPBEXHLevel2X 5 6" xfId="32547" xr:uid="{00000000-0005-0000-0000-0000037F0000}"/>
    <cellStyle name="SAPBEXHLevel2X 5 7" xfId="32548" xr:uid="{00000000-0005-0000-0000-0000047F0000}"/>
    <cellStyle name="SAPBEXHLevel2X 6" xfId="32549" xr:uid="{00000000-0005-0000-0000-0000057F0000}"/>
    <cellStyle name="SAPBEXHLevel2X 6 2" xfId="32550" xr:uid="{00000000-0005-0000-0000-0000067F0000}"/>
    <cellStyle name="SAPBEXHLevel2X 6 2 2" xfId="32551" xr:uid="{00000000-0005-0000-0000-0000077F0000}"/>
    <cellStyle name="SAPBEXHLevel2X 6 2 3" xfId="32552" xr:uid="{00000000-0005-0000-0000-0000087F0000}"/>
    <cellStyle name="SAPBEXHLevel2X 6 2 4" xfId="32553" xr:uid="{00000000-0005-0000-0000-0000097F0000}"/>
    <cellStyle name="SAPBEXHLevel2X 6 3" xfId="32554" xr:uid="{00000000-0005-0000-0000-00000A7F0000}"/>
    <cellStyle name="SAPBEXHLevel2X 6 4" xfId="32555" xr:uid="{00000000-0005-0000-0000-00000B7F0000}"/>
    <cellStyle name="SAPBEXHLevel2X 6 5" xfId="32556" xr:uid="{00000000-0005-0000-0000-00000C7F0000}"/>
    <cellStyle name="SAPBEXHLevel2X 7" xfId="32557" xr:uid="{00000000-0005-0000-0000-00000D7F0000}"/>
    <cellStyle name="SAPBEXHLevel2X 7 2" xfId="32558" xr:uid="{00000000-0005-0000-0000-00000E7F0000}"/>
    <cellStyle name="SAPBEXHLevel2X 7 3" xfId="32559" xr:uid="{00000000-0005-0000-0000-00000F7F0000}"/>
    <cellStyle name="SAPBEXHLevel2X 7 4" xfId="32560" xr:uid="{00000000-0005-0000-0000-0000107F0000}"/>
    <cellStyle name="SAPBEXHLevel2X 8" xfId="32561" xr:uid="{00000000-0005-0000-0000-0000117F0000}"/>
    <cellStyle name="SAPBEXHLevel2X 8 2" xfId="32562" xr:uid="{00000000-0005-0000-0000-0000127F0000}"/>
    <cellStyle name="SAPBEXHLevel2X 8 3" xfId="32563" xr:uid="{00000000-0005-0000-0000-0000137F0000}"/>
    <cellStyle name="SAPBEXHLevel2X 8 4" xfId="32564" xr:uid="{00000000-0005-0000-0000-0000147F0000}"/>
    <cellStyle name="SAPBEXHLevel2X 9" xfId="32565" xr:uid="{00000000-0005-0000-0000-0000157F0000}"/>
    <cellStyle name="SAPBEXHLevel2X 9 2" xfId="32566" xr:uid="{00000000-0005-0000-0000-0000167F0000}"/>
    <cellStyle name="SAPBEXHLevel2X 9 3" xfId="32567" xr:uid="{00000000-0005-0000-0000-0000177F0000}"/>
    <cellStyle name="SAPBEXHLevel2X 9 4" xfId="32568" xr:uid="{00000000-0005-0000-0000-0000187F0000}"/>
    <cellStyle name="SAPBEXHLevel3" xfId="127" xr:uid="{00000000-0005-0000-0000-0000197F0000}"/>
    <cellStyle name="SAPBEXHLevel3 10" xfId="32569" xr:uid="{00000000-0005-0000-0000-00001A7F0000}"/>
    <cellStyle name="SAPBEXHLevel3 10 2" xfId="32570" xr:uid="{00000000-0005-0000-0000-00001B7F0000}"/>
    <cellStyle name="SAPBEXHLevel3 10 3" xfId="32571" xr:uid="{00000000-0005-0000-0000-00001C7F0000}"/>
    <cellStyle name="SAPBEXHLevel3 10 4" xfId="32572" xr:uid="{00000000-0005-0000-0000-00001D7F0000}"/>
    <cellStyle name="SAPBEXHLevel3 11" xfId="32573" xr:uid="{00000000-0005-0000-0000-00001E7F0000}"/>
    <cellStyle name="SAPBEXHLevel3 11 2" xfId="32574" xr:uid="{00000000-0005-0000-0000-00001F7F0000}"/>
    <cellStyle name="SAPBEXHLevel3 11 3" xfId="32575" xr:uid="{00000000-0005-0000-0000-0000207F0000}"/>
    <cellStyle name="SAPBEXHLevel3 11 4" xfId="32576" xr:uid="{00000000-0005-0000-0000-0000217F0000}"/>
    <cellStyle name="SAPBEXHLevel3 12" xfId="32577" xr:uid="{00000000-0005-0000-0000-0000227F0000}"/>
    <cellStyle name="SAPBEXHLevel3 12 2" xfId="32578" xr:uid="{00000000-0005-0000-0000-0000237F0000}"/>
    <cellStyle name="SAPBEXHLevel3 12 3" xfId="32579" xr:uid="{00000000-0005-0000-0000-0000247F0000}"/>
    <cellStyle name="SAPBEXHLevel3 12 4" xfId="32580" xr:uid="{00000000-0005-0000-0000-0000257F0000}"/>
    <cellStyle name="SAPBEXHLevel3 13" xfId="32581" xr:uid="{00000000-0005-0000-0000-0000267F0000}"/>
    <cellStyle name="SAPBEXHLevel3 13 2" xfId="32582" xr:uid="{00000000-0005-0000-0000-0000277F0000}"/>
    <cellStyle name="SAPBEXHLevel3 13 3" xfId="32583" xr:uid="{00000000-0005-0000-0000-0000287F0000}"/>
    <cellStyle name="SAPBEXHLevel3 13 4" xfId="32584" xr:uid="{00000000-0005-0000-0000-0000297F0000}"/>
    <cellStyle name="SAPBEXHLevel3 14" xfId="32585" xr:uid="{00000000-0005-0000-0000-00002A7F0000}"/>
    <cellStyle name="SAPBEXHLevel3 14 2" xfId="32586" xr:uid="{00000000-0005-0000-0000-00002B7F0000}"/>
    <cellStyle name="SAPBEXHLevel3 14 3" xfId="32587" xr:uid="{00000000-0005-0000-0000-00002C7F0000}"/>
    <cellStyle name="SAPBEXHLevel3 14 4" xfId="32588" xr:uid="{00000000-0005-0000-0000-00002D7F0000}"/>
    <cellStyle name="SAPBEXHLevel3 15" xfId="32589" xr:uid="{00000000-0005-0000-0000-00002E7F0000}"/>
    <cellStyle name="SAPBEXHLevel3 15 2" xfId="32590" xr:uid="{00000000-0005-0000-0000-00002F7F0000}"/>
    <cellStyle name="SAPBEXHLevel3 15 3" xfId="32591" xr:uid="{00000000-0005-0000-0000-0000307F0000}"/>
    <cellStyle name="SAPBEXHLevel3 15 4" xfId="32592" xr:uid="{00000000-0005-0000-0000-0000317F0000}"/>
    <cellStyle name="SAPBEXHLevel3 16" xfId="32593" xr:uid="{00000000-0005-0000-0000-0000327F0000}"/>
    <cellStyle name="SAPBEXHLevel3 16 2" xfId="32594" xr:uid="{00000000-0005-0000-0000-0000337F0000}"/>
    <cellStyle name="SAPBEXHLevel3 16 3" xfId="32595" xr:uid="{00000000-0005-0000-0000-0000347F0000}"/>
    <cellStyle name="SAPBEXHLevel3 16 4" xfId="32596" xr:uid="{00000000-0005-0000-0000-0000357F0000}"/>
    <cellStyle name="SAPBEXHLevel3 17" xfId="32597" xr:uid="{00000000-0005-0000-0000-0000367F0000}"/>
    <cellStyle name="SAPBEXHLevel3 17 2" xfId="32598" xr:uid="{00000000-0005-0000-0000-0000377F0000}"/>
    <cellStyle name="SAPBEXHLevel3 17 3" xfId="32599" xr:uid="{00000000-0005-0000-0000-0000387F0000}"/>
    <cellStyle name="SAPBEXHLevel3 17 4" xfId="32600" xr:uid="{00000000-0005-0000-0000-0000397F0000}"/>
    <cellStyle name="SAPBEXHLevel3 18" xfId="32601" xr:uid="{00000000-0005-0000-0000-00003A7F0000}"/>
    <cellStyle name="SAPBEXHLevel3 19" xfId="32602" xr:uid="{00000000-0005-0000-0000-00003B7F0000}"/>
    <cellStyle name="SAPBEXHLevel3 2" xfId="32603" xr:uid="{00000000-0005-0000-0000-00003C7F0000}"/>
    <cellStyle name="SAPBEXHLevel3 2 10" xfId="32604" xr:uid="{00000000-0005-0000-0000-00003D7F0000}"/>
    <cellStyle name="SAPBEXHLevel3 2 10 2" xfId="32605" xr:uid="{00000000-0005-0000-0000-00003E7F0000}"/>
    <cellStyle name="SAPBEXHLevel3 2 11" xfId="32606" xr:uid="{00000000-0005-0000-0000-00003F7F0000}"/>
    <cellStyle name="SAPBEXHLevel3 2 11 2" xfId="32607" xr:uid="{00000000-0005-0000-0000-0000407F0000}"/>
    <cellStyle name="SAPBEXHLevel3 2 12" xfId="32608" xr:uid="{00000000-0005-0000-0000-0000417F0000}"/>
    <cellStyle name="SAPBEXHLevel3 2 12 2" xfId="32609" xr:uid="{00000000-0005-0000-0000-0000427F0000}"/>
    <cellStyle name="SAPBEXHLevel3 2 13" xfId="32610" xr:uid="{00000000-0005-0000-0000-0000437F0000}"/>
    <cellStyle name="SAPBEXHLevel3 2 14" xfId="32611" xr:uid="{00000000-0005-0000-0000-0000447F0000}"/>
    <cellStyle name="SAPBEXHLevel3 2 2" xfId="32612" xr:uid="{00000000-0005-0000-0000-0000457F0000}"/>
    <cellStyle name="SAPBEXHLevel3 2 2 10" xfId="32613" xr:uid="{00000000-0005-0000-0000-0000467F0000}"/>
    <cellStyle name="SAPBEXHLevel3 2 2 2" xfId="32614" xr:uid="{00000000-0005-0000-0000-0000477F0000}"/>
    <cellStyle name="SAPBEXHLevel3 2 2 2 2" xfId="32615" xr:uid="{00000000-0005-0000-0000-0000487F0000}"/>
    <cellStyle name="SAPBEXHLevel3 2 2 2 2 2" xfId="32616" xr:uid="{00000000-0005-0000-0000-0000497F0000}"/>
    <cellStyle name="SAPBEXHLevel3 2 2 2 2 3" xfId="32617" xr:uid="{00000000-0005-0000-0000-00004A7F0000}"/>
    <cellStyle name="SAPBEXHLevel3 2 2 2 2 4" xfId="32618" xr:uid="{00000000-0005-0000-0000-00004B7F0000}"/>
    <cellStyle name="SAPBEXHLevel3 2 2 2 3" xfId="32619" xr:uid="{00000000-0005-0000-0000-00004C7F0000}"/>
    <cellStyle name="SAPBEXHLevel3 2 2 2 3 2" xfId="32620" xr:uid="{00000000-0005-0000-0000-00004D7F0000}"/>
    <cellStyle name="SAPBEXHLevel3 2 2 2 3 3" xfId="32621" xr:uid="{00000000-0005-0000-0000-00004E7F0000}"/>
    <cellStyle name="SAPBEXHLevel3 2 2 2 3 4" xfId="32622" xr:uid="{00000000-0005-0000-0000-00004F7F0000}"/>
    <cellStyle name="SAPBEXHLevel3 2 2 2 4" xfId="32623" xr:uid="{00000000-0005-0000-0000-0000507F0000}"/>
    <cellStyle name="SAPBEXHLevel3 2 2 2 4 2" xfId="32624" xr:uid="{00000000-0005-0000-0000-0000517F0000}"/>
    <cellStyle name="SAPBEXHLevel3 2 2 2 4 3" xfId="32625" xr:uid="{00000000-0005-0000-0000-0000527F0000}"/>
    <cellStyle name="SAPBEXHLevel3 2 2 2 4 4" xfId="32626" xr:uid="{00000000-0005-0000-0000-0000537F0000}"/>
    <cellStyle name="SAPBEXHLevel3 2 2 2 5" xfId="32627" xr:uid="{00000000-0005-0000-0000-0000547F0000}"/>
    <cellStyle name="SAPBEXHLevel3 2 2 2 5 2" xfId="32628" xr:uid="{00000000-0005-0000-0000-0000557F0000}"/>
    <cellStyle name="SAPBEXHLevel3 2 2 2 5 3" xfId="32629" xr:uid="{00000000-0005-0000-0000-0000567F0000}"/>
    <cellStyle name="SAPBEXHLevel3 2 2 2 5 4" xfId="32630" xr:uid="{00000000-0005-0000-0000-0000577F0000}"/>
    <cellStyle name="SAPBEXHLevel3 2 2 2 6" xfId="32631" xr:uid="{00000000-0005-0000-0000-0000587F0000}"/>
    <cellStyle name="SAPBEXHLevel3 2 2 2 6 2" xfId="32632" xr:uid="{00000000-0005-0000-0000-0000597F0000}"/>
    <cellStyle name="SAPBEXHLevel3 2 2 2 6 3" xfId="32633" xr:uid="{00000000-0005-0000-0000-00005A7F0000}"/>
    <cellStyle name="SAPBEXHLevel3 2 2 2 6 4" xfId="32634" xr:uid="{00000000-0005-0000-0000-00005B7F0000}"/>
    <cellStyle name="SAPBEXHLevel3 2 2 2 7" xfId="32635" xr:uid="{00000000-0005-0000-0000-00005C7F0000}"/>
    <cellStyle name="SAPBEXHLevel3 2 2 2 7 2" xfId="32636" xr:uid="{00000000-0005-0000-0000-00005D7F0000}"/>
    <cellStyle name="SAPBEXHLevel3 2 2 2 8" xfId="32637" xr:uid="{00000000-0005-0000-0000-00005E7F0000}"/>
    <cellStyle name="SAPBEXHLevel3 2 2 2 9" xfId="32638" xr:uid="{00000000-0005-0000-0000-00005F7F0000}"/>
    <cellStyle name="SAPBEXHLevel3 2 2 3" xfId="32639" xr:uid="{00000000-0005-0000-0000-0000607F0000}"/>
    <cellStyle name="SAPBEXHLevel3 2 2 3 2" xfId="32640" xr:uid="{00000000-0005-0000-0000-0000617F0000}"/>
    <cellStyle name="SAPBEXHLevel3 2 2 3 3" xfId="32641" xr:uid="{00000000-0005-0000-0000-0000627F0000}"/>
    <cellStyle name="SAPBEXHLevel3 2 2 3 4" xfId="32642" xr:uid="{00000000-0005-0000-0000-0000637F0000}"/>
    <cellStyle name="SAPBEXHLevel3 2 2 4" xfId="32643" xr:uid="{00000000-0005-0000-0000-0000647F0000}"/>
    <cellStyle name="SAPBEXHLevel3 2 2 4 2" xfId="32644" xr:uid="{00000000-0005-0000-0000-0000657F0000}"/>
    <cellStyle name="SAPBEXHLevel3 2 2 4 3" xfId="32645" xr:uid="{00000000-0005-0000-0000-0000667F0000}"/>
    <cellStyle name="SAPBEXHLevel3 2 2 4 4" xfId="32646" xr:uid="{00000000-0005-0000-0000-0000677F0000}"/>
    <cellStyle name="SAPBEXHLevel3 2 2 5" xfId="32647" xr:uid="{00000000-0005-0000-0000-0000687F0000}"/>
    <cellStyle name="SAPBEXHLevel3 2 2 5 2" xfId="32648" xr:uid="{00000000-0005-0000-0000-0000697F0000}"/>
    <cellStyle name="SAPBEXHLevel3 2 2 5 3" xfId="32649" xr:uid="{00000000-0005-0000-0000-00006A7F0000}"/>
    <cellStyle name="SAPBEXHLevel3 2 2 5 4" xfId="32650" xr:uid="{00000000-0005-0000-0000-00006B7F0000}"/>
    <cellStyle name="SAPBEXHLevel3 2 2 6" xfId="32651" xr:uid="{00000000-0005-0000-0000-00006C7F0000}"/>
    <cellStyle name="SAPBEXHLevel3 2 2 6 2" xfId="32652" xr:uid="{00000000-0005-0000-0000-00006D7F0000}"/>
    <cellStyle name="SAPBEXHLevel3 2 2 6 3" xfId="32653" xr:uid="{00000000-0005-0000-0000-00006E7F0000}"/>
    <cellStyle name="SAPBEXHLevel3 2 2 6 4" xfId="32654" xr:uid="{00000000-0005-0000-0000-00006F7F0000}"/>
    <cellStyle name="SAPBEXHLevel3 2 2 7" xfId="32655" xr:uid="{00000000-0005-0000-0000-0000707F0000}"/>
    <cellStyle name="SAPBEXHLevel3 2 2 7 2" xfId="32656" xr:uid="{00000000-0005-0000-0000-0000717F0000}"/>
    <cellStyle name="SAPBEXHLevel3 2 2 7 3" xfId="32657" xr:uid="{00000000-0005-0000-0000-0000727F0000}"/>
    <cellStyle name="SAPBEXHLevel3 2 2 7 4" xfId="32658" xr:uid="{00000000-0005-0000-0000-0000737F0000}"/>
    <cellStyle name="SAPBEXHLevel3 2 2 8" xfId="32659" xr:uid="{00000000-0005-0000-0000-0000747F0000}"/>
    <cellStyle name="SAPBEXHLevel3 2 2 8 2" xfId="32660" xr:uid="{00000000-0005-0000-0000-0000757F0000}"/>
    <cellStyle name="SAPBEXHLevel3 2 2 9" xfId="32661" xr:uid="{00000000-0005-0000-0000-0000767F0000}"/>
    <cellStyle name="SAPBEXHLevel3 2 3" xfId="32662" xr:uid="{00000000-0005-0000-0000-0000777F0000}"/>
    <cellStyle name="SAPBEXHLevel3 2 3 2" xfId="32663" xr:uid="{00000000-0005-0000-0000-0000787F0000}"/>
    <cellStyle name="SAPBEXHLevel3 2 3 2 2" xfId="32664" xr:uid="{00000000-0005-0000-0000-0000797F0000}"/>
    <cellStyle name="SAPBEXHLevel3 2 3 2 3" xfId="32665" xr:uid="{00000000-0005-0000-0000-00007A7F0000}"/>
    <cellStyle name="SAPBEXHLevel3 2 3 2 4" xfId="32666" xr:uid="{00000000-0005-0000-0000-00007B7F0000}"/>
    <cellStyle name="SAPBEXHLevel3 2 3 3" xfId="32667" xr:uid="{00000000-0005-0000-0000-00007C7F0000}"/>
    <cellStyle name="SAPBEXHLevel3 2 3 3 2" xfId="32668" xr:uid="{00000000-0005-0000-0000-00007D7F0000}"/>
    <cellStyle name="SAPBEXHLevel3 2 3 3 3" xfId="32669" xr:uid="{00000000-0005-0000-0000-00007E7F0000}"/>
    <cellStyle name="SAPBEXHLevel3 2 3 3 4" xfId="32670" xr:uid="{00000000-0005-0000-0000-00007F7F0000}"/>
    <cellStyle name="SAPBEXHLevel3 2 3 4" xfId="32671" xr:uid="{00000000-0005-0000-0000-0000807F0000}"/>
    <cellStyle name="SAPBEXHLevel3 2 3 4 2" xfId="32672" xr:uid="{00000000-0005-0000-0000-0000817F0000}"/>
    <cellStyle name="SAPBEXHLevel3 2 3 4 3" xfId="32673" xr:uid="{00000000-0005-0000-0000-0000827F0000}"/>
    <cellStyle name="SAPBEXHLevel3 2 3 4 4" xfId="32674" xr:uid="{00000000-0005-0000-0000-0000837F0000}"/>
    <cellStyle name="SAPBEXHLevel3 2 3 5" xfId="32675" xr:uid="{00000000-0005-0000-0000-0000847F0000}"/>
    <cellStyle name="SAPBEXHLevel3 2 3 5 2" xfId="32676" xr:uid="{00000000-0005-0000-0000-0000857F0000}"/>
    <cellStyle name="SAPBEXHLevel3 2 3 5 3" xfId="32677" xr:uid="{00000000-0005-0000-0000-0000867F0000}"/>
    <cellStyle name="SAPBEXHLevel3 2 3 5 4" xfId="32678" xr:uid="{00000000-0005-0000-0000-0000877F0000}"/>
    <cellStyle name="SAPBEXHLevel3 2 3 6" xfId="32679" xr:uid="{00000000-0005-0000-0000-0000887F0000}"/>
    <cellStyle name="SAPBEXHLevel3 2 3 6 2" xfId="32680" xr:uid="{00000000-0005-0000-0000-0000897F0000}"/>
    <cellStyle name="SAPBEXHLevel3 2 3 6 3" xfId="32681" xr:uid="{00000000-0005-0000-0000-00008A7F0000}"/>
    <cellStyle name="SAPBEXHLevel3 2 3 6 4" xfId="32682" xr:uid="{00000000-0005-0000-0000-00008B7F0000}"/>
    <cellStyle name="SAPBEXHLevel3 2 3 7" xfId="32683" xr:uid="{00000000-0005-0000-0000-00008C7F0000}"/>
    <cellStyle name="SAPBEXHLevel3 2 3 7 2" xfId="32684" xr:uid="{00000000-0005-0000-0000-00008D7F0000}"/>
    <cellStyle name="SAPBEXHLevel3 2 3 8" xfId="32685" xr:uid="{00000000-0005-0000-0000-00008E7F0000}"/>
    <cellStyle name="SAPBEXHLevel3 2 3 9" xfId="32686" xr:uid="{00000000-0005-0000-0000-00008F7F0000}"/>
    <cellStyle name="SAPBEXHLevel3 2 4" xfId="32687" xr:uid="{00000000-0005-0000-0000-0000907F0000}"/>
    <cellStyle name="SAPBEXHLevel3 2 4 2" xfId="32688" xr:uid="{00000000-0005-0000-0000-0000917F0000}"/>
    <cellStyle name="SAPBEXHLevel3 2 4 3" xfId="32689" xr:uid="{00000000-0005-0000-0000-0000927F0000}"/>
    <cellStyle name="SAPBEXHLevel3 2 4 4" xfId="32690" xr:uid="{00000000-0005-0000-0000-0000937F0000}"/>
    <cellStyle name="SAPBEXHLevel3 2 5" xfId="32691" xr:uid="{00000000-0005-0000-0000-0000947F0000}"/>
    <cellStyle name="SAPBEXHLevel3 2 5 2" xfId="32692" xr:uid="{00000000-0005-0000-0000-0000957F0000}"/>
    <cellStyle name="SAPBEXHLevel3 2 5 3" xfId="32693" xr:uid="{00000000-0005-0000-0000-0000967F0000}"/>
    <cellStyle name="SAPBEXHLevel3 2 5 4" xfId="32694" xr:uid="{00000000-0005-0000-0000-0000977F0000}"/>
    <cellStyle name="SAPBEXHLevel3 2 6" xfId="32695" xr:uid="{00000000-0005-0000-0000-0000987F0000}"/>
    <cellStyle name="SAPBEXHLevel3 2 6 2" xfId="32696" xr:uid="{00000000-0005-0000-0000-0000997F0000}"/>
    <cellStyle name="SAPBEXHLevel3 2 6 3" xfId="32697" xr:uid="{00000000-0005-0000-0000-00009A7F0000}"/>
    <cellStyle name="SAPBEXHLevel3 2 6 4" xfId="32698" xr:uid="{00000000-0005-0000-0000-00009B7F0000}"/>
    <cellStyle name="SAPBEXHLevel3 2 7" xfId="32699" xr:uid="{00000000-0005-0000-0000-00009C7F0000}"/>
    <cellStyle name="SAPBEXHLevel3 2 7 2" xfId="32700" xr:uid="{00000000-0005-0000-0000-00009D7F0000}"/>
    <cellStyle name="SAPBEXHLevel3 2 7 3" xfId="32701" xr:uid="{00000000-0005-0000-0000-00009E7F0000}"/>
    <cellStyle name="SAPBEXHLevel3 2 7 4" xfId="32702" xr:uid="{00000000-0005-0000-0000-00009F7F0000}"/>
    <cellStyle name="SAPBEXHLevel3 2 8" xfId="32703" xr:uid="{00000000-0005-0000-0000-0000A07F0000}"/>
    <cellStyle name="SAPBEXHLevel3 2 9" xfId="32704" xr:uid="{00000000-0005-0000-0000-0000A17F0000}"/>
    <cellStyle name="SAPBEXHLevel3 20" xfId="32705" xr:uid="{00000000-0005-0000-0000-0000A27F0000}"/>
    <cellStyle name="SAPBEXHLevel3 20 2" xfId="32706" xr:uid="{00000000-0005-0000-0000-0000A37F0000}"/>
    <cellStyle name="SAPBEXHLevel3 21" xfId="32707" xr:uid="{00000000-0005-0000-0000-0000A47F0000}"/>
    <cellStyle name="SAPBEXHLevel3 21 2" xfId="32708" xr:uid="{00000000-0005-0000-0000-0000A57F0000}"/>
    <cellStyle name="SAPBEXHLevel3 22" xfId="32709" xr:uid="{00000000-0005-0000-0000-0000A67F0000}"/>
    <cellStyle name="SAPBEXHLevel3 22 2" xfId="32710" xr:uid="{00000000-0005-0000-0000-0000A77F0000}"/>
    <cellStyle name="SAPBEXHLevel3 22 3" xfId="32711" xr:uid="{00000000-0005-0000-0000-0000A87F0000}"/>
    <cellStyle name="SAPBEXHLevel3 23" xfId="32712" xr:uid="{00000000-0005-0000-0000-0000A97F0000}"/>
    <cellStyle name="SAPBEXHLevel3 3" xfId="32713" xr:uid="{00000000-0005-0000-0000-0000AA7F0000}"/>
    <cellStyle name="SAPBEXHLevel3 3 10" xfId="32714" xr:uid="{00000000-0005-0000-0000-0000AB7F0000}"/>
    <cellStyle name="SAPBEXHLevel3 3 10 2" xfId="32715" xr:uid="{00000000-0005-0000-0000-0000AC7F0000}"/>
    <cellStyle name="SAPBEXHLevel3 3 11" xfId="32716" xr:uid="{00000000-0005-0000-0000-0000AD7F0000}"/>
    <cellStyle name="SAPBEXHLevel3 3 11 2" xfId="32717" xr:uid="{00000000-0005-0000-0000-0000AE7F0000}"/>
    <cellStyle name="SAPBEXHLevel3 3 12" xfId="32718" xr:uid="{00000000-0005-0000-0000-0000AF7F0000}"/>
    <cellStyle name="SAPBEXHLevel3 3 2" xfId="32719" xr:uid="{00000000-0005-0000-0000-0000B07F0000}"/>
    <cellStyle name="SAPBEXHLevel3 3 2 2" xfId="32720" xr:uid="{00000000-0005-0000-0000-0000B17F0000}"/>
    <cellStyle name="SAPBEXHLevel3 3 2 2 2" xfId="32721" xr:uid="{00000000-0005-0000-0000-0000B27F0000}"/>
    <cellStyle name="SAPBEXHLevel3 3 2 2 3" xfId="32722" xr:uid="{00000000-0005-0000-0000-0000B37F0000}"/>
    <cellStyle name="SAPBEXHLevel3 3 2 2 4" xfId="32723" xr:uid="{00000000-0005-0000-0000-0000B47F0000}"/>
    <cellStyle name="SAPBEXHLevel3 3 2 3" xfId="32724" xr:uid="{00000000-0005-0000-0000-0000B57F0000}"/>
    <cellStyle name="SAPBEXHLevel3 3 2 3 2" xfId="32725" xr:uid="{00000000-0005-0000-0000-0000B67F0000}"/>
    <cellStyle name="SAPBEXHLevel3 3 2 3 3" xfId="32726" xr:uid="{00000000-0005-0000-0000-0000B77F0000}"/>
    <cellStyle name="SAPBEXHLevel3 3 2 3 4" xfId="32727" xr:uid="{00000000-0005-0000-0000-0000B87F0000}"/>
    <cellStyle name="SAPBEXHLevel3 3 2 4" xfId="32728" xr:uid="{00000000-0005-0000-0000-0000B97F0000}"/>
    <cellStyle name="SAPBEXHLevel3 3 2 4 2" xfId="32729" xr:uid="{00000000-0005-0000-0000-0000BA7F0000}"/>
    <cellStyle name="SAPBEXHLevel3 3 2 4 3" xfId="32730" xr:uid="{00000000-0005-0000-0000-0000BB7F0000}"/>
    <cellStyle name="SAPBEXHLevel3 3 2 4 4" xfId="32731" xr:uid="{00000000-0005-0000-0000-0000BC7F0000}"/>
    <cellStyle name="SAPBEXHLevel3 3 2 5" xfId="32732" xr:uid="{00000000-0005-0000-0000-0000BD7F0000}"/>
    <cellStyle name="SAPBEXHLevel3 3 2 5 2" xfId="32733" xr:uid="{00000000-0005-0000-0000-0000BE7F0000}"/>
    <cellStyle name="SAPBEXHLevel3 3 2 5 3" xfId="32734" xr:uid="{00000000-0005-0000-0000-0000BF7F0000}"/>
    <cellStyle name="SAPBEXHLevel3 3 2 5 4" xfId="32735" xr:uid="{00000000-0005-0000-0000-0000C07F0000}"/>
    <cellStyle name="SAPBEXHLevel3 3 2 6" xfId="32736" xr:uid="{00000000-0005-0000-0000-0000C17F0000}"/>
    <cellStyle name="SAPBEXHLevel3 3 2 6 2" xfId="32737" xr:uid="{00000000-0005-0000-0000-0000C27F0000}"/>
    <cellStyle name="SAPBEXHLevel3 3 2 6 3" xfId="32738" xr:uid="{00000000-0005-0000-0000-0000C37F0000}"/>
    <cellStyle name="SAPBEXHLevel3 3 2 6 4" xfId="32739" xr:uid="{00000000-0005-0000-0000-0000C47F0000}"/>
    <cellStyle name="SAPBEXHLevel3 3 2 7" xfId="32740" xr:uid="{00000000-0005-0000-0000-0000C57F0000}"/>
    <cellStyle name="SAPBEXHLevel3 3 2 7 2" xfId="32741" xr:uid="{00000000-0005-0000-0000-0000C67F0000}"/>
    <cellStyle name="SAPBEXHLevel3 3 2 8" xfId="32742" xr:uid="{00000000-0005-0000-0000-0000C77F0000}"/>
    <cellStyle name="SAPBEXHLevel3 3 2 9" xfId="32743" xr:uid="{00000000-0005-0000-0000-0000C87F0000}"/>
    <cellStyle name="SAPBEXHLevel3 3 3" xfId="32744" xr:uid="{00000000-0005-0000-0000-0000C97F0000}"/>
    <cellStyle name="SAPBEXHLevel3 3 3 2" xfId="32745" xr:uid="{00000000-0005-0000-0000-0000CA7F0000}"/>
    <cellStyle name="SAPBEXHLevel3 3 3 3" xfId="32746" xr:uid="{00000000-0005-0000-0000-0000CB7F0000}"/>
    <cellStyle name="SAPBEXHLevel3 3 3 4" xfId="32747" xr:uid="{00000000-0005-0000-0000-0000CC7F0000}"/>
    <cellStyle name="SAPBEXHLevel3 3 4" xfId="32748" xr:uid="{00000000-0005-0000-0000-0000CD7F0000}"/>
    <cellStyle name="SAPBEXHLevel3 3 4 2" xfId="32749" xr:uid="{00000000-0005-0000-0000-0000CE7F0000}"/>
    <cellStyle name="SAPBEXHLevel3 3 4 3" xfId="32750" xr:uid="{00000000-0005-0000-0000-0000CF7F0000}"/>
    <cellStyle name="SAPBEXHLevel3 3 4 4" xfId="32751" xr:uid="{00000000-0005-0000-0000-0000D07F0000}"/>
    <cellStyle name="SAPBEXHLevel3 3 5" xfId="32752" xr:uid="{00000000-0005-0000-0000-0000D17F0000}"/>
    <cellStyle name="SAPBEXHLevel3 3 5 2" xfId="32753" xr:uid="{00000000-0005-0000-0000-0000D27F0000}"/>
    <cellStyle name="SAPBEXHLevel3 3 5 3" xfId="32754" xr:uid="{00000000-0005-0000-0000-0000D37F0000}"/>
    <cellStyle name="SAPBEXHLevel3 3 5 4" xfId="32755" xr:uid="{00000000-0005-0000-0000-0000D47F0000}"/>
    <cellStyle name="SAPBEXHLevel3 3 6" xfId="32756" xr:uid="{00000000-0005-0000-0000-0000D57F0000}"/>
    <cellStyle name="SAPBEXHLevel3 3 6 2" xfId="32757" xr:uid="{00000000-0005-0000-0000-0000D67F0000}"/>
    <cellStyle name="SAPBEXHLevel3 3 6 3" xfId="32758" xr:uid="{00000000-0005-0000-0000-0000D77F0000}"/>
    <cellStyle name="SAPBEXHLevel3 3 6 4" xfId="32759" xr:uid="{00000000-0005-0000-0000-0000D87F0000}"/>
    <cellStyle name="SAPBEXHLevel3 3 7" xfId="32760" xr:uid="{00000000-0005-0000-0000-0000D97F0000}"/>
    <cellStyle name="SAPBEXHLevel3 3 7 2" xfId="32761" xr:uid="{00000000-0005-0000-0000-0000DA7F0000}"/>
    <cellStyle name="SAPBEXHLevel3 3 7 3" xfId="32762" xr:uid="{00000000-0005-0000-0000-0000DB7F0000}"/>
    <cellStyle name="SAPBEXHLevel3 3 7 4" xfId="32763" xr:uid="{00000000-0005-0000-0000-0000DC7F0000}"/>
    <cellStyle name="SAPBEXHLevel3 3 8" xfId="32764" xr:uid="{00000000-0005-0000-0000-0000DD7F0000}"/>
    <cellStyle name="SAPBEXHLevel3 3 9" xfId="32765" xr:uid="{00000000-0005-0000-0000-0000DE7F0000}"/>
    <cellStyle name="SAPBEXHLevel3 3 9 2" xfId="32766" xr:uid="{00000000-0005-0000-0000-0000DF7F0000}"/>
    <cellStyle name="SAPBEXHLevel3 4" xfId="32767" xr:uid="{00000000-0005-0000-0000-0000E07F0000}"/>
    <cellStyle name="SAPBEXHLevel3 4 10" xfId="32768" xr:uid="{00000000-0005-0000-0000-0000E17F0000}"/>
    <cellStyle name="SAPBEXHLevel3 4 2" xfId="32769" xr:uid="{00000000-0005-0000-0000-0000E27F0000}"/>
    <cellStyle name="SAPBEXHLevel3 4 2 2" xfId="32770" xr:uid="{00000000-0005-0000-0000-0000E37F0000}"/>
    <cellStyle name="SAPBEXHLevel3 4 2 2 2" xfId="32771" xr:uid="{00000000-0005-0000-0000-0000E47F0000}"/>
    <cellStyle name="SAPBEXHLevel3 4 2 2 3" xfId="32772" xr:uid="{00000000-0005-0000-0000-0000E57F0000}"/>
    <cellStyle name="SAPBEXHLevel3 4 2 2 4" xfId="32773" xr:uid="{00000000-0005-0000-0000-0000E67F0000}"/>
    <cellStyle name="SAPBEXHLevel3 4 2 3" xfId="32774" xr:uid="{00000000-0005-0000-0000-0000E77F0000}"/>
    <cellStyle name="SAPBEXHLevel3 4 2 3 2" xfId="32775" xr:uid="{00000000-0005-0000-0000-0000E87F0000}"/>
    <cellStyle name="SAPBEXHLevel3 4 2 3 3" xfId="32776" xr:uid="{00000000-0005-0000-0000-0000E97F0000}"/>
    <cellStyle name="SAPBEXHLevel3 4 2 3 4" xfId="32777" xr:uid="{00000000-0005-0000-0000-0000EA7F0000}"/>
    <cellStyle name="SAPBEXHLevel3 4 2 4" xfId="32778" xr:uid="{00000000-0005-0000-0000-0000EB7F0000}"/>
    <cellStyle name="SAPBEXHLevel3 4 2 4 2" xfId="32779" xr:uid="{00000000-0005-0000-0000-0000EC7F0000}"/>
    <cellStyle name="SAPBEXHLevel3 4 2 4 3" xfId="32780" xr:uid="{00000000-0005-0000-0000-0000ED7F0000}"/>
    <cellStyle name="SAPBEXHLevel3 4 2 4 4" xfId="32781" xr:uid="{00000000-0005-0000-0000-0000EE7F0000}"/>
    <cellStyle name="SAPBEXHLevel3 4 2 5" xfId="32782" xr:uid="{00000000-0005-0000-0000-0000EF7F0000}"/>
    <cellStyle name="SAPBEXHLevel3 4 2 5 2" xfId="32783" xr:uid="{00000000-0005-0000-0000-0000F07F0000}"/>
    <cellStyle name="SAPBEXHLevel3 4 2 5 3" xfId="32784" xr:uid="{00000000-0005-0000-0000-0000F17F0000}"/>
    <cellStyle name="SAPBEXHLevel3 4 2 5 4" xfId="32785" xr:uid="{00000000-0005-0000-0000-0000F27F0000}"/>
    <cellStyle name="SAPBEXHLevel3 4 2 6" xfId="32786" xr:uid="{00000000-0005-0000-0000-0000F37F0000}"/>
    <cellStyle name="SAPBEXHLevel3 4 2 6 2" xfId="32787" xr:uid="{00000000-0005-0000-0000-0000F47F0000}"/>
    <cellStyle name="SAPBEXHLevel3 4 2 6 3" xfId="32788" xr:uid="{00000000-0005-0000-0000-0000F57F0000}"/>
    <cellStyle name="SAPBEXHLevel3 4 2 6 4" xfId="32789" xr:uid="{00000000-0005-0000-0000-0000F67F0000}"/>
    <cellStyle name="SAPBEXHLevel3 4 2 7" xfId="32790" xr:uid="{00000000-0005-0000-0000-0000F77F0000}"/>
    <cellStyle name="SAPBEXHLevel3 4 2 7 2" xfId="32791" xr:uid="{00000000-0005-0000-0000-0000F87F0000}"/>
    <cellStyle name="SAPBEXHLevel3 4 2 8" xfId="32792" xr:uid="{00000000-0005-0000-0000-0000F97F0000}"/>
    <cellStyle name="SAPBEXHLevel3 4 2 9" xfId="32793" xr:uid="{00000000-0005-0000-0000-0000FA7F0000}"/>
    <cellStyle name="SAPBEXHLevel3 4 3" xfId="32794" xr:uid="{00000000-0005-0000-0000-0000FB7F0000}"/>
    <cellStyle name="SAPBEXHLevel3 4 3 2" xfId="32795" xr:uid="{00000000-0005-0000-0000-0000FC7F0000}"/>
    <cellStyle name="SAPBEXHLevel3 4 3 3" xfId="32796" xr:uid="{00000000-0005-0000-0000-0000FD7F0000}"/>
    <cellStyle name="SAPBEXHLevel3 4 3 4" xfId="32797" xr:uid="{00000000-0005-0000-0000-0000FE7F0000}"/>
    <cellStyle name="SAPBEXHLevel3 4 4" xfId="32798" xr:uid="{00000000-0005-0000-0000-0000FF7F0000}"/>
    <cellStyle name="SAPBEXHLevel3 4 4 2" xfId="32799" xr:uid="{00000000-0005-0000-0000-000000800000}"/>
    <cellStyle name="SAPBEXHLevel3 4 4 3" xfId="32800" xr:uid="{00000000-0005-0000-0000-000001800000}"/>
    <cellStyle name="SAPBEXHLevel3 4 4 4" xfId="32801" xr:uid="{00000000-0005-0000-0000-000002800000}"/>
    <cellStyle name="SAPBEXHLevel3 4 5" xfId="32802" xr:uid="{00000000-0005-0000-0000-000003800000}"/>
    <cellStyle name="SAPBEXHLevel3 4 5 2" xfId="32803" xr:uid="{00000000-0005-0000-0000-000004800000}"/>
    <cellStyle name="SAPBEXHLevel3 4 5 3" xfId="32804" xr:uid="{00000000-0005-0000-0000-000005800000}"/>
    <cellStyle name="SAPBEXHLevel3 4 5 4" xfId="32805" xr:uid="{00000000-0005-0000-0000-000006800000}"/>
    <cellStyle name="SAPBEXHLevel3 4 6" xfId="32806" xr:uid="{00000000-0005-0000-0000-000007800000}"/>
    <cellStyle name="SAPBEXHLevel3 4 6 2" xfId="32807" xr:uid="{00000000-0005-0000-0000-000008800000}"/>
    <cellStyle name="SAPBEXHLevel3 4 6 3" xfId="32808" xr:uid="{00000000-0005-0000-0000-000009800000}"/>
    <cellStyle name="SAPBEXHLevel3 4 6 4" xfId="32809" xr:uid="{00000000-0005-0000-0000-00000A800000}"/>
    <cellStyle name="SAPBEXHLevel3 4 7" xfId="32810" xr:uid="{00000000-0005-0000-0000-00000B800000}"/>
    <cellStyle name="SAPBEXHLevel3 4 7 2" xfId="32811" xr:uid="{00000000-0005-0000-0000-00000C800000}"/>
    <cellStyle name="SAPBEXHLevel3 4 7 3" xfId="32812" xr:uid="{00000000-0005-0000-0000-00000D800000}"/>
    <cellStyle name="SAPBEXHLevel3 4 7 4" xfId="32813" xr:uid="{00000000-0005-0000-0000-00000E800000}"/>
    <cellStyle name="SAPBEXHLevel3 4 8" xfId="32814" xr:uid="{00000000-0005-0000-0000-00000F800000}"/>
    <cellStyle name="SAPBEXHLevel3 4 8 2" xfId="32815" xr:uid="{00000000-0005-0000-0000-000010800000}"/>
    <cellStyle name="SAPBEXHLevel3 4 9" xfId="32816" xr:uid="{00000000-0005-0000-0000-000011800000}"/>
    <cellStyle name="SAPBEXHLevel3 4 9 2" xfId="32817" xr:uid="{00000000-0005-0000-0000-000012800000}"/>
    <cellStyle name="SAPBEXHLevel3 5" xfId="32818" xr:uid="{00000000-0005-0000-0000-000013800000}"/>
    <cellStyle name="SAPBEXHLevel3 5 2" xfId="32819" xr:uid="{00000000-0005-0000-0000-000014800000}"/>
    <cellStyle name="SAPBEXHLevel3 5 2 2" xfId="32820" xr:uid="{00000000-0005-0000-0000-000015800000}"/>
    <cellStyle name="SAPBEXHLevel3 5 2 3" xfId="32821" xr:uid="{00000000-0005-0000-0000-000016800000}"/>
    <cellStyle name="SAPBEXHLevel3 5 2 4" xfId="32822" xr:uid="{00000000-0005-0000-0000-000017800000}"/>
    <cellStyle name="SAPBEXHLevel3 5 3" xfId="32823" xr:uid="{00000000-0005-0000-0000-000018800000}"/>
    <cellStyle name="SAPBEXHLevel3 5 4" xfId="32824" xr:uid="{00000000-0005-0000-0000-000019800000}"/>
    <cellStyle name="SAPBEXHLevel3 5 5" xfId="32825" xr:uid="{00000000-0005-0000-0000-00001A800000}"/>
    <cellStyle name="SAPBEXHLevel3 5 6" xfId="32826" xr:uid="{00000000-0005-0000-0000-00001B800000}"/>
    <cellStyle name="SAPBEXHLevel3 5 7" xfId="32827" xr:uid="{00000000-0005-0000-0000-00001C800000}"/>
    <cellStyle name="SAPBEXHLevel3 6" xfId="32828" xr:uid="{00000000-0005-0000-0000-00001D800000}"/>
    <cellStyle name="SAPBEXHLevel3 6 2" xfId="32829" xr:uid="{00000000-0005-0000-0000-00001E800000}"/>
    <cellStyle name="SAPBEXHLevel3 6 2 2" xfId="32830" xr:uid="{00000000-0005-0000-0000-00001F800000}"/>
    <cellStyle name="SAPBEXHLevel3 6 2 3" xfId="32831" xr:uid="{00000000-0005-0000-0000-000020800000}"/>
    <cellStyle name="SAPBEXHLevel3 6 2 4" xfId="32832" xr:uid="{00000000-0005-0000-0000-000021800000}"/>
    <cellStyle name="SAPBEXHLevel3 6 3" xfId="32833" xr:uid="{00000000-0005-0000-0000-000022800000}"/>
    <cellStyle name="SAPBEXHLevel3 6 4" xfId="32834" xr:uid="{00000000-0005-0000-0000-000023800000}"/>
    <cellStyle name="SAPBEXHLevel3 6 5" xfId="32835" xr:uid="{00000000-0005-0000-0000-000024800000}"/>
    <cellStyle name="SAPBEXHLevel3 7" xfId="32836" xr:uid="{00000000-0005-0000-0000-000025800000}"/>
    <cellStyle name="SAPBEXHLevel3 7 2" xfId="32837" xr:uid="{00000000-0005-0000-0000-000026800000}"/>
    <cellStyle name="SAPBEXHLevel3 7 3" xfId="32838" xr:uid="{00000000-0005-0000-0000-000027800000}"/>
    <cellStyle name="SAPBEXHLevel3 7 4" xfId="32839" xr:uid="{00000000-0005-0000-0000-000028800000}"/>
    <cellStyle name="SAPBEXHLevel3 8" xfId="32840" xr:uid="{00000000-0005-0000-0000-000029800000}"/>
    <cellStyle name="SAPBEXHLevel3 8 2" xfId="32841" xr:uid="{00000000-0005-0000-0000-00002A800000}"/>
    <cellStyle name="SAPBEXHLevel3 8 3" xfId="32842" xr:uid="{00000000-0005-0000-0000-00002B800000}"/>
    <cellStyle name="SAPBEXHLevel3 8 4" xfId="32843" xr:uid="{00000000-0005-0000-0000-00002C800000}"/>
    <cellStyle name="SAPBEXHLevel3 9" xfId="32844" xr:uid="{00000000-0005-0000-0000-00002D800000}"/>
    <cellStyle name="SAPBEXHLevel3 9 2" xfId="32845" xr:uid="{00000000-0005-0000-0000-00002E800000}"/>
    <cellStyle name="SAPBEXHLevel3 9 3" xfId="32846" xr:uid="{00000000-0005-0000-0000-00002F800000}"/>
    <cellStyle name="SAPBEXHLevel3 9 4" xfId="32847" xr:uid="{00000000-0005-0000-0000-000030800000}"/>
    <cellStyle name="SAPBEXHLevel3X" xfId="128" xr:uid="{00000000-0005-0000-0000-000031800000}"/>
    <cellStyle name="SAPBEXHLevel3X 10" xfId="32848" xr:uid="{00000000-0005-0000-0000-000032800000}"/>
    <cellStyle name="SAPBEXHLevel3X 10 2" xfId="32849" xr:uid="{00000000-0005-0000-0000-000033800000}"/>
    <cellStyle name="SAPBEXHLevel3X 10 3" xfId="32850" xr:uid="{00000000-0005-0000-0000-000034800000}"/>
    <cellStyle name="SAPBEXHLevel3X 10 4" xfId="32851" xr:uid="{00000000-0005-0000-0000-000035800000}"/>
    <cellStyle name="SAPBEXHLevel3X 11" xfId="32852" xr:uid="{00000000-0005-0000-0000-000036800000}"/>
    <cellStyle name="SAPBEXHLevel3X 11 2" xfId="32853" xr:uid="{00000000-0005-0000-0000-000037800000}"/>
    <cellStyle name="SAPBEXHLevel3X 11 3" xfId="32854" xr:uid="{00000000-0005-0000-0000-000038800000}"/>
    <cellStyle name="SAPBEXHLevel3X 11 4" xfId="32855" xr:uid="{00000000-0005-0000-0000-000039800000}"/>
    <cellStyle name="SAPBEXHLevel3X 12" xfId="32856" xr:uid="{00000000-0005-0000-0000-00003A800000}"/>
    <cellStyle name="SAPBEXHLevel3X 12 2" xfId="32857" xr:uid="{00000000-0005-0000-0000-00003B800000}"/>
    <cellStyle name="SAPBEXHLevel3X 12 3" xfId="32858" xr:uid="{00000000-0005-0000-0000-00003C800000}"/>
    <cellStyle name="SAPBEXHLevel3X 12 4" xfId="32859" xr:uid="{00000000-0005-0000-0000-00003D800000}"/>
    <cellStyle name="SAPBEXHLevel3X 13" xfId="32860" xr:uid="{00000000-0005-0000-0000-00003E800000}"/>
    <cellStyle name="SAPBEXHLevel3X 13 2" xfId="32861" xr:uid="{00000000-0005-0000-0000-00003F800000}"/>
    <cellStyle name="SAPBEXHLevel3X 13 3" xfId="32862" xr:uid="{00000000-0005-0000-0000-000040800000}"/>
    <cellStyle name="SAPBEXHLevel3X 13 4" xfId="32863" xr:uid="{00000000-0005-0000-0000-000041800000}"/>
    <cellStyle name="SAPBEXHLevel3X 14" xfId="32864" xr:uid="{00000000-0005-0000-0000-000042800000}"/>
    <cellStyle name="SAPBEXHLevel3X 14 2" xfId="32865" xr:uid="{00000000-0005-0000-0000-000043800000}"/>
    <cellStyle name="SAPBEXHLevel3X 14 3" xfId="32866" xr:uid="{00000000-0005-0000-0000-000044800000}"/>
    <cellStyle name="SAPBEXHLevel3X 14 4" xfId="32867" xr:uid="{00000000-0005-0000-0000-000045800000}"/>
    <cellStyle name="SAPBEXHLevel3X 15" xfId="32868" xr:uid="{00000000-0005-0000-0000-000046800000}"/>
    <cellStyle name="SAPBEXHLevel3X 15 2" xfId="32869" xr:uid="{00000000-0005-0000-0000-000047800000}"/>
    <cellStyle name="SAPBEXHLevel3X 15 3" xfId="32870" xr:uid="{00000000-0005-0000-0000-000048800000}"/>
    <cellStyle name="SAPBEXHLevel3X 15 4" xfId="32871" xr:uid="{00000000-0005-0000-0000-000049800000}"/>
    <cellStyle name="SAPBEXHLevel3X 16" xfId="32872" xr:uid="{00000000-0005-0000-0000-00004A800000}"/>
    <cellStyle name="SAPBEXHLevel3X 16 2" xfId="32873" xr:uid="{00000000-0005-0000-0000-00004B800000}"/>
    <cellStyle name="SAPBEXHLevel3X 16 3" xfId="32874" xr:uid="{00000000-0005-0000-0000-00004C800000}"/>
    <cellStyle name="SAPBEXHLevel3X 16 4" xfId="32875" xr:uid="{00000000-0005-0000-0000-00004D800000}"/>
    <cellStyle name="SAPBEXHLevel3X 17" xfId="32876" xr:uid="{00000000-0005-0000-0000-00004E800000}"/>
    <cellStyle name="SAPBEXHLevel3X 17 2" xfId="32877" xr:uid="{00000000-0005-0000-0000-00004F800000}"/>
    <cellStyle name="SAPBEXHLevel3X 17 3" xfId="32878" xr:uid="{00000000-0005-0000-0000-000050800000}"/>
    <cellStyle name="SAPBEXHLevel3X 17 4" xfId="32879" xr:uid="{00000000-0005-0000-0000-000051800000}"/>
    <cellStyle name="SAPBEXHLevel3X 18" xfId="32880" xr:uid="{00000000-0005-0000-0000-000052800000}"/>
    <cellStyle name="SAPBEXHLevel3X 19" xfId="32881" xr:uid="{00000000-0005-0000-0000-000053800000}"/>
    <cellStyle name="SAPBEXHLevel3X 2" xfId="32882" xr:uid="{00000000-0005-0000-0000-000054800000}"/>
    <cellStyle name="SAPBEXHLevel3X 2 10" xfId="32883" xr:uid="{00000000-0005-0000-0000-000055800000}"/>
    <cellStyle name="SAPBEXHLevel3X 2 10 2" xfId="32884" xr:uid="{00000000-0005-0000-0000-000056800000}"/>
    <cellStyle name="SAPBEXHLevel3X 2 11" xfId="32885" xr:uid="{00000000-0005-0000-0000-000057800000}"/>
    <cellStyle name="SAPBEXHLevel3X 2 11 2" xfId="32886" xr:uid="{00000000-0005-0000-0000-000058800000}"/>
    <cellStyle name="SAPBEXHLevel3X 2 12" xfId="32887" xr:uid="{00000000-0005-0000-0000-000059800000}"/>
    <cellStyle name="SAPBEXHLevel3X 2 12 2" xfId="32888" xr:uid="{00000000-0005-0000-0000-00005A800000}"/>
    <cellStyle name="SAPBEXHLevel3X 2 13" xfId="32889" xr:uid="{00000000-0005-0000-0000-00005B800000}"/>
    <cellStyle name="SAPBEXHLevel3X 2 14" xfId="32890" xr:uid="{00000000-0005-0000-0000-00005C800000}"/>
    <cellStyle name="SAPBEXHLevel3X 2 2" xfId="32891" xr:uid="{00000000-0005-0000-0000-00005D800000}"/>
    <cellStyle name="SAPBEXHLevel3X 2 2 10" xfId="32892" xr:uid="{00000000-0005-0000-0000-00005E800000}"/>
    <cellStyle name="SAPBEXHLevel3X 2 2 2" xfId="32893" xr:uid="{00000000-0005-0000-0000-00005F800000}"/>
    <cellStyle name="SAPBEXHLevel3X 2 2 2 2" xfId="32894" xr:uid="{00000000-0005-0000-0000-000060800000}"/>
    <cellStyle name="SAPBEXHLevel3X 2 2 2 2 2" xfId="32895" xr:uid="{00000000-0005-0000-0000-000061800000}"/>
    <cellStyle name="SAPBEXHLevel3X 2 2 2 2 3" xfId="32896" xr:uid="{00000000-0005-0000-0000-000062800000}"/>
    <cellStyle name="SAPBEXHLevel3X 2 2 2 2 4" xfId="32897" xr:uid="{00000000-0005-0000-0000-000063800000}"/>
    <cellStyle name="SAPBEXHLevel3X 2 2 2 3" xfId="32898" xr:uid="{00000000-0005-0000-0000-000064800000}"/>
    <cellStyle name="SAPBEXHLevel3X 2 2 2 3 2" xfId="32899" xr:uid="{00000000-0005-0000-0000-000065800000}"/>
    <cellStyle name="SAPBEXHLevel3X 2 2 2 3 3" xfId="32900" xr:uid="{00000000-0005-0000-0000-000066800000}"/>
    <cellStyle name="SAPBEXHLevel3X 2 2 2 3 4" xfId="32901" xr:uid="{00000000-0005-0000-0000-000067800000}"/>
    <cellStyle name="SAPBEXHLevel3X 2 2 2 4" xfId="32902" xr:uid="{00000000-0005-0000-0000-000068800000}"/>
    <cellStyle name="SAPBEXHLevel3X 2 2 2 4 2" xfId="32903" xr:uid="{00000000-0005-0000-0000-000069800000}"/>
    <cellStyle name="SAPBEXHLevel3X 2 2 2 4 3" xfId="32904" xr:uid="{00000000-0005-0000-0000-00006A800000}"/>
    <cellStyle name="SAPBEXHLevel3X 2 2 2 4 4" xfId="32905" xr:uid="{00000000-0005-0000-0000-00006B800000}"/>
    <cellStyle name="SAPBEXHLevel3X 2 2 2 5" xfId="32906" xr:uid="{00000000-0005-0000-0000-00006C800000}"/>
    <cellStyle name="SAPBEXHLevel3X 2 2 2 5 2" xfId="32907" xr:uid="{00000000-0005-0000-0000-00006D800000}"/>
    <cellStyle name="SAPBEXHLevel3X 2 2 2 5 3" xfId="32908" xr:uid="{00000000-0005-0000-0000-00006E800000}"/>
    <cellStyle name="SAPBEXHLevel3X 2 2 2 5 4" xfId="32909" xr:uid="{00000000-0005-0000-0000-00006F800000}"/>
    <cellStyle name="SAPBEXHLevel3X 2 2 2 6" xfId="32910" xr:uid="{00000000-0005-0000-0000-000070800000}"/>
    <cellStyle name="SAPBEXHLevel3X 2 2 2 6 2" xfId="32911" xr:uid="{00000000-0005-0000-0000-000071800000}"/>
    <cellStyle name="SAPBEXHLevel3X 2 2 2 6 3" xfId="32912" xr:uid="{00000000-0005-0000-0000-000072800000}"/>
    <cellStyle name="SAPBEXHLevel3X 2 2 2 6 4" xfId="32913" xr:uid="{00000000-0005-0000-0000-000073800000}"/>
    <cellStyle name="SAPBEXHLevel3X 2 2 2 7" xfId="32914" xr:uid="{00000000-0005-0000-0000-000074800000}"/>
    <cellStyle name="SAPBEXHLevel3X 2 2 2 7 2" xfId="32915" xr:uid="{00000000-0005-0000-0000-000075800000}"/>
    <cellStyle name="SAPBEXHLevel3X 2 2 2 8" xfId="32916" xr:uid="{00000000-0005-0000-0000-000076800000}"/>
    <cellStyle name="SAPBEXHLevel3X 2 2 2 9" xfId="32917" xr:uid="{00000000-0005-0000-0000-000077800000}"/>
    <cellStyle name="SAPBEXHLevel3X 2 2 3" xfId="32918" xr:uid="{00000000-0005-0000-0000-000078800000}"/>
    <cellStyle name="SAPBEXHLevel3X 2 2 3 2" xfId="32919" xr:uid="{00000000-0005-0000-0000-000079800000}"/>
    <cellStyle name="SAPBEXHLevel3X 2 2 3 3" xfId="32920" xr:uid="{00000000-0005-0000-0000-00007A800000}"/>
    <cellStyle name="SAPBEXHLevel3X 2 2 3 4" xfId="32921" xr:uid="{00000000-0005-0000-0000-00007B800000}"/>
    <cellStyle name="SAPBEXHLevel3X 2 2 4" xfId="32922" xr:uid="{00000000-0005-0000-0000-00007C800000}"/>
    <cellStyle name="SAPBEXHLevel3X 2 2 4 2" xfId="32923" xr:uid="{00000000-0005-0000-0000-00007D800000}"/>
    <cellStyle name="SAPBEXHLevel3X 2 2 4 3" xfId="32924" xr:uid="{00000000-0005-0000-0000-00007E800000}"/>
    <cellStyle name="SAPBEXHLevel3X 2 2 4 4" xfId="32925" xr:uid="{00000000-0005-0000-0000-00007F800000}"/>
    <cellStyle name="SAPBEXHLevel3X 2 2 5" xfId="32926" xr:uid="{00000000-0005-0000-0000-000080800000}"/>
    <cellStyle name="SAPBEXHLevel3X 2 2 5 2" xfId="32927" xr:uid="{00000000-0005-0000-0000-000081800000}"/>
    <cellStyle name="SAPBEXHLevel3X 2 2 5 3" xfId="32928" xr:uid="{00000000-0005-0000-0000-000082800000}"/>
    <cellStyle name="SAPBEXHLevel3X 2 2 5 4" xfId="32929" xr:uid="{00000000-0005-0000-0000-000083800000}"/>
    <cellStyle name="SAPBEXHLevel3X 2 2 6" xfId="32930" xr:uid="{00000000-0005-0000-0000-000084800000}"/>
    <cellStyle name="SAPBEXHLevel3X 2 2 6 2" xfId="32931" xr:uid="{00000000-0005-0000-0000-000085800000}"/>
    <cellStyle name="SAPBEXHLevel3X 2 2 6 3" xfId="32932" xr:uid="{00000000-0005-0000-0000-000086800000}"/>
    <cellStyle name="SAPBEXHLevel3X 2 2 6 4" xfId="32933" xr:uid="{00000000-0005-0000-0000-000087800000}"/>
    <cellStyle name="SAPBEXHLevel3X 2 2 7" xfId="32934" xr:uid="{00000000-0005-0000-0000-000088800000}"/>
    <cellStyle name="SAPBEXHLevel3X 2 2 7 2" xfId="32935" xr:uid="{00000000-0005-0000-0000-000089800000}"/>
    <cellStyle name="SAPBEXHLevel3X 2 2 7 3" xfId="32936" xr:uid="{00000000-0005-0000-0000-00008A800000}"/>
    <cellStyle name="SAPBEXHLevel3X 2 2 7 4" xfId="32937" xr:uid="{00000000-0005-0000-0000-00008B800000}"/>
    <cellStyle name="SAPBEXHLevel3X 2 2 8" xfId="32938" xr:uid="{00000000-0005-0000-0000-00008C800000}"/>
    <cellStyle name="SAPBEXHLevel3X 2 2 8 2" xfId="32939" xr:uid="{00000000-0005-0000-0000-00008D800000}"/>
    <cellStyle name="SAPBEXHLevel3X 2 2 9" xfId="32940" xr:uid="{00000000-0005-0000-0000-00008E800000}"/>
    <cellStyle name="SAPBEXHLevel3X 2 3" xfId="32941" xr:uid="{00000000-0005-0000-0000-00008F800000}"/>
    <cellStyle name="SAPBEXHLevel3X 2 3 2" xfId="32942" xr:uid="{00000000-0005-0000-0000-000090800000}"/>
    <cellStyle name="SAPBEXHLevel3X 2 3 2 2" xfId="32943" xr:uid="{00000000-0005-0000-0000-000091800000}"/>
    <cellStyle name="SAPBEXHLevel3X 2 3 2 3" xfId="32944" xr:uid="{00000000-0005-0000-0000-000092800000}"/>
    <cellStyle name="SAPBEXHLevel3X 2 3 2 4" xfId="32945" xr:uid="{00000000-0005-0000-0000-000093800000}"/>
    <cellStyle name="SAPBEXHLevel3X 2 3 3" xfId="32946" xr:uid="{00000000-0005-0000-0000-000094800000}"/>
    <cellStyle name="SAPBEXHLevel3X 2 3 3 2" xfId="32947" xr:uid="{00000000-0005-0000-0000-000095800000}"/>
    <cellStyle name="SAPBEXHLevel3X 2 3 3 3" xfId="32948" xr:uid="{00000000-0005-0000-0000-000096800000}"/>
    <cellStyle name="SAPBEXHLevel3X 2 3 3 4" xfId="32949" xr:uid="{00000000-0005-0000-0000-000097800000}"/>
    <cellStyle name="SAPBEXHLevel3X 2 3 4" xfId="32950" xr:uid="{00000000-0005-0000-0000-000098800000}"/>
    <cellStyle name="SAPBEXHLevel3X 2 3 4 2" xfId="32951" xr:uid="{00000000-0005-0000-0000-000099800000}"/>
    <cellStyle name="SAPBEXHLevel3X 2 3 4 3" xfId="32952" xr:uid="{00000000-0005-0000-0000-00009A800000}"/>
    <cellStyle name="SAPBEXHLevel3X 2 3 4 4" xfId="32953" xr:uid="{00000000-0005-0000-0000-00009B800000}"/>
    <cellStyle name="SAPBEXHLevel3X 2 3 5" xfId="32954" xr:uid="{00000000-0005-0000-0000-00009C800000}"/>
    <cellStyle name="SAPBEXHLevel3X 2 3 5 2" xfId="32955" xr:uid="{00000000-0005-0000-0000-00009D800000}"/>
    <cellStyle name="SAPBEXHLevel3X 2 3 5 3" xfId="32956" xr:uid="{00000000-0005-0000-0000-00009E800000}"/>
    <cellStyle name="SAPBEXHLevel3X 2 3 5 4" xfId="32957" xr:uid="{00000000-0005-0000-0000-00009F800000}"/>
    <cellStyle name="SAPBEXHLevel3X 2 3 6" xfId="32958" xr:uid="{00000000-0005-0000-0000-0000A0800000}"/>
    <cellStyle name="SAPBEXHLevel3X 2 3 6 2" xfId="32959" xr:uid="{00000000-0005-0000-0000-0000A1800000}"/>
    <cellStyle name="SAPBEXHLevel3X 2 3 6 3" xfId="32960" xr:uid="{00000000-0005-0000-0000-0000A2800000}"/>
    <cellStyle name="SAPBEXHLevel3X 2 3 6 4" xfId="32961" xr:uid="{00000000-0005-0000-0000-0000A3800000}"/>
    <cellStyle name="SAPBEXHLevel3X 2 3 7" xfId="32962" xr:uid="{00000000-0005-0000-0000-0000A4800000}"/>
    <cellStyle name="SAPBEXHLevel3X 2 3 7 2" xfId="32963" xr:uid="{00000000-0005-0000-0000-0000A5800000}"/>
    <cellStyle name="SAPBEXHLevel3X 2 3 8" xfId="32964" xr:uid="{00000000-0005-0000-0000-0000A6800000}"/>
    <cellStyle name="SAPBEXHLevel3X 2 3 9" xfId="32965" xr:uid="{00000000-0005-0000-0000-0000A7800000}"/>
    <cellStyle name="SAPBEXHLevel3X 2 4" xfId="32966" xr:uid="{00000000-0005-0000-0000-0000A8800000}"/>
    <cellStyle name="SAPBEXHLevel3X 2 4 2" xfId="32967" xr:uid="{00000000-0005-0000-0000-0000A9800000}"/>
    <cellStyle name="SAPBEXHLevel3X 2 4 3" xfId="32968" xr:uid="{00000000-0005-0000-0000-0000AA800000}"/>
    <cellStyle name="SAPBEXHLevel3X 2 4 4" xfId="32969" xr:uid="{00000000-0005-0000-0000-0000AB800000}"/>
    <cellStyle name="SAPBEXHLevel3X 2 5" xfId="32970" xr:uid="{00000000-0005-0000-0000-0000AC800000}"/>
    <cellStyle name="SAPBEXHLevel3X 2 5 2" xfId="32971" xr:uid="{00000000-0005-0000-0000-0000AD800000}"/>
    <cellStyle name="SAPBEXHLevel3X 2 5 3" xfId="32972" xr:uid="{00000000-0005-0000-0000-0000AE800000}"/>
    <cellStyle name="SAPBEXHLevel3X 2 5 4" xfId="32973" xr:uid="{00000000-0005-0000-0000-0000AF800000}"/>
    <cellStyle name="SAPBEXHLevel3X 2 6" xfId="32974" xr:uid="{00000000-0005-0000-0000-0000B0800000}"/>
    <cellStyle name="SAPBEXHLevel3X 2 6 2" xfId="32975" xr:uid="{00000000-0005-0000-0000-0000B1800000}"/>
    <cellStyle name="SAPBEXHLevel3X 2 6 3" xfId="32976" xr:uid="{00000000-0005-0000-0000-0000B2800000}"/>
    <cellStyle name="SAPBEXHLevel3X 2 6 4" xfId="32977" xr:uid="{00000000-0005-0000-0000-0000B3800000}"/>
    <cellStyle name="SAPBEXHLevel3X 2 7" xfId="32978" xr:uid="{00000000-0005-0000-0000-0000B4800000}"/>
    <cellStyle name="SAPBEXHLevel3X 2 7 2" xfId="32979" xr:uid="{00000000-0005-0000-0000-0000B5800000}"/>
    <cellStyle name="SAPBEXHLevel3X 2 7 3" xfId="32980" xr:uid="{00000000-0005-0000-0000-0000B6800000}"/>
    <cellStyle name="SAPBEXHLevel3X 2 7 4" xfId="32981" xr:uid="{00000000-0005-0000-0000-0000B7800000}"/>
    <cellStyle name="SAPBEXHLevel3X 2 8" xfId="32982" xr:uid="{00000000-0005-0000-0000-0000B8800000}"/>
    <cellStyle name="SAPBEXHLevel3X 2 9" xfId="32983" xr:uid="{00000000-0005-0000-0000-0000B9800000}"/>
    <cellStyle name="SAPBEXHLevel3X 20" xfId="32984" xr:uid="{00000000-0005-0000-0000-0000BA800000}"/>
    <cellStyle name="SAPBEXHLevel3X 20 2" xfId="32985" xr:uid="{00000000-0005-0000-0000-0000BB800000}"/>
    <cellStyle name="SAPBEXHLevel3X 21" xfId="32986" xr:uid="{00000000-0005-0000-0000-0000BC800000}"/>
    <cellStyle name="SAPBEXHLevel3X 21 2" xfId="32987" xr:uid="{00000000-0005-0000-0000-0000BD800000}"/>
    <cellStyle name="SAPBEXHLevel3X 22" xfId="32988" xr:uid="{00000000-0005-0000-0000-0000BE800000}"/>
    <cellStyle name="SAPBEXHLevel3X 22 2" xfId="32989" xr:uid="{00000000-0005-0000-0000-0000BF800000}"/>
    <cellStyle name="SAPBEXHLevel3X 22 3" xfId="32990" xr:uid="{00000000-0005-0000-0000-0000C0800000}"/>
    <cellStyle name="SAPBEXHLevel3X 23" xfId="32991" xr:uid="{00000000-0005-0000-0000-0000C1800000}"/>
    <cellStyle name="SAPBEXHLevel3X 3" xfId="32992" xr:uid="{00000000-0005-0000-0000-0000C2800000}"/>
    <cellStyle name="SAPBEXHLevel3X 3 10" xfId="32993" xr:uid="{00000000-0005-0000-0000-0000C3800000}"/>
    <cellStyle name="SAPBEXHLevel3X 3 10 2" xfId="32994" xr:uid="{00000000-0005-0000-0000-0000C4800000}"/>
    <cellStyle name="SAPBEXHLevel3X 3 11" xfId="32995" xr:uid="{00000000-0005-0000-0000-0000C5800000}"/>
    <cellStyle name="SAPBEXHLevel3X 3 11 2" xfId="32996" xr:uid="{00000000-0005-0000-0000-0000C6800000}"/>
    <cellStyle name="SAPBEXHLevel3X 3 12" xfId="32997" xr:uid="{00000000-0005-0000-0000-0000C7800000}"/>
    <cellStyle name="SAPBEXHLevel3X 3 2" xfId="32998" xr:uid="{00000000-0005-0000-0000-0000C8800000}"/>
    <cellStyle name="SAPBEXHLevel3X 3 2 2" xfId="32999" xr:uid="{00000000-0005-0000-0000-0000C9800000}"/>
    <cellStyle name="SAPBEXHLevel3X 3 2 2 2" xfId="33000" xr:uid="{00000000-0005-0000-0000-0000CA800000}"/>
    <cellStyle name="SAPBEXHLevel3X 3 2 2 3" xfId="33001" xr:uid="{00000000-0005-0000-0000-0000CB800000}"/>
    <cellStyle name="SAPBEXHLevel3X 3 2 2 4" xfId="33002" xr:uid="{00000000-0005-0000-0000-0000CC800000}"/>
    <cellStyle name="SAPBEXHLevel3X 3 2 3" xfId="33003" xr:uid="{00000000-0005-0000-0000-0000CD800000}"/>
    <cellStyle name="SAPBEXHLevel3X 3 2 3 2" xfId="33004" xr:uid="{00000000-0005-0000-0000-0000CE800000}"/>
    <cellStyle name="SAPBEXHLevel3X 3 2 3 3" xfId="33005" xr:uid="{00000000-0005-0000-0000-0000CF800000}"/>
    <cellStyle name="SAPBEXHLevel3X 3 2 3 4" xfId="33006" xr:uid="{00000000-0005-0000-0000-0000D0800000}"/>
    <cellStyle name="SAPBEXHLevel3X 3 2 4" xfId="33007" xr:uid="{00000000-0005-0000-0000-0000D1800000}"/>
    <cellStyle name="SAPBEXHLevel3X 3 2 4 2" xfId="33008" xr:uid="{00000000-0005-0000-0000-0000D2800000}"/>
    <cellStyle name="SAPBEXHLevel3X 3 2 4 3" xfId="33009" xr:uid="{00000000-0005-0000-0000-0000D3800000}"/>
    <cellStyle name="SAPBEXHLevel3X 3 2 4 4" xfId="33010" xr:uid="{00000000-0005-0000-0000-0000D4800000}"/>
    <cellStyle name="SAPBEXHLevel3X 3 2 5" xfId="33011" xr:uid="{00000000-0005-0000-0000-0000D5800000}"/>
    <cellStyle name="SAPBEXHLevel3X 3 2 5 2" xfId="33012" xr:uid="{00000000-0005-0000-0000-0000D6800000}"/>
    <cellStyle name="SAPBEXHLevel3X 3 2 5 3" xfId="33013" xr:uid="{00000000-0005-0000-0000-0000D7800000}"/>
    <cellStyle name="SAPBEXHLevel3X 3 2 5 4" xfId="33014" xr:uid="{00000000-0005-0000-0000-0000D8800000}"/>
    <cellStyle name="SAPBEXHLevel3X 3 2 6" xfId="33015" xr:uid="{00000000-0005-0000-0000-0000D9800000}"/>
    <cellStyle name="SAPBEXHLevel3X 3 2 6 2" xfId="33016" xr:uid="{00000000-0005-0000-0000-0000DA800000}"/>
    <cellStyle name="SAPBEXHLevel3X 3 2 6 3" xfId="33017" xr:uid="{00000000-0005-0000-0000-0000DB800000}"/>
    <cellStyle name="SAPBEXHLevel3X 3 2 6 4" xfId="33018" xr:uid="{00000000-0005-0000-0000-0000DC800000}"/>
    <cellStyle name="SAPBEXHLevel3X 3 2 7" xfId="33019" xr:uid="{00000000-0005-0000-0000-0000DD800000}"/>
    <cellStyle name="SAPBEXHLevel3X 3 2 7 2" xfId="33020" xr:uid="{00000000-0005-0000-0000-0000DE800000}"/>
    <cellStyle name="SAPBEXHLevel3X 3 2 8" xfId="33021" xr:uid="{00000000-0005-0000-0000-0000DF800000}"/>
    <cellStyle name="SAPBEXHLevel3X 3 2 9" xfId="33022" xr:uid="{00000000-0005-0000-0000-0000E0800000}"/>
    <cellStyle name="SAPBEXHLevel3X 3 3" xfId="33023" xr:uid="{00000000-0005-0000-0000-0000E1800000}"/>
    <cellStyle name="SAPBEXHLevel3X 3 3 2" xfId="33024" xr:uid="{00000000-0005-0000-0000-0000E2800000}"/>
    <cellStyle name="SAPBEXHLevel3X 3 3 3" xfId="33025" xr:uid="{00000000-0005-0000-0000-0000E3800000}"/>
    <cellStyle name="SAPBEXHLevel3X 3 3 4" xfId="33026" xr:uid="{00000000-0005-0000-0000-0000E4800000}"/>
    <cellStyle name="SAPBEXHLevel3X 3 4" xfId="33027" xr:uid="{00000000-0005-0000-0000-0000E5800000}"/>
    <cellStyle name="SAPBEXHLevel3X 3 4 2" xfId="33028" xr:uid="{00000000-0005-0000-0000-0000E6800000}"/>
    <cellStyle name="SAPBEXHLevel3X 3 4 3" xfId="33029" xr:uid="{00000000-0005-0000-0000-0000E7800000}"/>
    <cellStyle name="SAPBEXHLevel3X 3 4 4" xfId="33030" xr:uid="{00000000-0005-0000-0000-0000E8800000}"/>
    <cellStyle name="SAPBEXHLevel3X 3 5" xfId="33031" xr:uid="{00000000-0005-0000-0000-0000E9800000}"/>
    <cellStyle name="SAPBEXHLevel3X 3 5 2" xfId="33032" xr:uid="{00000000-0005-0000-0000-0000EA800000}"/>
    <cellStyle name="SAPBEXHLevel3X 3 5 3" xfId="33033" xr:uid="{00000000-0005-0000-0000-0000EB800000}"/>
    <cellStyle name="SAPBEXHLevel3X 3 5 4" xfId="33034" xr:uid="{00000000-0005-0000-0000-0000EC800000}"/>
    <cellStyle name="SAPBEXHLevel3X 3 6" xfId="33035" xr:uid="{00000000-0005-0000-0000-0000ED800000}"/>
    <cellStyle name="SAPBEXHLevel3X 3 6 2" xfId="33036" xr:uid="{00000000-0005-0000-0000-0000EE800000}"/>
    <cellStyle name="SAPBEXHLevel3X 3 6 3" xfId="33037" xr:uid="{00000000-0005-0000-0000-0000EF800000}"/>
    <cellStyle name="SAPBEXHLevel3X 3 6 4" xfId="33038" xr:uid="{00000000-0005-0000-0000-0000F0800000}"/>
    <cellStyle name="SAPBEXHLevel3X 3 7" xfId="33039" xr:uid="{00000000-0005-0000-0000-0000F1800000}"/>
    <cellStyle name="SAPBEXHLevel3X 3 7 2" xfId="33040" xr:uid="{00000000-0005-0000-0000-0000F2800000}"/>
    <cellStyle name="SAPBEXHLevel3X 3 7 3" xfId="33041" xr:uid="{00000000-0005-0000-0000-0000F3800000}"/>
    <cellStyle name="SAPBEXHLevel3X 3 7 4" xfId="33042" xr:uid="{00000000-0005-0000-0000-0000F4800000}"/>
    <cellStyle name="SAPBEXHLevel3X 3 8" xfId="33043" xr:uid="{00000000-0005-0000-0000-0000F5800000}"/>
    <cellStyle name="SAPBEXHLevel3X 3 9" xfId="33044" xr:uid="{00000000-0005-0000-0000-0000F6800000}"/>
    <cellStyle name="SAPBEXHLevel3X 3 9 2" xfId="33045" xr:uid="{00000000-0005-0000-0000-0000F7800000}"/>
    <cellStyle name="SAPBEXHLevel3X 4" xfId="33046" xr:uid="{00000000-0005-0000-0000-0000F8800000}"/>
    <cellStyle name="SAPBEXHLevel3X 4 10" xfId="33047" xr:uid="{00000000-0005-0000-0000-0000F9800000}"/>
    <cellStyle name="SAPBEXHLevel3X 4 2" xfId="33048" xr:uid="{00000000-0005-0000-0000-0000FA800000}"/>
    <cellStyle name="SAPBEXHLevel3X 4 2 2" xfId="33049" xr:uid="{00000000-0005-0000-0000-0000FB800000}"/>
    <cellStyle name="SAPBEXHLevel3X 4 2 2 2" xfId="33050" xr:uid="{00000000-0005-0000-0000-0000FC800000}"/>
    <cellStyle name="SAPBEXHLevel3X 4 2 2 3" xfId="33051" xr:uid="{00000000-0005-0000-0000-0000FD800000}"/>
    <cellStyle name="SAPBEXHLevel3X 4 2 2 4" xfId="33052" xr:uid="{00000000-0005-0000-0000-0000FE800000}"/>
    <cellStyle name="SAPBEXHLevel3X 4 2 3" xfId="33053" xr:uid="{00000000-0005-0000-0000-0000FF800000}"/>
    <cellStyle name="SAPBEXHLevel3X 4 2 3 2" xfId="33054" xr:uid="{00000000-0005-0000-0000-000000810000}"/>
    <cellStyle name="SAPBEXHLevel3X 4 2 3 3" xfId="33055" xr:uid="{00000000-0005-0000-0000-000001810000}"/>
    <cellStyle name="SAPBEXHLevel3X 4 2 3 4" xfId="33056" xr:uid="{00000000-0005-0000-0000-000002810000}"/>
    <cellStyle name="SAPBEXHLevel3X 4 2 4" xfId="33057" xr:uid="{00000000-0005-0000-0000-000003810000}"/>
    <cellStyle name="SAPBEXHLevel3X 4 2 4 2" xfId="33058" xr:uid="{00000000-0005-0000-0000-000004810000}"/>
    <cellStyle name="SAPBEXHLevel3X 4 2 4 3" xfId="33059" xr:uid="{00000000-0005-0000-0000-000005810000}"/>
    <cellStyle name="SAPBEXHLevel3X 4 2 4 4" xfId="33060" xr:uid="{00000000-0005-0000-0000-000006810000}"/>
    <cellStyle name="SAPBEXHLevel3X 4 2 5" xfId="33061" xr:uid="{00000000-0005-0000-0000-000007810000}"/>
    <cellStyle name="SAPBEXHLevel3X 4 2 5 2" xfId="33062" xr:uid="{00000000-0005-0000-0000-000008810000}"/>
    <cellStyle name="SAPBEXHLevel3X 4 2 5 3" xfId="33063" xr:uid="{00000000-0005-0000-0000-000009810000}"/>
    <cellStyle name="SAPBEXHLevel3X 4 2 5 4" xfId="33064" xr:uid="{00000000-0005-0000-0000-00000A810000}"/>
    <cellStyle name="SAPBEXHLevel3X 4 2 6" xfId="33065" xr:uid="{00000000-0005-0000-0000-00000B810000}"/>
    <cellStyle name="SAPBEXHLevel3X 4 2 6 2" xfId="33066" xr:uid="{00000000-0005-0000-0000-00000C810000}"/>
    <cellStyle name="SAPBEXHLevel3X 4 2 6 3" xfId="33067" xr:uid="{00000000-0005-0000-0000-00000D810000}"/>
    <cellStyle name="SAPBEXHLevel3X 4 2 6 4" xfId="33068" xr:uid="{00000000-0005-0000-0000-00000E810000}"/>
    <cellStyle name="SAPBEXHLevel3X 4 2 7" xfId="33069" xr:uid="{00000000-0005-0000-0000-00000F810000}"/>
    <cellStyle name="SAPBEXHLevel3X 4 2 7 2" xfId="33070" xr:uid="{00000000-0005-0000-0000-000010810000}"/>
    <cellStyle name="SAPBEXHLevel3X 4 2 8" xfId="33071" xr:uid="{00000000-0005-0000-0000-000011810000}"/>
    <cellStyle name="SAPBEXHLevel3X 4 2 9" xfId="33072" xr:uid="{00000000-0005-0000-0000-000012810000}"/>
    <cellStyle name="SAPBEXHLevel3X 4 3" xfId="33073" xr:uid="{00000000-0005-0000-0000-000013810000}"/>
    <cellStyle name="SAPBEXHLevel3X 4 3 2" xfId="33074" xr:uid="{00000000-0005-0000-0000-000014810000}"/>
    <cellStyle name="SAPBEXHLevel3X 4 3 3" xfId="33075" xr:uid="{00000000-0005-0000-0000-000015810000}"/>
    <cellStyle name="SAPBEXHLevel3X 4 3 4" xfId="33076" xr:uid="{00000000-0005-0000-0000-000016810000}"/>
    <cellStyle name="SAPBEXHLevel3X 4 4" xfId="33077" xr:uid="{00000000-0005-0000-0000-000017810000}"/>
    <cellStyle name="SAPBEXHLevel3X 4 4 2" xfId="33078" xr:uid="{00000000-0005-0000-0000-000018810000}"/>
    <cellStyle name="SAPBEXHLevel3X 4 4 3" xfId="33079" xr:uid="{00000000-0005-0000-0000-000019810000}"/>
    <cellStyle name="SAPBEXHLevel3X 4 4 4" xfId="33080" xr:uid="{00000000-0005-0000-0000-00001A810000}"/>
    <cellStyle name="SAPBEXHLevel3X 4 5" xfId="33081" xr:uid="{00000000-0005-0000-0000-00001B810000}"/>
    <cellStyle name="SAPBEXHLevel3X 4 5 2" xfId="33082" xr:uid="{00000000-0005-0000-0000-00001C810000}"/>
    <cellStyle name="SAPBEXHLevel3X 4 5 3" xfId="33083" xr:uid="{00000000-0005-0000-0000-00001D810000}"/>
    <cellStyle name="SAPBEXHLevel3X 4 5 4" xfId="33084" xr:uid="{00000000-0005-0000-0000-00001E810000}"/>
    <cellStyle name="SAPBEXHLevel3X 4 6" xfId="33085" xr:uid="{00000000-0005-0000-0000-00001F810000}"/>
    <cellStyle name="SAPBEXHLevel3X 4 6 2" xfId="33086" xr:uid="{00000000-0005-0000-0000-000020810000}"/>
    <cellStyle name="SAPBEXHLevel3X 4 6 3" xfId="33087" xr:uid="{00000000-0005-0000-0000-000021810000}"/>
    <cellStyle name="SAPBEXHLevel3X 4 6 4" xfId="33088" xr:uid="{00000000-0005-0000-0000-000022810000}"/>
    <cellStyle name="SAPBEXHLevel3X 4 7" xfId="33089" xr:uid="{00000000-0005-0000-0000-000023810000}"/>
    <cellStyle name="SAPBEXHLevel3X 4 7 2" xfId="33090" xr:uid="{00000000-0005-0000-0000-000024810000}"/>
    <cellStyle name="SAPBEXHLevel3X 4 7 3" xfId="33091" xr:uid="{00000000-0005-0000-0000-000025810000}"/>
    <cellStyle name="SAPBEXHLevel3X 4 7 4" xfId="33092" xr:uid="{00000000-0005-0000-0000-000026810000}"/>
    <cellStyle name="SAPBEXHLevel3X 4 8" xfId="33093" xr:uid="{00000000-0005-0000-0000-000027810000}"/>
    <cellStyle name="SAPBEXHLevel3X 4 8 2" xfId="33094" xr:uid="{00000000-0005-0000-0000-000028810000}"/>
    <cellStyle name="SAPBEXHLevel3X 4 9" xfId="33095" xr:uid="{00000000-0005-0000-0000-000029810000}"/>
    <cellStyle name="SAPBEXHLevel3X 4 9 2" xfId="33096" xr:uid="{00000000-0005-0000-0000-00002A810000}"/>
    <cellStyle name="SAPBEXHLevel3X 5" xfId="33097" xr:uid="{00000000-0005-0000-0000-00002B810000}"/>
    <cellStyle name="SAPBEXHLevel3X 5 2" xfId="33098" xr:uid="{00000000-0005-0000-0000-00002C810000}"/>
    <cellStyle name="SAPBEXHLevel3X 5 2 2" xfId="33099" xr:uid="{00000000-0005-0000-0000-00002D810000}"/>
    <cellStyle name="SAPBEXHLevel3X 5 2 3" xfId="33100" xr:uid="{00000000-0005-0000-0000-00002E810000}"/>
    <cellStyle name="SAPBEXHLevel3X 5 2 4" xfId="33101" xr:uid="{00000000-0005-0000-0000-00002F810000}"/>
    <cellStyle name="SAPBEXHLevel3X 5 3" xfId="33102" xr:uid="{00000000-0005-0000-0000-000030810000}"/>
    <cellStyle name="SAPBEXHLevel3X 5 4" xfId="33103" xr:uid="{00000000-0005-0000-0000-000031810000}"/>
    <cellStyle name="SAPBEXHLevel3X 5 5" xfId="33104" xr:uid="{00000000-0005-0000-0000-000032810000}"/>
    <cellStyle name="SAPBEXHLevel3X 5 6" xfId="33105" xr:uid="{00000000-0005-0000-0000-000033810000}"/>
    <cellStyle name="SAPBEXHLevel3X 5 7" xfId="33106" xr:uid="{00000000-0005-0000-0000-000034810000}"/>
    <cellStyle name="SAPBEXHLevel3X 6" xfId="33107" xr:uid="{00000000-0005-0000-0000-000035810000}"/>
    <cellStyle name="SAPBEXHLevel3X 6 2" xfId="33108" xr:uid="{00000000-0005-0000-0000-000036810000}"/>
    <cellStyle name="SAPBEXHLevel3X 6 2 2" xfId="33109" xr:uid="{00000000-0005-0000-0000-000037810000}"/>
    <cellStyle name="SAPBEXHLevel3X 6 2 3" xfId="33110" xr:uid="{00000000-0005-0000-0000-000038810000}"/>
    <cellStyle name="SAPBEXHLevel3X 6 2 4" xfId="33111" xr:uid="{00000000-0005-0000-0000-000039810000}"/>
    <cellStyle name="SAPBEXHLevel3X 6 3" xfId="33112" xr:uid="{00000000-0005-0000-0000-00003A810000}"/>
    <cellStyle name="SAPBEXHLevel3X 6 4" xfId="33113" xr:uid="{00000000-0005-0000-0000-00003B810000}"/>
    <cellStyle name="SAPBEXHLevel3X 6 5" xfId="33114" xr:uid="{00000000-0005-0000-0000-00003C810000}"/>
    <cellStyle name="SAPBEXHLevel3X 7" xfId="33115" xr:uid="{00000000-0005-0000-0000-00003D810000}"/>
    <cellStyle name="SAPBEXHLevel3X 7 2" xfId="33116" xr:uid="{00000000-0005-0000-0000-00003E810000}"/>
    <cellStyle name="SAPBEXHLevel3X 7 3" xfId="33117" xr:uid="{00000000-0005-0000-0000-00003F810000}"/>
    <cellStyle name="SAPBEXHLevel3X 7 4" xfId="33118" xr:uid="{00000000-0005-0000-0000-000040810000}"/>
    <cellStyle name="SAPBEXHLevel3X 8" xfId="33119" xr:uid="{00000000-0005-0000-0000-000041810000}"/>
    <cellStyle name="SAPBEXHLevel3X 8 2" xfId="33120" xr:uid="{00000000-0005-0000-0000-000042810000}"/>
    <cellStyle name="SAPBEXHLevel3X 8 3" xfId="33121" xr:uid="{00000000-0005-0000-0000-000043810000}"/>
    <cellStyle name="SAPBEXHLevel3X 8 4" xfId="33122" xr:uid="{00000000-0005-0000-0000-000044810000}"/>
    <cellStyle name="SAPBEXHLevel3X 9" xfId="33123" xr:uid="{00000000-0005-0000-0000-000045810000}"/>
    <cellStyle name="SAPBEXHLevel3X 9 2" xfId="33124" xr:uid="{00000000-0005-0000-0000-000046810000}"/>
    <cellStyle name="SAPBEXHLevel3X 9 3" xfId="33125" xr:uid="{00000000-0005-0000-0000-000047810000}"/>
    <cellStyle name="SAPBEXHLevel3X 9 4" xfId="33126" xr:uid="{00000000-0005-0000-0000-000048810000}"/>
    <cellStyle name="SAPBEXresData" xfId="129" xr:uid="{00000000-0005-0000-0000-000049810000}"/>
    <cellStyle name="SAPBEXresData 10" xfId="33127" xr:uid="{00000000-0005-0000-0000-00004A810000}"/>
    <cellStyle name="SAPBEXresData 10 2" xfId="33128" xr:uid="{00000000-0005-0000-0000-00004B810000}"/>
    <cellStyle name="SAPBEXresData 10 3" xfId="33129" xr:uid="{00000000-0005-0000-0000-00004C810000}"/>
    <cellStyle name="SAPBEXresData 10 4" xfId="33130" xr:uid="{00000000-0005-0000-0000-00004D810000}"/>
    <cellStyle name="SAPBEXresData 11" xfId="33131" xr:uid="{00000000-0005-0000-0000-00004E810000}"/>
    <cellStyle name="SAPBEXresData 11 2" xfId="33132" xr:uid="{00000000-0005-0000-0000-00004F810000}"/>
    <cellStyle name="SAPBEXresData 11 3" xfId="33133" xr:uid="{00000000-0005-0000-0000-000050810000}"/>
    <cellStyle name="SAPBEXresData 11 4" xfId="33134" xr:uid="{00000000-0005-0000-0000-000051810000}"/>
    <cellStyle name="SAPBEXresData 12" xfId="33135" xr:uid="{00000000-0005-0000-0000-000052810000}"/>
    <cellStyle name="SAPBEXresData 12 2" xfId="33136" xr:uid="{00000000-0005-0000-0000-000053810000}"/>
    <cellStyle name="SAPBEXresData 12 3" xfId="33137" xr:uid="{00000000-0005-0000-0000-000054810000}"/>
    <cellStyle name="SAPBEXresData 12 4" xfId="33138" xr:uid="{00000000-0005-0000-0000-000055810000}"/>
    <cellStyle name="SAPBEXresData 13" xfId="33139" xr:uid="{00000000-0005-0000-0000-000056810000}"/>
    <cellStyle name="SAPBEXresData 13 2" xfId="33140" xr:uid="{00000000-0005-0000-0000-000057810000}"/>
    <cellStyle name="SAPBEXresData 13 3" xfId="33141" xr:uid="{00000000-0005-0000-0000-000058810000}"/>
    <cellStyle name="SAPBEXresData 13 4" xfId="33142" xr:uid="{00000000-0005-0000-0000-000059810000}"/>
    <cellStyle name="SAPBEXresData 14" xfId="33143" xr:uid="{00000000-0005-0000-0000-00005A810000}"/>
    <cellStyle name="SAPBEXresData 14 2" xfId="33144" xr:uid="{00000000-0005-0000-0000-00005B810000}"/>
    <cellStyle name="SAPBEXresData 14 3" xfId="33145" xr:uid="{00000000-0005-0000-0000-00005C810000}"/>
    <cellStyle name="SAPBEXresData 14 4" xfId="33146" xr:uid="{00000000-0005-0000-0000-00005D810000}"/>
    <cellStyle name="SAPBEXresData 15" xfId="33147" xr:uid="{00000000-0005-0000-0000-00005E810000}"/>
    <cellStyle name="SAPBEXresData 15 2" xfId="33148" xr:uid="{00000000-0005-0000-0000-00005F810000}"/>
    <cellStyle name="SAPBEXresData 15 3" xfId="33149" xr:uid="{00000000-0005-0000-0000-000060810000}"/>
    <cellStyle name="SAPBEXresData 15 4" xfId="33150" xr:uid="{00000000-0005-0000-0000-000061810000}"/>
    <cellStyle name="SAPBEXresData 16" xfId="33151" xr:uid="{00000000-0005-0000-0000-000062810000}"/>
    <cellStyle name="SAPBEXresData 16 2" xfId="33152" xr:uid="{00000000-0005-0000-0000-000063810000}"/>
    <cellStyle name="SAPBEXresData 16 3" xfId="33153" xr:uid="{00000000-0005-0000-0000-000064810000}"/>
    <cellStyle name="SAPBEXresData 16 4" xfId="33154" xr:uid="{00000000-0005-0000-0000-000065810000}"/>
    <cellStyle name="SAPBEXresData 17" xfId="33155" xr:uid="{00000000-0005-0000-0000-000066810000}"/>
    <cellStyle name="SAPBEXresData 17 2" xfId="33156" xr:uid="{00000000-0005-0000-0000-000067810000}"/>
    <cellStyle name="SAPBEXresData 17 3" xfId="33157" xr:uid="{00000000-0005-0000-0000-000068810000}"/>
    <cellStyle name="SAPBEXresData 17 4" xfId="33158" xr:uid="{00000000-0005-0000-0000-000069810000}"/>
    <cellStyle name="SAPBEXresData 18" xfId="33159" xr:uid="{00000000-0005-0000-0000-00006A810000}"/>
    <cellStyle name="SAPBEXresData 19" xfId="33160" xr:uid="{00000000-0005-0000-0000-00006B810000}"/>
    <cellStyle name="SAPBEXresData 2" xfId="33161" xr:uid="{00000000-0005-0000-0000-00006C810000}"/>
    <cellStyle name="SAPBEXresData 2 10" xfId="33162" xr:uid="{00000000-0005-0000-0000-00006D810000}"/>
    <cellStyle name="SAPBEXresData 2 10 2" xfId="33163" xr:uid="{00000000-0005-0000-0000-00006E810000}"/>
    <cellStyle name="SAPBEXresData 2 11" xfId="33164" xr:uid="{00000000-0005-0000-0000-00006F810000}"/>
    <cellStyle name="SAPBEXresData 2 11 2" xfId="33165" xr:uid="{00000000-0005-0000-0000-000070810000}"/>
    <cellStyle name="SAPBEXresData 2 12" xfId="33166" xr:uid="{00000000-0005-0000-0000-000071810000}"/>
    <cellStyle name="SAPBEXresData 2 12 2" xfId="33167" xr:uid="{00000000-0005-0000-0000-000072810000}"/>
    <cellStyle name="SAPBEXresData 2 13" xfId="33168" xr:uid="{00000000-0005-0000-0000-000073810000}"/>
    <cellStyle name="SAPBEXresData 2 2" xfId="33169" xr:uid="{00000000-0005-0000-0000-000074810000}"/>
    <cellStyle name="SAPBEXresData 2 2 10" xfId="33170" xr:uid="{00000000-0005-0000-0000-000075810000}"/>
    <cellStyle name="SAPBEXresData 2 2 2" xfId="33171" xr:uid="{00000000-0005-0000-0000-000076810000}"/>
    <cellStyle name="SAPBEXresData 2 2 2 2" xfId="33172" xr:uid="{00000000-0005-0000-0000-000077810000}"/>
    <cellStyle name="SAPBEXresData 2 2 2 2 2" xfId="33173" xr:uid="{00000000-0005-0000-0000-000078810000}"/>
    <cellStyle name="SAPBEXresData 2 2 2 2 3" xfId="33174" xr:uid="{00000000-0005-0000-0000-000079810000}"/>
    <cellStyle name="SAPBEXresData 2 2 2 2 4" xfId="33175" xr:uid="{00000000-0005-0000-0000-00007A810000}"/>
    <cellStyle name="SAPBEXresData 2 2 2 3" xfId="33176" xr:uid="{00000000-0005-0000-0000-00007B810000}"/>
    <cellStyle name="SAPBEXresData 2 2 2 3 2" xfId="33177" xr:uid="{00000000-0005-0000-0000-00007C810000}"/>
    <cellStyle name="SAPBEXresData 2 2 2 3 3" xfId="33178" xr:uid="{00000000-0005-0000-0000-00007D810000}"/>
    <cellStyle name="SAPBEXresData 2 2 2 3 4" xfId="33179" xr:uid="{00000000-0005-0000-0000-00007E810000}"/>
    <cellStyle name="SAPBEXresData 2 2 2 4" xfId="33180" xr:uid="{00000000-0005-0000-0000-00007F810000}"/>
    <cellStyle name="SAPBEXresData 2 2 2 4 2" xfId="33181" xr:uid="{00000000-0005-0000-0000-000080810000}"/>
    <cellStyle name="SAPBEXresData 2 2 2 4 3" xfId="33182" xr:uid="{00000000-0005-0000-0000-000081810000}"/>
    <cellStyle name="SAPBEXresData 2 2 2 4 4" xfId="33183" xr:uid="{00000000-0005-0000-0000-000082810000}"/>
    <cellStyle name="SAPBEXresData 2 2 2 5" xfId="33184" xr:uid="{00000000-0005-0000-0000-000083810000}"/>
    <cellStyle name="SAPBEXresData 2 2 2 5 2" xfId="33185" xr:uid="{00000000-0005-0000-0000-000084810000}"/>
    <cellStyle name="SAPBEXresData 2 2 2 5 3" xfId="33186" xr:uid="{00000000-0005-0000-0000-000085810000}"/>
    <cellStyle name="SAPBEXresData 2 2 2 5 4" xfId="33187" xr:uid="{00000000-0005-0000-0000-000086810000}"/>
    <cellStyle name="SAPBEXresData 2 2 2 6" xfId="33188" xr:uid="{00000000-0005-0000-0000-000087810000}"/>
    <cellStyle name="SAPBEXresData 2 2 2 6 2" xfId="33189" xr:uid="{00000000-0005-0000-0000-000088810000}"/>
    <cellStyle name="SAPBEXresData 2 2 2 6 3" xfId="33190" xr:uid="{00000000-0005-0000-0000-000089810000}"/>
    <cellStyle name="SAPBEXresData 2 2 2 6 4" xfId="33191" xr:uid="{00000000-0005-0000-0000-00008A810000}"/>
    <cellStyle name="SAPBEXresData 2 2 2 7" xfId="33192" xr:uid="{00000000-0005-0000-0000-00008B810000}"/>
    <cellStyle name="SAPBEXresData 2 2 2 8" xfId="33193" xr:uid="{00000000-0005-0000-0000-00008C810000}"/>
    <cellStyle name="SAPBEXresData 2 2 2 9" xfId="33194" xr:uid="{00000000-0005-0000-0000-00008D810000}"/>
    <cellStyle name="SAPBEXresData 2 2 3" xfId="33195" xr:uid="{00000000-0005-0000-0000-00008E810000}"/>
    <cellStyle name="SAPBEXresData 2 2 3 2" xfId="33196" xr:uid="{00000000-0005-0000-0000-00008F810000}"/>
    <cellStyle name="SAPBEXresData 2 2 3 3" xfId="33197" xr:uid="{00000000-0005-0000-0000-000090810000}"/>
    <cellStyle name="SAPBEXresData 2 2 3 4" xfId="33198" xr:uid="{00000000-0005-0000-0000-000091810000}"/>
    <cellStyle name="SAPBEXresData 2 2 4" xfId="33199" xr:uid="{00000000-0005-0000-0000-000092810000}"/>
    <cellStyle name="SAPBEXresData 2 2 4 2" xfId="33200" xr:uid="{00000000-0005-0000-0000-000093810000}"/>
    <cellStyle name="SAPBEXresData 2 2 4 3" xfId="33201" xr:uid="{00000000-0005-0000-0000-000094810000}"/>
    <cellStyle name="SAPBEXresData 2 2 4 4" xfId="33202" xr:uid="{00000000-0005-0000-0000-000095810000}"/>
    <cellStyle name="SAPBEXresData 2 2 5" xfId="33203" xr:uid="{00000000-0005-0000-0000-000096810000}"/>
    <cellStyle name="SAPBEXresData 2 2 5 2" xfId="33204" xr:uid="{00000000-0005-0000-0000-000097810000}"/>
    <cellStyle name="SAPBEXresData 2 2 5 3" xfId="33205" xr:uid="{00000000-0005-0000-0000-000098810000}"/>
    <cellStyle name="SAPBEXresData 2 2 5 4" xfId="33206" xr:uid="{00000000-0005-0000-0000-000099810000}"/>
    <cellStyle name="SAPBEXresData 2 2 6" xfId="33207" xr:uid="{00000000-0005-0000-0000-00009A810000}"/>
    <cellStyle name="SAPBEXresData 2 2 6 2" xfId="33208" xr:uid="{00000000-0005-0000-0000-00009B810000}"/>
    <cellStyle name="SAPBEXresData 2 2 6 3" xfId="33209" xr:uid="{00000000-0005-0000-0000-00009C810000}"/>
    <cellStyle name="SAPBEXresData 2 2 6 4" xfId="33210" xr:uid="{00000000-0005-0000-0000-00009D810000}"/>
    <cellStyle name="SAPBEXresData 2 2 7" xfId="33211" xr:uid="{00000000-0005-0000-0000-00009E810000}"/>
    <cellStyle name="SAPBEXresData 2 2 7 2" xfId="33212" xr:uid="{00000000-0005-0000-0000-00009F810000}"/>
    <cellStyle name="SAPBEXresData 2 2 7 3" xfId="33213" xr:uid="{00000000-0005-0000-0000-0000A0810000}"/>
    <cellStyle name="SAPBEXresData 2 2 7 4" xfId="33214" xr:uid="{00000000-0005-0000-0000-0000A1810000}"/>
    <cellStyle name="SAPBEXresData 2 2 8" xfId="33215" xr:uid="{00000000-0005-0000-0000-0000A2810000}"/>
    <cellStyle name="SAPBEXresData 2 2 8 2" xfId="33216" xr:uid="{00000000-0005-0000-0000-0000A3810000}"/>
    <cellStyle name="SAPBEXresData 2 2 9" xfId="33217" xr:uid="{00000000-0005-0000-0000-0000A4810000}"/>
    <cellStyle name="SAPBEXresData 2 3" xfId="33218" xr:uid="{00000000-0005-0000-0000-0000A5810000}"/>
    <cellStyle name="SAPBEXresData 2 3 2" xfId="33219" xr:uid="{00000000-0005-0000-0000-0000A6810000}"/>
    <cellStyle name="SAPBEXresData 2 3 2 2" xfId="33220" xr:uid="{00000000-0005-0000-0000-0000A7810000}"/>
    <cellStyle name="SAPBEXresData 2 3 2 3" xfId="33221" xr:uid="{00000000-0005-0000-0000-0000A8810000}"/>
    <cellStyle name="SAPBEXresData 2 3 2 4" xfId="33222" xr:uid="{00000000-0005-0000-0000-0000A9810000}"/>
    <cellStyle name="SAPBEXresData 2 3 3" xfId="33223" xr:uid="{00000000-0005-0000-0000-0000AA810000}"/>
    <cellStyle name="SAPBEXresData 2 3 3 2" xfId="33224" xr:uid="{00000000-0005-0000-0000-0000AB810000}"/>
    <cellStyle name="SAPBEXresData 2 3 3 3" xfId="33225" xr:uid="{00000000-0005-0000-0000-0000AC810000}"/>
    <cellStyle name="SAPBEXresData 2 3 3 4" xfId="33226" xr:uid="{00000000-0005-0000-0000-0000AD810000}"/>
    <cellStyle name="SAPBEXresData 2 3 4" xfId="33227" xr:uid="{00000000-0005-0000-0000-0000AE810000}"/>
    <cellStyle name="SAPBEXresData 2 3 4 2" xfId="33228" xr:uid="{00000000-0005-0000-0000-0000AF810000}"/>
    <cellStyle name="SAPBEXresData 2 3 4 3" xfId="33229" xr:uid="{00000000-0005-0000-0000-0000B0810000}"/>
    <cellStyle name="SAPBEXresData 2 3 4 4" xfId="33230" xr:uid="{00000000-0005-0000-0000-0000B1810000}"/>
    <cellStyle name="SAPBEXresData 2 3 5" xfId="33231" xr:uid="{00000000-0005-0000-0000-0000B2810000}"/>
    <cellStyle name="SAPBEXresData 2 3 5 2" xfId="33232" xr:uid="{00000000-0005-0000-0000-0000B3810000}"/>
    <cellStyle name="SAPBEXresData 2 3 5 3" xfId="33233" xr:uid="{00000000-0005-0000-0000-0000B4810000}"/>
    <cellStyle name="SAPBEXresData 2 3 5 4" xfId="33234" xr:uid="{00000000-0005-0000-0000-0000B5810000}"/>
    <cellStyle name="SAPBEXresData 2 3 6" xfId="33235" xr:uid="{00000000-0005-0000-0000-0000B6810000}"/>
    <cellStyle name="SAPBEXresData 2 3 6 2" xfId="33236" xr:uid="{00000000-0005-0000-0000-0000B7810000}"/>
    <cellStyle name="SAPBEXresData 2 3 6 3" xfId="33237" xr:uid="{00000000-0005-0000-0000-0000B8810000}"/>
    <cellStyle name="SAPBEXresData 2 3 6 4" xfId="33238" xr:uid="{00000000-0005-0000-0000-0000B9810000}"/>
    <cellStyle name="SAPBEXresData 2 3 7" xfId="33239" xr:uid="{00000000-0005-0000-0000-0000BA810000}"/>
    <cellStyle name="SAPBEXresData 2 3 8" xfId="33240" xr:uid="{00000000-0005-0000-0000-0000BB810000}"/>
    <cellStyle name="SAPBEXresData 2 3 9" xfId="33241" xr:uid="{00000000-0005-0000-0000-0000BC810000}"/>
    <cellStyle name="SAPBEXresData 2 4" xfId="33242" xr:uid="{00000000-0005-0000-0000-0000BD810000}"/>
    <cellStyle name="SAPBEXresData 2 4 2" xfId="33243" xr:uid="{00000000-0005-0000-0000-0000BE810000}"/>
    <cellStyle name="SAPBEXresData 2 4 3" xfId="33244" xr:uid="{00000000-0005-0000-0000-0000BF810000}"/>
    <cellStyle name="SAPBEXresData 2 4 4" xfId="33245" xr:uid="{00000000-0005-0000-0000-0000C0810000}"/>
    <cellStyle name="SAPBEXresData 2 5" xfId="33246" xr:uid="{00000000-0005-0000-0000-0000C1810000}"/>
    <cellStyle name="SAPBEXresData 2 5 2" xfId="33247" xr:uid="{00000000-0005-0000-0000-0000C2810000}"/>
    <cellStyle name="SAPBEXresData 2 5 3" xfId="33248" xr:uid="{00000000-0005-0000-0000-0000C3810000}"/>
    <cellStyle name="SAPBEXresData 2 5 4" xfId="33249" xr:uid="{00000000-0005-0000-0000-0000C4810000}"/>
    <cellStyle name="SAPBEXresData 2 6" xfId="33250" xr:uid="{00000000-0005-0000-0000-0000C5810000}"/>
    <cellStyle name="SAPBEXresData 2 6 2" xfId="33251" xr:uid="{00000000-0005-0000-0000-0000C6810000}"/>
    <cellStyle name="SAPBEXresData 2 6 3" xfId="33252" xr:uid="{00000000-0005-0000-0000-0000C7810000}"/>
    <cellStyle name="SAPBEXresData 2 6 4" xfId="33253" xr:uid="{00000000-0005-0000-0000-0000C8810000}"/>
    <cellStyle name="SAPBEXresData 2 7" xfId="33254" xr:uid="{00000000-0005-0000-0000-0000C9810000}"/>
    <cellStyle name="SAPBEXresData 2 7 2" xfId="33255" xr:uid="{00000000-0005-0000-0000-0000CA810000}"/>
    <cellStyle name="SAPBEXresData 2 7 3" xfId="33256" xr:uid="{00000000-0005-0000-0000-0000CB810000}"/>
    <cellStyle name="SAPBEXresData 2 7 4" xfId="33257" xr:uid="{00000000-0005-0000-0000-0000CC810000}"/>
    <cellStyle name="SAPBEXresData 2 8" xfId="33258" xr:uid="{00000000-0005-0000-0000-0000CD810000}"/>
    <cellStyle name="SAPBEXresData 2 9" xfId="33259" xr:uid="{00000000-0005-0000-0000-0000CE810000}"/>
    <cellStyle name="SAPBEXresData 20" xfId="33260" xr:uid="{00000000-0005-0000-0000-0000CF810000}"/>
    <cellStyle name="SAPBEXresData 20 2" xfId="33261" xr:uid="{00000000-0005-0000-0000-0000D0810000}"/>
    <cellStyle name="SAPBEXresData 21" xfId="33262" xr:uid="{00000000-0005-0000-0000-0000D1810000}"/>
    <cellStyle name="SAPBEXresData 21 2" xfId="33263" xr:uid="{00000000-0005-0000-0000-0000D2810000}"/>
    <cellStyle name="SAPBEXresData 22" xfId="33264" xr:uid="{00000000-0005-0000-0000-0000D3810000}"/>
    <cellStyle name="SAPBEXresData 23" xfId="33265" xr:uid="{00000000-0005-0000-0000-0000D4810000}"/>
    <cellStyle name="SAPBEXresData 3" xfId="33266" xr:uid="{00000000-0005-0000-0000-0000D5810000}"/>
    <cellStyle name="SAPBEXresData 3 10" xfId="33267" xr:uid="{00000000-0005-0000-0000-0000D6810000}"/>
    <cellStyle name="SAPBEXresData 3 10 2" xfId="33268" xr:uid="{00000000-0005-0000-0000-0000D7810000}"/>
    <cellStyle name="SAPBEXresData 3 11" xfId="33269" xr:uid="{00000000-0005-0000-0000-0000D8810000}"/>
    <cellStyle name="SAPBEXresData 3 11 2" xfId="33270" xr:uid="{00000000-0005-0000-0000-0000D9810000}"/>
    <cellStyle name="SAPBEXresData 3 12" xfId="33271" xr:uid="{00000000-0005-0000-0000-0000DA810000}"/>
    <cellStyle name="SAPBEXresData 3 2" xfId="33272" xr:uid="{00000000-0005-0000-0000-0000DB810000}"/>
    <cellStyle name="SAPBEXresData 3 2 2" xfId="33273" xr:uid="{00000000-0005-0000-0000-0000DC810000}"/>
    <cellStyle name="SAPBEXresData 3 2 2 2" xfId="33274" xr:uid="{00000000-0005-0000-0000-0000DD810000}"/>
    <cellStyle name="SAPBEXresData 3 2 2 3" xfId="33275" xr:uid="{00000000-0005-0000-0000-0000DE810000}"/>
    <cellStyle name="SAPBEXresData 3 2 2 4" xfId="33276" xr:uid="{00000000-0005-0000-0000-0000DF810000}"/>
    <cellStyle name="SAPBEXresData 3 2 3" xfId="33277" xr:uid="{00000000-0005-0000-0000-0000E0810000}"/>
    <cellStyle name="SAPBEXresData 3 2 3 2" xfId="33278" xr:uid="{00000000-0005-0000-0000-0000E1810000}"/>
    <cellStyle name="SAPBEXresData 3 2 3 3" xfId="33279" xr:uid="{00000000-0005-0000-0000-0000E2810000}"/>
    <cellStyle name="SAPBEXresData 3 2 3 4" xfId="33280" xr:uid="{00000000-0005-0000-0000-0000E3810000}"/>
    <cellStyle name="SAPBEXresData 3 2 4" xfId="33281" xr:uid="{00000000-0005-0000-0000-0000E4810000}"/>
    <cellStyle name="SAPBEXresData 3 2 4 2" xfId="33282" xr:uid="{00000000-0005-0000-0000-0000E5810000}"/>
    <cellStyle name="SAPBEXresData 3 2 4 3" xfId="33283" xr:uid="{00000000-0005-0000-0000-0000E6810000}"/>
    <cellStyle name="SAPBEXresData 3 2 4 4" xfId="33284" xr:uid="{00000000-0005-0000-0000-0000E7810000}"/>
    <cellStyle name="SAPBEXresData 3 2 5" xfId="33285" xr:uid="{00000000-0005-0000-0000-0000E8810000}"/>
    <cellStyle name="SAPBEXresData 3 2 5 2" xfId="33286" xr:uid="{00000000-0005-0000-0000-0000E9810000}"/>
    <cellStyle name="SAPBEXresData 3 2 5 3" xfId="33287" xr:uid="{00000000-0005-0000-0000-0000EA810000}"/>
    <cellStyle name="SAPBEXresData 3 2 5 4" xfId="33288" xr:uid="{00000000-0005-0000-0000-0000EB810000}"/>
    <cellStyle name="SAPBEXresData 3 2 6" xfId="33289" xr:uid="{00000000-0005-0000-0000-0000EC810000}"/>
    <cellStyle name="SAPBEXresData 3 2 6 2" xfId="33290" xr:uid="{00000000-0005-0000-0000-0000ED810000}"/>
    <cellStyle name="SAPBEXresData 3 2 6 3" xfId="33291" xr:uid="{00000000-0005-0000-0000-0000EE810000}"/>
    <cellStyle name="SAPBEXresData 3 2 6 4" xfId="33292" xr:uid="{00000000-0005-0000-0000-0000EF810000}"/>
    <cellStyle name="SAPBEXresData 3 2 7" xfId="33293" xr:uid="{00000000-0005-0000-0000-0000F0810000}"/>
    <cellStyle name="SAPBEXresData 3 2 8" xfId="33294" xr:uid="{00000000-0005-0000-0000-0000F1810000}"/>
    <cellStyle name="SAPBEXresData 3 2 9" xfId="33295" xr:uid="{00000000-0005-0000-0000-0000F2810000}"/>
    <cellStyle name="SAPBEXresData 3 3" xfId="33296" xr:uid="{00000000-0005-0000-0000-0000F3810000}"/>
    <cellStyle name="SAPBEXresData 3 3 2" xfId="33297" xr:uid="{00000000-0005-0000-0000-0000F4810000}"/>
    <cellStyle name="SAPBEXresData 3 3 3" xfId="33298" xr:uid="{00000000-0005-0000-0000-0000F5810000}"/>
    <cellStyle name="SAPBEXresData 3 3 4" xfId="33299" xr:uid="{00000000-0005-0000-0000-0000F6810000}"/>
    <cellStyle name="SAPBEXresData 3 4" xfId="33300" xr:uid="{00000000-0005-0000-0000-0000F7810000}"/>
    <cellStyle name="SAPBEXresData 3 4 2" xfId="33301" xr:uid="{00000000-0005-0000-0000-0000F8810000}"/>
    <cellStyle name="SAPBEXresData 3 4 3" xfId="33302" xr:uid="{00000000-0005-0000-0000-0000F9810000}"/>
    <cellStyle name="SAPBEXresData 3 4 4" xfId="33303" xr:uid="{00000000-0005-0000-0000-0000FA810000}"/>
    <cellStyle name="SAPBEXresData 3 5" xfId="33304" xr:uid="{00000000-0005-0000-0000-0000FB810000}"/>
    <cellStyle name="SAPBEXresData 3 5 2" xfId="33305" xr:uid="{00000000-0005-0000-0000-0000FC810000}"/>
    <cellStyle name="SAPBEXresData 3 5 3" xfId="33306" xr:uid="{00000000-0005-0000-0000-0000FD810000}"/>
    <cellStyle name="SAPBEXresData 3 5 4" xfId="33307" xr:uid="{00000000-0005-0000-0000-0000FE810000}"/>
    <cellStyle name="SAPBEXresData 3 6" xfId="33308" xr:uid="{00000000-0005-0000-0000-0000FF810000}"/>
    <cellStyle name="SAPBEXresData 3 6 2" xfId="33309" xr:uid="{00000000-0005-0000-0000-000000820000}"/>
    <cellStyle name="SAPBEXresData 3 6 3" xfId="33310" xr:uid="{00000000-0005-0000-0000-000001820000}"/>
    <cellStyle name="SAPBEXresData 3 6 4" xfId="33311" xr:uid="{00000000-0005-0000-0000-000002820000}"/>
    <cellStyle name="SAPBEXresData 3 7" xfId="33312" xr:uid="{00000000-0005-0000-0000-000003820000}"/>
    <cellStyle name="SAPBEXresData 3 7 2" xfId="33313" xr:uid="{00000000-0005-0000-0000-000004820000}"/>
    <cellStyle name="SAPBEXresData 3 7 3" xfId="33314" xr:uid="{00000000-0005-0000-0000-000005820000}"/>
    <cellStyle name="SAPBEXresData 3 7 4" xfId="33315" xr:uid="{00000000-0005-0000-0000-000006820000}"/>
    <cellStyle name="SAPBEXresData 3 8" xfId="33316" xr:uid="{00000000-0005-0000-0000-000007820000}"/>
    <cellStyle name="SAPBEXresData 3 9" xfId="33317" xr:uid="{00000000-0005-0000-0000-000008820000}"/>
    <cellStyle name="SAPBEXresData 3 9 2" xfId="33318" xr:uid="{00000000-0005-0000-0000-000009820000}"/>
    <cellStyle name="SAPBEXresData 4" xfId="33319" xr:uid="{00000000-0005-0000-0000-00000A820000}"/>
    <cellStyle name="SAPBEXresData 4 10" xfId="33320" xr:uid="{00000000-0005-0000-0000-00000B820000}"/>
    <cellStyle name="SAPBEXresData 4 2" xfId="33321" xr:uid="{00000000-0005-0000-0000-00000C820000}"/>
    <cellStyle name="SAPBEXresData 4 2 2" xfId="33322" xr:uid="{00000000-0005-0000-0000-00000D820000}"/>
    <cellStyle name="SAPBEXresData 4 2 2 2" xfId="33323" xr:uid="{00000000-0005-0000-0000-00000E820000}"/>
    <cellStyle name="SAPBEXresData 4 2 2 3" xfId="33324" xr:uid="{00000000-0005-0000-0000-00000F820000}"/>
    <cellStyle name="SAPBEXresData 4 2 2 4" xfId="33325" xr:uid="{00000000-0005-0000-0000-000010820000}"/>
    <cellStyle name="SAPBEXresData 4 2 3" xfId="33326" xr:uid="{00000000-0005-0000-0000-000011820000}"/>
    <cellStyle name="SAPBEXresData 4 2 3 2" xfId="33327" xr:uid="{00000000-0005-0000-0000-000012820000}"/>
    <cellStyle name="SAPBEXresData 4 2 3 3" xfId="33328" xr:uid="{00000000-0005-0000-0000-000013820000}"/>
    <cellStyle name="SAPBEXresData 4 2 3 4" xfId="33329" xr:uid="{00000000-0005-0000-0000-000014820000}"/>
    <cellStyle name="SAPBEXresData 4 2 4" xfId="33330" xr:uid="{00000000-0005-0000-0000-000015820000}"/>
    <cellStyle name="SAPBEXresData 4 2 4 2" xfId="33331" xr:uid="{00000000-0005-0000-0000-000016820000}"/>
    <cellStyle name="SAPBEXresData 4 2 4 3" xfId="33332" xr:uid="{00000000-0005-0000-0000-000017820000}"/>
    <cellStyle name="SAPBEXresData 4 2 4 4" xfId="33333" xr:uid="{00000000-0005-0000-0000-000018820000}"/>
    <cellStyle name="SAPBEXresData 4 2 5" xfId="33334" xr:uid="{00000000-0005-0000-0000-000019820000}"/>
    <cellStyle name="SAPBEXresData 4 2 5 2" xfId="33335" xr:uid="{00000000-0005-0000-0000-00001A820000}"/>
    <cellStyle name="SAPBEXresData 4 2 5 3" xfId="33336" xr:uid="{00000000-0005-0000-0000-00001B820000}"/>
    <cellStyle name="SAPBEXresData 4 2 5 4" xfId="33337" xr:uid="{00000000-0005-0000-0000-00001C820000}"/>
    <cellStyle name="SAPBEXresData 4 2 6" xfId="33338" xr:uid="{00000000-0005-0000-0000-00001D820000}"/>
    <cellStyle name="SAPBEXresData 4 2 6 2" xfId="33339" xr:uid="{00000000-0005-0000-0000-00001E820000}"/>
    <cellStyle name="SAPBEXresData 4 2 6 3" xfId="33340" xr:uid="{00000000-0005-0000-0000-00001F820000}"/>
    <cellStyle name="SAPBEXresData 4 2 6 4" xfId="33341" xr:uid="{00000000-0005-0000-0000-000020820000}"/>
    <cellStyle name="SAPBEXresData 4 2 7" xfId="33342" xr:uid="{00000000-0005-0000-0000-000021820000}"/>
    <cellStyle name="SAPBEXresData 4 2 8" xfId="33343" xr:uid="{00000000-0005-0000-0000-000022820000}"/>
    <cellStyle name="SAPBEXresData 4 2 9" xfId="33344" xr:uid="{00000000-0005-0000-0000-000023820000}"/>
    <cellStyle name="SAPBEXresData 4 3" xfId="33345" xr:uid="{00000000-0005-0000-0000-000024820000}"/>
    <cellStyle name="SAPBEXresData 4 3 2" xfId="33346" xr:uid="{00000000-0005-0000-0000-000025820000}"/>
    <cellStyle name="SAPBEXresData 4 3 3" xfId="33347" xr:uid="{00000000-0005-0000-0000-000026820000}"/>
    <cellStyle name="SAPBEXresData 4 3 4" xfId="33348" xr:uid="{00000000-0005-0000-0000-000027820000}"/>
    <cellStyle name="SAPBEXresData 4 4" xfId="33349" xr:uid="{00000000-0005-0000-0000-000028820000}"/>
    <cellStyle name="SAPBEXresData 4 4 2" xfId="33350" xr:uid="{00000000-0005-0000-0000-000029820000}"/>
    <cellStyle name="SAPBEXresData 4 4 3" xfId="33351" xr:uid="{00000000-0005-0000-0000-00002A820000}"/>
    <cellStyle name="SAPBEXresData 4 4 4" xfId="33352" xr:uid="{00000000-0005-0000-0000-00002B820000}"/>
    <cellStyle name="SAPBEXresData 4 5" xfId="33353" xr:uid="{00000000-0005-0000-0000-00002C820000}"/>
    <cellStyle name="SAPBEXresData 4 5 2" xfId="33354" xr:uid="{00000000-0005-0000-0000-00002D820000}"/>
    <cellStyle name="SAPBEXresData 4 5 3" xfId="33355" xr:uid="{00000000-0005-0000-0000-00002E820000}"/>
    <cellStyle name="SAPBEXresData 4 5 4" xfId="33356" xr:uid="{00000000-0005-0000-0000-00002F820000}"/>
    <cellStyle name="SAPBEXresData 4 6" xfId="33357" xr:uid="{00000000-0005-0000-0000-000030820000}"/>
    <cellStyle name="SAPBEXresData 4 6 2" xfId="33358" xr:uid="{00000000-0005-0000-0000-000031820000}"/>
    <cellStyle name="SAPBEXresData 4 6 3" xfId="33359" xr:uid="{00000000-0005-0000-0000-000032820000}"/>
    <cellStyle name="SAPBEXresData 4 6 4" xfId="33360" xr:uid="{00000000-0005-0000-0000-000033820000}"/>
    <cellStyle name="SAPBEXresData 4 7" xfId="33361" xr:uid="{00000000-0005-0000-0000-000034820000}"/>
    <cellStyle name="SAPBEXresData 4 7 2" xfId="33362" xr:uid="{00000000-0005-0000-0000-000035820000}"/>
    <cellStyle name="SAPBEXresData 4 7 3" xfId="33363" xr:uid="{00000000-0005-0000-0000-000036820000}"/>
    <cellStyle name="SAPBEXresData 4 7 4" xfId="33364" xr:uid="{00000000-0005-0000-0000-000037820000}"/>
    <cellStyle name="SAPBEXresData 4 8" xfId="33365" xr:uid="{00000000-0005-0000-0000-000038820000}"/>
    <cellStyle name="SAPBEXresData 4 8 2" xfId="33366" xr:uid="{00000000-0005-0000-0000-000039820000}"/>
    <cellStyle name="SAPBEXresData 4 9" xfId="33367" xr:uid="{00000000-0005-0000-0000-00003A820000}"/>
    <cellStyle name="SAPBEXresData 4 9 2" xfId="33368" xr:uid="{00000000-0005-0000-0000-00003B820000}"/>
    <cellStyle name="SAPBEXresData 5" xfId="33369" xr:uid="{00000000-0005-0000-0000-00003C820000}"/>
    <cellStyle name="SAPBEXresData 5 2" xfId="33370" xr:uid="{00000000-0005-0000-0000-00003D820000}"/>
    <cellStyle name="SAPBEXresData 5 2 2" xfId="33371" xr:uid="{00000000-0005-0000-0000-00003E820000}"/>
    <cellStyle name="SAPBEXresData 5 2 3" xfId="33372" xr:uid="{00000000-0005-0000-0000-00003F820000}"/>
    <cellStyle name="SAPBEXresData 5 2 4" xfId="33373" xr:uid="{00000000-0005-0000-0000-000040820000}"/>
    <cellStyle name="SAPBEXresData 5 3" xfId="33374" xr:uid="{00000000-0005-0000-0000-000041820000}"/>
    <cellStyle name="SAPBEXresData 5 4" xfId="33375" xr:uid="{00000000-0005-0000-0000-000042820000}"/>
    <cellStyle name="SAPBEXresData 5 5" xfId="33376" xr:uid="{00000000-0005-0000-0000-000043820000}"/>
    <cellStyle name="SAPBEXresData 5 6" xfId="33377" xr:uid="{00000000-0005-0000-0000-000044820000}"/>
    <cellStyle name="SAPBEXresData 5 7" xfId="33378" xr:uid="{00000000-0005-0000-0000-000045820000}"/>
    <cellStyle name="SAPBEXresData 6" xfId="33379" xr:uid="{00000000-0005-0000-0000-000046820000}"/>
    <cellStyle name="SAPBEXresData 6 2" xfId="33380" xr:uid="{00000000-0005-0000-0000-000047820000}"/>
    <cellStyle name="SAPBEXresData 6 2 2" xfId="33381" xr:uid="{00000000-0005-0000-0000-000048820000}"/>
    <cellStyle name="SAPBEXresData 6 2 3" xfId="33382" xr:uid="{00000000-0005-0000-0000-000049820000}"/>
    <cellStyle name="SAPBEXresData 6 2 4" xfId="33383" xr:uid="{00000000-0005-0000-0000-00004A820000}"/>
    <cellStyle name="SAPBEXresData 6 3" xfId="33384" xr:uid="{00000000-0005-0000-0000-00004B820000}"/>
    <cellStyle name="SAPBEXresData 6 4" xfId="33385" xr:uid="{00000000-0005-0000-0000-00004C820000}"/>
    <cellStyle name="SAPBEXresData 6 5" xfId="33386" xr:uid="{00000000-0005-0000-0000-00004D820000}"/>
    <cellStyle name="SAPBEXresData 7" xfId="33387" xr:uid="{00000000-0005-0000-0000-00004E820000}"/>
    <cellStyle name="SAPBEXresData 7 2" xfId="33388" xr:uid="{00000000-0005-0000-0000-00004F820000}"/>
    <cellStyle name="SAPBEXresData 7 3" xfId="33389" xr:uid="{00000000-0005-0000-0000-000050820000}"/>
    <cellStyle name="SAPBEXresData 7 4" xfId="33390" xr:uid="{00000000-0005-0000-0000-000051820000}"/>
    <cellStyle name="SAPBEXresData 8" xfId="33391" xr:uid="{00000000-0005-0000-0000-000052820000}"/>
    <cellStyle name="SAPBEXresData 8 2" xfId="33392" xr:uid="{00000000-0005-0000-0000-000053820000}"/>
    <cellStyle name="SAPBEXresData 8 3" xfId="33393" xr:uid="{00000000-0005-0000-0000-000054820000}"/>
    <cellStyle name="SAPBEXresData 8 4" xfId="33394" xr:uid="{00000000-0005-0000-0000-000055820000}"/>
    <cellStyle name="SAPBEXresData 9" xfId="33395" xr:uid="{00000000-0005-0000-0000-000056820000}"/>
    <cellStyle name="SAPBEXresData 9 2" xfId="33396" xr:uid="{00000000-0005-0000-0000-000057820000}"/>
    <cellStyle name="SAPBEXresData 9 3" xfId="33397" xr:uid="{00000000-0005-0000-0000-000058820000}"/>
    <cellStyle name="SAPBEXresData 9 4" xfId="33398" xr:uid="{00000000-0005-0000-0000-000059820000}"/>
    <cellStyle name="SAPBEXresDataEmph" xfId="130" xr:uid="{00000000-0005-0000-0000-00005A820000}"/>
    <cellStyle name="SAPBEXresDataEmph 10" xfId="33399" xr:uid="{00000000-0005-0000-0000-00005B820000}"/>
    <cellStyle name="SAPBEXresDataEmph 10 2" xfId="33400" xr:uid="{00000000-0005-0000-0000-00005C820000}"/>
    <cellStyle name="SAPBEXresDataEmph 10 3" xfId="33401" xr:uid="{00000000-0005-0000-0000-00005D820000}"/>
    <cellStyle name="SAPBEXresDataEmph 10 4" xfId="33402" xr:uid="{00000000-0005-0000-0000-00005E820000}"/>
    <cellStyle name="SAPBEXresDataEmph 11" xfId="33403" xr:uid="{00000000-0005-0000-0000-00005F820000}"/>
    <cellStyle name="SAPBEXresDataEmph 11 2" xfId="33404" xr:uid="{00000000-0005-0000-0000-000060820000}"/>
    <cellStyle name="SAPBEXresDataEmph 11 3" xfId="33405" xr:uid="{00000000-0005-0000-0000-000061820000}"/>
    <cellStyle name="SAPBEXresDataEmph 11 4" xfId="33406" xr:uid="{00000000-0005-0000-0000-000062820000}"/>
    <cellStyle name="SAPBEXresDataEmph 12" xfId="33407" xr:uid="{00000000-0005-0000-0000-000063820000}"/>
    <cellStyle name="SAPBEXresDataEmph 12 2" xfId="33408" xr:uid="{00000000-0005-0000-0000-000064820000}"/>
    <cellStyle name="SAPBEXresDataEmph 12 3" xfId="33409" xr:uid="{00000000-0005-0000-0000-000065820000}"/>
    <cellStyle name="SAPBEXresDataEmph 12 4" xfId="33410" xr:uid="{00000000-0005-0000-0000-000066820000}"/>
    <cellStyle name="SAPBEXresDataEmph 13" xfId="33411" xr:uid="{00000000-0005-0000-0000-000067820000}"/>
    <cellStyle name="SAPBEXresDataEmph 13 2" xfId="33412" xr:uid="{00000000-0005-0000-0000-000068820000}"/>
    <cellStyle name="SAPBEXresDataEmph 13 3" xfId="33413" xr:uid="{00000000-0005-0000-0000-000069820000}"/>
    <cellStyle name="SAPBEXresDataEmph 13 4" xfId="33414" xr:uid="{00000000-0005-0000-0000-00006A820000}"/>
    <cellStyle name="SAPBEXresDataEmph 14" xfId="33415" xr:uid="{00000000-0005-0000-0000-00006B820000}"/>
    <cellStyle name="SAPBEXresDataEmph 14 2" xfId="33416" xr:uid="{00000000-0005-0000-0000-00006C820000}"/>
    <cellStyle name="SAPBEXresDataEmph 14 3" xfId="33417" xr:uid="{00000000-0005-0000-0000-00006D820000}"/>
    <cellStyle name="SAPBEXresDataEmph 14 4" xfId="33418" xr:uid="{00000000-0005-0000-0000-00006E820000}"/>
    <cellStyle name="SAPBEXresDataEmph 15" xfId="33419" xr:uid="{00000000-0005-0000-0000-00006F820000}"/>
    <cellStyle name="SAPBEXresDataEmph 15 2" xfId="33420" xr:uid="{00000000-0005-0000-0000-000070820000}"/>
    <cellStyle name="SAPBEXresDataEmph 15 3" xfId="33421" xr:uid="{00000000-0005-0000-0000-000071820000}"/>
    <cellStyle name="SAPBEXresDataEmph 15 4" xfId="33422" xr:uid="{00000000-0005-0000-0000-000072820000}"/>
    <cellStyle name="SAPBEXresDataEmph 16" xfId="33423" xr:uid="{00000000-0005-0000-0000-000073820000}"/>
    <cellStyle name="SAPBEXresDataEmph 16 2" xfId="33424" xr:uid="{00000000-0005-0000-0000-000074820000}"/>
    <cellStyle name="SAPBEXresDataEmph 16 3" xfId="33425" xr:uid="{00000000-0005-0000-0000-000075820000}"/>
    <cellStyle name="SAPBEXresDataEmph 16 4" xfId="33426" xr:uid="{00000000-0005-0000-0000-000076820000}"/>
    <cellStyle name="SAPBEXresDataEmph 17" xfId="33427" xr:uid="{00000000-0005-0000-0000-000077820000}"/>
    <cellStyle name="SAPBEXresDataEmph 17 2" xfId="33428" xr:uid="{00000000-0005-0000-0000-000078820000}"/>
    <cellStyle name="SAPBEXresDataEmph 17 3" xfId="33429" xr:uid="{00000000-0005-0000-0000-000079820000}"/>
    <cellStyle name="SAPBEXresDataEmph 17 4" xfId="33430" xr:uid="{00000000-0005-0000-0000-00007A820000}"/>
    <cellStyle name="SAPBEXresDataEmph 18" xfId="33431" xr:uid="{00000000-0005-0000-0000-00007B820000}"/>
    <cellStyle name="SAPBEXresDataEmph 19" xfId="33432" xr:uid="{00000000-0005-0000-0000-00007C820000}"/>
    <cellStyle name="SAPBEXresDataEmph 2" xfId="33433" xr:uid="{00000000-0005-0000-0000-00007D820000}"/>
    <cellStyle name="SAPBEXresDataEmph 2 10" xfId="33434" xr:uid="{00000000-0005-0000-0000-00007E820000}"/>
    <cellStyle name="SAPBEXresDataEmph 2 10 2" xfId="33435" xr:uid="{00000000-0005-0000-0000-00007F820000}"/>
    <cellStyle name="SAPBEXresDataEmph 2 11" xfId="33436" xr:uid="{00000000-0005-0000-0000-000080820000}"/>
    <cellStyle name="SAPBEXresDataEmph 2 11 2" xfId="33437" xr:uid="{00000000-0005-0000-0000-000081820000}"/>
    <cellStyle name="SAPBEXresDataEmph 2 12" xfId="33438" xr:uid="{00000000-0005-0000-0000-000082820000}"/>
    <cellStyle name="SAPBEXresDataEmph 2 12 2" xfId="33439" xr:uid="{00000000-0005-0000-0000-000083820000}"/>
    <cellStyle name="SAPBEXresDataEmph 2 13" xfId="33440" xr:uid="{00000000-0005-0000-0000-000084820000}"/>
    <cellStyle name="SAPBEXresDataEmph 2 2" xfId="33441" xr:uid="{00000000-0005-0000-0000-000085820000}"/>
    <cellStyle name="SAPBEXresDataEmph 2 2 10" xfId="33442" xr:uid="{00000000-0005-0000-0000-000086820000}"/>
    <cellStyle name="SAPBEXresDataEmph 2 2 2" xfId="33443" xr:uid="{00000000-0005-0000-0000-000087820000}"/>
    <cellStyle name="SAPBEXresDataEmph 2 2 2 2" xfId="33444" xr:uid="{00000000-0005-0000-0000-000088820000}"/>
    <cellStyle name="SAPBEXresDataEmph 2 2 2 2 2" xfId="33445" xr:uid="{00000000-0005-0000-0000-000089820000}"/>
    <cellStyle name="SAPBEXresDataEmph 2 2 2 2 3" xfId="33446" xr:uid="{00000000-0005-0000-0000-00008A820000}"/>
    <cellStyle name="SAPBEXresDataEmph 2 2 2 2 4" xfId="33447" xr:uid="{00000000-0005-0000-0000-00008B820000}"/>
    <cellStyle name="SAPBEXresDataEmph 2 2 2 3" xfId="33448" xr:uid="{00000000-0005-0000-0000-00008C820000}"/>
    <cellStyle name="SAPBEXresDataEmph 2 2 2 3 2" xfId="33449" xr:uid="{00000000-0005-0000-0000-00008D820000}"/>
    <cellStyle name="SAPBEXresDataEmph 2 2 2 3 3" xfId="33450" xr:uid="{00000000-0005-0000-0000-00008E820000}"/>
    <cellStyle name="SAPBEXresDataEmph 2 2 2 3 4" xfId="33451" xr:uid="{00000000-0005-0000-0000-00008F820000}"/>
    <cellStyle name="SAPBEXresDataEmph 2 2 2 4" xfId="33452" xr:uid="{00000000-0005-0000-0000-000090820000}"/>
    <cellStyle name="SAPBEXresDataEmph 2 2 2 4 2" xfId="33453" xr:uid="{00000000-0005-0000-0000-000091820000}"/>
    <cellStyle name="SAPBEXresDataEmph 2 2 2 4 3" xfId="33454" xr:uid="{00000000-0005-0000-0000-000092820000}"/>
    <cellStyle name="SAPBEXresDataEmph 2 2 2 4 4" xfId="33455" xr:uid="{00000000-0005-0000-0000-000093820000}"/>
    <cellStyle name="SAPBEXresDataEmph 2 2 2 5" xfId="33456" xr:uid="{00000000-0005-0000-0000-000094820000}"/>
    <cellStyle name="SAPBEXresDataEmph 2 2 2 5 2" xfId="33457" xr:uid="{00000000-0005-0000-0000-000095820000}"/>
    <cellStyle name="SAPBEXresDataEmph 2 2 2 5 3" xfId="33458" xr:uid="{00000000-0005-0000-0000-000096820000}"/>
    <cellStyle name="SAPBEXresDataEmph 2 2 2 5 4" xfId="33459" xr:uid="{00000000-0005-0000-0000-000097820000}"/>
    <cellStyle name="SAPBEXresDataEmph 2 2 2 6" xfId="33460" xr:uid="{00000000-0005-0000-0000-000098820000}"/>
    <cellStyle name="SAPBEXresDataEmph 2 2 2 6 2" xfId="33461" xr:uid="{00000000-0005-0000-0000-000099820000}"/>
    <cellStyle name="SAPBEXresDataEmph 2 2 2 6 3" xfId="33462" xr:uid="{00000000-0005-0000-0000-00009A820000}"/>
    <cellStyle name="SAPBEXresDataEmph 2 2 2 6 4" xfId="33463" xr:uid="{00000000-0005-0000-0000-00009B820000}"/>
    <cellStyle name="SAPBEXresDataEmph 2 2 2 7" xfId="33464" xr:uid="{00000000-0005-0000-0000-00009C820000}"/>
    <cellStyle name="SAPBEXresDataEmph 2 2 2 8" xfId="33465" xr:uid="{00000000-0005-0000-0000-00009D820000}"/>
    <cellStyle name="SAPBEXresDataEmph 2 2 2 9" xfId="33466" xr:uid="{00000000-0005-0000-0000-00009E820000}"/>
    <cellStyle name="SAPBEXresDataEmph 2 2 3" xfId="33467" xr:uid="{00000000-0005-0000-0000-00009F820000}"/>
    <cellStyle name="SAPBEXresDataEmph 2 2 3 2" xfId="33468" xr:uid="{00000000-0005-0000-0000-0000A0820000}"/>
    <cellStyle name="SAPBEXresDataEmph 2 2 3 3" xfId="33469" xr:uid="{00000000-0005-0000-0000-0000A1820000}"/>
    <cellStyle name="SAPBEXresDataEmph 2 2 3 4" xfId="33470" xr:uid="{00000000-0005-0000-0000-0000A2820000}"/>
    <cellStyle name="SAPBEXresDataEmph 2 2 4" xfId="33471" xr:uid="{00000000-0005-0000-0000-0000A3820000}"/>
    <cellStyle name="SAPBEXresDataEmph 2 2 4 2" xfId="33472" xr:uid="{00000000-0005-0000-0000-0000A4820000}"/>
    <cellStyle name="SAPBEXresDataEmph 2 2 4 3" xfId="33473" xr:uid="{00000000-0005-0000-0000-0000A5820000}"/>
    <cellStyle name="SAPBEXresDataEmph 2 2 4 4" xfId="33474" xr:uid="{00000000-0005-0000-0000-0000A6820000}"/>
    <cellStyle name="SAPBEXresDataEmph 2 2 5" xfId="33475" xr:uid="{00000000-0005-0000-0000-0000A7820000}"/>
    <cellStyle name="SAPBEXresDataEmph 2 2 5 2" xfId="33476" xr:uid="{00000000-0005-0000-0000-0000A8820000}"/>
    <cellStyle name="SAPBEXresDataEmph 2 2 5 3" xfId="33477" xr:uid="{00000000-0005-0000-0000-0000A9820000}"/>
    <cellStyle name="SAPBEXresDataEmph 2 2 5 4" xfId="33478" xr:uid="{00000000-0005-0000-0000-0000AA820000}"/>
    <cellStyle name="SAPBEXresDataEmph 2 2 6" xfId="33479" xr:uid="{00000000-0005-0000-0000-0000AB820000}"/>
    <cellStyle name="SAPBEXresDataEmph 2 2 6 2" xfId="33480" xr:uid="{00000000-0005-0000-0000-0000AC820000}"/>
    <cellStyle name="SAPBEXresDataEmph 2 2 6 3" xfId="33481" xr:uid="{00000000-0005-0000-0000-0000AD820000}"/>
    <cellStyle name="SAPBEXresDataEmph 2 2 6 4" xfId="33482" xr:uid="{00000000-0005-0000-0000-0000AE820000}"/>
    <cellStyle name="SAPBEXresDataEmph 2 2 7" xfId="33483" xr:uid="{00000000-0005-0000-0000-0000AF820000}"/>
    <cellStyle name="SAPBEXresDataEmph 2 2 7 2" xfId="33484" xr:uid="{00000000-0005-0000-0000-0000B0820000}"/>
    <cellStyle name="SAPBEXresDataEmph 2 2 7 3" xfId="33485" xr:uid="{00000000-0005-0000-0000-0000B1820000}"/>
    <cellStyle name="SAPBEXresDataEmph 2 2 7 4" xfId="33486" xr:uid="{00000000-0005-0000-0000-0000B2820000}"/>
    <cellStyle name="SAPBEXresDataEmph 2 2 8" xfId="33487" xr:uid="{00000000-0005-0000-0000-0000B3820000}"/>
    <cellStyle name="SAPBEXresDataEmph 2 2 8 2" xfId="33488" xr:uid="{00000000-0005-0000-0000-0000B4820000}"/>
    <cellStyle name="SAPBEXresDataEmph 2 2 9" xfId="33489" xr:uid="{00000000-0005-0000-0000-0000B5820000}"/>
    <cellStyle name="SAPBEXresDataEmph 2 3" xfId="33490" xr:uid="{00000000-0005-0000-0000-0000B6820000}"/>
    <cellStyle name="SAPBEXresDataEmph 2 3 2" xfId="33491" xr:uid="{00000000-0005-0000-0000-0000B7820000}"/>
    <cellStyle name="SAPBEXresDataEmph 2 3 2 2" xfId="33492" xr:uid="{00000000-0005-0000-0000-0000B8820000}"/>
    <cellStyle name="SAPBEXresDataEmph 2 3 2 3" xfId="33493" xr:uid="{00000000-0005-0000-0000-0000B9820000}"/>
    <cellStyle name="SAPBEXresDataEmph 2 3 2 4" xfId="33494" xr:uid="{00000000-0005-0000-0000-0000BA820000}"/>
    <cellStyle name="SAPBEXresDataEmph 2 3 3" xfId="33495" xr:uid="{00000000-0005-0000-0000-0000BB820000}"/>
    <cellStyle name="SAPBEXresDataEmph 2 3 3 2" xfId="33496" xr:uid="{00000000-0005-0000-0000-0000BC820000}"/>
    <cellStyle name="SAPBEXresDataEmph 2 3 3 3" xfId="33497" xr:uid="{00000000-0005-0000-0000-0000BD820000}"/>
    <cellStyle name="SAPBEXresDataEmph 2 3 3 4" xfId="33498" xr:uid="{00000000-0005-0000-0000-0000BE820000}"/>
    <cellStyle name="SAPBEXresDataEmph 2 3 4" xfId="33499" xr:uid="{00000000-0005-0000-0000-0000BF820000}"/>
    <cellStyle name="SAPBEXresDataEmph 2 3 4 2" xfId="33500" xr:uid="{00000000-0005-0000-0000-0000C0820000}"/>
    <cellStyle name="SAPBEXresDataEmph 2 3 4 3" xfId="33501" xr:uid="{00000000-0005-0000-0000-0000C1820000}"/>
    <cellStyle name="SAPBEXresDataEmph 2 3 4 4" xfId="33502" xr:uid="{00000000-0005-0000-0000-0000C2820000}"/>
    <cellStyle name="SAPBEXresDataEmph 2 3 5" xfId="33503" xr:uid="{00000000-0005-0000-0000-0000C3820000}"/>
    <cellStyle name="SAPBEXresDataEmph 2 3 5 2" xfId="33504" xr:uid="{00000000-0005-0000-0000-0000C4820000}"/>
    <cellStyle name="SAPBEXresDataEmph 2 3 5 3" xfId="33505" xr:uid="{00000000-0005-0000-0000-0000C5820000}"/>
    <cellStyle name="SAPBEXresDataEmph 2 3 5 4" xfId="33506" xr:uid="{00000000-0005-0000-0000-0000C6820000}"/>
    <cellStyle name="SAPBEXresDataEmph 2 3 6" xfId="33507" xr:uid="{00000000-0005-0000-0000-0000C7820000}"/>
    <cellStyle name="SAPBEXresDataEmph 2 3 6 2" xfId="33508" xr:uid="{00000000-0005-0000-0000-0000C8820000}"/>
    <cellStyle name="SAPBEXresDataEmph 2 3 6 3" xfId="33509" xr:uid="{00000000-0005-0000-0000-0000C9820000}"/>
    <cellStyle name="SAPBEXresDataEmph 2 3 6 4" xfId="33510" xr:uid="{00000000-0005-0000-0000-0000CA820000}"/>
    <cellStyle name="SAPBEXresDataEmph 2 3 7" xfId="33511" xr:uid="{00000000-0005-0000-0000-0000CB820000}"/>
    <cellStyle name="SAPBEXresDataEmph 2 3 8" xfId="33512" xr:uid="{00000000-0005-0000-0000-0000CC820000}"/>
    <cellStyle name="SAPBEXresDataEmph 2 3 9" xfId="33513" xr:uid="{00000000-0005-0000-0000-0000CD820000}"/>
    <cellStyle name="SAPBEXresDataEmph 2 4" xfId="33514" xr:uid="{00000000-0005-0000-0000-0000CE820000}"/>
    <cellStyle name="SAPBEXresDataEmph 2 4 2" xfId="33515" xr:uid="{00000000-0005-0000-0000-0000CF820000}"/>
    <cellStyle name="SAPBEXresDataEmph 2 4 3" xfId="33516" xr:uid="{00000000-0005-0000-0000-0000D0820000}"/>
    <cellStyle name="SAPBEXresDataEmph 2 4 4" xfId="33517" xr:uid="{00000000-0005-0000-0000-0000D1820000}"/>
    <cellStyle name="SAPBEXresDataEmph 2 5" xfId="33518" xr:uid="{00000000-0005-0000-0000-0000D2820000}"/>
    <cellStyle name="SAPBEXresDataEmph 2 5 2" xfId="33519" xr:uid="{00000000-0005-0000-0000-0000D3820000}"/>
    <cellStyle name="SAPBEXresDataEmph 2 5 3" xfId="33520" xr:uid="{00000000-0005-0000-0000-0000D4820000}"/>
    <cellStyle name="SAPBEXresDataEmph 2 5 4" xfId="33521" xr:uid="{00000000-0005-0000-0000-0000D5820000}"/>
    <cellStyle name="SAPBEXresDataEmph 2 6" xfId="33522" xr:uid="{00000000-0005-0000-0000-0000D6820000}"/>
    <cellStyle name="SAPBEXresDataEmph 2 6 2" xfId="33523" xr:uid="{00000000-0005-0000-0000-0000D7820000}"/>
    <cellStyle name="SAPBEXresDataEmph 2 6 3" xfId="33524" xr:uid="{00000000-0005-0000-0000-0000D8820000}"/>
    <cellStyle name="SAPBEXresDataEmph 2 6 4" xfId="33525" xr:uid="{00000000-0005-0000-0000-0000D9820000}"/>
    <cellStyle name="SAPBEXresDataEmph 2 7" xfId="33526" xr:uid="{00000000-0005-0000-0000-0000DA820000}"/>
    <cellStyle name="SAPBEXresDataEmph 2 7 2" xfId="33527" xr:uid="{00000000-0005-0000-0000-0000DB820000}"/>
    <cellStyle name="SAPBEXresDataEmph 2 7 3" xfId="33528" xr:uid="{00000000-0005-0000-0000-0000DC820000}"/>
    <cellStyle name="SAPBEXresDataEmph 2 7 4" xfId="33529" xr:uid="{00000000-0005-0000-0000-0000DD820000}"/>
    <cellStyle name="SAPBEXresDataEmph 2 8" xfId="33530" xr:uid="{00000000-0005-0000-0000-0000DE820000}"/>
    <cellStyle name="SAPBEXresDataEmph 2 9" xfId="33531" xr:uid="{00000000-0005-0000-0000-0000DF820000}"/>
    <cellStyle name="SAPBEXresDataEmph 20" xfId="33532" xr:uid="{00000000-0005-0000-0000-0000E0820000}"/>
    <cellStyle name="SAPBEXresDataEmph 20 2" xfId="33533" xr:uid="{00000000-0005-0000-0000-0000E1820000}"/>
    <cellStyle name="SAPBEXresDataEmph 21" xfId="33534" xr:uid="{00000000-0005-0000-0000-0000E2820000}"/>
    <cellStyle name="SAPBEXresDataEmph 21 2" xfId="33535" xr:uid="{00000000-0005-0000-0000-0000E3820000}"/>
    <cellStyle name="SAPBEXresDataEmph 22" xfId="33536" xr:uid="{00000000-0005-0000-0000-0000E4820000}"/>
    <cellStyle name="SAPBEXresDataEmph 23" xfId="33537" xr:uid="{00000000-0005-0000-0000-0000E5820000}"/>
    <cellStyle name="SAPBEXresDataEmph 3" xfId="33538" xr:uid="{00000000-0005-0000-0000-0000E6820000}"/>
    <cellStyle name="SAPBEXresDataEmph 3 10" xfId="33539" xr:uid="{00000000-0005-0000-0000-0000E7820000}"/>
    <cellStyle name="SAPBEXresDataEmph 3 10 2" xfId="33540" xr:uid="{00000000-0005-0000-0000-0000E8820000}"/>
    <cellStyle name="SAPBEXresDataEmph 3 11" xfId="33541" xr:uid="{00000000-0005-0000-0000-0000E9820000}"/>
    <cellStyle name="SAPBEXresDataEmph 3 11 2" xfId="33542" xr:uid="{00000000-0005-0000-0000-0000EA820000}"/>
    <cellStyle name="SAPBEXresDataEmph 3 12" xfId="33543" xr:uid="{00000000-0005-0000-0000-0000EB820000}"/>
    <cellStyle name="SAPBEXresDataEmph 3 2" xfId="33544" xr:uid="{00000000-0005-0000-0000-0000EC820000}"/>
    <cellStyle name="SAPBEXresDataEmph 3 2 2" xfId="33545" xr:uid="{00000000-0005-0000-0000-0000ED820000}"/>
    <cellStyle name="SAPBEXresDataEmph 3 2 2 2" xfId="33546" xr:uid="{00000000-0005-0000-0000-0000EE820000}"/>
    <cellStyle name="SAPBEXresDataEmph 3 2 2 3" xfId="33547" xr:uid="{00000000-0005-0000-0000-0000EF820000}"/>
    <cellStyle name="SAPBEXresDataEmph 3 2 2 4" xfId="33548" xr:uid="{00000000-0005-0000-0000-0000F0820000}"/>
    <cellStyle name="SAPBEXresDataEmph 3 2 3" xfId="33549" xr:uid="{00000000-0005-0000-0000-0000F1820000}"/>
    <cellStyle name="SAPBEXresDataEmph 3 2 3 2" xfId="33550" xr:uid="{00000000-0005-0000-0000-0000F2820000}"/>
    <cellStyle name="SAPBEXresDataEmph 3 2 3 3" xfId="33551" xr:uid="{00000000-0005-0000-0000-0000F3820000}"/>
    <cellStyle name="SAPBEXresDataEmph 3 2 3 4" xfId="33552" xr:uid="{00000000-0005-0000-0000-0000F4820000}"/>
    <cellStyle name="SAPBEXresDataEmph 3 2 4" xfId="33553" xr:uid="{00000000-0005-0000-0000-0000F5820000}"/>
    <cellStyle name="SAPBEXresDataEmph 3 2 4 2" xfId="33554" xr:uid="{00000000-0005-0000-0000-0000F6820000}"/>
    <cellStyle name="SAPBEXresDataEmph 3 2 4 3" xfId="33555" xr:uid="{00000000-0005-0000-0000-0000F7820000}"/>
    <cellStyle name="SAPBEXresDataEmph 3 2 4 4" xfId="33556" xr:uid="{00000000-0005-0000-0000-0000F8820000}"/>
    <cellStyle name="SAPBEXresDataEmph 3 2 5" xfId="33557" xr:uid="{00000000-0005-0000-0000-0000F9820000}"/>
    <cellStyle name="SAPBEXresDataEmph 3 2 5 2" xfId="33558" xr:uid="{00000000-0005-0000-0000-0000FA820000}"/>
    <cellStyle name="SAPBEXresDataEmph 3 2 5 3" xfId="33559" xr:uid="{00000000-0005-0000-0000-0000FB820000}"/>
    <cellStyle name="SAPBEXresDataEmph 3 2 5 4" xfId="33560" xr:uid="{00000000-0005-0000-0000-0000FC820000}"/>
    <cellStyle name="SAPBEXresDataEmph 3 2 6" xfId="33561" xr:uid="{00000000-0005-0000-0000-0000FD820000}"/>
    <cellStyle name="SAPBEXresDataEmph 3 2 6 2" xfId="33562" xr:uid="{00000000-0005-0000-0000-0000FE820000}"/>
    <cellStyle name="SAPBEXresDataEmph 3 2 6 3" xfId="33563" xr:uid="{00000000-0005-0000-0000-0000FF820000}"/>
    <cellStyle name="SAPBEXresDataEmph 3 2 6 4" xfId="33564" xr:uid="{00000000-0005-0000-0000-000000830000}"/>
    <cellStyle name="SAPBEXresDataEmph 3 2 7" xfId="33565" xr:uid="{00000000-0005-0000-0000-000001830000}"/>
    <cellStyle name="SAPBEXresDataEmph 3 2 8" xfId="33566" xr:uid="{00000000-0005-0000-0000-000002830000}"/>
    <cellStyle name="SAPBEXresDataEmph 3 2 9" xfId="33567" xr:uid="{00000000-0005-0000-0000-000003830000}"/>
    <cellStyle name="SAPBEXresDataEmph 3 3" xfId="33568" xr:uid="{00000000-0005-0000-0000-000004830000}"/>
    <cellStyle name="SAPBEXresDataEmph 3 3 2" xfId="33569" xr:uid="{00000000-0005-0000-0000-000005830000}"/>
    <cellStyle name="SAPBEXresDataEmph 3 3 3" xfId="33570" xr:uid="{00000000-0005-0000-0000-000006830000}"/>
    <cellStyle name="SAPBEXresDataEmph 3 3 4" xfId="33571" xr:uid="{00000000-0005-0000-0000-000007830000}"/>
    <cellStyle name="SAPBEXresDataEmph 3 4" xfId="33572" xr:uid="{00000000-0005-0000-0000-000008830000}"/>
    <cellStyle name="SAPBEXresDataEmph 3 4 2" xfId="33573" xr:uid="{00000000-0005-0000-0000-000009830000}"/>
    <cellStyle name="SAPBEXresDataEmph 3 4 3" xfId="33574" xr:uid="{00000000-0005-0000-0000-00000A830000}"/>
    <cellStyle name="SAPBEXresDataEmph 3 4 4" xfId="33575" xr:uid="{00000000-0005-0000-0000-00000B830000}"/>
    <cellStyle name="SAPBEXresDataEmph 3 5" xfId="33576" xr:uid="{00000000-0005-0000-0000-00000C830000}"/>
    <cellStyle name="SAPBEXresDataEmph 3 5 2" xfId="33577" xr:uid="{00000000-0005-0000-0000-00000D830000}"/>
    <cellStyle name="SAPBEXresDataEmph 3 5 3" xfId="33578" xr:uid="{00000000-0005-0000-0000-00000E830000}"/>
    <cellStyle name="SAPBEXresDataEmph 3 5 4" xfId="33579" xr:uid="{00000000-0005-0000-0000-00000F830000}"/>
    <cellStyle name="SAPBEXresDataEmph 3 6" xfId="33580" xr:uid="{00000000-0005-0000-0000-000010830000}"/>
    <cellStyle name="SAPBEXresDataEmph 3 6 2" xfId="33581" xr:uid="{00000000-0005-0000-0000-000011830000}"/>
    <cellStyle name="SAPBEXresDataEmph 3 6 3" xfId="33582" xr:uid="{00000000-0005-0000-0000-000012830000}"/>
    <cellStyle name="SAPBEXresDataEmph 3 6 4" xfId="33583" xr:uid="{00000000-0005-0000-0000-000013830000}"/>
    <cellStyle name="SAPBEXresDataEmph 3 7" xfId="33584" xr:uid="{00000000-0005-0000-0000-000014830000}"/>
    <cellStyle name="SAPBEXresDataEmph 3 7 2" xfId="33585" xr:uid="{00000000-0005-0000-0000-000015830000}"/>
    <cellStyle name="SAPBEXresDataEmph 3 7 3" xfId="33586" xr:uid="{00000000-0005-0000-0000-000016830000}"/>
    <cellStyle name="SAPBEXresDataEmph 3 7 4" xfId="33587" xr:uid="{00000000-0005-0000-0000-000017830000}"/>
    <cellStyle name="SAPBEXresDataEmph 3 8" xfId="33588" xr:uid="{00000000-0005-0000-0000-000018830000}"/>
    <cellStyle name="SAPBEXresDataEmph 3 9" xfId="33589" xr:uid="{00000000-0005-0000-0000-000019830000}"/>
    <cellStyle name="SAPBEXresDataEmph 3 9 2" xfId="33590" xr:uid="{00000000-0005-0000-0000-00001A830000}"/>
    <cellStyle name="SAPBEXresDataEmph 4" xfId="33591" xr:uid="{00000000-0005-0000-0000-00001B830000}"/>
    <cellStyle name="SAPBEXresDataEmph 4 10" xfId="33592" xr:uid="{00000000-0005-0000-0000-00001C830000}"/>
    <cellStyle name="SAPBEXresDataEmph 4 2" xfId="33593" xr:uid="{00000000-0005-0000-0000-00001D830000}"/>
    <cellStyle name="SAPBEXresDataEmph 4 2 2" xfId="33594" xr:uid="{00000000-0005-0000-0000-00001E830000}"/>
    <cellStyle name="SAPBEXresDataEmph 4 2 2 2" xfId="33595" xr:uid="{00000000-0005-0000-0000-00001F830000}"/>
    <cellStyle name="SAPBEXresDataEmph 4 2 2 3" xfId="33596" xr:uid="{00000000-0005-0000-0000-000020830000}"/>
    <cellStyle name="SAPBEXresDataEmph 4 2 2 4" xfId="33597" xr:uid="{00000000-0005-0000-0000-000021830000}"/>
    <cellStyle name="SAPBEXresDataEmph 4 2 3" xfId="33598" xr:uid="{00000000-0005-0000-0000-000022830000}"/>
    <cellStyle name="SAPBEXresDataEmph 4 2 3 2" xfId="33599" xr:uid="{00000000-0005-0000-0000-000023830000}"/>
    <cellStyle name="SAPBEXresDataEmph 4 2 3 3" xfId="33600" xr:uid="{00000000-0005-0000-0000-000024830000}"/>
    <cellStyle name="SAPBEXresDataEmph 4 2 3 4" xfId="33601" xr:uid="{00000000-0005-0000-0000-000025830000}"/>
    <cellStyle name="SAPBEXresDataEmph 4 2 4" xfId="33602" xr:uid="{00000000-0005-0000-0000-000026830000}"/>
    <cellStyle name="SAPBEXresDataEmph 4 2 4 2" xfId="33603" xr:uid="{00000000-0005-0000-0000-000027830000}"/>
    <cellStyle name="SAPBEXresDataEmph 4 2 4 3" xfId="33604" xr:uid="{00000000-0005-0000-0000-000028830000}"/>
    <cellStyle name="SAPBEXresDataEmph 4 2 4 4" xfId="33605" xr:uid="{00000000-0005-0000-0000-000029830000}"/>
    <cellStyle name="SAPBEXresDataEmph 4 2 5" xfId="33606" xr:uid="{00000000-0005-0000-0000-00002A830000}"/>
    <cellStyle name="SAPBEXresDataEmph 4 2 5 2" xfId="33607" xr:uid="{00000000-0005-0000-0000-00002B830000}"/>
    <cellStyle name="SAPBEXresDataEmph 4 2 5 3" xfId="33608" xr:uid="{00000000-0005-0000-0000-00002C830000}"/>
    <cellStyle name="SAPBEXresDataEmph 4 2 5 4" xfId="33609" xr:uid="{00000000-0005-0000-0000-00002D830000}"/>
    <cellStyle name="SAPBEXresDataEmph 4 2 6" xfId="33610" xr:uid="{00000000-0005-0000-0000-00002E830000}"/>
    <cellStyle name="SAPBEXresDataEmph 4 2 6 2" xfId="33611" xr:uid="{00000000-0005-0000-0000-00002F830000}"/>
    <cellStyle name="SAPBEXresDataEmph 4 2 6 3" xfId="33612" xr:uid="{00000000-0005-0000-0000-000030830000}"/>
    <cellStyle name="SAPBEXresDataEmph 4 2 6 4" xfId="33613" xr:uid="{00000000-0005-0000-0000-000031830000}"/>
    <cellStyle name="SAPBEXresDataEmph 4 2 7" xfId="33614" xr:uid="{00000000-0005-0000-0000-000032830000}"/>
    <cellStyle name="SAPBEXresDataEmph 4 2 8" xfId="33615" xr:uid="{00000000-0005-0000-0000-000033830000}"/>
    <cellStyle name="SAPBEXresDataEmph 4 2 9" xfId="33616" xr:uid="{00000000-0005-0000-0000-000034830000}"/>
    <cellStyle name="SAPBEXresDataEmph 4 3" xfId="33617" xr:uid="{00000000-0005-0000-0000-000035830000}"/>
    <cellStyle name="SAPBEXresDataEmph 4 3 2" xfId="33618" xr:uid="{00000000-0005-0000-0000-000036830000}"/>
    <cellStyle name="SAPBEXresDataEmph 4 3 3" xfId="33619" xr:uid="{00000000-0005-0000-0000-000037830000}"/>
    <cellStyle name="SAPBEXresDataEmph 4 3 4" xfId="33620" xr:uid="{00000000-0005-0000-0000-000038830000}"/>
    <cellStyle name="SAPBEXresDataEmph 4 4" xfId="33621" xr:uid="{00000000-0005-0000-0000-000039830000}"/>
    <cellStyle name="SAPBEXresDataEmph 4 4 2" xfId="33622" xr:uid="{00000000-0005-0000-0000-00003A830000}"/>
    <cellStyle name="SAPBEXresDataEmph 4 4 3" xfId="33623" xr:uid="{00000000-0005-0000-0000-00003B830000}"/>
    <cellStyle name="SAPBEXresDataEmph 4 4 4" xfId="33624" xr:uid="{00000000-0005-0000-0000-00003C830000}"/>
    <cellStyle name="SAPBEXresDataEmph 4 5" xfId="33625" xr:uid="{00000000-0005-0000-0000-00003D830000}"/>
    <cellStyle name="SAPBEXresDataEmph 4 5 2" xfId="33626" xr:uid="{00000000-0005-0000-0000-00003E830000}"/>
    <cellStyle name="SAPBEXresDataEmph 4 5 3" xfId="33627" xr:uid="{00000000-0005-0000-0000-00003F830000}"/>
    <cellStyle name="SAPBEXresDataEmph 4 5 4" xfId="33628" xr:uid="{00000000-0005-0000-0000-000040830000}"/>
    <cellStyle name="SAPBEXresDataEmph 4 6" xfId="33629" xr:uid="{00000000-0005-0000-0000-000041830000}"/>
    <cellStyle name="SAPBEXresDataEmph 4 6 2" xfId="33630" xr:uid="{00000000-0005-0000-0000-000042830000}"/>
    <cellStyle name="SAPBEXresDataEmph 4 6 3" xfId="33631" xr:uid="{00000000-0005-0000-0000-000043830000}"/>
    <cellStyle name="SAPBEXresDataEmph 4 6 4" xfId="33632" xr:uid="{00000000-0005-0000-0000-000044830000}"/>
    <cellStyle name="SAPBEXresDataEmph 4 7" xfId="33633" xr:uid="{00000000-0005-0000-0000-000045830000}"/>
    <cellStyle name="SAPBEXresDataEmph 4 7 2" xfId="33634" xr:uid="{00000000-0005-0000-0000-000046830000}"/>
    <cellStyle name="SAPBEXresDataEmph 4 7 3" xfId="33635" xr:uid="{00000000-0005-0000-0000-000047830000}"/>
    <cellStyle name="SAPBEXresDataEmph 4 7 4" xfId="33636" xr:uid="{00000000-0005-0000-0000-000048830000}"/>
    <cellStyle name="SAPBEXresDataEmph 4 8" xfId="33637" xr:uid="{00000000-0005-0000-0000-000049830000}"/>
    <cellStyle name="SAPBEXresDataEmph 4 8 2" xfId="33638" xr:uid="{00000000-0005-0000-0000-00004A830000}"/>
    <cellStyle name="SAPBEXresDataEmph 4 9" xfId="33639" xr:uid="{00000000-0005-0000-0000-00004B830000}"/>
    <cellStyle name="SAPBEXresDataEmph 4 9 2" xfId="33640" xr:uid="{00000000-0005-0000-0000-00004C830000}"/>
    <cellStyle name="SAPBEXresDataEmph 5" xfId="33641" xr:uid="{00000000-0005-0000-0000-00004D830000}"/>
    <cellStyle name="SAPBEXresDataEmph 5 2" xfId="33642" xr:uid="{00000000-0005-0000-0000-00004E830000}"/>
    <cellStyle name="SAPBEXresDataEmph 5 2 2" xfId="33643" xr:uid="{00000000-0005-0000-0000-00004F830000}"/>
    <cellStyle name="SAPBEXresDataEmph 5 2 3" xfId="33644" xr:uid="{00000000-0005-0000-0000-000050830000}"/>
    <cellStyle name="SAPBEXresDataEmph 5 2 4" xfId="33645" xr:uid="{00000000-0005-0000-0000-000051830000}"/>
    <cellStyle name="SAPBEXresDataEmph 5 3" xfId="33646" xr:uid="{00000000-0005-0000-0000-000052830000}"/>
    <cellStyle name="SAPBEXresDataEmph 5 4" xfId="33647" xr:uid="{00000000-0005-0000-0000-000053830000}"/>
    <cellStyle name="SAPBEXresDataEmph 5 5" xfId="33648" xr:uid="{00000000-0005-0000-0000-000054830000}"/>
    <cellStyle name="SAPBEXresDataEmph 5 6" xfId="33649" xr:uid="{00000000-0005-0000-0000-000055830000}"/>
    <cellStyle name="SAPBEXresDataEmph 5 7" xfId="33650" xr:uid="{00000000-0005-0000-0000-000056830000}"/>
    <cellStyle name="SAPBEXresDataEmph 6" xfId="33651" xr:uid="{00000000-0005-0000-0000-000057830000}"/>
    <cellStyle name="SAPBEXresDataEmph 6 2" xfId="33652" xr:uid="{00000000-0005-0000-0000-000058830000}"/>
    <cellStyle name="SAPBEXresDataEmph 6 2 2" xfId="33653" xr:uid="{00000000-0005-0000-0000-000059830000}"/>
    <cellStyle name="SAPBEXresDataEmph 6 2 3" xfId="33654" xr:uid="{00000000-0005-0000-0000-00005A830000}"/>
    <cellStyle name="SAPBEXresDataEmph 6 2 4" xfId="33655" xr:uid="{00000000-0005-0000-0000-00005B830000}"/>
    <cellStyle name="SAPBEXresDataEmph 6 3" xfId="33656" xr:uid="{00000000-0005-0000-0000-00005C830000}"/>
    <cellStyle name="SAPBEXresDataEmph 6 4" xfId="33657" xr:uid="{00000000-0005-0000-0000-00005D830000}"/>
    <cellStyle name="SAPBEXresDataEmph 6 5" xfId="33658" xr:uid="{00000000-0005-0000-0000-00005E830000}"/>
    <cellStyle name="SAPBEXresDataEmph 7" xfId="33659" xr:uid="{00000000-0005-0000-0000-00005F830000}"/>
    <cellStyle name="SAPBEXresDataEmph 7 2" xfId="33660" xr:uid="{00000000-0005-0000-0000-000060830000}"/>
    <cellStyle name="SAPBEXresDataEmph 7 3" xfId="33661" xr:uid="{00000000-0005-0000-0000-000061830000}"/>
    <cellStyle name="SAPBEXresDataEmph 7 4" xfId="33662" xr:uid="{00000000-0005-0000-0000-000062830000}"/>
    <cellStyle name="SAPBEXresDataEmph 8" xfId="33663" xr:uid="{00000000-0005-0000-0000-000063830000}"/>
    <cellStyle name="SAPBEXresDataEmph 8 2" xfId="33664" xr:uid="{00000000-0005-0000-0000-000064830000}"/>
    <cellStyle name="SAPBEXresDataEmph 8 3" xfId="33665" xr:uid="{00000000-0005-0000-0000-000065830000}"/>
    <cellStyle name="SAPBEXresDataEmph 8 4" xfId="33666" xr:uid="{00000000-0005-0000-0000-000066830000}"/>
    <cellStyle name="SAPBEXresDataEmph 9" xfId="33667" xr:uid="{00000000-0005-0000-0000-000067830000}"/>
    <cellStyle name="SAPBEXresDataEmph 9 2" xfId="33668" xr:uid="{00000000-0005-0000-0000-000068830000}"/>
    <cellStyle name="SAPBEXresDataEmph 9 3" xfId="33669" xr:uid="{00000000-0005-0000-0000-000069830000}"/>
    <cellStyle name="SAPBEXresDataEmph 9 4" xfId="33670" xr:uid="{00000000-0005-0000-0000-00006A830000}"/>
    <cellStyle name="SAPBEXresItem" xfId="131" xr:uid="{00000000-0005-0000-0000-00006B830000}"/>
    <cellStyle name="SAPBEXresItem 10" xfId="33671" xr:uid="{00000000-0005-0000-0000-00006C830000}"/>
    <cellStyle name="SAPBEXresItem 10 2" xfId="33672" xr:uid="{00000000-0005-0000-0000-00006D830000}"/>
    <cellStyle name="SAPBEXresItem 10 3" xfId="33673" xr:uid="{00000000-0005-0000-0000-00006E830000}"/>
    <cellStyle name="SAPBEXresItem 10 4" xfId="33674" xr:uid="{00000000-0005-0000-0000-00006F830000}"/>
    <cellStyle name="SAPBEXresItem 10 5" xfId="33675" xr:uid="{00000000-0005-0000-0000-000070830000}"/>
    <cellStyle name="SAPBEXresItem 11" xfId="33676" xr:uid="{00000000-0005-0000-0000-000071830000}"/>
    <cellStyle name="SAPBEXresItem 11 2" xfId="33677" xr:uid="{00000000-0005-0000-0000-000072830000}"/>
    <cellStyle name="SAPBEXresItem 11 3" xfId="33678" xr:uid="{00000000-0005-0000-0000-000073830000}"/>
    <cellStyle name="SAPBEXresItem 11 4" xfId="33679" xr:uid="{00000000-0005-0000-0000-000074830000}"/>
    <cellStyle name="SAPBEXresItem 12" xfId="33680" xr:uid="{00000000-0005-0000-0000-000075830000}"/>
    <cellStyle name="SAPBEXresItem 12 2" xfId="33681" xr:uid="{00000000-0005-0000-0000-000076830000}"/>
    <cellStyle name="SAPBEXresItem 12 3" xfId="33682" xr:uid="{00000000-0005-0000-0000-000077830000}"/>
    <cellStyle name="SAPBEXresItem 12 4" xfId="33683" xr:uid="{00000000-0005-0000-0000-000078830000}"/>
    <cellStyle name="SAPBEXresItem 13" xfId="33684" xr:uid="{00000000-0005-0000-0000-000079830000}"/>
    <cellStyle name="SAPBEXresItem 13 2" xfId="33685" xr:uid="{00000000-0005-0000-0000-00007A830000}"/>
    <cellStyle name="SAPBEXresItem 13 3" xfId="33686" xr:uid="{00000000-0005-0000-0000-00007B830000}"/>
    <cellStyle name="SAPBEXresItem 13 4" xfId="33687" xr:uid="{00000000-0005-0000-0000-00007C830000}"/>
    <cellStyle name="SAPBEXresItem 14" xfId="33688" xr:uid="{00000000-0005-0000-0000-00007D830000}"/>
    <cellStyle name="SAPBEXresItem 14 2" xfId="33689" xr:uid="{00000000-0005-0000-0000-00007E830000}"/>
    <cellStyle name="SAPBEXresItem 14 3" xfId="33690" xr:uid="{00000000-0005-0000-0000-00007F830000}"/>
    <cellStyle name="SAPBEXresItem 14 4" xfId="33691" xr:uid="{00000000-0005-0000-0000-000080830000}"/>
    <cellStyle name="SAPBEXresItem 15" xfId="33692" xr:uid="{00000000-0005-0000-0000-000081830000}"/>
    <cellStyle name="SAPBEXresItem 15 2" xfId="33693" xr:uid="{00000000-0005-0000-0000-000082830000}"/>
    <cellStyle name="SAPBEXresItem 15 3" xfId="33694" xr:uid="{00000000-0005-0000-0000-000083830000}"/>
    <cellStyle name="SAPBEXresItem 15 4" xfId="33695" xr:uid="{00000000-0005-0000-0000-000084830000}"/>
    <cellStyle name="SAPBEXresItem 16" xfId="33696" xr:uid="{00000000-0005-0000-0000-000085830000}"/>
    <cellStyle name="SAPBEXresItem 16 2" xfId="33697" xr:uid="{00000000-0005-0000-0000-000086830000}"/>
    <cellStyle name="SAPBEXresItem 16 3" xfId="33698" xr:uid="{00000000-0005-0000-0000-000087830000}"/>
    <cellStyle name="SAPBEXresItem 16 4" xfId="33699" xr:uid="{00000000-0005-0000-0000-000088830000}"/>
    <cellStyle name="SAPBEXresItem 16 5" xfId="33700" xr:uid="{00000000-0005-0000-0000-000089830000}"/>
    <cellStyle name="SAPBEXresItem 17" xfId="33701" xr:uid="{00000000-0005-0000-0000-00008A830000}"/>
    <cellStyle name="SAPBEXresItem 17 2" xfId="33702" xr:uid="{00000000-0005-0000-0000-00008B830000}"/>
    <cellStyle name="SAPBEXresItem 17 3" xfId="33703" xr:uid="{00000000-0005-0000-0000-00008C830000}"/>
    <cellStyle name="SAPBEXresItem 17 4" xfId="33704" xr:uid="{00000000-0005-0000-0000-00008D830000}"/>
    <cellStyle name="SAPBEXresItem 18" xfId="33705" xr:uid="{00000000-0005-0000-0000-00008E830000}"/>
    <cellStyle name="SAPBEXresItem 19" xfId="33706" xr:uid="{00000000-0005-0000-0000-00008F830000}"/>
    <cellStyle name="SAPBEXresItem 2" xfId="33707" xr:uid="{00000000-0005-0000-0000-000090830000}"/>
    <cellStyle name="SAPBEXresItem 2 10" xfId="33708" xr:uid="{00000000-0005-0000-0000-000091830000}"/>
    <cellStyle name="SAPBEXresItem 2 10 2" xfId="33709" xr:uid="{00000000-0005-0000-0000-000092830000}"/>
    <cellStyle name="SAPBEXresItem 2 11" xfId="33710" xr:uid="{00000000-0005-0000-0000-000093830000}"/>
    <cellStyle name="SAPBEXresItem 2 11 2" xfId="33711" xr:uid="{00000000-0005-0000-0000-000094830000}"/>
    <cellStyle name="SAPBEXresItem 2 12" xfId="33712" xr:uid="{00000000-0005-0000-0000-000095830000}"/>
    <cellStyle name="SAPBEXresItem 2 12 2" xfId="33713" xr:uid="{00000000-0005-0000-0000-000096830000}"/>
    <cellStyle name="SAPBEXresItem 2 13" xfId="33714" xr:uid="{00000000-0005-0000-0000-000097830000}"/>
    <cellStyle name="SAPBEXresItem 2 2" xfId="33715" xr:uid="{00000000-0005-0000-0000-000098830000}"/>
    <cellStyle name="SAPBEXresItem 2 2 10" xfId="33716" xr:uid="{00000000-0005-0000-0000-000099830000}"/>
    <cellStyle name="SAPBEXresItem 2 2 2" xfId="33717" xr:uid="{00000000-0005-0000-0000-00009A830000}"/>
    <cellStyle name="SAPBEXresItem 2 2 2 2" xfId="33718" xr:uid="{00000000-0005-0000-0000-00009B830000}"/>
    <cellStyle name="SAPBEXresItem 2 2 2 2 2" xfId="33719" xr:uid="{00000000-0005-0000-0000-00009C830000}"/>
    <cellStyle name="SAPBEXresItem 2 2 2 2 3" xfId="33720" xr:uid="{00000000-0005-0000-0000-00009D830000}"/>
    <cellStyle name="SAPBEXresItem 2 2 2 2 4" xfId="33721" xr:uid="{00000000-0005-0000-0000-00009E830000}"/>
    <cellStyle name="SAPBEXresItem 2 2 2 3" xfId="33722" xr:uid="{00000000-0005-0000-0000-00009F830000}"/>
    <cellStyle name="SAPBEXresItem 2 2 2 3 2" xfId="33723" xr:uid="{00000000-0005-0000-0000-0000A0830000}"/>
    <cellStyle name="SAPBEXresItem 2 2 2 3 3" xfId="33724" xr:uid="{00000000-0005-0000-0000-0000A1830000}"/>
    <cellStyle name="SAPBEXresItem 2 2 2 3 4" xfId="33725" xr:uid="{00000000-0005-0000-0000-0000A2830000}"/>
    <cellStyle name="SAPBEXresItem 2 2 2 4" xfId="33726" xr:uid="{00000000-0005-0000-0000-0000A3830000}"/>
    <cellStyle name="SAPBEXresItem 2 2 2 4 2" xfId="33727" xr:uid="{00000000-0005-0000-0000-0000A4830000}"/>
    <cellStyle name="SAPBEXresItem 2 2 2 4 3" xfId="33728" xr:uid="{00000000-0005-0000-0000-0000A5830000}"/>
    <cellStyle name="SAPBEXresItem 2 2 2 4 4" xfId="33729" xr:uid="{00000000-0005-0000-0000-0000A6830000}"/>
    <cellStyle name="SAPBEXresItem 2 2 2 5" xfId="33730" xr:uid="{00000000-0005-0000-0000-0000A7830000}"/>
    <cellStyle name="SAPBEXresItem 2 2 2 5 2" xfId="33731" xr:uid="{00000000-0005-0000-0000-0000A8830000}"/>
    <cellStyle name="SAPBEXresItem 2 2 2 5 3" xfId="33732" xr:uid="{00000000-0005-0000-0000-0000A9830000}"/>
    <cellStyle name="SAPBEXresItem 2 2 2 5 4" xfId="33733" xr:uid="{00000000-0005-0000-0000-0000AA830000}"/>
    <cellStyle name="SAPBEXresItem 2 2 2 6" xfId="33734" xr:uid="{00000000-0005-0000-0000-0000AB830000}"/>
    <cellStyle name="SAPBEXresItem 2 2 2 6 2" xfId="33735" xr:uid="{00000000-0005-0000-0000-0000AC830000}"/>
    <cellStyle name="SAPBEXresItem 2 2 2 6 3" xfId="33736" xr:uid="{00000000-0005-0000-0000-0000AD830000}"/>
    <cellStyle name="SAPBEXresItem 2 2 2 6 4" xfId="33737" xr:uid="{00000000-0005-0000-0000-0000AE830000}"/>
    <cellStyle name="SAPBEXresItem 2 2 2 7" xfId="33738" xr:uid="{00000000-0005-0000-0000-0000AF830000}"/>
    <cellStyle name="SAPBEXresItem 2 2 2 8" xfId="33739" xr:uid="{00000000-0005-0000-0000-0000B0830000}"/>
    <cellStyle name="SAPBEXresItem 2 2 2 9" xfId="33740" xr:uid="{00000000-0005-0000-0000-0000B1830000}"/>
    <cellStyle name="SAPBEXresItem 2 2 3" xfId="33741" xr:uid="{00000000-0005-0000-0000-0000B2830000}"/>
    <cellStyle name="SAPBEXresItem 2 2 3 2" xfId="33742" xr:uid="{00000000-0005-0000-0000-0000B3830000}"/>
    <cellStyle name="SAPBEXresItem 2 2 3 3" xfId="33743" xr:uid="{00000000-0005-0000-0000-0000B4830000}"/>
    <cellStyle name="SAPBEXresItem 2 2 3 4" xfId="33744" xr:uid="{00000000-0005-0000-0000-0000B5830000}"/>
    <cellStyle name="SAPBEXresItem 2 2 4" xfId="33745" xr:uid="{00000000-0005-0000-0000-0000B6830000}"/>
    <cellStyle name="SAPBEXresItem 2 2 4 2" xfId="33746" xr:uid="{00000000-0005-0000-0000-0000B7830000}"/>
    <cellStyle name="SAPBEXresItem 2 2 4 3" xfId="33747" xr:uid="{00000000-0005-0000-0000-0000B8830000}"/>
    <cellStyle name="SAPBEXresItem 2 2 4 4" xfId="33748" xr:uid="{00000000-0005-0000-0000-0000B9830000}"/>
    <cellStyle name="SAPBEXresItem 2 2 5" xfId="33749" xr:uid="{00000000-0005-0000-0000-0000BA830000}"/>
    <cellStyle name="SAPBEXresItem 2 2 5 2" xfId="33750" xr:uid="{00000000-0005-0000-0000-0000BB830000}"/>
    <cellStyle name="SAPBEXresItem 2 2 5 3" xfId="33751" xr:uid="{00000000-0005-0000-0000-0000BC830000}"/>
    <cellStyle name="SAPBEXresItem 2 2 5 4" xfId="33752" xr:uid="{00000000-0005-0000-0000-0000BD830000}"/>
    <cellStyle name="SAPBEXresItem 2 2 6" xfId="33753" xr:uid="{00000000-0005-0000-0000-0000BE830000}"/>
    <cellStyle name="SAPBEXresItem 2 2 6 2" xfId="33754" xr:uid="{00000000-0005-0000-0000-0000BF830000}"/>
    <cellStyle name="SAPBEXresItem 2 2 6 3" xfId="33755" xr:uid="{00000000-0005-0000-0000-0000C0830000}"/>
    <cellStyle name="SAPBEXresItem 2 2 6 4" xfId="33756" xr:uid="{00000000-0005-0000-0000-0000C1830000}"/>
    <cellStyle name="SAPBEXresItem 2 2 7" xfId="33757" xr:uid="{00000000-0005-0000-0000-0000C2830000}"/>
    <cellStyle name="SAPBEXresItem 2 2 7 2" xfId="33758" xr:uid="{00000000-0005-0000-0000-0000C3830000}"/>
    <cellStyle name="SAPBEXresItem 2 2 7 3" xfId="33759" xr:uid="{00000000-0005-0000-0000-0000C4830000}"/>
    <cellStyle name="SAPBEXresItem 2 2 7 4" xfId="33760" xr:uid="{00000000-0005-0000-0000-0000C5830000}"/>
    <cellStyle name="SAPBEXresItem 2 2 8" xfId="33761" xr:uid="{00000000-0005-0000-0000-0000C6830000}"/>
    <cellStyle name="SAPBEXresItem 2 2 8 2" xfId="33762" xr:uid="{00000000-0005-0000-0000-0000C7830000}"/>
    <cellStyle name="SAPBEXresItem 2 2 9" xfId="33763" xr:uid="{00000000-0005-0000-0000-0000C8830000}"/>
    <cellStyle name="SAPBEXresItem 2 3" xfId="33764" xr:uid="{00000000-0005-0000-0000-0000C9830000}"/>
    <cellStyle name="SAPBEXresItem 2 3 2" xfId="33765" xr:uid="{00000000-0005-0000-0000-0000CA830000}"/>
    <cellStyle name="SAPBEXresItem 2 3 2 2" xfId="33766" xr:uid="{00000000-0005-0000-0000-0000CB830000}"/>
    <cellStyle name="SAPBEXresItem 2 3 2 3" xfId="33767" xr:uid="{00000000-0005-0000-0000-0000CC830000}"/>
    <cellStyle name="SAPBEXresItem 2 3 2 4" xfId="33768" xr:uid="{00000000-0005-0000-0000-0000CD830000}"/>
    <cellStyle name="SAPBEXresItem 2 3 3" xfId="33769" xr:uid="{00000000-0005-0000-0000-0000CE830000}"/>
    <cellStyle name="SAPBEXresItem 2 3 3 2" xfId="33770" xr:uid="{00000000-0005-0000-0000-0000CF830000}"/>
    <cellStyle name="SAPBEXresItem 2 3 3 3" xfId="33771" xr:uid="{00000000-0005-0000-0000-0000D0830000}"/>
    <cellStyle name="SAPBEXresItem 2 3 3 4" xfId="33772" xr:uid="{00000000-0005-0000-0000-0000D1830000}"/>
    <cellStyle name="SAPBEXresItem 2 3 4" xfId="33773" xr:uid="{00000000-0005-0000-0000-0000D2830000}"/>
    <cellStyle name="SAPBEXresItem 2 3 4 2" xfId="33774" xr:uid="{00000000-0005-0000-0000-0000D3830000}"/>
    <cellStyle name="SAPBEXresItem 2 3 4 3" xfId="33775" xr:uid="{00000000-0005-0000-0000-0000D4830000}"/>
    <cellStyle name="SAPBEXresItem 2 3 4 4" xfId="33776" xr:uid="{00000000-0005-0000-0000-0000D5830000}"/>
    <cellStyle name="SAPBEXresItem 2 3 5" xfId="33777" xr:uid="{00000000-0005-0000-0000-0000D6830000}"/>
    <cellStyle name="SAPBEXresItem 2 3 5 2" xfId="33778" xr:uid="{00000000-0005-0000-0000-0000D7830000}"/>
    <cellStyle name="SAPBEXresItem 2 3 5 3" xfId="33779" xr:uid="{00000000-0005-0000-0000-0000D8830000}"/>
    <cellStyle name="SAPBEXresItem 2 3 5 4" xfId="33780" xr:uid="{00000000-0005-0000-0000-0000D9830000}"/>
    <cellStyle name="SAPBEXresItem 2 3 6" xfId="33781" xr:uid="{00000000-0005-0000-0000-0000DA830000}"/>
    <cellStyle name="SAPBEXresItem 2 3 6 2" xfId="33782" xr:uid="{00000000-0005-0000-0000-0000DB830000}"/>
    <cellStyle name="SAPBEXresItem 2 3 6 3" xfId="33783" xr:uid="{00000000-0005-0000-0000-0000DC830000}"/>
    <cellStyle name="SAPBEXresItem 2 3 6 4" xfId="33784" xr:uid="{00000000-0005-0000-0000-0000DD830000}"/>
    <cellStyle name="SAPBEXresItem 2 3 7" xfId="33785" xr:uid="{00000000-0005-0000-0000-0000DE830000}"/>
    <cellStyle name="SAPBEXresItem 2 3 8" xfId="33786" xr:uid="{00000000-0005-0000-0000-0000DF830000}"/>
    <cellStyle name="SAPBEXresItem 2 3 9" xfId="33787" xr:uid="{00000000-0005-0000-0000-0000E0830000}"/>
    <cellStyle name="SAPBEXresItem 2 4" xfId="33788" xr:uid="{00000000-0005-0000-0000-0000E1830000}"/>
    <cellStyle name="SAPBEXresItem 2 4 2" xfId="33789" xr:uid="{00000000-0005-0000-0000-0000E2830000}"/>
    <cellStyle name="SAPBEXresItem 2 4 3" xfId="33790" xr:uid="{00000000-0005-0000-0000-0000E3830000}"/>
    <cellStyle name="SAPBEXresItem 2 4 4" xfId="33791" xr:uid="{00000000-0005-0000-0000-0000E4830000}"/>
    <cellStyle name="SAPBEXresItem 2 5" xfId="33792" xr:uid="{00000000-0005-0000-0000-0000E5830000}"/>
    <cellStyle name="SAPBEXresItem 2 5 2" xfId="33793" xr:uid="{00000000-0005-0000-0000-0000E6830000}"/>
    <cellStyle name="SAPBEXresItem 2 5 3" xfId="33794" xr:uid="{00000000-0005-0000-0000-0000E7830000}"/>
    <cellStyle name="SAPBEXresItem 2 5 4" xfId="33795" xr:uid="{00000000-0005-0000-0000-0000E8830000}"/>
    <cellStyle name="SAPBEXresItem 2 6" xfId="33796" xr:uid="{00000000-0005-0000-0000-0000E9830000}"/>
    <cellStyle name="SAPBEXresItem 2 6 2" xfId="33797" xr:uid="{00000000-0005-0000-0000-0000EA830000}"/>
    <cellStyle name="SAPBEXresItem 2 6 3" xfId="33798" xr:uid="{00000000-0005-0000-0000-0000EB830000}"/>
    <cellStyle name="SAPBEXresItem 2 6 4" xfId="33799" xr:uid="{00000000-0005-0000-0000-0000EC830000}"/>
    <cellStyle name="SAPBEXresItem 2 7" xfId="33800" xr:uid="{00000000-0005-0000-0000-0000ED830000}"/>
    <cellStyle name="SAPBEXresItem 2 7 2" xfId="33801" xr:uid="{00000000-0005-0000-0000-0000EE830000}"/>
    <cellStyle name="SAPBEXresItem 2 7 3" xfId="33802" xr:uid="{00000000-0005-0000-0000-0000EF830000}"/>
    <cellStyle name="SAPBEXresItem 2 7 4" xfId="33803" xr:uid="{00000000-0005-0000-0000-0000F0830000}"/>
    <cellStyle name="SAPBEXresItem 2 8" xfId="33804" xr:uid="{00000000-0005-0000-0000-0000F1830000}"/>
    <cellStyle name="SAPBEXresItem 2 9" xfId="33805" xr:uid="{00000000-0005-0000-0000-0000F2830000}"/>
    <cellStyle name="SAPBEXresItem 20" xfId="33806" xr:uid="{00000000-0005-0000-0000-0000F3830000}"/>
    <cellStyle name="SAPBEXresItem 20 2" xfId="33807" xr:uid="{00000000-0005-0000-0000-0000F4830000}"/>
    <cellStyle name="SAPBEXresItem 21" xfId="33808" xr:uid="{00000000-0005-0000-0000-0000F5830000}"/>
    <cellStyle name="SAPBEXresItem 21 2" xfId="33809" xr:uid="{00000000-0005-0000-0000-0000F6830000}"/>
    <cellStyle name="SAPBEXresItem 22" xfId="33810" xr:uid="{00000000-0005-0000-0000-0000F7830000}"/>
    <cellStyle name="SAPBEXresItem 23" xfId="33811" xr:uid="{00000000-0005-0000-0000-0000F8830000}"/>
    <cellStyle name="SAPBEXresItem 3" xfId="33812" xr:uid="{00000000-0005-0000-0000-0000F9830000}"/>
    <cellStyle name="SAPBEXresItem 3 10" xfId="33813" xr:uid="{00000000-0005-0000-0000-0000FA830000}"/>
    <cellStyle name="SAPBEXresItem 3 10 2" xfId="33814" xr:uid="{00000000-0005-0000-0000-0000FB830000}"/>
    <cellStyle name="SAPBEXresItem 3 11" xfId="33815" xr:uid="{00000000-0005-0000-0000-0000FC830000}"/>
    <cellStyle name="SAPBEXresItem 3 11 2" xfId="33816" xr:uid="{00000000-0005-0000-0000-0000FD830000}"/>
    <cellStyle name="SAPBEXresItem 3 12" xfId="33817" xr:uid="{00000000-0005-0000-0000-0000FE830000}"/>
    <cellStyle name="SAPBEXresItem 3 2" xfId="33818" xr:uid="{00000000-0005-0000-0000-0000FF830000}"/>
    <cellStyle name="SAPBEXresItem 3 2 2" xfId="33819" xr:uid="{00000000-0005-0000-0000-000000840000}"/>
    <cellStyle name="SAPBEXresItem 3 2 2 2" xfId="33820" xr:uid="{00000000-0005-0000-0000-000001840000}"/>
    <cellStyle name="SAPBEXresItem 3 2 2 3" xfId="33821" xr:uid="{00000000-0005-0000-0000-000002840000}"/>
    <cellStyle name="SAPBEXresItem 3 2 2 4" xfId="33822" xr:uid="{00000000-0005-0000-0000-000003840000}"/>
    <cellStyle name="SAPBEXresItem 3 2 3" xfId="33823" xr:uid="{00000000-0005-0000-0000-000004840000}"/>
    <cellStyle name="SAPBEXresItem 3 2 3 2" xfId="33824" xr:uid="{00000000-0005-0000-0000-000005840000}"/>
    <cellStyle name="SAPBEXresItem 3 2 3 3" xfId="33825" xr:uid="{00000000-0005-0000-0000-000006840000}"/>
    <cellStyle name="SAPBEXresItem 3 2 3 4" xfId="33826" xr:uid="{00000000-0005-0000-0000-000007840000}"/>
    <cellStyle name="SAPBEXresItem 3 2 4" xfId="33827" xr:uid="{00000000-0005-0000-0000-000008840000}"/>
    <cellStyle name="SAPBEXresItem 3 2 4 2" xfId="33828" xr:uid="{00000000-0005-0000-0000-000009840000}"/>
    <cellStyle name="SAPBEXresItem 3 2 4 3" xfId="33829" xr:uid="{00000000-0005-0000-0000-00000A840000}"/>
    <cellStyle name="SAPBEXresItem 3 2 4 4" xfId="33830" xr:uid="{00000000-0005-0000-0000-00000B840000}"/>
    <cellStyle name="SAPBEXresItem 3 2 5" xfId="33831" xr:uid="{00000000-0005-0000-0000-00000C840000}"/>
    <cellStyle name="SAPBEXresItem 3 2 5 2" xfId="33832" xr:uid="{00000000-0005-0000-0000-00000D840000}"/>
    <cellStyle name="SAPBEXresItem 3 2 5 3" xfId="33833" xr:uid="{00000000-0005-0000-0000-00000E840000}"/>
    <cellStyle name="SAPBEXresItem 3 2 5 4" xfId="33834" xr:uid="{00000000-0005-0000-0000-00000F840000}"/>
    <cellStyle name="SAPBEXresItem 3 2 6" xfId="33835" xr:uid="{00000000-0005-0000-0000-000010840000}"/>
    <cellStyle name="SAPBEXresItem 3 2 6 2" xfId="33836" xr:uid="{00000000-0005-0000-0000-000011840000}"/>
    <cellStyle name="SAPBEXresItem 3 2 6 3" xfId="33837" xr:uid="{00000000-0005-0000-0000-000012840000}"/>
    <cellStyle name="SAPBEXresItem 3 2 6 4" xfId="33838" xr:uid="{00000000-0005-0000-0000-000013840000}"/>
    <cellStyle name="SAPBEXresItem 3 2 7" xfId="33839" xr:uid="{00000000-0005-0000-0000-000014840000}"/>
    <cellStyle name="SAPBEXresItem 3 2 8" xfId="33840" xr:uid="{00000000-0005-0000-0000-000015840000}"/>
    <cellStyle name="SAPBEXresItem 3 2 9" xfId="33841" xr:uid="{00000000-0005-0000-0000-000016840000}"/>
    <cellStyle name="SAPBEXresItem 3 3" xfId="33842" xr:uid="{00000000-0005-0000-0000-000017840000}"/>
    <cellStyle name="SAPBEXresItem 3 3 2" xfId="33843" xr:uid="{00000000-0005-0000-0000-000018840000}"/>
    <cellStyle name="SAPBEXresItem 3 3 3" xfId="33844" xr:uid="{00000000-0005-0000-0000-000019840000}"/>
    <cellStyle name="SAPBEXresItem 3 3 4" xfId="33845" xr:uid="{00000000-0005-0000-0000-00001A840000}"/>
    <cellStyle name="SAPBEXresItem 3 4" xfId="33846" xr:uid="{00000000-0005-0000-0000-00001B840000}"/>
    <cellStyle name="SAPBEXresItem 3 4 2" xfId="33847" xr:uid="{00000000-0005-0000-0000-00001C840000}"/>
    <cellStyle name="SAPBEXresItem 3 4 3" xfId="33848" xr:uid="{00000000-0005-0000-0000-00001D840000}"/>
    <cellStyle name="SAPBEXresItem 3 4 4" xfId="33849" xr:uid="{00000000-0005-0000-0000-00001E840000}"/>
    <cellStyle name="SAPBEXresItem 3 5" xfId="33850" xr:uid="{00000000-0005-0000-0000-00001F840000}"/>
    <cellStyle name="SAPBEXresItem 3 5 2" xfId="33851" xr:uid="{00000000-0005-0000-0000-000020840000}"/>
    <cellStyle name="SAPBEXresItem 3 5 3" xfId="33852" xr:uid="{00000000-0005-0000-0000-000021840000}"/>
    <cellStyle name="SAPBEXresItem 3 5 4" xfId="33853" xr:uid="{00000000-0005-0000-0000-000022840000}"/>
    <cellStyle name="SAPBEXresItem 3 6" xfId="33854" xr:uid="{00000000-0005-0000-0000-000023840000}"/>
    <cellStyle name="SAPBEXresItem 3 6 2" xfId="33855" xr:uid="{00000000-0005-0000-0000-000024840000}"/>
    <cellStyle name="SAPBEXresItem 3 6 3" xfId="33856" xr:uid="{00000000-0005-0000-0000-000025840000}"/>
    <cellStyle name="SAPBEXresItem 3 6 4" xfId="33857" xr:uid="{00000000-0005-0000-0000-000026840000}"/>
    <cellStyle name="SAPBEXresItem 3 7" xfId="33858" xr:uid="{00000000-0005-0000-0000-000027840000}"/>
    <cellStyle name="SAPBEXresItem 3 7 2" xfId="33859" xr:uid="{00000000-0005-0000-0000-000028840000}"/>
    <cellStyle name="SAPBEXresItem 3 7 3" xfId="33860" xr:uid="{00000000-0005-0000-0000-000029840000}"/>
    <cellStyle name="SAPBEXresItem 3 7 4" xfId="33861" xr:uid="{00000000-0005-0000-0000-00002A840000}"/>
    <cellStyle name="SAPBEXresItem 3 8" xfId="33862" xr:uid="{00000000-0005-0000-0000-00002B840000}"/>
    <cellStyle name="SAPBEXresItem 3 9" xfId="33863" xr:uid="{00000000-0005-0000-0000-00002C840000}"/>
    <cellStyle name="SAPBEXresItem 3 9 2" xfId="33864" xr:uid="{00000000-0005-0000-0000-00002D840000}"/>
    <cellStyle name="SAPBEXresItem 4" xfId="33865" xr:uid="{00000000-0005-0000-0000-00002E840000}"/>
    <cellStyle name="SAPBEXresItem 4 10" xfId="33866" xr:uid="{00000000-0005-0000-0000-00002F840000}"/>
    <cellStyle name="SAPBEXresItem 4 2" xfId="33867" xr:uid="{00000000-0005-0000-0000-000030840000}"/>
    <cellStyle name="SAPBEXresItem 4 2 2" xfId="33868" xr:uid="{00000000-0005-0000-0000-000031840000}"/>
    <cellStyle name="SAPBEXresItem 4 2 2 2" xfId="33869" xr:uid="{00000000-0005-0000-0000-000032840000}"/>
    <cellStyle name="SAPBEXresItem 4 2 2 3" xfId="33870" xr:uid="{00000000-0005-0000-0000-000033840000}"/>
    <cellStyle name="SAPBEXresItem 4 2 2 4" xfId="33871" xr:uid="{00000000-0005-0000-0000-000034840000}"/>
    <cellStyle name="SAPBEXresItem 4 2 3" xfId="33872" xr:uid="{00000000-0005-0000-0000-000035840000}"/>
    <cellStyle name="SAPBEXresItem 4 2 3 2" xfId="33873" xr:uid="{00000000-0005-0000-0000-000036840000}"/>
    <cellStyle name="SAPBEXresItem 4 2 3 3" xfId="33874" xr:uid="{00000000-0005-0000-0000-000037840000}"/>
    <cellStyle name="SAPBEXresItem 4 2 3 4" xfId="33875" xr:uid="{00000000-0005-0000-0000-000038840000}"/>
    <cellStyle name="SAPBEXresItem 4 2 4" xfId="33876" xr:uid="{00000000-0005-0000-0000-000039840000}"/>
    <cellStyle name="SAPBEXresItem 4 2 4 2" xfId="33877" xr:uid="{00000000-0005-0000-0000-00003A840000}"/>
    <cellStyle name="SAPBEXresItem 4 2 4 3" xfId="33878" xr:uid="{00000000-0005-0000-0000-00003B840000}"/>
    <cellStyle name="SAPBEXresItem 4 2 4 4" xfId="33879" xr:uid="{00000000-0005-0000-0000-00003C840000}"/>
    <cellStyle name="SAPBEXresItem 4 2 5" xfId="33880" xr:uid="{00000000-0005-0000-0000-00003D840000}"/>
    <cellStyle name="SAPBEXresItem 4 2 5 2" xfId="33881" xr:uid="{00000000-0005-0000-0000-00003E840000}"/>
    <cellStyle name="SAPBEXresItem 4 2 5 3" xfId="33882" xr:uid="{00000000-0005-0000-0000-00003F840000}"/>
    <cellStyle name="SAPBEXresItem 4 2 5 4" xfId="33883" xr:uid="{00000000-0005-0000-0000-000040840000}"/>
    <cellStyle name="SAPBEXresItem 4 2 6" xfId="33884" xr:uid="{00000000-0005-0000-0000-000041840000}"/>
    <cellStyle name="SAPBEXresItem 4 2 6 2" xfId="33885" xr:uid="{00000000-0005-0000-0000-000042840000}"/>
    <cellStyle name="SAPBEXresItem 4 2 6 3" xfId="33886" xr:uid="{00000000-0005-0000-0000-000043840000}"/>
    <cellStyle name="SAPBEXresItem 4 2 6 4" xfId="33887" xr:uid="{00000000-0005-0000-0000-000044840000}"/>
    <cellStyle name="SAPBEXresItem 4 2 7" xfId="33888" xr:uid="{00000000-0005-0000-0000-000045840000}"/>
    <cellStyle name="SAPBEXresItem 4 2 8" xfId="33889" xr:uid="{00000000-0005-0000-0000-000046840000}"/>
    <cellStyle name="SAPBEXresItem 4 2 9" xfId="33890" xr:uid="{00000000-0005-0000-0000-000047840000}"/>
    <cellStyle name="SAPBEXresItem 4 3" xfId="33891" xr:uid="{00000000-0005-0000-0000-000048840000}"/>
    <cellStyle name="SAPBEXresItem 4 3 2" xfId="33892" xr:uid="{00000000-0005-0000-0000-000049840000}"/>
    <cellStyle name="SAPBEXresItem 4 3 3" xfId="33893" xr:uid="{00000000-0005-0000-0000-00004A840000}"/>
    <cellStyle name="SAPBEXresItem 4 3 4" xfId="33894" xr:uid="{00000000-0005-0000-0000-00004B840000}"/>
    <cellStyle name="SAPBEXresItem 4 4" xfId="33895" xr:uid="{00000000-0005-0000-0000-00004C840000}"/>
    <cellStyle name="SAPBEXresItem 4 4 2" xfId="33896" xr:uid="{00000000-0005-0000-0000-00004D840000}"/>
    <cellStyle name="SAPBEXresItem 4 4 3" xfId="33897" xr:uid="{00000000-0005-0000-0000-00004E840000}"/>
    <cellStyle name="SAPBEXresItem 4 4 4" xfId="33898" xr:uid="{00000000-0005-0000-0000-00004F840000}"/>
    <cellStyle name="SAPBEXresItem 4 5" xfId="33899" xr:uid="{00000000-0005-0000-0000-000050840000}"/>
    <cellStyle name="SAPBEXresItem 4 5 2" xfId="33900" xr:uid="{00000000-0005-0000-0000-000051840000}"/>
    <cellStyle name="SAPBEXresItem 4 5 3" xfId="33901" xr:uid="{00000000-0005-0000-0000-000052840000}"/>
    <cellStyle name="SAPBEXresItem 4 5 4" xfId="33902" xr:uid="{00000000-0005-0000-0000-000053840000}"/>
    <cellStyle name="SAPBEXresItem 4 6" xfId="33903" xr:uid="{00000000-0005-0000-0000-000054840000}"/>
    <cellStyle name="SAPBEXresItem 4 6 2" xfId="33904" xr:uid="{00000000-0005-0000-0000-000055840000}"/>
    <cellStyle name="SAPBEXresItem 4 6 3" xfId="33905" xr:uid="{00000000-0005-0000-0000-000056840000}"/>
    <cellStyle name="SAPBEXresItem 4 6 4" xfId="33906" xr:uid="{00000000-0005-0000-0000-000057840000}"/>
    <cellStyle name="SAPBEXresItem 4 7" xfId="33907" xr:uid="{00000000-0005-0000-0000-000058840000}"/>
    <cellStyle name="SAPBEXresItem 4 7 2" xfId="33908" xr:uid="{00000000-0005-0000-0000-000059840000}"/>
    <cellStyle name="SAPBEXresItem 4 7 3" xfId="33909" xr:uid="{00000000-0005-0000-0000-00005A840000}"/>
    <cellStyle name="SAPBEXresItem 4 7 4" xfId="33910" xr:uid="{00000000-0005-0000-0000-00005B840000}"/>
    <cellStyle name="SAPBEXresItem 4 8" xfId="33911" xr:uid="{00000000-0005-0000-0000-00005C840000}"/>
    <cellStyle name="SAPBEXresItem 4 8 2" xfId="33912" xr:uid="{00000000-0005-0000-0000-00005D840000}"/>
    <cellStyle name="SAPBEXresItem 4 9" xfId="33913" xr:uid="{00000000-0005-0000-0000-00005E840000}"/>
    <cellStyle name="SAPBEXresItem 4 9 2" xfId="33914" xr:uid="{00000000-0005-0000-0000-00005F840000}"/>
    <cellStyle name="SAPBEXresItem 5" xfId="33915" xr:uid="{00000000-0005-0000-0000-000060840000}"/>
    <cellStyle name="SAPBEXresItem 5 2" xfId="33916" xr:uid="{00000000-0005-0000-0000-000061840000}"/>
    <cellStyle name="SAPBEXresItem 5 2 2" xfId="33917" xr:uid="{00000000-0005-0000-0000-000062840000}"/>
    <cellStyle name="SAPBEXresItem 5 2 3" xfId="33918" xr:uid="{00000000-0005-0000-0000-000063840000}"/>
    <cellStyle name="SAPBEXresItem 5 2 4" xfId="33919" xr:uid="{00000000-0005-0000-0000-000064840000}"/>
    <cellStyle name="SAPBEXresItem 5 3" xfId="33920" xr:uid="{00000000-0005-0000-0000-000065840000}"/>
    <cellStyle name="SAPBEXresItem 5 4" xfId="33921" xr:uid="{00000000-0005-0000-0000-000066840000}"/>
    <cellStyle name="SAPBEXresItem 5 5" xfId="33922" xr:uid="{00000000-0005-0000-0000-000067840000}"/>
    <cellStyle name="SAPBEXresItem 5 6" xfId="33923" xr:uid="{00000000-0005-0000-0000-000068840000}"/>
    <cellStyle name="SAPBEXresItem 5 7" xfId="33924" xr:uid="{00000000-0005-0000-0000-000069840000}"/>
    <cellStyle name="SAPBEXresItem 6" xfId="33925" xr:uid="{00000000-0005-0000-0000-00006A840000}"/>
    <cellStyle name="SAPBEXresItem 6 2" xfId="33926" xr:uid="{00000000-0005-0000-0000-00006B840000}"/>
    <cellStyle name="SAPBEXresItem 6 2 2" xfId="33927" xr:uid="{00000000-0005-0000-0000-00006C840000}"/>
    <cellStyle name="SAPBEXresItem 6 2 3" xfId="33928" xr:uid="{00000000-0005-0000-0000-00006D840000}"/>
    <cellStyle name="SAPBEXresItem 6 2 4" xfId="33929" xr:uid="{00000000-0005-0000-0000-00006E840000}"/>
    <cellStyle name="SAPBEXresItem 6 3" xfId="33930" xr:uid="{00000000-0005-0000-0000-00006F840000}"/>
    <cellStyle name="SAPBEXresItem 6 4" xfId="33931" xr:uid="{00000000-0005-0000-0000-000070840000}"/>
    <cellStyle name="SAPBEXresItem 6 5" xfId="33932" xr:uid="{00000000-0005-0000-0000-000071840000}"/>
    <cellStyle name="SAPBEXresItem 6 6" xfId="33933" xr:uid="{00000000-0005-0000-0000-000072840000}"/>
    <cellStyle name="SAPBEXresItem 7" xfId="33934" xr:uid="{00000000-0005-0000-0000-000073840000}"/>
    <cellStyle name="SAPBEXresItem 7 2" xfId="33935" xr:uid="{00000000-0005-0000-0000-000074840000}"/>
    <cellStyle name="SAPBEXresItem 7 3" xfId="33936" xr:uid="{00000000-0005-0000-0000-000075840000}"/>
    <cellStyle name="SAPBEXresItem 7 4" xfId="33937" xr:uid="{00000000-0005-0000-0000-000076840000}"/>
    <cellStyle name="SAPBEXresItem 7 5" xfId="33938" xr:uid="{00000000-0005-0000-0000-000077840000}"/>
    <cellStyle name="SAPBEXresItem 8" xfId="33939" xr:uid="{00000000-0005-0000-0000-000078840000}"/>
    <cellStyle name="SAPBEXresItem 8 2" xfId="33940" xr:uid="{00000000-0005-0000-0000-000079840000}"/>
    <cellStyle name="SAPBEXresItem 8 3" xfId="33941" xr:uid="{00000000-0005-0000-0000-00007A840000}"/>
    <cellStyle name="SAPBEXresItem 8 4" xfId="33942" xr:uid="{00000000-0005-0000-0000-00007B840000}"/>
    <cellStyle name="SAPBEXresItem 8 5" xfId="33943" xr:uid="{00000000-0005-0000-0000-00007C840000}"/>
    <cellStyle name="SAPBEXresItem 9" xfId="33944" xr:uid="{00000000-0005-0000-0000-00007D840000}"/>
    <cellStyle name="SAPBEXresItem 9 2" xfId="33945" xr:uid="{00000000-0005-0000-0000-00007E840000}"/>
    <cellStyle name="SAPBEXresItem 9 3" xfId="33946" xr:uid="{00000000-0005-0000-0000-00007F840000}"/>
    <cellStyle name="SAPBEXresItem 9 4" xfId="33947" xr:uid="{00000000-0005-0000-0000-000080840000}"/>
    <cellStyle name="SAPBEXresItem 9 5" xfId="33948" xr:uid="{00000000-0005-0000-0000-000081840000}"/>
    <cellStyle name="SAPBEXresItemX" xfId="132" xr:uid="{00000000-0005-0000-0000-000082840000}"/>
    <cellStyle name="SAPBEXresItemX 10" xfId="33949" xr:uid="{00000000-0005-0000-0000-000083840000}"/>
    <cellStyle name="SAPBEXresItemX 10 2" xfId="33950" xr:uid="{00000000-0005-0000-0000-000084840000}"/>
    <cellStyle name="SAPBEXresItemX 10 3" xfId="33951" xr:uid="{00000000-0005-0000-0000-000085840000}"/>
    <cellStyle name="SAPBEXresItemX 10 4" xfId="33952" xr:uid="{00000000-0005-0000-0000-000086840000}"/>
    <cellStyle name="SAPBEXresItemX 11" xfId="33953" xr:uid="{00000000-0005-0000-0000-000087840000}"/>
    <cellStyle name="SAPBEXresItemX 11 2" xfId="33954" xr:uid="{00000000-0005-0000-0000-000088840000}"/>
    <cellStyle name="SAPBEXresItemX 11 3" xfId="33955" xr:uid="{00000000-0005-0000-0000-000089840000}"/>
    <cellStyle name="SAPBEXresItemX 11 4" xfId="33956" xr:uid="{00000000-0005-0000-0000-00008A840000}"/>
    <cellStyle name="SAPBEXresItemX 12" xfId="33957" xr:uid="{00000000-0005-0000-0000-00008B840000}"/>
    <cellStyle name="SAPBEXresItemX 12 2" xfId="33958" xr:uid="{00000000-0005-0000-0000-00008C840000}"/>
    <cellStyle name="SAPBEXresItemX 12 3" xfId="33959" xr:uid="{00000000-0005-0000-0000-00008D840000}"/>
    <cellStyle name="SAPBEXresItemX 12 4" xfId="33960" xr:uid="{00000000-0005-0000-0000-00008E840000}"/>
    <cellStyle name="SAPBEXresItemX 13" xfId="33961" xr:uid="{00000000-0005-0000-0000-00008F840000}"/>
    <cellStyle name="SAPBEXresItemX 13 2" xfId="33962" xr:uid="{00000000-0005-0000-0000-000090840000}"/>
    <cellStyle name="SAPBEXresItemX 13 3" xfId="33963" xr:uid="{00000000-0005-0000-0000-000091840000}"/>
    <cellStyle name="SAPBEXresItemX 13 4" xfId="33964" xr:uid="{00000000-0005-0000-0000-000092840000}"/>
    <cellStyle name="SAPBEXresItemX 14" xfId="33965" xr:uid="{00000000-0005-0000-0000-000093840000}"/>
    <cellStyle name="SAPBEXresItemX 14 2" xfId="33966" xr:uid="{00000000-0005-0000-0000-000094840000}"/>
    <cellStyle name="SAPBEXresItemX 14 3" xfId="33967" xr:uid="{00000000-0005-0000-0000-000095840000}"/>
    <cellStyle name="SAPBEXresItemX 14 4" xfId="33968" xr:uid="{00000000-0005-0000-0000-000096840000}"/>
    <cellStyle name="SAPBEXresItemX 15" xfId="33969" xr:uid="{00000000-0005-0000-0000-000097840000}"/>
    <cellStyle name="SAPBEXresItemX 15 2" xfId="33970" xr:uid="{00000000-0005-0000-0000-000098840000}"/>
    <cellStyle name="SAPBEXresItemX 15 3" xfId="33971" xr:uid="{00000000-0005-0000-0000-000099840000}"/>
    <cellStyle name="SAPBEXresItemX 15 4" xfId="33972" xr:uid="{00000000-0005-0000-0000-00009A840000}"/>
    <cellStyle name="SAPBEXresItemX 16" xfId="33973" xr:uid="{00000000-0005-0000-0000-00009B840000}"/>
    <cellStyle name="SAPBEXresItemX 16 2" xfId="33974" xr:uid="{00000000-0005-0000-0000-00009C840000}"/>
    <cellStyle name="SAPBEXresItemX 16 3" xfId="33975" xr:uid="{00000000-0005-0000-0000-00009D840000}"/>
    <cellStyle name="SAPBEXresItemX 16 4" xfId="33976" xr:uid="{00000000-0005-0000-0000-00009E840000}"/>
    <cellStyle name="SAPBEXresItemX 17" xfId="33977" xr:uid="{00000000-0005-0000-0000-00009F840000}"/>
    <cellStyle name="SAPBEXresItemX 17 2" xfId="33978" xr:uid="{00000000-0005-0000-0000-0000A0840000}"/>
    <cellStyle name="SAPBEXresItemX 17 3" xfId="33979" xr:uid="{00000000-0005-0000-0000-0000A1840000}"/>
    <cellStyle name="SAPBEXresItemX 17 4" xfId="33980" xr:uid="{00000000-0005-0000-0000-0000A2840000}"/>
    <cellStyle name="SAPBEXresItemX 18" xfId="33981" xr:uid="{00000000-0005-0000-0000-0000A3840000}"/>
    <cellStyle name="SAPBEXresItemX 19" xfId="33982" xr:uid="{00000000-0005-0000-0000-0000A4840000}"/>
    <cellStyle name="SAPBEXresItemX 2" xfId="33983" xr:uid="{00000000-0005-0000-0000-0000A5840000}"/>
    <cellStyle name="SAPBEXresItemX 2 10" xfId="33984" xr:uid="{00000000-0005-0000-0000-0000A6840000}"/>
    <cellStyle name="SAPBEXresItemX 2 10 2" xfId="33985" xr:uid="{00000000-0005-0000-0000-0000A7840000}"/>
    <cellStyle name="SAPBEXresItemX 2 11" xfId="33986" xr:uid="{00000000-0005-0000-0000-0000A8840000}"/>
    <cellStyle name="SAPBEXresItemX 2 11 2" xfId="33987" xr:uid="{00000000-0005-0000-0000-0000A9840000}"/>
    <cellStyle name="SAPBEXresItemX 2 12" xfId="33988" xr:uid="{00000000-0005-0000-0000-0000AA840000}"/>
    <cellStyle name="SAPBEXresItemX 2 12 2" xfId="33989" xr:uid="{00000000-0005-0000-0000-0000AB840000}"/>
    <cellStyle name="SAPBEXresItemX 2 13" xfId="33990" xr:uid="{00000000-0005-0000-0000-0000AC840000}"/>
    <cellStyle name="SAPBEXresItemX 2 2" xfId="33991" xr:uid="{00000000-0005-0000-0000-0000AD840000}"/>
    <cellStyle name="SAPBEXresItemX 2 2 10" xfId="33992" xr:uid="{00000000-0005-0000-0000-0000AE840000}"/>
    <cellStyle name="SAPBEXresItemX 2 2 2" xfId="33993" xr:uid="{00000000-0005-0000-0000-0000AF840000}"/>
    <cellStyle name="SAPBEXresItemX 2 2 2 2" xfId="33994" xr:uid="{00000000-0005-0000-0000-0000B0840000}"/>
    <cellStyle name="SAPBEXresItemX 2 2 2 2 2" xfId="33995" xr:uid="{00000000-0005-0000-0000-0000B1840000}"/>
    <cellStyle name="SAPBEXresItemX 2 2 2 2 3" xfId="33996" xr:uid="{00000000-0005-0000-0000-0000B2840000}"/>
    <cellStyle name="SAPBEXresItemX 2 2 2 2 4" xfId="33997" xr:uid="{00000000-0005-0000-0000-0000B3840000}"/>
    <cellStyle name="SAPBEXresItemX 2 2 2 3" xfId="33998" xr:uid="{00000000-0005-0000-0000-0000B4840000}"/>
    <cellStyle name="SAPBEXresItemX 2 2 2 3 2" xfId="33999" xr:uid="{00000000-0005-0000-0000-0000B5840000}"/>
    <cellStyle name="SAPBEXresItemX 2 2 2 3 3" xfId="34000" xr:uid="{00000000-0005-0000-0000-0000B6840000}"/>
    <cellStyle name="SAPBEXresItemX 2 2 2 3 4" xfId="34001" xr:uid="{00000000-0005-0000-0000-0000B7840000}"/>
    <cellStyle name="SAPBEXresItemX 2 2 2 4" xfId="34002" xr:uid="{00000000-0005-0000-0000-0000B8840000}"/>
    <cellStyle name="SAPBEXresItemX 2 2 2 4 2" xfId="34003" xr:uid="{00000000-0005-0000-0000-0000B9840000}"/>
    <cellStyle name="SAPBEXresItemX 2 2 2 4 3" xfId="34004" xr:uid="{00000000-0005-0000-0000-0000BA840000}"/>
    <cellStyle name="SAPBEXresItemX 2 2 2 4 4" xfId="34005" xr:uid="{00000000-0005-0000-0000-0000BB840000}"/>
    <cellStyle name="SAPBEXresItemX 2 2 2 5" xfId="34006" xr:uid="{00000000-0005-0000-0000-0000BC840000}"/>
    <cellStyle name="SAPBEXresItemX 2 2 2 5 2" xfId="34007" xr:uid="{00000000-0005-0000-0000-0000BD840000}"/>
    <cellStyle name="SAPBEXresItemX 2 2 2 5 3" xfId="34008" xr:uid="{00000000-0005-0000-0000-0000BE840000}"/>
    <cellStyle name="SAPBEXresItemX 2 2 2 5 4" xfId="34009" xr:uid="{00000000-0005-0000-0000-0000BF840000}"/>
    <cellStyle name="SAPBEXresItemX 2 2 2 6" xfId="34010" xr:uid="{00000000-0005-0000-0000-0000C0840000}"/>
    <cellStyle name="SAPBEXresItemX 2 2 2 6 2" xfId="34011" xr:uid="{00000000-0005-0000-0000-0000C1840000}"/>
    <cellStyle name="SAPBEXresItemX 2 2 2 6 3" xfId="34012" xr:uid="{00000000-0005-0000-0000-0000C2840000}"/>
    <cellStyle name="SAPBEXresItemX 2 2 2 6 4" xfId="34013" xr:uid="{00000000-0005-0000-0000-0000C3840000}"/>
    <cellStyle name="SAPBEXresItemX 2 2 2 7" xfId="34014" xr:uid="{00000000-0005-0000-0000-0000C4840000}"/>
    <cellStyle name="SAPBEXresItemX 2 2 2 8" xfId="34015" xr:uid="{00000000-0005-0000-0000-0000C5840000}"/>
    <cellStyle name="SAPBEXresItemX 2 2 2 9" xfId="34016" xr:uid="{00000000-0005-0000-0000-0000C6840000}"/>
    <cellStyle name="SAPBEXresItemX 2 2 3" xfId="34017" xr:uid="{00000000-0005-0000-0000-0000C7840000}"/>
    <cellStyle name="SAPBEXresItemX 2 2 3 2" xfId="34018" xr:uid="{00000000-0005-0000-0000-0000C8840000}"/>
    <cellStyle name="SAPBEXresItemX 2 2 3 3" xfId="34019" xr:uid="{00000000-0005-0000-0000-0000C9840000}"/>
    <cellStyle name="SAPBEXresItemX 2 2 3 4" xfId="34020" xr:uid="{00000000-0005-0000-0000-0000CA840000}"/>
    <cellStyle name="SAPBEXresItemX 2 2 4" xfId="34021" xr:uid="{00000000-0005-0000-0000-0000CB840000}"/>
    <cellStyle name="SAPBEXresItemX 2 2 4 2" xfId="34022" xr:uid="{00000000-0005-0000-0000-0000CC840000}"/>
    <cellStyle name="SAPBEXresItemX 2 2 4 3" xfId="34023" xr:uid="{00000000-0005-0000-0000-0000CD840000}"/>
    <cellStyle name="SAPBEXresItemX 2 2 4 4" xfId="34024" xr:uid="{00000000-0005-0000-0000-0000CE840000}"/>
    <cellStyle name="SAPBEXresItemX 2 2 5" xfId="34025" xr:uid="{00000000-0005-0000-0000-0000CF840000}"/>
    <cellStyle name="SAPBEXresItemX 2 2 5 2" xfId="34026" xr:uid="{00000000-0005-0000-0000-0000D0840000}"/>
    <cellStyle name="SAPBEXresItemX 2 2 5 3" xfId="34027" xr:uid="{00000000-0005-0000-0000-0000D1840000}"/>
    <cellStyle name="SAPBEXresItemX 2 2 5 4" xfId="34028" xr:uid="{00000000-0005-0000-0000-0000D2840000}"/>
    <cellStyle name="SAPBEXresItemX 2 2 6" xfId="34029" xr:uid="{00000000-0005-0000-0000-0000D3840000}"/>
    <cellStyle name="SAPBEXresItemX 2 2 6 2" xfId="34030" xr:uid="{00000000-0005-0000-0000-0000D4840000}"/>
    <cellStyle name="SAPBEXresItemX 2 2 6 3" xfId="34031" xr:uid="{00000000-0005-0000-0000-0000D5840000}"/>
    <cellStyle name="SAPBEXresItemX 2 2 6 4" xfId="34032" xr:uid="{00000000-0005-0000-0000-0000D6840000}"/>
    <cellStyle name="SAPBEXresItemX 2 2 7" xfId="34033" xr:uid="{00000000-0005-0000-0000-0000D7840000}"/>
    <cellStyle name="SAPBEXresItemX 2 2 7 2" xfId="34034" xr:uid="{00000000-0005-0000-0000-0000D8840000}"/>
    <cellStyle name="SAPBEXresItemX 2 2 7 3" xfId="34035" xr:uid="{00000000-0005-0000-0000-0000D9840000}"/>
    <cellStyle name="SAPBEXresItemX 2 2 7 4" xfId="34036" xr:uid="{00000000-0005-0000-0000-0000DA840000}"/>
    <cellStyle name="SAPBEXresItemX 2 2 8" xfId="34037" xr:uid="{00000000-0005-0000-0000-0000DB840000}"/>
    <cellStyle name="SAPBEXresItemX 2 2 8 2" xfId="34038" xr:uid="{00000000-0005-0000-0000-0000DC840000}"/>
    <cellStyle name="SAPBEXresItemX 2 2 9" xfId="34039" xr:uid="{00000000-0005-0000-0000-0000DD840000}"/>
    <cellStyle name="SAPBEXresItemX 2 3" xfId="34040" xr:uid="{00000000-0005-0000-0000-0000DE840000}"/>
    <cellStyle name="SAPBEXresItemX 2 3 2" xfId="34041" xr:uid="{00000000-0005-0000-0000-0000DF840000}"/>
    <cellStyle name="SAPBEXresItemX 2 3 2 2" xfId="34042" xr:uid="{00000000-0005-0000-0000-0000E0840000}"/>
    <cellStyle name="SAPBEXresItemX 2 3 2 3" xfId="34043" xr:uid="{00000000-0005-0000-0000-0000E1840000}"/>
    <cellStyle name="SAPBEXresItemX 2 3 2 4" xfId="34044" xr:uid="{00000000-0005-0000-0000-0000E2840000}"/>
    <cellStyle name="SAPBEXresItemX 2 3 3" xfId="34045" xr:uid="{00000000-0005-0000-0000-0000E3840000}"/>
    <cellStyle name="SAPBEXresItemX 2 3 3 2" xfId="34046" xr:uid="{00000000-0005-0000-0000-0000E4840000}"/>
    <cellStyle name="SAPBEXresItemX 2 3 3 3" xfId="34047" xr:uid="{00000000-0005-0000-0000-0000E5840000}"/>
    <cellStyle name="SAPBEXresItemX 2 3 3 4" xfId="34048" xr:uid="{00000000-0005-0000-0000-0000E6840000}"/>
    <cellStyle name="SAPBEXresItemX 2 3 4" xfId="34049" xr:uid="{00000000-0005-0000-0000-0000E7840000}"/>
    <cellStyle name="SAPBEXresItemX 2 3 4 2" xfId="34050" xr:uid="{00000000-0005-0000-0000-0000E8840000}"/>
    <cellStyle name="SAPBEXresItemX 2 3 4 3" xfId="34051" xr:uid="{00000000-0005-0000-0000-0000E9840000}"/>
    <cellStyle name="SAPBEXresItemX 2 3 4 4" xfId="34052" xr:uid="{00000000-0005-0000-0000-0000EA840000}"/>
    <cellStyle name="SAPBEXresItemX 2 3 5" xfId="34053" xr:uid="{00000000-0005-0000-0000-0000EB840000}"/>
    <cellStyle name="SAPBEXresItemX 2 3 5 2" xfId="34054" xr:uid="{00000000-0005-0000-0000-0000EC840000}"/>
    <cellStyle name="SAPBEXresItemX 2 3 5 3" xfId="34055" xr:uid="{00000000-0005-0000-0000-0000ED840000}"/>
    <cellStyle name="SAPBEXresItemX 2 3 5 4" xfId="34056" xr:uid="{00000000-0005-0000-0000-0000EE840000}"/>
    <cellStyle name="SAPBEXresItemX 2 3 6" xfId="34057" xr:uid="{00000000-0005-0000-0000-0000EF840000}"/>
    <cellStyle name="SAPBEXresItemX 2 3 6 2" xfId="34058" xr:uid="{00000000-0005-0000-0000-0000F0840000}"/>
    <cellStyle name="SAPBEXresItemX 2 3 6 3" xfId="34059" xr:uid="{00000000-0005-0000-0000-0000F1840000}"/>
    <cellStyle name="SAPBEXresItemX 2 3 6 4" xfId="34060" xr:uid="{00000000-0005-0000-0000-0000F2840000}"/>
    <cellStyle name="SAPBEXresItemX 2 3 7" xfId="34061" xr:uid="{00000000-0005-0000-0000-0000F3840000}"/>
    <cellStyle name="SAPBEXresItemX 2 3 8" xfId="34062" xr:uid="{00000000-0005-0000-0000-0000F4840000}"/>
    <cellStyle name="SAPBEXresItemX 2 3 9" xfId="34063" xr:uid="{00000000-0005-0000-0000-0000F5840000}"/>
    <cellStyle name="SAPBEXresItemX 2 4" xfId="34064" xr:uid="{00000000-0005-0000-0000-0000F6840000}"/>
    <cellStyle name="SAPBEXresItemX 2 4 2" xfId="34065" xr:uid="{00000000-0005-0000-0000-0000F7840000}"/>
    <cellStyle name="SAPBEXresItemX 2 4 3" xfId="34066" xr:uid="{00000000-0005-0000-0000-0000F8840000}"/>
    <cellStyle name="SAPBEXresItemX 2 4 4" xfId="34067" xr:uid="{00000000-0005-0000-0000-0000F9840000}"/>
    <cellStyle name="SAPBEXresItemX 2 5" xfId="34068" xr:uid="{00000000-0005-0000-0000-0000FA840000}"/>
    <cellStyle name="SAPBEXresItemX 2 5 2" xfId="34069" xr:uid="{00000000-0005-0000-0000-0000FB840000}"/>
    <cellStyle name="SAPBEXresItemX 2 5 3" xfId="34070" xr:uid="{00000000-0005-0000-0000-0000FC840000}"/>
    <cellStyle name="SAPBEXresItemX 2 5 4" xfId="34071" xr:uid="{00000000-0005-0000-0000-0000FD840000}"/>
    <cellStyle name="SAPBEXresItemX 2 6" xfId="34072" xr:uid="{00000000-0005-0000-0000-0000FE840000}"/>
    <cellStyle name="SAPBEXresItemX 2 6 2" xfId="34073" xr:uid="{00000000-0005-0000-0000-0000FF840000}"/>
    <cellStyle name="SAPBEXresItemX 2 6 3" xfId="34074" xr:uid="{00000000-0005-0000-0000-000000850000}"/>
    <cellStyle name="SAPBEXresItemX 2 6 4" xfId="34075" xr:uid="{00000000-0005-0000-0000-000001850000}"/>
    <cellStyle name="SAPBEXresItemX 2 7" xfId="34076" xr:uid="{00000000-0005-0000-0000-000002850000}"/>
    <cellStyle name="SAPBEXresItemX 2 7 2" xfId="34077" xr:uid="{00000000-0005-0000-0000-000003850000}"/>
    <cellStyle name="SAPBEXresItemX 2 7 3" xfId="34078" xr:uid="{00000000-0005-0000-0000-000004850000}"/>
    <cellStyle name="SAPBEXresItemX 2 7 4" xfId="34079" xr:uid="{00000000-0005-0000-0000-000005850000}"/>
    <cellStyle name="SAPBEXresItemX 2 8" xfId="34080" xr:uid="{00000000-0005-0000-0000-000006850000}"/>
    <cellStyle name="SAPBEXresItemX 2 9" xfId="34081" xr:uid="{00000000-0005-0000-0000-000007850000}"/>
    <cellStyle name="SAPBEXresItemX 20" xfId="34082" xr:uid="{00000000-0005-0000-0000-000008850000}"/>
    <cellStyle name="SAPBEXresItemX 20 2" xfId="34083" xr:uid="{00000000-0005-0000-0000-000009850000}"/>
    <cellStyle name="SAPBEXresItemX 21" xfId="34084" xr:uid="{00000000-0005-0000-0000-00000A850000}"/>
    <cellStyle name="SAPBEXresItemX 21 2" xfId="34085" xr:uid="{00000000-0005-0000-0000-00000B850000}"/>
    <cellStyle name="SAPBEXresItemX 22" xfId="34086" xr:uid="{00000000-0005-0000-0000-00000C850000}"/>
    <cellStyle name="SAPBEXresItemX 23" xfId="34087" xr:uid="{00000000-0005-0000-0000-00000D850000}"/>
    <cellStyle name="SAPBEXresItemX 3" xfId="34088" xr:uid="{00000000-0005-0000-0000-00000E850000}"/>
    <cellStyle name="SAPBEXresItemX 3 10" xfId="34089" xr:uid="{00000000-0005-0000-0000-00000F850000}"/>
    <cellStyle name="SAPBEXresItemX 3 10 2" xfId="34090" xr:uid="{00000000-0005-0000-0000-000010850000}"/>
    <cellStyle name="SAPBEXresItemX 3 11" xfId="34091" xr:uid="{00000000-0005-0000-0000-000011850000}"/>
    <cellStyle name="SAPBEXresItemX 3 11 2" xfId="34092" xr:uid="{00000000-0005-0000-0000-000012850000}"/>
    <cellStyle name="SAPBEXresItemX 3 12" xfId="34093" xr:uid="{00000000-0005-0000-0000-000013850000}"/>
    <cellStyle name="SAPBEXresItemX 3 2" xfId="34094" xr:uid="{00000000-0005-0000-0000-000014850000}"/>
    <cellStyle name="SAPBEXresItemX 3 2 2" xfId="34095" xr:uid="{00000000-0005-0000-0000-000015850000}"/>
    <cellStyle name="SAPBEXresItemX 3 2 2 2" xfId="34096" xr:uid="{00000000-0005-0000-0000-000016850000}"/>
    <cellStyle name="SAPBEXresItemX 3 2 2 3" xfId="34097" xr:uid="{00000000-0005-0000-0000-000017850000}"/>
    <cellStyle name="SAPBEXresItemX 3 2 2 4" xfId="34098" xr:uid="{00000000-0005-0000-0000-000018850000}"/>
    <cellStyle name="SAPBEXresItemX 3 2 3" xfId="34099" xr:uid="{00000000-0005-0000-0000-000019850000}"/>
    <cellStyle name="SAPBEXresItemX 3 2 3 2" xfId="34100" xr:uid="{00000000-0005-0000-0000-00001A850000}"/>
    <cellStyle name="SAPBEXresItemX 3 2 3 3" xfId="34101" xr:uid="{00000000-0005-0000-0000-00001B850000}"/>
    <cellStyle name="SAPBEXresItemX 3 2 3 4" xfId="34102" xr:uid="{00000000-0005-0000-0000-00001C850000}"/>
    <cellStyle name="SAPBEXresItemX 3 2 4" xfId="34103" xr:uid="{00000000-0005-0000-0000-00001D850000}"/>
    <cellStyle name="SAPBEXresItemX 3 2 4 2" xfId="34104" xr:uid="{00000000-0005-0000-0000-00001E850000}"/>
    <cellStyle name="SAPBEXresItemX 3 2 4 3" xfId="34105" xr:uid="{00000000-0005-0000-0000-00001F850000}"/>
    <cellStyle name="SAPBEXresItemX 3 2 4 4" xfId="34106" xr:uid="{00000000-0005-0000-0000-000020850000}"/>
    <cellStyle name="SAPBEXresItemX 3 2 5" xfId="34107" xr:uid="{00000000-0005-0000-0000-000021850000}"/>
    <cellStyle name="SAPBEXresItemX 3 2 5 2" xfId="34108" xr:uid="{00000000-0005-0000-0000-000022850000}"/>
    <cellStyle name="SAPBEXresItemX 3 2 5 3" xfId="34109" xr:uid="{00000000-0005-0000-0000-000023850000}"/>
    <cellStyle name="SAPBEXresItemX 3 2 5 4" xfId="34110" xr:uid="{00000000-0005-0000-0000-000024850000}"/>
    <cellStyle name="SAPBEXresItemX 3 2 6" xfId="34111" xr:uid="{00000000-0005-0000-0000-000025850000}"/>
    <cellStyle name="SAPBEXresItemX 3 2 6 2" xfId="34112" xr:uid="{00000000-0005-0000-0000-000026850000}"/>
    <cellStyle name="SAPBEXresItemX 3 2 6 3" xfId="34113" xr:uid="{00000000-0005-0000-0000-000027850000}"/>
    <cellStyle name="SAPBEXresItemX 3 2 6 4" xfId="34114" xr:uid="{00000000-0005-0000-0000-000028850000}"/>
    <cellStyle name="SAPBEXresItemX 3 2 7" xfId="34115" xr:uid="{00000000-0005-0000-0000-000029850000}"/>
    <cellStyle name="SAPBEXresItemX 3 2 8" xfId="34116" xr:uid="{00000000-0005-0000-0000-00002A850000}"/>
    <cellStyle name="SAPBEXresItemX 3 2 9" xfId="34117" xr:uid="{00000000-0005-0000-0000-00002B850000}"/>
    <cellStyle name="SAPBEXresItemX 3 3" xfId="34118" xr:uid="{00000000-0005-0000-0000-00002C850000}"/>
    <cellStyle name="SAPBEXresItemX 3 3 2" xfId="34119" xr:uid="{00000000-0005-0000-0000-00002D850000}"/>
    <cellStyle name="SAPBEXresItemX 3 3 3" xfId="34120" xr:uid="{00000000-0005-0000-0000-00002E850000}"/>
    <cellStyle name="SAPBEXresItemX 3 3 4" xfId="34121" xr:uid="{00000000-0005-0000-0000-00002F850000}"/>
    <cellStyle name="SAPBEXresItemX 3 4" xfId="34122" xr:uid="{00000000-0005-0000-0000-000030850000}"/>
    <cellStyle name="SAPBEXresItemX 3 4 2" xfId="34123" xr:uid="{00000000-0005-0000-0000-000031850000}"/>
    <cellStyle name="SAPBEXresItemX 3 4 3" xfId="34124" xr:uid="{00000000-0005-0000-0000-000032850000}"/>
    <cellStyle name="SAPBEXresItemX 3 4 4" xfId="34125" xr:uid="{00000000-0005-0000-0000-000033850000}"/>
    <cellStyle name="SAPBEXresItemX 3 5" xfId="34126" xr:uid="{00000000-0005-0000-0000-000034850000}"/>
    <cellStyle name="SAPBEXresItemX 3 5 2" xfId="34127" xr:uid="{00000000-0005-0000-0000-000035850000}"/>
    <cellStyle name="SAPBEXresItemX 3 5 3" xfId="34128" xr:uid="{00000000-0005-0000-0000-000036850000}"/>
    <cellStyle name="SAPBEXresItemX 3 5 4" xfId="34129" xr:uid="{00000000-0005-0000-0000-000037850000}"/>
    <cellStyle name="SAPBEXresItemX 3 6" xfId="34130" xr:uid="{00000000-0005-0000-0000-000038850000}"/>
    <cellStyle name="SAPBEXresItemX 3 6 2" xfId="34131" xr:uid="{00000000-0005-0000-0000-000039850000}"/>
    <cellStyle name="SAPBEXresItemX 3 6 3" xfId="34132" xr:uid="{00000000-0005-0000-0000-00003A850000}"/>
    <cellStyle name="SAPBEXresItemX 3 6 4" xfId="34133" xr:uid="{00000000-0005-0000-0000-00003B850000}"/>
    <cellStyle name="SAPBEXresItemX 3 7" xfId="34134" xr:uid="{00000000-0005-0000-0000-00003C850000}"/>
    <cellStyle name="SAPBEXresItemX 3 7 2" xfId="34135" xr:uid="{00000000-0005-0000-0000-00003D850000}"/>
    <cellStyle name="SAPBEXresItemX 3 7 3" xfId="34136" xr:uid="{00000000-0005-0000-0000-00003E850000}"/>
    <cellStyle name="SAPBEXresItemX 3 7 4" xfId="34137" xr:uid="{00000000-0005-0000-0000-00003F850000}"/>
    <cellStyle name="SAPBEXresItemX 3 8" xfId="34138" xr:uid="{00000000-0005-0000-0000-000040850000}"/>
    <cellStyle name="SAPBEXresItemX 3 9" xfId="34139" xr:uid="{00000000-0005-0000-0000-000041850000}"/>
    <cellStyle name="SAPBEXresItemX 3 9 2" xfId="34140" xr:uid="{00000000-0005-0000-0000-000042850000}"/>
    <cellStyle name="SAPBEXresItemX 4" xfId="34141" xr:uid="{00000000-0005-0000-0000-000043850000}"/>
    <cellStyle name="SAPBEXresItemX 4 10" xfId="34142" xr:uid="{00000000-0005-0000-0000-000044850000}"/>
    <cellStyle name="SAPBEXresItemX 4 2" xfId="34143" xr:uid="{00000000-0005-0000-0000-000045850000}"/>
    <cellStyle name="SAPBEXresItemX 4 2 2" xfId="34144" xr:uid="{00000000-0005-0000-0000-000046850000}"/>
    <cellStyle name="SAPBEXresItemX 4 2 2 2" xfId="34145" xr:uid="{00000000-0005-0000-0000-000047850000}"/>
    <cellStyle name="SAPBEXresItemX 4 2 2 3" xfId="34146" xr:uid="{00000000-0005-0000-0000-000048850000}"/>
    <cellStyle name="SAPBEXresItemX 4 2 2 4" xfId="34147" xr:uid="{00000000-0005-0000-0000-000049850000}"/>
    <cellStyle name="SAPBEXresItemX 4 2 3" xfId="34148" xr:uid="{00000000-0005-0000-0000-00004A850000}"/>
    <cellStyle name="SAPBEXresItemX 4 2 3 2" xfId="34149" xr:uid="{00000000-0005-0000-0000-00004B850000}"/>
    <cellStyle name="SAPBEXresItemX 4 2 3 3" xfId="34150" xr:uid="{00000000-0005-0000-0000-00004C850000}"/>
    <cellStyle name="SAPBEXresItemX 4 2 3 4" xfId="34151" xr:uid="{00000000-0005-0000-0000-00004D850000}"/>
    <cellStyle name="SAPBEXresItemX 4 2 4" xfId="34152" xr:uid="{00000000-0005-0000-0000-00004E850000}"/>
    <cellStyle name="SAPBEXresItemX 4 2 4 2" xfId="34153" xr:uid="{00000000-0005-0000-0000-00004F850000}"/>
    <cellStyle name="SAPBEXresItemX 4 2 4 3" xfId="34154" xr:uid="{00000000-0005-0000-0000-000050850000}"/>
    <cellStyle name="SAPBEXresItemX 4 2 4 4" xfId="34155" xr:uid="{00000000-0005-0000-0000-000051850000}"/>
    <cellStyle name="SAPBEXresItemX 4 2 5" xfId="34156" xr:uid="{00000000-0005-0000-0000-000052850000}"/>
    <cellStyle name="SAPBEXresItemX 4 2 5 2" xfId="34157" xr:uid="{00000000-0005-0000-0000-000053850000}"/>
    <cellStyle name="SAPBEXresItemX 4 2 5 3" xfId="34158" xr:uid="{00000000-0005-0000-0000-000054850000}"/>
    <cellStyle name="SAPBEXresItemX 4 2 5 4" xfId="34159" xr:uid="{00000000-0005-0000-0000-000055850000}"/>
    <cellStyle name="SAPBEXresItemX 4 2 6" xfId="34160" xr:uid="{00000000-0005-0000-0000-000056850000}"/>
    <cellStyle name="SAPBEXresItemX 4 2 6 2" xfId="34161" xr:uid="{00000000-0005-0000-0000-000057850000}"/>
    <cellStyle name="SAPBEXresItemX 4 2 6 3" xfId="34162" xr:uid="{00000000-0005-0000-0000-000058850000}"/>
    <cellStyle name="SAPBEXresItemX 4 2 6 4" xfId="34163" xr:uid="{00000000-0005-0000-0000-000059850000}"/>
    <cellStyle name="SAPBEXresItemX 4 2 7" xfId="34164" xr:uid="{00000000-0005-0000-0000-00005A850000}"/>
    <cellStyle name="SAPBEXresItemX 4 2 8" xfId="34165" xr:uid="{00000000-0005-0000-0000-00005B850000}"/>
    <cellStyle name="SAPBEXresItemX 4 2 9" xfId="34166" xr:uid="{00000000-0005-0000-0000-00005C850000}"/>
    <cellStyle name="SAPBEXresItemX 4 3" xfId="34167" xr:uid="{00000000-0005-0000-0000-00005D850000}"/>
    <cellStyle name="SAPBEXresItemX 4 3 2" xfId="34168" xr:uid="{00000000-0005-0000-0000-00005E850000}"/>
    <cellStyle name="SAPBEXresItemX 4 3 3" xfId="34169" xr:uid="{00000000-0005-0000-0000-00005F850000}"/>
    <cellStyle name="SAPBEXresItemX 4 3 4" xfId="34170" xr:uid="{00000000-0005-0000-0000-000060850000}"/>
    <cellStyle name="SAPBEXresItemX 4 4" xfId="34171" xr:uid="{00000000-0005-0000-0000-000061850000}"/>
    <cellStyle name="SAPBEXresItemX 4 4 2" xfId="34172" xr:uid="{00000000-0005-0000-0000-000062850000}"/>
    <cellStyle name="SAPBEXresItemX 4 4 3" xfId="34173" xr:uid="{00000000-0005-0000-0000-000063850000}"/>
    <cellStyle name="SAPBEXresItemX 4 4 4" xfId="34174" xr:uid="{00000000-0005-0000-0000-000064850000}"/>
    <cellStyle name="SAPBEXresItemX 4 5" xfId="34175" xr:uid="{00000000-0005-0000-0000-000065850000}"/>
    <cellStyle name="SAPBEXresItemX 4 5 2" xfId="34176" xr:uid="{00000000-0005-0000-0000-000066850000}"/>
    <cellStyle name="SAPBEXresItemX 4 5 3" xfId="34177" xr:uid="{00000000-0005-0000-0000-000067850000}"/>
    <cellStyle name="SAPBEXresItemX 4 5 4" xfId="34178" xr:uid="{00000000-0005-0000-0000-000068850000}"/>
    <cellStyle name="SAPBEXresItemX 4 6" xfId="34179" xr:uid="{00000000-0005-0000-0000-000069850000}"/>
    <cellStyle name="SAPBEXresItemX 4 6 2" xfId="34180" xr:uid="{00000000-0005-0000-0000-00006A850000}"/>
    <cellStyle name="SAPBEXresItemX 4 6 3" xfId="34181" xr:uid="{00000000-0005-0000-0000-00006B850000}"/>
    <cellStyle name="SAPBEXresItemX 4 6 4" xfId="34182" xr:uid="{00000000-0005-0000-0000-00006C850000}"/>
    <cellStyle name="SAPBEXresItemX 4 7" xfId="34183" xr:uid="{00000000-0005-0000-0000-00006D850000}"/>
    <cellStyle name="SAPBEXresItemX 4 7 2" xfId="34184" xr:uid="{00000000-0005-0000-0000-00006E850000}"/>
    <cellStyle name="SAPBEXresItemX 4 7 3" xfId="34185" xr:uid="{00000000-0005-0000-0000-00006F850000}"/>
    <cellStyle name="SAPBEXresItemX 4 7 4" xfId="34186" xr:uid="{00000000-0005-0000-0000-000070850000}"/>
    <cellStyle name="SAPBEXresItemX 4 8" xfId="34187" xr:uid="{00000000-0005-0000-0000-000071850000}"/>
    <cellStyle name="SAPBEXresItemX 4 8 2" xfId="34188" xr:uid="{00000000-0005-0000-0000-000072850000}"/>
    <cellStyle name="SAPBEXresItemX 4 9" xfId="34189" xr:uid="{00000000-0005-0000-0000-000073850000}"/>
    <cellStyle name="SAPBEXresItemX 4 9 2" xfId="34190" xr:uid="{00000000-0005-0000-0000-000074850000}"/>
    <cellStyle name="SAPBEXresItemX 5" xfId="34191" xr:uid="{00000000-0005-0000-0000-000075850000}"/>
    <cellStyle name="SAPBEXresItemX 5 2" xfId="34192" xr:uid="{00000000-0005-0000-0000-000076850000}"/>
    <cellStyle name="SAPBEXresItemX 5 2 2" xfId="34193" xr:uid="{00000000-0005-0000-0000-000077850000}"/>
    <cellStyle name="SAPBEXresItemX 5 2 3" xfId="34194" xr:uid="{00000000-0005-0000-0000-000078850000}"/>
    <cellStyle name="SAPBEXresItemX 5 2 4" xfId="34195" xr:uid="{00000000-0005-0000-0000-000079850000}"/>
    <cellStyle name="SAPBEXresItemX 5 3" xfId="34196" xr:uid="{00000000-0005-0000-0000-00007A850000}"/>
    <cellStyle name="SAPBEXresItemX 5 4" xfId="34197" xr:uid="{00000000-0005-0000-0000-00007B850000}"/>
    <cellStyle name="SAPBEXresItemX 5 5" xfId="34198" xr:uid="{00000000-0005-0000-0000-00007C850000}"/>
    <cellStyle name="SAPBEXresItemX 5 6" xfId="34199" xr:uid="{00000000-0005-0000-0000-00007D850000}"/>
    <cellStyle name="SAPBEXresItemX 5 7" xfId="34200" xr:uid="{00000000-0005-0000-0000-00007E850000}"/>
    <cellStyle name="SAPBEXresItemX 6" xfId="34201" xr:uid="{00000000-0005-0000-0000-00007F850000}"/>
    <cellStyle name="SAPBEXresItemX 6 2" xfId="34202" xr:uid="{00000000-0005-0000-0000-000080850000}"/>
    <cellStyle name="SAPBEXresItemX 6 2 2" xfId="34203" xr:uid="{00000000-0005-0000-0000-000081850000}"/>
    <cellStyle name="SAPBEXresItemX 6 2 3" xfId="34204" xr:uid="{00000000-0005-0000-0000-000082850000}"/>
    <cellStyle name="SAPBEXresItemX 6 2 4" xfId="34205" xr:uid="{00000000-0005-0000-0000-000083850000}"/>
    <cellStyle name="SAPBEXresItemX 6 3" xfId="34206" xr:uid="{00000000-0005-0000-0000-000084850000}"/>
    <cellStyle name="SAPBEXresItemX 6 4" xfId="34207" xr:uid="{00000000-0005-0000-0000-000085850000}"/>
    <cellStyle name="SAPBEXresItemX 6 5" xfId="34208" xr:uid="{00000000-0005-0000-0000-000086850000}"/>
    <cellStyle name="SAPBEXresItemX 7" xfId="34209" xr:uid="{00000000-0005-0000-0000-000087850000}"/>
    <cellStyle name="SAPBEXresItemX 7 2" xfId="34210" xr:uid="{00000000-0005-0000-0000-000088850000}"/>
    <cellStyle name="SAPBEXresItemX 7 3" xfId="34211" xr:uid="{00000000-0005-0000-0000-000089850000}"/>
    <cellStyle name="SAPBEXresItemX 7 4" xfId="34212" xr:uid="{00000000-0005-0000-0000-00008A850000}"/>
    <cellStyle name="SAPBEXresItemX 8" xfId="34213" xr:uid="{00000000-0005-0000-0000-00008B850000}"/>
    <cellStyle name="SAPBEXresItemX 8 2" xfId="34214" xr:uid="{00000000-0005-0000-0000-00008C850000}"/>
    <cellStyle name="SAPBEXresItemX 8 3" xfId="34215" xr:uid="{00000000-0005-0000-0000-00008D850000}"/>
    <cellStyle name="SAPBEXresItemX 8 4" xfId="34216" xr:uid="{00000000-0005-0000-0000-00008E850000}"/>
    <cellStyle name="SAPBEXresItemX 9" xfId="34217" xr:uid="{00000000-0005-0000-0000-00008F850000}"/>
    <cellStyle name="SAPBEXresItemX 9 2" xfId="34218" xr:uid="{00000000-0005-0000-0000-000090850000}"/>
    <cellStyle name="SAPBEXresItemX 9 3" xfId="34219" xr:uid="{00000000-0005-0000-0000-000091850000}"/>
    <cellStyle name="SAPBEXresItemX 9 4" xfId="34220" xr:uid="{00000000-0005-0000-0000-000092850000}"/>
    <cellStyle name="SAPBEXstdData" xfId="133" xr:uid="{00000000-0005-0000-0000-000093850000}"/>
    <cellStyle name="SAPBEXstdData 10" xfId="34221" xr:uid="{00000000-0005-0000-0000-000094850000}"/>
    <cellStyle name="SAPBEXstdData 10 2" xfId="34222" xr:uid="{00000000-0005-0000-0000-000095850000}"/>
    <cellStyle name="SAPBEXstdData 10 3" xfId="34223" xr:uid="{00000000-0005-0000-0000-000096850000}"/>
    <cellStyle name="SAPBEXstdData 10 4" xfId="34224" xr:uid="{00000000-0005-0000-0000-000097850000}"/>
    <cellStyle name="SAPBEXstdData 11" xfId="34225" xr:uid="{00000000-0005-0000-0000-000098850000}"/>
    <cellStyle name="SAPBEXstdData 11 2" xfId="34226" xr:uid="{00000000-0005-0000-0000-000099850000}"/>
    <cellStyle name="SAPBEXstdData 11 3" xfId="34227" xr:uid="{00000000-0005-0000-0000-00009A850000}"/>
    <cellStyle name="SAPBEXstdData 11 4" xfId="34228" xr:uid="{00000000-0005-0000-0000-00009B850000}"/>
    <cellStyle name="SAPBEXstdData 12" xfId="34229" xr:uid="{00000000-0005-0000-0000-00009C850000}"/>
    <cellStyle name="SAPBEXstdData 12 2" xfId="34230" xr:uid="{00000000-0005-0000-0000-00009D850000}"/>
    <cellStyle name="SAPBEXstdData 12 3" xfId="34231" xr:uid="{00000000-0005-0000-0000-00009E850000}"/>
    <cellStyle name="SAPBEXstdData 12 4" xfId="34232" xr:uid="{00000000-0005-0000-0000-00009F850000}"/>
    <cellStyle name="SAPBEXstdData 13" xfId="34233" xr:uid="{00000000-0005-0000-0000-0000A0850000}"/>
    <cellStyle name="SAPBEXstdData 13 2" xfId="34234" xr:uid="{00000000-0005-0000-0000-0000A1850000}"/>
    <cellStyle name="SAPBEXstdData 13 3" xfId="34235" xr:uid="{00000000-0005-0000-0000-0000A2850000}"/>
    <cellStyle name="SAPBEXstdData 13 4" xfId="34236" xr:uid="{00000000-0005-0000-0000-0000A3850000}"/>
    <cellStyle name="SAPBEXstdData 14" xfId="34237" xr:uid="{00000000-0005-0000-0000-0000A4850000}"/>
    <cellStyle name="SAPBEXstdData 14 2" xfId="34238" xr:uid="{00000000-0005-0000-0000-0000A5850000}"/>
    <cellStyle name="SAPBEXstdData 14 3" xfId="34239" xr:uid="{00000000-0005-0000-0000-0000A6850000}"/>
    <cellStyle name="SAPBEXstdData 14 4" xfId="34240" xr:uid="{00000000-0005-0000-0000-0000A7850000}"/>
    <cellStyle name="SAPBEXstdData 15" xfId="34241" xr:uid="{00000000-0005-0000-0000-0000A8850000}"/>
    <cellStyle name="SAPBEXstdData 15 2" xfId="34242" xr:uid="{00000000-0005-0000-0000-0000A9850000}"/>
    <cellStyle name="SAPBEXstdData 15 3" xfId="34243" xr:uid="{00000000-0005-0000-0000-0000AA850000}"/>
    <cellStyle name="SAPBEXstdData 15 4" xfId="34244" xr:uid="{00000000-0005-0000-0000-0000AB850000}"/>
    <cellStyle name="SAPBEXstdData 16" xfId="34245" xr:uid="{00000000-0005-0000-0000-0000AC850000}"/>
    <cellStyle name="SAPBEXstdData 16 2" xfId="34246" xr:uid="{00000000-0005-0000-0000-0000AD850000}"/>
    <cellStyle name="SAPBEXstdData 16 3" xfId="34247" xr:uid="{00000000-0005-0000-0000-0000AE850000}"/>
    <cellStyle name="SAPBEXstdData 16 4" xfId="34248" xr:uid="{00000000-0005-0000-0000-0000AF850000}"/>
    <cellStyle name="SAPBEXstdData 17" xfId="34249" xr:uid="{00000000-0005-0000-0000-0000B0850000}"/>
    <cellStyle name="SAPBEXstdData 17 2" xfId="34250" xr:uid="{00000000-0005-0000-0000-0000B1850000}"/>
    <cellStyle name="SAPBEXstdData 17 3" xfId="34251" xr:uid="{00000000-0005-0000-0000-0000B2850000}"/>
    <cellStyle name="SAPBEXstdData 17 4" xfId="34252" xr:uid="{00000000-0005-0000-0000-0000B3850000}"/>
    <cellStyle name="SAPBEXstdData 18" xfId="34253" xr:uid="{00000000-0005-0000-0000-0000B4850000}"/>
    <cellStyle name="SAPBEXstdData 18 2" xfId="34254" xr:uid="{00000000-0005-0000-0000-0000B5850000}"/>
    <cellStyle name="SAPBEXstdData 18 3" xfId="34255" xr:uid="{00000000-0005-0000-0000-0000B6850000}"/>
    <cellStyle name="SAPBEXstdData 18 4" xfId="34256" xr:uid="{00000000-0005-0000-0000-0000B7850000}"/>
    <cellStyle name="SAPBEXstdData 19" xfId="34257" xr:uid="{00000000-0005-0000-0000-0000B8850000}"/>
    <cellStyle name="SAPBEXstdData 2" xfId="34258" xr:uid="{00000000-0005-0000-0000-0000B9850000}"/>
    <cellStyle name="SAPBEXstdData 2 10" xfId="34259" xr:uid="{00000000-0005-0000-0000-0000BA850000}"/>
    <cellStyle name="SAPBEXstdData 2 10 2" xfId="34260" xr:uid="{00000000-0005-0000-0000-0000BB850000}"/>
    <cellStyle name="SAPBEXstdData 2 11" xfId="34261" xr:uid="{00000000-0005-0000-0000-0000BC850000}"/>
    <cellStyle name="SAPBEXstdData 2 11 2" xfId="34262" xr:uid="{00000000-0005-0000-0000-0000BD850000}"/>
    <cellStyle name="SAPBEXstdData 2 12" xfId="34263" xr:uid="{00000000-0005-0000-0000-0000BE850000}"/>
    <cellStyle name="SAPBEXstdData 2 12 2" xfId="34264" xr:uid="{00000000-0005-0000-0000-0000BF850000}"/>
    <cellStyle name="SAPBEXstdData 2 13" xfId="34265" xr:uid="{00000000-0005-0000-0000-0000C0850000}"/>
    <cellStyle name="SAPBEXstdData 2 2" xfId="34266" xr:uid="{00000000-0005-0000-0000-0000C1850000}"/>
    <cellStyle name="SAPBEXstdData 2 2 10" xfId="34267" xr:uid="{00000000-0005-0000-0000-0000C2850000}"/>
    <cellStyle name="SAPBEXstdData 2 2 2" xfId="34268" xr:uid="{00000000-0005-0000-0000-0000C3850000}"/>
    <cellStyle name="SAPBEXstdData 2 2 2 2" xfId="34269" xr:uid="{00000000-0005-0000-0000-0000C4850000}"/>
    <cellStyle name="SAPBEXstdData 2 2 2 2 2" xfId="34270" xr:uid="{00000000-0005-0000-0000-0000C5850000}"/>
    <cellStyle name="SAPBEXstdData 2 2 2 2 3" xfId="34271" xr:uid="{00000000-0005-0000-0000-0000C6850000}"/>
    <cellStyle name="SAPBEXstdData 2 2 2 2 4" xfId="34272" xr:uid="{00000000-0005-0000-0000-0000C7850000}"/>
    <cellStyle name="SAPBEXstdData 2 2 2 3" xfId="34273" xr:uid="{00000000-0005-0000-0000-0000C8850000}"/>
    <cellStyle name="SAPBEXstdData 2 2 2 3 2" xfId="34274" xr:uid="{00000000-0005-0000-0000-0000C9850000}"/>
    <cellStyle name="SAPBEXstdData 2 2 2 3 3" xfId="34275" xr:uid="{00000000-0005-0000-0000-0000CA850000}"/>
    <cellStyle name="SAPBEXstdData 2 2 2 3 4" xfId="34276" xr:uid="{00000000-0005-0000-0000-0000CB850000}"/>
    <cellStyle name="SAPBEXstdData 2 2 2 4" xfId="34277" xr:uid="{00000000-0005-0000-0000-0000CC850000}"/>
    <cellStyle name="SAPBEXstdData 2 2 2 4 2" xfId="34278" xr:uid="{00000000-0005-0000-0000-0000CD850000}"/>
    <cellStyle name="SAPBEXstdData 2 2 2 4 3" xfId="34279" xr:uid="{00000000-0005-0000-0000-0000CE850000}"/>
    <cellStyle name="SAPBEXstdData 2 2 2 4 4" xfId="34280" xr:uid="{00000000-0005-0000-0000-0000CF850000}"/>
    <cellStyle name="SAPBEXstdData 2 2 2 5" xfId="34281" xr:uid="{00000000-0005-0000-0000-0000D0850000}"/>
    <cellStyle name="SAPBEXstdData 2 2 2 5 2" xfId="34282" xr:uid="{00000000-0005-0000-0000-0000D1850000}"/>
    <cellStyle name="SAPBEXstdData 2 2 2 5 3" xfId="34283" xr:uid="{00000000-0005-0000-0000-0000D2850000}"/>
    <cellStyle name="SAPBEXstdData 2 2 2 5 4" xfId="34284" xr:uid="{00000000-0005-0000-0000-0000D3850000}"/>
    <cellStyle name="SAPBEXstdData 2 2 2 6" xfId="34285" xr:uid="{00000000-0005-0000-0000-0000D4850000}"/>
    <cellStyle name="SAPBEXstdData 2 2 2 6 2" xfId="34286" xr:uid="{00000000-0005-0000-0000-0000D5850000}"/>
    <cellStyle name="SAPBEXstdData 2 2 2 6 3" xfId="34287" xr:uid="{00000000-0005-0000-0000-0000D6850000}"/>
    <cellStyle name="SAPBEXstdData 2 2 2 6 4" xfId="34288" xr:uid="{00000000-0005-0000-0000-0000D7850000}"/>
    <cellStyle name="SAPBEXstdData 2 2 2 7" xfId="34289" xr:uid="{00000000-0005-0000-0000-0000D8850000}"/>
    <cellStyle name="SAPBEXstdData 2 2 2 8" xfId="34290" xr:uid="{00000000-0005-0000-0000-0000D9850000}"/>
    <cellStyle name="SAPBEXstdData 2 2 2 9" xfId="34291" xr:uid="{00000000-0005-0000-0000-0000DA850000}"/>
    <cellStyle name="SAPBEXstdData 2 2 3" xfId="34292" xr:uid="{00000000-0005-0000-0000-0000DB850000}"/>
    <cellStyle name="SAPBEXstdData 2 2 3 2" xfId="34293" xr:uid="{00000000-0005-0000-0000-0000DC850000}"/>
    <cellStyle name="SAPBEXstdData 2 2 3 3" xfId="34294" xr:uid="{00000000-0005-0000-0000-0000DD850000}"/>
    <cellStyle name="SAPBEXstdData 2 2 3 4" xfId="34295" xr:uid="{00000000-0005-0000-0000-0000DE850000}"/>
    <cellStyle name="SAPBEXstdData 2 2 4" xfId="34296" xr:uid="{00000000-0005-0000-0000-0000DF850000}"/>
    <cellStyle name="SAPBEXstdData 2 2 4 2" xfId="34297" xr:uid="{00000000-0005-0000-0000-0000E0850000}"/>
    <cellStyle name="SAPBEXstdData 2 2 4 3" xfId="34298" xr:uid="{00000000-0005-0000-0000-0000E1850000}"/>
    <cellStyle name="SAPBEXstdData 2 2 4 4" xfId="34299" xr:uid="{00000000-0005-0000-0000-0000E2850000}"/>
    <cellStyle name="SAPBEXstdData 2 2 5" xfId="34300" xr:uid="{00000000-0005-0000-0000-0000E3850000}"/>
    <cellStyle name="SAPBEXstdData 2 2 5 2" xfId="34301" xr:uid="{00000000-0005-0000-0000-0000E4850000}"/>
    <cellStyle name="SAPBEXstdData 2 2 5 3" xfId="34302" xr:uid="{00000000-0005-0000-0000-0000E5850000}"/>
    <cellStyle name="SAPBEXstdData 2 2 5 4" xfId="34303" xr:uid="{00000000-0005-0000-0000-0000E6850000}"/>
    <cellStyle name="SAPBEXstdData 2 2 6" xfId="34304" xr:uid="{00000000-0005-0000-0000-0000E7850000}"/>
    <cellStyle name="SAPBEXstdData 2 2 6 2" xfId="34305" xr:uid="{00000000-0005-0000-0000-0000E8850000}"/>
    <cellStyle name="SAPBEXstdData 2 2 6 3" xfId="34306" xr:uid="{00000000-0005-0000-0000-0000E9850000}"/>
    <cellStyle name="SAPBEXstdData 2 2 6 4" xfId="34307" xr:uid="{00000000-0005-0000-0000-0000EA850000}"/>
    <cellStyle name="SAPBEXstdData 2 2 7" xfId="34308" xr:uid="{00000000-0005-0000-0000-0000EB850000}"/>
    <cellStyle name="SAPBEXstdData 2 2 7 2" xfId="34309" xr:uid="{00000000-0005-0000-0000-0000EC850000}"/>
    <cellStyle name="SAPBEXstdData 2 2 7 3" xfId="34310" xr:uid="{00000000-0005-0000-0000-0000ED850000}"/>
    <cellStyle name="SAPBEXstdData 2 2 7 4" xfId="34311" xr:uid="{00000000-0005-0000-0000-0000EE850000}"/>
    <cellStyle name="SAPBEXstdData 2 2 8" xfId="34312" xr:uid="{00000000-0005-0000-0000-0000EF850000}"/>
    <cellStyle name="SAPBEXstdData 2 2 8 2" xfId="34313" xr:uid="{00000000-0005-0000-0000-0000F0850000}"/>
    <cellStyle name="SAPBEXstdData 2 2 9" xfId="34314" xr:uid="{00000000-0005-0000-0000-0000F1850000}"/>
    <cellStyle name="SAPBEXstdData 2 3" xfId="34315" xr:uid="{00000000-0005-0000-0000-0000F2850000}"/>
    <cellStyle name="SAPBEXstdData 2 3 2" xfId="34316" xr:uid="{00000000-0005-0000-0000-0000F3850000}"/>
    <cellStyle name="SAPBEXstdData 2 3 2 2" xfId="34317" xr:uid="{00000000-0005-0000-0000-0000F4850000}"/>
    <cellStyle name="SAPBEXstdData 2 3 2 3" xfId="34318" xr:uid="{00000000-0005-0000-0000-0000F5850000}"/>
    <cellStyle name="SAPBEXstdData 2 3 2 4" xfId="34319" xr:uid="{00000000-0005-0000-0000-0000F6850000}"/>
    <cellStyle name="SAPBEXstdData 2 3 3" xfId="34320" xr:uid="{00000000-0005-0000-0000-0000F7850000}"/>
    <cellStyle name="SAPBEXstdData 2 3 3 2" xfId="34321" xr:uid="{00000000-0005-0000-0000-0000F8850000}"/>
    <cellStyle name="SAPBEXstdData 2 3 3 3" xfId="34322" xr:uid="{00000000-0005-0000-0000-0000F9850000}"/>
    <cellStyle name="SAPBEXstdData 2 3 3 4" xfId="34323" xr:uid="{00000000-0005-0000-0000-0000FA850000}"/>
    <cellStyle name="SAPBEXstdData 2 3 4" xfId="34324" xr:uid="{00000000-0005-0000-0000-0000FB850000}"/>
    <cellStyle name="SAPBEXstdData 2 3 4 2" xfId="34325" xr:uid="{00000000-0005-0000-0000-0000FC850000}"/>
    <cellStyle name="SAPBEXstdData 2 3 4 3" xfId="34326" xr:uid="{00000000-0005-0000-0000-0000FD850000}"/>
    <cellStyle name="SAPBEXstdData 2 3 4 4" xfId="34327" xr:uid="{00000000-0005-0000-0000-0000FE850000}"/>
    <cellStyle name="SAPBEXstdData 2 3 5" xfId="34328" xr:uid="{00000000-0005-0000-0000-0000FF850000}"/>
    <cellStyle name="SAPBEXstdData 2 3 5 2" xfId="34329" xr:uid="{00000000-0005-0000-0000-000000860000}"/>
    <cellStyle name="SAPBEXstdData 2 3 5 3" xfId="34330" xr:uid="{00000000-0005-0000-0000-000001860000}"/>
    <cellStyle name="SAPBEXstdData 2 3 5 4" xfId="34331" xr:uid="{00000000-0005-0000-0000-000002860000}"/>
    <cellStyle name="SAPBEXstdData 2 3 6" xfId="34332" xr:uid="{00000000-0005-0000-0000-000003860000}"/>
    <cellStyle name="SAPBEXstdData 2 3 6 2" xfId="34333" xr:uid="{00000000-0005-0000-0000-000004860000}"/>
    <cellStyle name="SAPBEXstdData 2 3 6 3" xfId="34334" xr:uid="{00000000-0005-0000-0000-000005860000}"/>
    <cellStyle name="SAPBEXstdData 2 3 6 4" xfId="34335" xr:uid="{00000000-0005-0000-0000-000006860000}"/>
    <cellStyle name="SAPBEXstdData 2 3 7" xfId="34336" xr:uid="{00000000-0005-0000-0000-000007860000}"/>
    <cellStyle name="SAPBEXstdData 2 3 8" xfId="34337" xr:uid="{00000000-0005-0000-0000-000008860000}"/>
    <cellStyle name="SAPBEXstdData 2 3 9" xfId="34338" xr:uid="{00000000-0005-0000-0000-000009860000}"/>
    <cellStyle name="SAPBEXstdData 2 4" xfId="34339" xr:uid="{00000000-0005-0000-0000-00000A860000}"/>
    <cellStyle name="SAPBEXstdData 2 4 2" xfId="34340" xr:uid="{00000000-0005-0000-0000-00000B860000}"/>
    <cellStyle name="SAPBEXstdData 2 4 3" xfId="34341" xr:uid="{00000000-0005-0000-0000-00000C860000}"/>
    <cellStyle name="SAPBEXstdData 2 4 4" xfId="34342" xr:uid="{00000000-0005-0000-0000-00000D860000}"/>
    <cellStyle name="SAPBEXstdData 2 5" xfId="34343" xr:uid="{00000000-0005-0000-0000-00000E860000}"/>
    <cellStyle name="SAPBEXstdData 2 5 2" xfId="34344" xr:uid="{00000000-0005-0000-0000-00000F860000}"/>
    <cellStyle name="SAPBEXstdData 2 5 3" xfId="34345" xr:uid="{00000000-0005-0000-0000-000010860000}"/>
    <cellStyle name="SAPBEXstdData 2 5 4" xfId="34346" xr:uid="{00000000-0005-0000-0000-000011860000}"/>
    <cellStyle name="SAPBEXstdData 2 6" xfId="34347" xr:uid="{00000000-0005-0000-0000-000012860000}"/>
    <cellStyle name="SAPBEXstdData 2 6 2" xfId="34348" xr:uid="{00000000-0005-0000-0000-000013860000}"/>
    <cellStyle name="SAPBEXstdData 2 6 3" xfId="34349" xr:uid="{00000000-0005-0000-0000-000014860000}"/>
    <cellStyle name="SAPBEXstdData 2 6 4" xfId="34350" xr:uid="{00000000-0005-0000-0000-000015860000}"/>
    <cellStyle name="SAPBEXstdData 2 7" xfId="34351" xr:uid="{00000000-0005-0000-0000-000016860000}"/>
    <cellStyle name="SAPBEXstdData 2 7 2" xfId="34352" xr:uid="{00000000-0005-0000-0000-000017860000}"/>
    <cellStyle name="SAPBEXstdData 2 7 3" xfId="34353" xr:uid="{00000000-0005-0000-0000-000018860000}"/>
    <cellStyle name="SAPBEXstdData 2 7 4" xfId="34354" xr:uid="{00000000-0005-0000-0000-000019860000}"/>
    <cellStyle name="SAPBEXstdData 2 8" xfId="34355" xr:uid="{00000000-0005-0000-0000-00001A860000}"/>
    <cellStyle name="SAPBEXstdData 2 9" xfId="34356" xr:uid="{00000000-0005-0000-0000-00001B860000}"/>
    <cellStyle name="SAPBEXstdData 20" xfId="34357" xr:uid="{00000000-0005-0000-0000-00001C860000}"/>
    <cellStyle name="SAPBEXstdData 20 2" xfId="34358" xr:uid="{00000000-0005-0000-0000-00001D860000}"/>
    <cellStyle name="SAPBEXstdData 21" xfId="34359" xr:uid="{00000000-0005-0000-0000-00001E860000}"/>
    <cellStyle name="SAPBEXstdData 21 2" xfId="34360" xr:uid="{00000000-0005-0000-0000-00001F860000}"/>
    <cellStyle name="SAPBEXstdData 22" xfId="34361" xr:uid="{00000000-0005-0000-0000-000020860000}"/>
    <cellStyle name="SAPBEXstdData 23" xfId="34362" xr:uid="{00000000-0005-0000-0000-000021860000}"/>
    <cellStyle name="SAPBEXstdData 3" xfId="34363" xr:uid="{00000000-0005-0000-0000-000022860000}"/>
    <cellStyle name="SAPBEXstdData 3 10" xfId="34364" xr:uid="{00000000-0005-0000-0000-000023860000}"/>
    <cellStyle name="SAPBEXstdData 3 10 2" xfId="34365" xr:uid="{00000000-0005-0000-0000-000024860000}"/>
    <cellStyle name="SAPBEXstdData 3 11" xfId="34366" xr:uid="{00000000-0005-0000-0000-000025860000}"/>
    <cellStyle name="SAPBEXstdData 3 11 2" xfId="34367" xr:uid="{00000000-0005-0000-0000-000026860000}"/>
    <cellStyle name="SAPBEXstdData 3 12" xfId="34368" xr:uid="{00000000-0005-0000-0000-000027860000}"/>
    <cellStyle name="SAPBEXstdData 3 2" xfId="34369" xr:uid="{00000000-0005-0000-0000-000028860000}"/>
    <cellStyle name="SAPBEXstdData 3 2 2" xfId="34370" xr:uid="{00000000-0005-0000-0000-000029860000}"/>
    <cellStyle name="SAPBEXstdData 3 2 2 2" xfId="34371" xr:uid="{00000000-0005-0000-0000-00002A860000}"/>
    <cellStyle name="SAPBEXstdData 3 2 2 3" xfId="34372" xr:uid="{00000000-0005-0000-0000-00002B860000}"/>
    <cellStyle name="SAPBEXstdData 3 2 2 4" xfId="34373" xr:uid="{00000000-0005-0000-0000-00002C860000}"/>
    <cellStyle name="SAPBEXstdData 3 2 3" xfId="34374" xr:uid="{00000000-0005-0000-0000-00002D860000}"/>
    <cellStyle name="SAPBEXstdData 3 2 3 2" xfId="34375" xr:uid="{00000000-0005-0000-0000-00002E860000}"/>
    <cellStyle name="SAPBEXstdData 3 2 3 3" xfId="34376" xr:uid="{00000000-0005-0000-0000-00002F860000}"/>
    <cellStyle name="SAPBEXstdData 3 2 3 4" xfId="34377" xr:uid="{00000000-0005-0000-0000-000030860000}"/>
    <cellStyle name="SAPBEXstdData 3 2 4" xfId="34378" xr:uid="{00000000-0005-0000-0000-000031860000}"/>
    <cellStyle name="SAPBEXstdData 3 2 4 2" xfId="34379" xr:uid="{00000000-0005-0000-0000-000032860000}"/>
    <cellStyle name="SAPBEXstdData 3 2 4 3" xfId="34380" xr:uid="{00000000-0005-0000-0000-000033860000}"/>
    <cellStyle name="SAPBEXstdData 3 2 4 4" xfId="34381" xr:uid="{00000000-0005-0000-0000-000034860000}"/>
    <cellStyle name="SAPBEXstdData 3 2 5" xfId="34382" xr:uid="{00000000-0005-0000-0000-000035860000}"/>
    <cellStyle name="SAPBEXstdData 3 2 5 2" xfId="34383" xr:uid="{00000000-0005-0000-0000-000036860000}"/>
    <cellStyle name="SAPBEXstdData 3 2 5 3" xfId="34384" xr:uid="{00000000-0005-0000-0000-000037860000}"/>
    <cellStyle name="SAPBEXstdData 3 2 5 4" xfId="34385" xr:uid="{00000000-0005-0000-0000-000038860000}"/>
    <cellStyle name="SAPBEXstdData 3 2 6" xfId="34386" xr:uid="{00000000-0005-0000-0000-000039860000}"/>
    <cellStyle name="SAPBEXstdData 3 2 6 2" xfId="34387" xr:uid="{00000000-0005-0000-0000-00003A860000}"/>
    <cellStyle name="SAPBEXstdData 3 2 6 3" xfId="34388" xr:uid="{00000000-0005-0000-0000-00003B860000}"/>
    <cellStyle name="SAPBEXstdData 3 2 6 4" xfId="34389" xr:uid="{00000000-0005-0000-0000-00003C860000}"/>
    <cellStyle name="SAPBEXstdData 3 2 7" xfId="34390" xr:uid="{00000000-0005-0000-0000-00003D860000}"/>
    <cellStyle name="SAPBEXstdData 3 2 8" xfId="34391" xr:uid="{00000000-0005-0000-0000-00003E860000}"/>
    <cellStyle name="SAPBEXstdData 3 2 9" xfId="34392" xr:uid="{00000000-0005-0000-0000-00003F860000}"/>
    <cellStyle name="SAPBEXstdData 3 3" xfId="34393" xr:uid="{00000000-0005-0000-0000-000040860000}"/>
    <cellStyle name="SAPBEXstdData 3 3 2" xfId="34394" xr:uid="{00000000-0005-0000-0000-000041860000}"/>
    <cellStyle name="SAPBEXstdData 3 3 3" xfId="34395" xr:uid="{00000000-0005-0000-0000-000042860000}"/>
    <cellStyle name="SAPBEXstdData 3 3 4" xfId="34396" xr:uid="{00000000-0005-0000-0000-000043860000}"/>
    <cellStyle name="SAPBEXstdData 3 4" xfId="34397" xr:uid="{00000000-0005-0000-0000-000044860000}"/>
    <cellStyle name="SAPBEXstdData 3 4 2" xfId="34398" xr:uid="{00000000-0005-0000-0000-000045860000}"/>
    <cellStyle name="SAPBEXstdData 3 4 3" xfId="34399" xr:uid="{00000000-0005-0000-0000-000046860000}"/>
    <cellStyle name="SAPBEXstdData 3 4 4" xfId="34400" xr:uid="{00000000-0005-0000-0000-000047860000}"/>
    <cellStyle name="SAPBEXstdData 3 5" xfId="34401" xr:uid="{00000000-0005-0000-0000-000048860000}"/>
    <cellStyle name="SAPBEXstdData 3 5 2" xfId="34402" xr:uid="{00000000-0005-0000-0000-000049860000}"/>
    <cellStyle name="SAPBEXstdData 3 5 3" xfId="34403" xr:uid="{00000000-0005-0000-0000-00004A860000}"/>
    <cellStyle name="SAPBEXstdData 3 5 4" xfId="34404" xr:uid="{00000000-0005-0000-0000-00004B860000}"/>
    <cellStyle name="SAPBEXstdData 3 6" xfId="34405" xr:uid="{00000000-0005-0000-0000-00004C860000}"/>
    <cellStyle name="SAPBEXstdData 3 6 2" xfId="34406" xr:uid="{00000000-0005-0000-0000-00004D860000}"/>
    <cellStyle name="SAPBEXstdData 3 6 3" xfId="34407" xr:uid="{00000000-0005-0000-0000-00004E860000}"/>
    <cellStyle name="SAPBEXstdData 3 6 4" xfId="34408" xr:uid="{00000000-0005-0000-0000-00004F860000}"/>
    <cellStyle name="SAPBEXstdData 3 7" xfId="34409" xr:uid="{00000000-0005-0000-0000-000050860000}"/>
    <cellStyle name="SAPBEXstdData 3 7 2" xfId="34410" xr:uid="{00000000-0005-0000-0000-000051860000}"/>
    <cellStyle name="SAPBEXstdData 3 7 3" xfId="34411" xr:uid="{00000000-0005-0000-0000-000052860000}"/>
    <cellStyle name="SAPBEXstdData 3 7 4" xfId="34412" xr:uid="{00000000-0005-0000-0000-000053860000}"/>
    <cellStyle name="SAPBEXstdData 3 8" xfId="34413" xr:uid="{00000000-0005-0000-0000-000054860000}"/>
    <cellStyle name="SAPBEXstdData 3 9" xfId="34414" xr:uid="{00000000-0005-0000-0000-000055860000}"/>
    <cellStyle name="SAPBEXstdData 3 9 2" xfId="34415" xr:uid="{00000000-0005-0000-0000-000056860000}"/>
    <cellStyle name="SAPBEXstdData 4" xfId="34416" xr:uid="{00000000-0005-0000-0000-000057860000}"/>
    <cellStyle name="SAPBEXstdData 4 10" xfId="34417" xr:uid="{00000000-0005-0000-0000-000058860000}"/>
    <cellStyle name="SAPBEXstdData 4 2" xfId="34418" xr:uid="{00000000-0005-0000-0000-000059860000}"/>
    <cellStyle name="SAPBEXstdData 4 2 2" xfId="34419" xr:uid="{00000000-0005-0000-0000-00005A860000}"/>
    <cellStyle name="SAPBEXstdData 4 2 2 2" xfId="34420" xr:uid="{00000000-0005-0000-0000-00005B860000}"/>
    <cellStyle name="SAPBEXstdData 4 2 2 3" xfId="34421" xr:uid="{00000000-0005-0000-0000-00005C860000}"/>
    <cellStyle name="SAPBEXstdData 4 2 2 4" xfId="34422" xr:uid="{00000000-0005-0000-0000-00005D860000}"/>
    <cellStyle name="SAPBEXstdData 4 2 3" xfId="34423" xr:uid="{00000000-0005-0000-0000-00005E860000}"/>
    <cellStyle name="SAPBEXstdData 4 2 3 2" xfId="34424" xr:uid="{00000000-0005-0000-0000-00005F860000}"/>
    <cellStyle name="SAPBEXstdData 4 2 3 3" xfId="34425" xr:uid="{00000000-0005-0000-0000-000060860000}"/>
    <cellStyle name="SAPBEXstdData 4 2 3 4" xfId="34426" xr:uid="{00000000-0005-0000-0000-000061860000}"/>
    <cellStyle name="SAPBEXstdData 4 2 4" xfId="34427" xr:uid="{00000000-0005-0000-0000-000062860000}"/>
    <cellStyle name="SAPBEXstdData 4 2 4 2" xfId="34428" xr:uid="{00000000-0005-0000-0000-000063860000}"/>
    <cellStyle name="SAPBEXstdData 4 2 4 3" xfId="34429" xr:uid="{00000000-0005-0000-0000-000064860000}"/>
    <cellStyle name="SAPBEXstdData 4 2 4 4" xfId="34430" xr:uid="{00000000-0005-0000-0000-000065860000}"/>
    <cellStyle name="SAPBEXstdData 4 2 5" xfId="34431" xr:uid="{00000000-0005-0000-0000-000066860000}"/>
    <cellStyle name="SAPBEXstdData 4 2 5 2" xfId="34432" xr:uid="{00000000-0005-0000-0000-000067860000}"/>
    <cellStyle name="SAPBEXstdData 4 2 5 3" xfId="34433" xr:uid="{00000000-0005-0000-0000-000068860000}"/>
    <cellStyle name="SAPBEXstdData 4 2 5 4" xfId="34434" xr:uid="{00000000-0005-0000-0000-000069860000}"/>
    <cellStyle name="SAPBEXstdData 4 2 6" xfId="34435" xr:uid="{00000000-0005-0000-0000-00006A860000}"/>
    <cellStyle name="SAPBEXstdData 4 2 6 2" xfId="34436" xr:uid="{00000000-0005-0000-0000-00006B860000}"/>
    <cellStyle name="SAPBEXstdData 4 2 6 3" xfId="34437" xr:uid="{00000000-0005-0000-0000-00006C860000}"/>
    <cellStyle name="SAPBEXstdData 4 2 6 4" xfId="34438" xr:uid="{00000000-0005-0000-0000-00006D860000}"/>
    <cellStyle name="SAPBEXstdData 4 2 7" xfId="34439" xr:uid="{00000000-0005-0000-0000-00006E860000}"/>
    <cellStyle name="SAPBEXstdData 4 2 8" xfId="34440" xr:uid="{00000000-0005-0000-0000-00006F860000}"/>
    <cellStyle name="SAPBEXstdData 4 2 9" xfId="34441" xr:uid="{00000000-0005-0000-0000-000070860000}"/>
    <cellStyle name="SAPBEXstdData 4 3" xfId="34442" xr:uid="{00000000-0005-0000-0000-000071860000}"/>
    <cellStyle name="SAPBEXstdData 4 3 2" xfId="34443" xr:uid="{00000000-0005-0000-0000-000072860000}"/>
    <cellStyle name="SAPBEXstdData 4 3 3" xfId="34444" xr:uid="{00000000-0005-0000-0000-000073860000}"/>
    <cellStyle name="SAPBEXstdData 4 3 4" xfId="34445" xr:uid="{00000000-0005-0000-0000-000074860000}"/>
    <cellStyle name="SAPBEXstdData 4 4" xfId="34446" xr:uid="{00000000-0005-0000-0000-000075860000}"/>
    <cellStyle name="SAPBEXstdData 4 4 2" xfId="34447" xr:uid="{00000000-0005-0000-0000-000076860000}"/>
    <cellStyle name="SAPBEXstdData 4 4 3" xfId="34448" xr:uid="{00000000-0005-0000-0000-000077860000}"/>
    <cellStyle name="SAPBEXstdData 4 4 4" xfId="34449" xr:uid="{00000000-0005-0000-0000-000078860000}"/>
    <cellStyle name="SAPBEXstdData 4 5" xfId="34450" xr:uid="{00000000-0005-0000-0000-000079860000}"/>
    <cellStyle name="SAPBEXstdData 4 5 2" xfId="34451" xr:uid="{00000000-0005-0000-0000-00007A860000}"/>
    <cellStyle name="SAPBEXstdData 4 5 3" xfId="34452" xr:uid="{00000000-0005-0000-0000-00007B860000}"/>
    <cellStyle name="SAPBEXstdData 4 5 4" xfId="34453" xr:uid="{00000000-0005-0000-0000-00007C860000}"/>
    <cellStyle name="SAPBEXstdData 4 6" xfId="34454" xr:uid="{00000000-0005-0000-0000-00007D860000}"/>
    <cellStyle name="SAPBEXstdData 4 6 2" xfId="34455" xr:uid="{00000000-0005-0000-0000-00007E860000}"/>
    <cellStyle name="SAPBEXstdData 4 6 3" xfId="34456" xr:uid="{00000000-0005-0000-0000-00007F860000}"/>
    <cellStyle name="SAPBEXstdData 4 6 4" xfId="34457" xr:uid="{00000000-0005-0000-0000-000080860000}"/>
    <cellStyle name="SAPBEXstdData 4 7" xfId="34458" xr:uid="{00000000-0005-0000-0000-000081860000}"/>
    <cellStyle name="SAPBEXstdData 4 7 2" xfId="34459" xr:uid="{00000000-0005-0000-0000-000082860000}"/>
    <cellStyle name="SAPBEXstdData 4 7 3" xfId="34460" xr:uid="{00000000-0005-0000-0000-000083860000}"/>
    <cellStyle name="SAPBEXstdData 4 7 4" xfId="34461" xr:uid="{00000000-0005-0000-0000-000084860000}"/>
    <cellStyle name="SAPBEXstdData 4 8" xfId="34462" xr:uid="{00000000-0005-0000-0000-000085860000}"/>
    <cellStyle name="SAPBEXstdData 4 8 2" xfId="34463" xr:uid="{00000000-0005-0000-0000-000086860000}"/>
    <cellStyle name="SAPBEXstdData 4 9" xfId="34464" xr:uid="{00000000-0005-0000-0000-000087860000}"/>
    <cellStyle name="SAPBEXstdData 4 9 2" xfId="34465" xr:uid="{00000000-0005-0000-0000-000088860000}"/>
    <cellStyle name="SAPBEXstdData 5" xfId="34466" xr:uid="{00000000-0005-0000-0000-000089860000}"/>
    <cellStyle name="SAPBEXstdData 5 2" xfId="34467" xr:uid="{00000000-0005-0000-0000-00008A860000}"/>
    <cellStyle name="SAPBEXstdData 5 2 2" xfId="34468" xr:uid="{00000000-0005-0000-0000-00008B860000}"/>
    <cellStyle name="SAPBEXstdData 5 2 3" xfId="34469" xr:uid="{00000000-0005-0000-0000-00008C860000}"/>
    <cellStyle name="SAPBEXstdData 5 2 4" xfId="34470" xr:uid="{00000000-0005-0000-0000-00008D860000}"/>
    <cellStyle name="SAPBEXstdData 5 3" xfId="34471" xr:uid="{00000000-0005-0000-0000-00008E860000}"/>
    <cellStyle name="SAPBEXstdData 5 4" xfId="34472" xr:uid="{00000000-0005-0000-0000-00008F860000}"/>
    <cellStyle name="SAPBEXstdData 5 5" xfId="34473" xr:uid="{00000000-0005-0000-0000-000090860000}"/>
    <cellStyle name="SAPBEXstdData 5 6" xfId="34474" xr:uid="{00000000-0005-0000-0000-000091860000}"/>
    <cellStyle name="SAPBEXstdData 5 7" xfId="34475" xr:uid="{00000000-0005-0000-0000-000092860000}"/>
    <cellStyle name="SAPBEXstdData 6" xfId="34476" xr:uid="{00000000-0005-0000-0000-000093860000}"/>
    <cellStyle name="SAPBEXstdData 6 2" xfId="34477" xr:uid="{00000000-0005-0000-0000-000094860000}"/>
    <cellStyle name="SAPBEXstdData 6 2 2" xfId="34478" xr:uid="{00000000-0005-0000-0000-000095860000}"/>
    <cellStyle name="SAPBEXstdData 6 2 3" xfId="34479" xr:uid="{00000000-0005-0000-0000-000096860000}"/>
    <cellStyle name="SAPBEXstdData 6 2 4" xfId="34480" xr:uid="{00000000-0005-0000-0000-000097860000}"/>
    <cellStyle name="SAPBEXstdData 6 3" xfId="34481" xr:uid="{00000000-0005-0000-0000-000098860000}"/>
    <cellStyle name="SAPBEXstdData 6 4" xfId="34482" xr:uid="{00000000-0005-0000-0000-000099860000}"/>
    <cellStyle name="SAPBEXstdData 6 5" xfId="34483" xr:uid="{00000000-0005-0000-0000-00009A860000}"/>
    <cellStyle name="SAPBEXstdData 7" xfId="34484" xr:uid="{00000000-0005-0000-0000-00009B860000}"/>
    <cellStyle name="SAPBEXstdData 7 2" xfId="34485" xr:uid="{00000000-0005-0000-0000-00009C860000}"/>
    <cellStyle name="SAPBEXstdData 7 3" xfId="34486" xr:uid="{00000000-0005-0000-0000-00009D860000}"/>
    <cellStyle name="SAPBEXstdData 7 4" xfId="34487" xr:uid="{00000000-0005-0000-0000-00009E860000}"/>
    <cellStyle name="SAPBEXstdData 8" xfId="34488" xr:uid="{00000000-0005-0000-0000-00009F860000}"/>
    <cellStyle name="SAPBEXstdData 8 2" xfId="34489" xr:uid="{00000000-0005-0000-0000-0000A0860000}"/>
    <cellStyle name="SAPBEXstdData 8 3" xfId="34490" xr:uid="{00000000-0005-0000-0000-0000A1860000}"/>
    <cellStyle name="SAPBEXstdData 8 4" xfId="34491" xr:uid="{00000000-0005-0000-0000-0000A2860000}"/>
    <cellStyle name="SAPBEXstdData 9" xfId="34492" xr:uid="{00000000-0005-0000-0000-0000A3860000}"/>
    <cellStyle name="SAPBEXstdData 9 2" xfId="34493" xr:uid="{00000000-0005-0000-0000-0000A4860000}"/>
    <cellStyle name="SAPBEXstdData 9 3" xfId="34494" xr:uid="{00000000-0005-0000-0000-0000A5860000}"/>
    <cellStyle name="SAPBEXstdData 9 4" xfId="34495" xr:uid="{00000000-0005-0000-0000-0000A6860000}"/>
    <cellStyle name="SAPBEXstdDataEmph" xfId="134" xr:uid="{00000000-0005-0000-0000-0000A7860000}"/>
    <cellStyle name="SAPBEXstdDataEmph 10" xfId="34496" xr:uid="{00000000-0005-0000-0000-0000A8860000}"/>
    <cellStyle name="SAPBEXstdDataEmph 10 2" xfId="34497" xr:uid="{00000000-0005-0000-0000-0000A9860000}"/>
    <cellStyle name="SAPBEXstdDataEmph 10 3" xfId="34498" xr:uid="{00000000-0005-0000-0000-0000AA860000}"/>
    <cellStyle name="SAPBEXstdDataEmph 10 4" xfId="34499" xr:uid="{00000000-0005-0000-0000-0000AB860000}"/>
    <cellStyle name="SAPBEXstdDataEmph 11" xfId="34500" xr:uid="{00000000-0005-0000-0000-0000AC860000}"/>
    <cellStyle name="SAPBEXstdDataEmph 11 2" xfId="34501" xr:uid="{00000000-0005-0000-0000-0000AD860000}"/>
    <cellStyle name="SAPBEXstdDataEmph 11 3" xfId="34502" xr:uid="{00000000-0005-0000-0000-0000AE860000}"/>
    <cellStyle name="SAPBEXstdDataEmph 11 4" xfId="34503" xr:uid="{00000000-0005-0000-0000-0000AF860000}"/>
    <cellStyle name="SAPBEXstdDataEmph 12" xfId="34504" xr:uid="{00000000-0005-0000-0000-0000B0860000}"/>
    <cellStyle name="SAPBEXstdDataEmph 12 2" xfId="34505" xr:uid="{00000000-0005-0000-0000-0000B1860000}"/>
    <cellStyle name="SAPBEXstdDataEmph 12 3" xfId="34506" xr:uid="{00000000-0005-0000-0000-0000B2860000}"/>
    <cellStyle name="SAPBEXstdDataEmph 12 4" xfId="34507" xr:uid="{00000000-0005-0000-0000-0000B3860000}"/>
    <cellStyle name="SAPBEXstdDataEmph 13" xfId="34508" xr:uid="{00000000-0005-0000-0000-0000B4860000}"/>
    <cellStyle name="SAPBEXstdDataEmph 13 2" xfId="34509" xr:uid="{00000000-0005-0000-0000-0000B5860000}"/>
    <cellStyle name="SAPBEXstdDataEmph 13 3" xfId="34510" xr:uid="{00000000-0005-0000-0000-0000B6860000}"/>
    <cellStyle name="SAPBEXstdDataEmph 13 4" xfId="34511" xr:uid="{00000000-0005-0000-0000-0000B7860000}"/>
    <cellStyle name="SAPBEXstdDataEmph 14" xfId="34512" xr:uid="{00000000-0005-0000-0000-0000B8860000}"/>
    <cellStyle name="SAPBEXstdDataEmph 14 2" xfId="34513" xr:uid="{00000000-0005-0000-0000-0000B9860000}"/>
    <cellStyle name="SAPBEXstdDataEmph 14 3" xfId="34514" xr:uid="{00000000-0005-0000-0000-0000BA860000}"/>
    <cellStyle name="SAPBEXstdDataEmph 14 4" xfId="34515" xr:uid="{00000000-0005-0000-0000-0000BB860000}"/>
    <cellStyle name="SAPBEXstdDataEmph 15" xfId="34516" xr:uid="{00000000-0005-0000-0000-0000BC860000}"/>
    <cellStyle name="SAPBEXstdDataEmph 15 2" xfId="34517" xr:uid="{00000000-0005-0000-0000-0000BD860000}"/>
    <cellStyle name="SAPBEXstdDataEmph 15 3" xfId="34518" xr:uid="{00000000-0005-0000-0000-0000BE860000}"/>
    <cellStyle name="SAPBEXstdDataEmph 15 4" xfId="34519" xr:uid="{00000000-0005-0000-0000-0000BF860000}"/>
    <cellStyle name="SAPBEXstdDataEmph 16" xfId="34520" xr:uid="{00000000-0005-0000-0000-0000C0860000}"/>
    <cellStyle name="SAPBEXstdDataEmph 16 2" xfId="34521" xr:uid="{00000000-0005-0000-0000-0000C1860000}"/>
    <cellStyle name="SAPBEXstdDataEmph 16 3" xfId="34522" xr:uid="{00000000-0005-0000-0000-0000C2860000}"/>
    <cellStyle name="SAPBEXstdDataEmph 16 4" xfId="34523" xr:uid="{00000000-0005-0000-0000-0000C3860000}"/>
    <cellStyle name="SAPBEXstdDataEmph 17" xfId="34524" xr:uid="{00000000-0005-0000-0000-0000C4860000}"/>
    <cellStyle name="SAPBEXstdDataEmph 17 2" xfId="34525" xr:uid="{00000000-0005-0000-0000-0000C5860000}"/>
    <cellStyle name="SAPBEXstdDataEmph 17 3" xfId="34526" xr:uid="{00000000-0005-0000-0000-0000C6860000}"/>
    <cellStyle name="SAPBEXstdDataEmph 17 4" xfId="34527" xr:uid="{00000000-0005-0000-0000-0000C7860000}"/>
    <cellStyle name="SAPBEXstdDataEmph 18" xfId="34528" xr:uid="{00000000-0005-0000-0000-0000C8860000}"/>
    <cellStyle name="SAPBEXstdDataEmph 19" xfId="34529" xr:uid="{00000000-0005-0000-0000-0000C9860000}"/>
    <cellStyle name="SAPBEXstdDataEmph 2" xfId="34530" xr:uid="{00000000-0005-0000-0000-0000CA860000}"/>
    <cellStyle name="SAPBEXstdDataEmph 2 10" xfId="34531" xr:uid="{00000000-0005-0000-0000-0000CB860000}"/>
    <cellStyle name="SAPBEXstdDataEmph 2 10 2" xfId="34532" xr:uid="{00000000-0005-0000-0000-0000CC860000}"/>
    <cellStyle name="SAPBEXstdDataEmph 2 11" xfId="34533" xr:uid="{00000000-0005-0000-0000-0000CD860000}"/>
    <cellStyle name="SAPBEXstdDataEmph 2 11 2" xfId="34534" xr:uid="{00000000-0005-0000-0000-0000CE860000}"/>
    <cellStyle name="SAPBEXstdDataEmph 2 12" xfId="34535" xr:uid="{00000000-0005-0000-0000-0000CF860000}"/>
    <cellStyle name="SAPBEXstdDataEmph 2 12 2" xfId="34536" xr:uid="{00000000-0005-0000-0000-0000D0860000}"/>
    <cellStyle name="SAPBEXstdDataEmph 2 13" xfId="34537" xr:uid="{00000000-0005-0000-0000-0000D1860000}"/>
    <cellStyle name="SAPBEXstdDataEmph 2 2" xfId="34538" xr:uid="{00000000-0005-0000-0000-0000D2860000}"/>
    <cellStyle name="SAPBEXstdDataEmph 2 2 10" xfId="34539" xr:uid="{00000000-0005-0000-0000-0000D3860000}"/>
    <cellStyle name="SAPBEXstdDataEmph 2 2 2" xfId="34540" xr:uid="{00000000-0005-0000-0000-0000D4860000}"/>
    <cellStyle name="SAPBEXstdDataEmph 2 2 2 2" xfId="34541" xr:uid="{00000000-0005-0000-0000-0000D5860000}"/>
    <cellStyle name="SAPBEXstdDataEmph 2 2 2 2 2" xfId="34542" xr:uid="{00000000-0005-0000-0000-0000D6860000}"/>
    <cellStyle name="SAPBEXstdDataEmph 2 2 2 2 3" xfId="34543" xr:uid="{00000000-0005-0000-0000-0000D7860000}"/>
    <cellStyle name="SAPBEXstdDataEmph 2 2 2 2 4" xfId="34544" xr:uid="{00000000-0005-0000-0000-0000D8860000}"/>
    <cellStyle name="SAPBEXstdDataEmph 2 2 2 3" xfId="34545" xr:uid="{00000000-0005-0000-0000-0000D9860000}"/>
    <cellStyle name="SAPBEXstdDataEmph 2 2 2 3 2" xfId="34546" xr:uid="{00000000-0005-0000-0000-0000DA860000}"/>
    <cellStyle name="SAPBEXstdDataEmph 2 2 2 3 3" xfId="34547" xr:uid="{00000000-0005-0000-0000-0000DB860000}"/>
    <cellStyle name="SAPBEXstdDataEmph 2 2 2 3 4" xfId="34548" xr:uid="{00000000-0005-0000-0000-0000DC860000}"/>
    <cellStyle name="SAPBEXstdDataEmph 2 2 2 4" xfId="34549" xr:uid="{00000000-0005-0000-0000-0000DD860000}"/>
    <cellStyle name="SAPBEXstdDataEmph 2 2 2 4 2" xfId="34550" xr:uid="{00000000-0005-0000-0000-0000DE860000}"/>
    <cellStyle name="SAPBEXstdDataEmph 2 2 2 4 3" xfId="34551" xr:uid="{00000000-0005-0000-0000-0000DF860000}"/>
    <cellStyle name="SAPBEXstdDataEmph 2 2 2 4 4" xfId="34552" xr:uid="{00000000-0005-0000-0000-0000E0860000}"/>
    <cellStyle name="SAPBEXstdDataEmph 2 2 2 5" xfId="34553" xr:uid="{00000000-0005-0000-0000-0000E1860000}"/>
    <cellStyle name="SAPBEXstdDataEmph 2 2 2 5 2" xfId="34554" xr:uid="{00000000-0005-0000-0000-0000E2860000}"/>
    <cellStyle name="SAPBEXstdDataEmph 2 2 2 5 3" xfId="34555" xr:uid="{00000000-0005-0000-0000-0000E3860000}"/>
    <cellStyle name="SAPBEXstdDataEmph 2 2 2 5 4" xfId="34556" xr:uid="{00000000-0005-0000-0000-0000E4860000}"/>
    <cellStyle name="SAPBEXstdDataEmph 2 2 2 6" xfId="34557" xr:uid="{00000000-0005-0000-0000-0000E5860000}"/>
    <cellStyle name="SAPBEXstdDataEmph 2 2 2 6 2" xfId="34558" xr:uid="{00000000-0005-0000-0000-0000E6860000}"/>
    <cellStyle name="SAPBEXstdDataEmph 2 2 2 6 3" xfId="34559" xr:uid="{00000000-0005-0000-0000-0000E7860000}"/>
    <cellStyle name="SAPBEXstdDataEmph 2 2 2 6 4" xfId="34560" xr:uid="{00000000-0005-0000-0000-0000E8860000}"/>
    <cellStyle name="SAPBEXstdDataEmph 2 2 2 7" xfId="34561" xr:uid="{00000000-0005-0000-0000-0000E9860000}"/>
    <cellStyle name="SAPBEXstdDataEmph 2 2 2 8" xfId="34562" xr:uid="{00000000-0005-0000-0000-0000EA860000}"/>
    <cellStyle name="SAPBEXstdDataEmph 2 2 2 9" xfId="34563" xr:uid="{00000000-0005-0000-0000-0000EB860000}"/>
    <cellStyle name="SAPBEXstdDataEmph 2 2 3" xfId="34564" xr:uid="{00000000-0005-0000-0000-0000EC860000}"/>
    <cellStyle name="SAPBEXstdDataEmph 2 2 3 2" xfId="34565" xr:uid="{00000000-0005-0000-0000-0000ED860000}"/>
    <cellStyle name="SAPBEXstdDataEmph 2 2 3 3" xfId="34566" xr:uid="{00000000-0005-0000-0000-0000EE860000}"/>
    <cellStyle name="SAPBEXstdDataEmph 2 2 3 4" xfId="34567" xr:uid="{00000000-0005-0000-0000-0000EF860000}"/>
    <cellStyle name="SAPBEXstdDataEmph 2 2 4" xfId="34568" xr:uid="{00000000-0005-0000-0000-0000F0860000}"/>
    <cellStyle name="SAPBEXstdDataEmph 2 2 4 2" xfId="34569" xr:uid="{00000000-0005-0000-0000-0000F1860000}"/>
    <cellStyle name="SAPBEXstdDataEmph 2 2 4 3" xfId="34570" xr:uid="{00000000-0005-0000-0000-0000F2860000}"/>
    <cellStyle name="SAPBEXstdDataEmph 2 2 4 4" xfId="34571" xr:uid="{00000000-0005-0000-0000-0000F3860000}"/>
    <cellStyle name="SAPBEXstdDataEmph 2 2 5" xfId="34572" xr:uid="{00000000-0005-0000-0000-0000F4860000}"/>
    <cellStyle name="SAPBEXstdDataEmph 2 2 5 2" xfId="34573" xr:uid="{00000000-0005-0000-0000-0000F5860000}"/>
    <cellStyle name="SAPBEXstdDataEmph 2 2 5 3" xfId="34574" xr:uid="{00000000-0005-0000-0000-0000F6860000}"/>
    <cellStyle name="SAPBEXstdDataEmph 2 2 5 4" xfId="34575" xr:uid="{00000000-0005-0000-0000-0000F7860000}"/>
    <cellStyle name="SAPBEXstdDataEmph 2 2 6" xfId="34576" xr:uid="{00000000-0005-0000-0000-0000F8860000}"/>
    <cellStyle name="SAPBEXstdDataEmph 2 2 6 2" xfId="34577" xr:uid="{00000000-0005-0000-0000-0000F9860000}"/>
    <cellStyle name="SAPBEXstdDataEmph 2 2 6 3" xfId="34578" xr:uid="{00000000-0005-0000-0000-0000FA860000}"/>
    <cellStyle name="SAPBEXstdDataEmph 2 2 6 4" xfId="34579" xr:uid="{00000000-0005-0000-0000-0000FB860000}"/>
    <cellStyle name="SAPBEXstdDataEmph 2 2 7" xfId="34580" xr:uid="{00000000-0005-0000-0000-0000FC860000}"/>
    <cellStyle name="SAPBEXstdDataEmph 2 2 7 2" xfId="34581" xr:uid="{00000000-0005-0000-0000-0000FD860000}"/>
    <cellStyle name="SAPBEXstdDataEmph 2 2 7 3" xfId="34582" xr:uid="{00000000-0005-0000-0000-0000FE860000}"/>
    <cellStyle name="SAPBEXstdDataEmph 2 2 7 4" xfId="34583" xr:uid="{00000000-0005-0000-0000-0000FF860000}"/>
    <cellStyle name="SAPBEXstdDataEmph 2 2 8" xfId="34584" xr:uid="{00000000-0005-0000-0000-000000870000}"/>
    <cellStyle name="SAPBEXstdDataEmph 2 2 8 2" xfId="34585" xr:uid="{00000000-0005-0000-0000-000001870000}"/>
    <cellStyle name="SAPBEXstdDataEmph 2 2 9" xfId="34586" xr:uid="{00000000-0005-0000-0000-000002870000}"/>
    <cellStyle name="SAPBEXstdDataEmph 2 3" xfId="34587" xr:uid="{00000000-0005-0000-0000-000003870000}"/>
    <cellStyle name="SAPBEXstdDataEmph 2 3 2" xfId="34588" xr:uid="{00000000-0005-0000-0000-000004870000}"/>
    <cellStyle name="SAPBEXstdDataEmph 2 3 2 2" xfId="34589" xr:uid="{00000000-0005-0000-0000-000005870000}"/>
    <cellStyle name="SAPBEXstdDataEmph 2 3 2 3" xfId="34590" xr:uid="{00000000-0005-0000-0000-000006870000}"/>
    <cellStyle name="SAPBEXstdDataEmph 2 3 2 4" xfId="34591" xr:uid="{00000000-0005-0000-0000-000007870000}"/>
    <cellStyle name="SAPBEXstdDataEmph 2 3 3" xfId="34592" xr:uid="{00000000-0005-0000-0000-000008870000}"/>
    <cellStyle name="SAPBEXstdDataEmph 2 3 3 2" xfId="34593" xr:uid="{00000000-0005-0000-0000-000009870000}"/>
    <cellStyle name="SAPBEXstdDataEmph 2 3 3 3" xfId="34594" xr:uid="{00000000-0005-0000-0000-00000A870000}"/>
    <cellStyle name="SAPBEXstdDataEmph 2 3 3 4" xfId="34595" xr:uid="{00000000-0005-0000-0000-00000B870000}"/>
    <cellStyle name="SAPBEXstdDataEmph 2 3 4" xfId="34596" xr:uid="{00000000-0005-0000-0000-00000C870000}"/>
    <cellStyle name="SAPBEXstdDataEmph 2 3 4 2" xfId="34597" xr:uid="{00000000-0005-0000-0000-00000D870000}"/>
    <cellStyle name="SAPBEXstdDataEmph 2 3 4 3" xfId="34598" xr:uid="{00000000-0005-0000-0000-00000E870000}"/>
    <cellStyle name="SAPBEXstdDataEmph 2 3 4 4" xfId="34599" xr:uid="{00000000-0005-0000-0000-00000F870000}"/>
    <cellStyle name="SAPBEXstdDataEmph 2 3 5" xfId="34600" xr:uid="{00000000-0005-0000-0000-000010870000}"/>
    <cellStyle name="SAPBEXstdDataEmph 2 3 5 2" xfId="34601" xr:uid="{00000000-0005-0000-0000-000011870000}"/>
    <cellStyle name="SAPBEXstdDataEmph 2 3 5 3" xfId="34602" xr:uid="{00000000-0005-0000-0000-000012870000}"/>
    <cellStyle name="SAPBEXstdDataEmph 2 3 5 4" xfId="34603" xr:uid="{00000000-0005-0000-0000-000013870000}"/>
    <cellStyle name="SAPBEXstdDataEmph 2 3 6" xfId="34604" xr:uid="{00000000-0005-0000-0000-000014870000}"/>
    <cellStyle name="SAPBEXstdDataEmph 2 3 6 2" xfId="34605" xr:uid="{00000000-0005-0000-0000-000015870000}"/>
    <cellStyle name="SAPBEXstdDataEmph 2 3 6 3" xfId="34606" xr:uid="{00000000-0005-0000-0000-000016870000}"/>
    <cellStyle name="SAPBEXstdDataEmph 2 3 6 4" xfId="34607" xr:uid="{00000000-0005-0000-0000-000017870000}"/>
    <cellStyle name="SAPBEXstdDataEmph 2 3 7" xfId="34608" xr:uid="{00000000-0005-0000-0000-000018870000}"/>
    <cellStyle name="SAPBEXstdDataEmph 2 3 8" xfId="34609" xr:uid="{00000000-0005-0000-0000-000019870000}"/>
    <cellStyle name="SAPBEXstdDataEmph 2 3 9" xfId="34610" xr:uid="{00000000-0005-0000-0000-00001A870000}"/>
    <cellStyle name="SAPBEXstdDataEmph 2 4" xfId="34611" xr:uid="{00000000-0005-0000-0000-00001B870000}"/>
    <cellStyle name="SAPBEXstdDataEmph 2 4 2" xfId="34612" xr:uid="{00000000-0005-0000-0000-00001C870000}"/>
    <cellStyle name="SAPBEXstdDataEmph 2 4 3" xfId="34613" xr:uid="{00000000-0005-0000-0000-00001D870000}"/>
    <cellStyle name="SAPBEXstdDataEmph 2 4 4" xfId="34614" xr:uid="{00000000-0005-0000-0000-00001E870000}"/>
    <cellStyle name="SAPBEXstdDataEmph 2 5" xfId="34615" xr:uid="{00000000-0005-0000-0000-00001F870000}"/>
    <cellStyle name="SAPBEXstdDataEmph 2 5 2" xfId="34616" xr:uid="{00000000-0005-0000-0000-000020870000}"/>
    <cellStyle name="SAPBEXstdDataEmph 2 5 3" xfId="34617" xr:uid="{00000000-0005-0000-0000-000021870000}"/>
    <cellStyle name="SAPBEXstdDataEmph 2 5 4" xfId="34618" xr:uid="{00000000-0005-0000-0000-000022870000}"/>
    <cellStyle name="SAPBEXstdDataEmph 2 6" xfId="34619" xr:uid="{00000000-0005-0000-0000-000023870000}"/>
    <cellStyle name="SAPBEXstdDataEmph 2 6 2" xfId="34620" xr:uid="{00000000-0005-0000-0000-000024870000}"/>
    <cellStyle name="SAPBEXstdDataEmph 2 6 3" xfId="34621" xr:uid="{00000000-0005-0000-0000-000025870000}"/>
    <cellStyle name="SAPBEXstdDataEmph 2 6 4" xfId="34622" xr:uid="{00000000-0005-0000-0000-000026870000}"/>
    <cellStyle name="SAPBEXstdDataEmph 2 7" xfId="34623" xr:uid="{00000000-0005-0000-0000-000027870000}"/>
    <cellStyle name="SAPBEXstdDataEmph 2 7 2" xfId="34624" xr:uid="{00000000-0005-0000-0000-000028870000}"/>
    <cellStyle name="SAPBEXstdDataEmph 2 7 3" xfId="34625" xr:uid="{00000000-0005-0000-0000-000029870000}"/>
    <cellStyle name="SAPBEXstdDataEmph 2 7 4" xfId="34626" xr:uid="{00000000-0005-0000-0000-00002A870000}"/>
    <cellStyle name="SAPBEXstdDataEmph 2 8" xfId="34627" xr:uid="{00000000-0005-0000-0000-00002B870000}"/>
    <cellStyle name="SAPBEXstdDataEmph 2 9" xfId="34628" xr:uid="{00000000-0005-0000-0000-00002C870000}"/>
    <cellStyle name="SAPBEXstdDataEmph 20" xfId="34629" xr:uid="{00000000-0005-0000-0000-00002D870000}"/>
    <cellStyle name="SAPBEXstdDataEmph 20 2" xfId="34630" xr:uid="{00000000-0005-0000-0000-00002E870000}"/>
    <cellStyle name="SAPBEXstdDataEmph 21" xfId="34631" xr:uid="{00000000-0005-0000-0000-00002F870000}"/>
    <cellStyle name="SAPBEXstdDataEmph 21 2" xfId="34632" xr:uid="{00000000-0005-0000-0000-000030870000}"/>
    <cellStyle name="SAPBEXstdDataEmph 22" xfId="34633" xr:uid="{00000000-0005-0000-0000-000031870000}"/>
    <cellStyle name="SAPBEXstdDataEmph 23" xfId="34634" xr:uid="{00000000-0005-0000-0000-000032870000}"/>
    <cellStyle name="SAPBEXstdDataEmph 3" xfId="34635" xr:uid="{00000000-0005-0000-0000-000033870000}"/>
    <cellStyle name="SAPBEXstdDataEmph 3 10" xfId="34636" xr:uid="{00000000-0005-0000-0000-000034870000}"/>
    <cellStyle name="SAPBEXstdDataEmph 3 10 2" xfId="34637" xr:uid="{00000000-0005-0000-0000-000035870000}"/>
    <cellStyle name="SAPBEXstdDataEmph 3 11" xfId="34638" xr:uid="{00000000-0005-0000-0000-000036870000}"/>
    <cellStyle name="SAPBEXstdDataEmph 3 11 2" xfId="34639" xr:uid="{00000000-0005-0000-0000-000037870000}"/>
    <cellStyle name="SAPBEXstdDataEmph 3 12" xfId="34640" xr:uid="{00000000-0005-0000-0000-000038870000}"/>
    <cellStyle name="SAPBEXstdDataEmph 3 2" xfId="34641" xr:uid="{00000000-0005-0000-0000-000039870000}"/>
    <cellStyle name="SAPBEXstdDataEmph 3 2 2" xfId="34642" xr:uid="{00000000-0005-0000-0000-00003A870000}"/>
    <cellStyle name="SAPBEXstdDataEmph 3 2 2 2" xfId="34643" xr:uid="{00000000-0005-0000-0000-00003B870000}"/>
    <cellStyle name="SAPBEXstdDataEmph 3 2 2 3" xfId="34644" xr:uid="{00000000-0005-0000-0000-00003C870000}"/>
    <cellStyle name="SAPBEXstdDataEmph 3 2 2 4" xfId="34645" xr:uid="{00000000-0005-0000-0000-00003D870000}"/>
    <cellStyle name="SAPBEXstdDataEmph 3 2 3" xfId="34646" xr:uid="{00000000-0005-0000-0000-00003E870000}"/>
    <cellStyle name="SAPBEXstdDataEmph 3 2 3 2" xfId="34647" xr:uid="{00000000-0005-0000-0000-00003F870000}"/>
    <cellStyle name="SAPBEXstdDataEmph 3 2 3 3" xfId="34648" xr:uid="{00000000-0005-0000-0000-000040870000}"/>
    <cellStyle name="SAPBEXstdDataEmph 3 2 3 4" xfId="34649" xr:uid="{00000000-0005-0000-0000-000041870000}"/>
    <cellStyle name="SAPBEXstdDataEmph 3 2 4" xfId="34650" xr:uid="{00000000-0005-0000-0000-000042870000}"/>
    <cellStyle name="SAPBEXstdDataEmph 3 2 4 2" xfId="34651" xr:uid="{00000000-0005-0000-0000-000043870000}"/>
    <cellStyle name="SAPBEXstdDataEmph 3 2 4 3" xfId="34652" xr:uid="{00000000-0005-0000-0000-000044870000}"/>
    <cellStyle name="SAPBEXstdDataEmph 3 2 4 4" xfId="34653" xr:uid="{00000000-0005-0000-0000-000045870000}"/>
    <cellStyle name="SAPBEXstdDataEmph 3 2 5" xfId="34654" xr:uid="{00000000-0005-0000-0000-000046870000}"/>
    <cellStyle name="SAPBEXstdDataEmph 3 2 5 2" xfId="34655" xr:uid="{00000000-0005-0000-0000-000047870000}"/>
    <cellStyle name="SAPBEXstdDataEmph 3 2 5 3" xfId="34656" xr:uid="{00000000-0005-0000-0000-000048870000}"/>
    <cellStyle name="SAPBEXstdDataEmph 3 2 5 4" xfId="34657" xr:uid="{00000000-0005-0000-0000-000049870000}"/>
    <cellStyle name="SAPBEXstdDataEmph 3 2 6" xfId="34658" xr:uid="{00000000-0005-0000-0000-00004A870000}"/>
    <cellStyle name="SAPBEXstdDataEmph 3 2 6 2" xfId="34659" xr:uid="{00000000-0005-0000-0000-00004B870000}"/>
    <cellStyle name="SAPBEXstdDataEmph 3 2 6 3" xfId="34660" xr:uid="{00000000-0005-0000-0000-00004C870000}"/>
    <cellStyle name="SAPBEXstdDataEmph 3 2 6 4" xfId="34661" xr:uid="{00000000-0005-0000-0000-00004D870000}"/>
    <cellStyle name="SAPBEXstdDataEmph 3 2 7" xfId="34662" xr:uid="{00000000-0005-0000-0000-00004E870000}"/>
    <cellStyle name="SAPBEXstdDataEmph 3 2 8" xfId="34663" xr:uid="{00000000-0005-0000-0000-00004F870000}"/>
    <cellStyle name="SAPBEXstdDataEmph 3 2 9" xfId="34664" xr:uid="{00000000-0005-0000-0000-000050870000}"/>
    <cellStyle name="SAPBEXstdDataEmph 3 3" xfId="34665" xr:uid="{00000000-0005-0000-0000-000051870000}"/>
    <cellStyle name="SAPBEXstdDataEmph 3 3 2" xfId="34666" xr:uid="{00000000-0005-0000-0000-000052870000}"/>
    <cellStyle name="SAPBEXstdDataEmph 3 3 3" xfId="34667" xr:uid="{00000000-0005-0000-0000-000053870000}"/>
    <cellStyle name="SAPBEXstdDataEmph 3 3 4" xfId="34668" xr:uid="{00000000-0005-0000-0000-000054870000}"/>
    <cellStyle name="SAPBEXstdDataEmph 3 4" xfId="34669" xr:uid="{00000000-0005-0000-0000-000055870000}"/>
    <cellStyle name="SAPBEXstdDataEmph 3 4 2" xfId="34670" xr:uid="{00000000-0005-0000-0000-000056870000}"/>
    <cellStyle name="SAPBEXstdDataEmph 3 4 3" xfId="34671" xr:uid="{00000000-0005-0000-0000-000057870000}"/>
    <cellStyle name="SAPBEXstdDataEmph 3 4 4" xfId="34672" xr:uid="{00000000-0005-0000-0000-000058870000}"/>
    <cellStyle name="SAPBEXstdDataEmph 3 5" xfId="34673" xr:uid="{00000000-0005-0000-0000-000059870000}"/>
    <cellStyle name="SAPBEXstdDataEmph 3 5 2" xfId="34674" xr:uid="{00000000-0005-0000-0000-00005A870000}"/>
    <cellStyle name="SAPBEXstdDataEmph 3 5 3" xfId="34675" xr:uid="{00000000-0005-0000-0000-00005B870000}"/>
    <cellStyle name="SAPBEXstdDataEmph 3 5 4" xfId="34676" xr:uid="{00000000-0005-0000-0000-00005C870000}"/>
    <cellStyle name="SAPBEXstdDataEmph 3 6" xfId="34677" xr:uid="{00000000-0005-0000-0000-00005D870000}"/>
    <cellStyle name="SAPBEXstdDataEmph 3 6 2" xfId="34678" xr:uid="{00000000-0005-0000-0000-00005E870000}"/>
    <cellStyle name="SAPBEXstdDataEmph 3 6 3" xfId="34679" xr:uid="{00000000-0005-0000-0000-00005F870000}"/>
    <cellStyle name="SAPBEXstdDataEmph 3 6 4" xfId="34680" xr:uid="{00000000-0005-0000-0000-000060870000}"/>
    <cellStyle name="SAPBEXstdDataEmph 3 7" xfId="34681" xr:uid="{00000000-0005-0000-0000-000061870000}"/>
    <cellStyle name="SAPBEXstdDataEmph 3 7 2" xfId="34682" xr:uid="{00000000-0005-0000-0000-000062870000}"/>
    <cellStyle name="SAPBEXstdDataEmph 3 7 3" xfId="34683" xr:uid="{00000000-0005-0000-0000-000063870000}"/>
    <cellStyle name="SAPBEXstdDataEmph 3 7 4" xfId="34684" xr:uid="{00000000-0005-0000-0000-000064870000}"/>
    <cellStyle name="SAPBEXstdDataEmph 3 8" xfId="34685" xr:uid="{00000000-0005-0000-0000-000065870000}"/>
    <cellStyle name="SAPBEXstdDataEmph 3 9" xfId="34686" xr:uid="{00000000-0005-0000-0000-000066870000}"/>
    <cellStyle name="SAPBEXstdDataEmph 3 9 2" xfId="34687" xr:uid="{00000000-0005-0000-0000-000067870000}"/>
    <cellStyle name="SAPBEXstdDataEmph 4" xfId="34688" xr:uid="{00000000-0005-0000-0000-000068870000}"/>
    <cellStyle name="SAPBEXstdDataEmph 4 10" xfId="34689" xr:uid="{00000000-0005-0000-0000-000069870000}"/>
    <cellStyle name="SAPBEXstdDataEmph 4 2" xfId="34690" xr:uid="{00000000-0005-0000-0000-00006A870000}"/>
    <cellStyle name="SAPBEXstdDataEmph 4 2 2" xfId="34691" xr:uid="{00000000-0005-0000-0000-00006B870000}"/>
    <cellStyle name="SAPBEXstdDataEmph 4 2 2 2" xfId="34692" xr:uid="{00000000-0005-0000-0000-00006C870000}"/>
    <cellStyle name="SAPBEXstdDataEmph 4 2 2 3" xfId="34693" xr:uid="{00000000-0005-0000-0000-00006D870000}"/>
    <cellStyle name="SAPBEXstdDataEmph 4 2 2 4" xfId="34694" xr:uid="{00000000-0005-0000-0000-00006E870000}"/>
    <cellStyle name="SAPBEXstdDataEmph 4 2 3" xfId="34695" xr:uid="{00000000-0005-0000-0000-00006F870000}"/>
    <cellStyle name="SAPBEXstdDataEmph 4 2 3 2" xfId="34696" xr:uid="{00000000-0005-0000-0000-000070870000}"/>
    <cellStyle name="SAPBEXstdDataEmph 4 2 3 3" xfId="34697" xr:uid="{00000000-0005-0000-0000-000071870000}"/>
    <cellStyle name="SAPBEXstdDataEmph 4 2 3 4" xfId="34698" xr:uid="{00000000-0005-0000-0000-000072870000}"/>
    <cellStyle name="SAPBEXstdDataEmph 4 2 4" xfId="34699" xr:uid="{00000000-0005-0000-0000-000073870000}"/>
    <cellStyle name="SAPBEXstdDataEmph 4 2 4 2" xfId="34700" xr:uid="{00000000-0005-0000-0000-000074870000}"/>
    <cellStyle name="SAPBEXstdDataEmph 4 2 4 3" xfId="34701" xr:uid="{00000000-0005-0000-0000-000075870000}"/>
    <cellStyle name="SAPBEXstdDataEmph 4 2 4 4" xfId="34702" xr:uid="{00000000-0005-0000-0000-000076870000}"/>
    <cellStyle name="SAPBEXstdDataEmph 4 2 5" xfId="34703" xr:uid="{00000000-0005-0000-0000-000077870000}"/>
    <cellStyle name="SAPBEXstdDataEmph 4 2 5 2" xfId="34704" xr:uid="{00000000-0005-0000-0000-000078870000}"/>
    <cellStyle name="SAPBEXstdDataEmph 4 2 5 3" xfId="34705" xr:uid="{00000000-0005-0000-0000-000079870000}"/>
    <cellStyle name="SAPBEXstdDataEmph 4 2 5 4" xfId="34706" xr:uid="{00000000-0005-0000-0000-00007A870000}"/>
    <cellStyle name="SAPBEXstdDataEmph 4 2 6" xfId="34707" xr:uid="{00000000-0005-0000-0000-00007B870000}"/>
    <cellStyle name="SAPBEXstdDataEmph 4 2 6 2" xfId="34708" xr:uid="{00000000-0005-0000-0000-00007C870000}"/>
    <cellStyle name="SAPBEXstdDataEmph 4 2 6 3" xfId="34709" xr:uid="{00000000-0005-0000-0000-00007D870000}"/>
    <cellStyle name="SAPBEXstdDataEmph 4 2 6 4" xfId="34710" xr:uid="{00000000-0005-0000-0000-00007E870000}"/>
    <cellStyle name="SAPBEXstdDataEmph 4 2 7" xfId="34711" xr:uid="{00000000-0005-0000-0000-00007F870000}"/>
    <cellStyle name="SAPBEXstdDataEmph 4 2 8" xfId="34712" xr:uid="{00000000-0005-0000-0000-000080870000}"/>
    <cellStyle name="SAPBEXstdDataEmph 4 2 9" xfId="34713" xr:uid="{00000000-0005-0000-0000-000081870000}"/>
    <cellStyle name="SAPBEXstdDataEmph 4 3" xfId="34714" xr:uid="{00000000-0005-0000-0000-000082870000}"/>
    <cellStyle name="SAPBEXstdDataEmph 4 3 2" xfId="34715" xr:uid="{00000000-0005-0000-0000-000083870000}"/>
    <cellStyle name="SAPBEXstdDataEmph 4 3 3" xfId="34716" xr:uid="{00000000-0005-0000-0000-000084870000}"/>
    <cellStyle name="SAPBEXstdDataEmph 4 3 4" xfId="34717" xr:uid="{00000000-0005-0000-0000-000085870000}"/>
    <cellStyle name="SAPBEXstdDataEmph 4 4" xfId="34718" xr:uid="{00000000-0005-0000-0000-000086870000}"/>
    <cellStyle name="SAPBEXstdDataEmph 4 4 2" xfId="34719" xr:uid="{00000000-0005-0000-0000-000087870000}"/>
    <cellStyle name="SAPBEXstdDataEmph 4 4 3" xfId="34720" xr:uid="{00000000-0005-0000-0000-000088870000}"/>
    <cellStyle name="SAPBEXstdDataEmph 4 4 4" xfId="34721" xr:uid="{00000000-0005-0000-0000-000089870000}"/>
    <cellStyle name="SAPBEXstdDataEmph 4 5" xfId="34722" xr:uid="{00000000-0005-0000-0000-00008A870000}"/>
    <cellStyle name="SAPBEXstdDataEmph 4 5 2" xfId="34723" xr:uid="{00000000-0005-0000-0000-00008B870000}"/>
    <cellStyle name="SAPBEXstdDataEmph 4 5 3" xfId="34724" xr:uid="{00000000-0005-0000-0000-00008C870000}"/>
    <cellStyle name="SAPBEXstdDataEmph 4 5 4" xfId="34725" xr:uid="{00000000-0005-0000-0000-00008D870000}"/>
    <cellStyle name="SAPBEXstdDataEmph 4 6" xfId="34726" xr:uid="{00000000-0005-0000-0000-00008E870000}"/>
    <cellStyle name="SAPBEXstdDataEmph 4 6 2" xfId="34727" xr:uid="{00000000-0005-0000-0000-00008F870000}"/>
    <cellStyle name="SAPBEXstdDataEmph 4 6 3" xfId="34728" xr:uid="{00000000-0005-0000-0000-000090870000}"/>
    <cellStyle name="SAPBEXstdDataEmph 4 6 4" xfId="34729" xr:uid="{00000000-0005-0000-0000-000091870000}"/>
    <cellStyle name="SAPBEXstdDataEmph 4 7" xfId="34730" xr:uid="{00000000-0005-0000-0000-000092870000}"/>
    <cellStyle name="SAPBEXstdDataEmph 4 7 2" xfId="34731" xr:uid="{00000000-0005-0000-0000-000093870000}"/>
    <cellStyle name="SAPBEXstdDataEmph 4 7 3" xfId="34732" xr:uid="{00000000-0005-0000-0000-000094870000}"/>
    <cellStyle name="SAPBEXstdDataEmph 4 7 4" xfId="34733" xr:uid="{00000000-0005-0000-0000-000095870000}"/>
    <cellStyle name="SAPBEXstdDataEmph 4 8" xfId="34734" xr:uid="{00000000-0005-0000-0000-000096870000}"/>
    <cellStyle name="SAPBEXstdDataEmph 4 8 2" xfId="34735" xr:uid="{00000000-0005-0000-0000-000097870000}"/>
    <cellStyle name="SAPBEXstdDataEmph 4 9" xfId="34736" xr:uid="{00000000-0005-0000-0000-000098870000}"/>
    <cellStyle name="SAPBEXstdDataEmph 4 9 2" xfId="34737" xr:uid="{00000000-0005-0000-0000-000099870000}"/>
    <cellStyle name="SAPBEXstdDataEmph 5" xfId="34738" xr:uid="{00000000-0005-0000-0000-00009A870000}"/>
    <cellStyle name="SAPBEXstdDataEmph 5 2" xfId="34739" xr:uid="{00000000-0005-0000-0000-00009B870000}"/>
    <cellStyle name="SAPBEXstdDataEmph 5 2 2" xfId="34740" xr:uid="{00000000-0005-0000-0000-00009C870000}"/>
    <cellStyle name="SAPBEXstdDataEmph 5 2 3" xfId="34741" xr:uid="{00000000-0005-0000-0000-00009D870000}"/>
    <cellStyle name="SAPBEXstdDataEmph 5 2 4" xfId="34742" xr:uid="{00000000-0005-0000-0000-00009E870000}"/>
    <cellStyle name="SAPBEXstdDataEmph 5 3" xfId="34743" xr:uid="{00000000-0005-0000-0000-00009F870000}"/>
    <cellStyle name="SAPBEXstdDataEmph 5 4" xfId="34744" xr:uid="{00000000-0005-0000-0000-0000A0870000}"/>
    <cellStyle name="SAPBEXstdDataEmph 5 5" xfId="34745" xr:uid="{00000000-0005-0000-0000-0000A1870000}"/>
    <cellStyle name="SAPBEXstdDataEmph 5 6" xfId="34746" xr:uid="{00000000-0005-0000-0000-0000A2870000}"/>
    <cellStyle name="SAPBEXstdDataEmph 5 7" xfId="34747" xr:uid="{00000000-0005-0000-0000-0000A3870000}"/>
    <cellStyle name="SAPBEXstdDataEmph 6" xfId="34748" xr:uid="{00000000-0005-0000-0000-0000A4870000}"/>
    <cellStyle name="SAPBEXstdDataEmph 6 2" xfId="34749" xr:uid="{00000000-0005-0000-0000-0000A5870000}"/>
    <cellStyle name="SAPBEXstdDataEmph 6 2 2" xfId="34750" xr:uid="{00000000-0005-0000-0000-0000A6870000}"/>
    <cellStyle name="SAPBEXstdDataEmph 6 2 3" xfId="34751" xr:uid="{00000000-0005-0000-0000-0000A7870000}"/>
    <cellStyle name="SAPBEXstdDataEmph 6 2 4" xfId="34752" xr:uid="{00000000-0005-0000-0000-0000A8870000}"/>
    <cellStyle name="SAPBEXstdDataEmph 6 3" xfId="34753" xr:uid="{00000000-0005-0000-0000-0000A9870000}"/>
    <cellStyle name="SAPBEXstdDataEmph 6 4" xfId="34754" xr:uid="{00000000-0005-0000-0000-0000AA870000}"/>
    <cellStyle name="SAPBEXstdDataEmph 6 5" xfId="34755" xr:uid="{00000000-0005-0000-0000-0000AB870000}"/>
    <cellStyle name="SAPBEXstdDataEmph 7" xfId="34756" xr:uid="{00000000-0005-0000-0000-0000AC870000}"/>
    <cellStyle name="SAPBEXstdDataEmph 7 2" xfId="34757" xr:uid="{00000000-0005-0000-0000-0000AD870000}"/>
    <cellStyle name="SAPBEXstdDataEmph 7 3" xfId="34758" xr:uid="{00000000-0005-0000-0000-0000AE870000}"/>
    <cellStyle name="SAPBEXstdDataEmph 7 4" xfId="34759" xr:uid="{00000000-0005-0000-0000-0000AF870000}"/>
    <cellStyle name="SAPBEXstdDataEmph 8" xfId="34760" xr:uid="{00000000-0005-0000-0000-0000B0870000}"/>
    <cellStyle name="SAPBEXstdDataEmph 8 2" xfId="34761" xr:uid="{00000000-0005-0000-0000-0000B1870000}"/>
    <cellStyle name="SAPBEXstdDataEmph 8 3" xfId="34762" xr:uid="{00000000-0005-0000-0000-0000B2870000}"/>
    <cellStyle name="SAPBEXstdDataEmph 8 4" xfId="34763" xr:uid="{00000000-0005-0000-0000-0000B3870000}"/>
    <cellStyle name="SAPBEXstdDataEmph 9" xfId="34764" xr:uid="{00000000-0005-0000-0000-0000B4870000}"/>
    <cellStyle name="SAPBEXstdDataEmph 9 2" xfId="34765" xr:uid="{00000000-0005-0000-0000-0000B5870000}"/>
    <cellStyle name="SAPBEXstdDataEmph 9 3" xfId="34766" xr:uid="{00000000-0005-0000-0000-0000B6870000}"/>
    <cellStyle name="SAPBEXstdDataEmph 9 4" xfId="34767" xr:uid="{00000000-0005-0000-0000-0000B7870000}"/>
    <cellStyle name="SAPBEXstdItem" xfId="135" xr:uid="{00000000-0005-0000-0000-0000B8870000}"/>
    <cellStyle name="SAPBEXstdItem 10" xfId="34768" xr:uid="{00000000-0005-0000-0000-0000B9870000}"/>
    <cellStyle name="SAPBEXstdItem 10 2" xfId="34769" xr:uid="{00000000-0005-0000-0000-0000BA870000}"/>
    <cellStyle name="SAPBEXstdItem 10 3" xfId="34770" xr:uid="{00000000-0005-0000-0000-0000BB870000}"/>
    <cellStyle name="SAPBEXstdItem 10 4" xfId="34771" xr:uid="{00000000-0005-0000-0000-0000BC870000}"/>
    <cellStyle name="SAPBEXstdItem 11" xfId="34772" xr:uid="{00000000-0005-0000-0000-0000BD870000}"/>
    <cellStyle name="SAPBEXstdItem 11 2" xfId="34773" xr:uid="{00000000-0005-0000-0000-0000BE870000}"/>
    <cellStyle name="SAPBEXstdItem 11 3" xfId="34774" xr:uid="{00000000-0005-0000-0000-0000BF870000}"/>
    <cellStyle name="SAPBEXstdItem 11 4" xfId="34775" xr:uid="{00000000-0005-0000-0000-0000C0870000}"/>
    <cellStyle name="SAPBEXstdItem 12" xfId="34776" xr:uid="{00000000-0005-0000-0000-0000C1870000}"/>
    <cellStyle name="SAPBEXstdItem 12 2" xfId="34777" xr:uid="{00000000-0005-0000-0000-0000C2870000}"/>
    <cellStyle name="SAPBEXstdItem 12 3" xfId="34778" xr:uid="{00000000-0005-0000-0000-0000C3870000}"/>
    <cellStyle name="SAPBEXstdItem 12 4" xfId="34779" xr:uid="{00000000-0005-0000-0000-0000C4870000}"/>
    <cellStyle name="SAPBEXstdItem 13" xfId="34780" xr:uid="{00000000-0005-0000-0000-0000C5870000}"/>
    <cellStyle name="SAPBEXstdItem 13 2" xfId="34781" xr:uid="{00000000-0005-0000-0000-0000C6870000}"/>
    <cellStyle name="SAPBEXstdItem 13 3" xfId="34782" xr:uid="{00000000-0005-0000-0000-0000C7870000}"/>
    <cellStyle name="SAPBEXstdItem 13 4" xfId="34783" xr:uid="{00000000-0005-0000-0000-0000C8870000}"/>
    <cellStyle name="SAPBEXstdItem 14" xfId="34784" xr:uid="{00000000-0005-0000-0000-0000C9870000}"/>
    <cellStyle name="SAPBEXstdItem 14 2" xfId="34785" xr:uid="{00000000-0005-0000-0000-0000CA870000}"/>
    <cellStyle name="SAPBEXstdItem 14 3" xfId="34786" xr:uid="{00000000-0005-0000-0000-0000CB870000}"/>
    <cellStyle name="SAPBEXstdItem 14 4" xfId="34787" xr:uid="{00000000-0005-0000-0000-0000CC870000}"/>
    <cellStyle name="SAPBEXstdItem 15" xfId="34788" xr:uid="{00000000-0005-0000-0000-0000CD870000}"/>
    <cellStyle name="SAPBEXstdItem 15 2" xfId="34789" xr:uid="{00000000-0005-0000-0000-0000CE870000}"/>
    <cellStyle name="SAPBEXstdItem 15 3" xfId="34790" xr:uid="{00000000-0005-0000-0000-0000CF870000}"/>
    <cellStyle name="SAPBEXstdItem 15 4" xfId="34791" xr:uid="{00000000-0005-0000-0000-0000D0870000}"/>
    <cellStyle name="SAPBEXstdItem 16" xfId="34792" xr:uid="{00000000-0005-0000-0000-0000D1870000}"/>
    <cellStyle name="SAPBEXstdItem 16 2" xfId="34793" xr:uid="{00000000-0005-0000-0000-0000D2870000}"/>
    <cellStyle name="SAPBEXstdItem 16 3" xfId="34794" xr:uid="{00000000-0005-0000-0000-0000D3870000}"/>
    <cellStyle name="SAPBEXstdItem 16 4" xfId="34795" xr:uid="{00000000-0005-0000-0000-0000D4870000}"/>
    <cellStyle name="SAPBEXstdItem 17" xfId="34796" xr:uid="{00000000-0005-0000-0000-0000D5870000}"/>
    <cellStyle name="SAPBEXstdItem 17 2" xfId="34797" xr:uid="{00000000-0005-0000-0000-0000D6870000}"/>
    <cellStyle name="SAPBEXstdItem 17 3" xfId="34798" xr:uid="{00000000-0005-0000-0000-0000D7870000}"/>
    <cellStyle name="SAPBEXstdItem 17 4" xfId="34799" xr:uid="{00000000-0005-0000-0000-0000D8870000}"/>
    <cellStyle name="SAPBEXstdItem 18" xfId="34800" xr:uid="{00000000-0005-0000-0000-0000D9870000}"/>
    <cellStyle name="SAPBEXstdItem 18 2" xfId="34801" xr:uid="{00000000-0005-0000-0000-0000DA870000}"/>
    <cellStyle name="SAPBEXstdItem 18 3" xfId="34802" xr:uid="{00000000-0005-0000-0000-0000DB870000}"/>
    <cellStyle name="SAPBEXstdItem 18 4" xfId="34803" xr:uid="{00000000-0005-0000-0000-0000DC870000}"/>
    <cellStyle name="SAPBEXstdItem 19" xfId="34804" xr:uid="{00000000-0005-0000-0000-0000DD870000}"/>
    <cellStyle name="SAPBEXstdItem 2" xfId="34805" xr:uid="{00000000-0005-0000-0000-0000DE870000}"/>
    <cellStyle name="SAPBEXstdItem 2 10" xfId="34806" xr:uid="{00000000-0005-0000-0000-0000DF870000}"/>
    <cellStyle name="SAPBEXstdItem 2 10 2" xfId="34807" xr:uid="{00000000-0005-0000-0000-0000E0870000}"/>
    <cellStyle name="SAPBEXstdItem 2 11" xfId="34808" xr:uid="{00000000-0005-0000-0000-0000E1870000}"/>
    <cellStyle name="SAPBEXstdItem 2 11 2" xfId="34809" xr:uid="{00000000-0005-0000-0000-0000E2870000}"/>
    <cellStyle name="SAPBEXstdItem 2 12" xfId="34810" xr:uid="{00000000-0005-0000-0000-0000E3870000}"/>
    <cellStyle name="SAPBEXstdItem 2 12 2" xfId="34811" xr:uid="{00000000-0005-0000-0000-0000E4870000}"/>
    <cellStyle name="SAPBEXstdItem 2 13" xfId="34812" xr:uid="{00000000-0005-0000-0000-0000E5870000}"/>
    <cellStyle name="SAPBEXstdItem 2 2" xfId="34813" xr:uid="{00000000-0005-0000-0000-0000E6870000}"/>
    <cellStyle name="SAPBEXstdItem 2 2 10" xfId="34814" xr:uid="{00000000-0005-0000-0000-0000E7870000}"/>
    <cellStyle name="SAPBEXstdItem 2 2 2" xfId="34815" xr:uid="{00000000-0005-0000-0000-0000E8870000}"/>
    <cellStyle name="SAPBEXstdItem 2 2 2 2" xfId="34816" xr:uid="{00000000-0005-0000-0000-0000E9870000}"/>
    <cellStyle name="SAPBEXstdItem 2 2 2 2 2" xfId="34817" xr:uid="{00000000-0005-0000-0000-0000EA870000}"/>
    <cellStyle name="SAPBEXstdItem 2 2 2 2 3" xfId="34818" xr:uid="{00000000-0005-0000-0000-0000EB870000}"/>
    <cellStyle name="SAPBEXstdItem 2 2 2 2 4" xfId="34819" xr:uid="{00000000-0005-0000-0000-0000EC870000}"/>
    <cellStyle name="SAPBEXstdItem 2 2 2 3" xfId="34820" xr:uid="{00000000-0005-0000-0000-0000ED870000}"/>
    <cellStyle name="SAPBEXstdItem 2 2 2 3 2" xfId="34821" xr:uid="{00000000-0005-0000-0000-0000EE870000}"/>
    <cellStyle name="SAPBEXstdItem 2 2 2 3 3" xfId="34822" xr:uid="{00000000-0005-0000-0000-0000EF870000}"/>
    <cellStyle name="SAPBEXstdItem 2 2 2 3 4" xfId="34823" xr:uid="{00000000-0005-0000-0000-0000F0870000}"/>
    <cellStyle name="SAPBEXstdItem 2 2 2 4" xfId="34824" xr:uid="{00000000-0005-0000-0000-0000F1870000}"/>
    <cellStyle name="SAPBEXstdItem 2 2 2 4 2" xfId="34825" xr:uid="{00000000-0005-0000-0000-0000F2870000}"/>
    <cellStyle name="SAPBEXstdItem 2 2 2 4 3" xfId="34826" xr:uid="{00000000-0005-0000-0000-0000F3870000}"/>
    <cellStyle name="SAPBEXstdItem 2 2 2 4 4" xfId="34827" xr:uid="{00000000-0005-0000-0000-0000F4870000}"/>
    <cellStyle name="SAPBEXstdItem 2 2 2 5" xfId="34828" xr:uid="{00000000-0005-0000-0000-0000F5870000}"/>
    <cellStyle name="SAPBEXstdItem 2 2 2 5 2" xfId="34829" xr:uid="{00000000-0005-0000-0000-0000F6870000}"/>
    <cellStyle name="SAPBEXstdItem 2 2 2 5 3" xfId="34830" xr:uid="{00000000-0005-0000-0000-0000F7870000}"/>
    <cellStyle name="SAPBEXstdItem 2 2 2 5 4" xfId="34831" xr:uid="{00000000-0005-0000-0000-0000F8870000}"/>
    <cellStyle name="SAPBEXstdItem 2 2 2 6" xfId="34832" xr:uid="{00000000-0005-0000-0000-0000F9870000}"/>
    <cellStyle name="SAPBEXstdItem 2 2 2 6 2" xfId="34833" xr:uid="{00000000-0005-0000-0000-0000FA870000}"/>
    <cellStyle name="SAPBEXstdItem 2 2 2 6 3" xfId="34834" xr:uid="{00000000-0005-0000-0000-0000FB870000}"/>
    <cellStyle name="SAPBEXstdItem 2 2 2 6 4" xfId="34835" xr:uid="{00000000-0005-0000-0000-0000FC870000}"/>
    <cellStyle name="SAPBEXstdItem 2 2 2 7" xfId="34836" xr:uid="{00000000-0005-0000-0000-0000FD870000}"/>
    <cellStyle name="SAPBEXstdItem 2 2 2 8" xfId="34837" xr:uid="{00000000-0005-0000-0000-0000FE870000}"/>
    <cellStyle name="SAPBEXstdItem 2 2 2 9" xfId="34838" xr:uid="{00000000-0005-0000-0000-0000FF870000}"/>
    <cellStyle name="SAPBEXstdItem 2 2 3" xfId="34839" xr:uid="{00000000-0005-0000-0000-000000880000}"/>
    <cellStyle name="SAPBEXstdItem 2 2 3 2" xfId="34840" xr:uid="{00000000-0005-0000-0000-000001880000}"/>
    <cellStyle name="SAPBEXstdItem 2 2 3 3" xfId="34841" xr:uid="{00000000-0005-0000-0000-000002880000}"/>
    <cellStyle name="SAPBEXstdItem 2 2 3 4" xfId="34842" xr:uid="{00000000-0005-0000-0000-000003880000}"/>
    <cellStyle name="SAPBEXstdItem 2 2 4" xfId="34843" xr:uid="{00000000-0005-0000-0000-000004880000}"/>
    <cellStyle name="SAPBEXstdItem 2 2 4 2" xfId="34844" xr:uid="{00000000-0005-0000-0000-000005880000}"/>
    <cellStyle name="SAPBEXstdItem 2 2 4 3" xfId="34845" xr:uid="{00000000-0005-0000-0000-000006880000}"/>
    <cellStyle name="SAPBEXstdItem 2 2 4 4" xfId="34846" xr:uid="{00000000-0005-0000-0000-000007880000}"/>
    <cellStyle name="SAPBEXstdItem 2 2 5" xfId="34847" xr:uid="{00000000-0005-0000-0000-000008880000}"/>
    <cellStyle name="SAPBEXstdItem 2 2 5 2" xfId="34848" xr:uid="{00000000-0005-0000-0000-000009880000}"/>
    <cellStyle name="SAPBEXstdItem 2 2 5 3" xfId="34849" xr:uid="{00000000-0005-0000-0000-00000A880000}"/>
    <cellStyle name="SAPBEXstdItem 2 2 5 4" xfId="34850" xr:uid="{00000000-0005-0000-0000-00000B880000}"/>
    <cellStyle name="SAPBEXstdItem 2 2 6" xfId="34851" xr:uid="{00000000-0005-0000-0000-00000C880000}"/>
    <cellStyle name="SAPBEXstdItem 2 2 6 2" xfId="34852" xr:uid="{00000000-0005-0000-0000-00000D880000}"/>
    <cellStyle name="SAPBEXstdItem 2 2 6 3" xfId="34853" xr:uid="{00000000-0005-0000-0000-00000E880000}"/>
    <cellStyle name="SAPBEXstdItem 2 2 6 4" xfId="34854" xr:uid="{00000000-0005-0000-0000-00000F880000}"/>
    <cellStyle name="SAPBEXstdItem 2 2 7" xfId="34855" xr:uid="{00000000-0005-0000-0000-000010880000}"/>
    <cellStyle name="SAPBEXstdItem 2 2 7 2" xfId="34856" xr:uid="{00000000-0005-0000-0000-000011880000}"/>
    <cellStyle name="SAPBEXstdItem 2 2 7 3" xfId="34857" xr:uid="{00000000-0005-0000-0000-000012880000}"/>
    <cellStyle name="SAPBEXstdItem 2 2 7 4" xfId="34858" xr:uid="{00000000-0005-0000-0000-000013880000}"/>
    <cellStyle name="SAPBEXstdItem 2 2 8" xfId="34859" xr:uid="{00000000-0005-0000-0000-000014880000}"/>
    <cellStyle name="SAPBEXstdItem 2 2 8 2" xfId="34860" xr:uid="{00000000-0005-0000-0000-000015880000}"/>
    <cellStyle name="SAPBEXstdItem 2 2 9" xfId="34861" xr:uid="{00000000-0005-0000-0000-000016880000}"/>
    <cellStyle name="SAPBEXstdItem 2 3" xfId="34862" xr:uid="{00000000-0005-0000-0000-000017880000}"/>
    <cellStyle name="SAPBEXstdItem 2 3 2" xfId="34863" xr:uid="{00000000-0005-0000-0000-000018880000}"/>
    <cellStyle name="SAPBEXstdItem 2 3 2 2" xfId="34864" xr:uid="{00000000-0005-0000-0000-000019880000}"/>
    <cellStyle name="SAPBEXstdItem 2 3 2 3" xfId="34865" xr:uid="{00000000-0005-0000-0000-00001A880000}"/>
    <cellStyle name="SAPBEXstdItem 2 3 2 4" xfId="34866" xr:uid="{00000000-0005-0000-0000-00001B880000}"/>
    <cellStyle name="SAPBEXstdItem 2 3 3" xfId="34867" xr:uid="{00000000-0005-0000-0000-00001C880000}"/>
    <cellStyle name="SAPBEXstdItem 2 3 3 2" xfId="34868" xr:uid="{00000000-0005-0000-0000-00001D880000}"/>
    <cellStyle name="SAPBEXstdItem 2 3 3 3" xfId="34869" xr:uid="{00000000-0005-0000-0000-00001E880000}"/>
    <cellStyle name="SAPBEXstdItem 2 3 3 4" xfId="34870" xr:uid="{00000000-0005-0000-0000-00001F880000}"/>
    <cellStyle name="SAPBEXstdItem 2 3 4" xfId="34871" xr:uid="{00000000-0005-0000-0000-000020880000}"/>
    <cellStyle name="SAPBEXstdItem 2 3 4 2" xfId="34872" xr:uid="{00000000-0005-0000-0000-000021880000}"/>
    <cellStyle name="SAPBEXstdItem 2 3 4 3" xfId="34873" xr:uid="{00000000-0005-0000-0000-000022880000}"/>
    <cellStyle name="SAPBEXstdItem 2 3 4 4" xfId="34874" xr:uid="{00000000-0005-0000-0000-000023880000}"/>
    <cellStyle name="SAPBEXstdItem 2 3 5" xfId="34875" xr:uid="{00000000-0005-0000-0000-000024880000}"/>
    <cellStyle name="SAPBEXstdItem 2 3 5 2" xfId="34876" xr:uid="{00000000-0005-0000-0000-000025880000}"/>
    <cellStyle name="SAPBEXstdItem 2 3 5 3" xfId="34877" xr:uid="{00000000-0005-0000-0000-000026880000}"/>
    <cellStyle name="SAPBEXstdItem 2 3 5 4" xfId="34878" xr:uid="{00000000-0005-0000-0000-000027880000}"/>
    <cellStyle name="SAPBEXstdItem 2 3 6" xfId="34879" xr:uid="{00000000-0005-0000-0000-000028880000}"/>
    <cellStyle name="SAPBEXstdItem 2 3 6 2" xfId="34880" xr:uid="{00000000-0005-0000-0000-000029880000}"/>
    <cellStyle name="SAPBEXstdItem 2 3 6 3" xfId="34881" xr:uid="{00000000-0005-0000-0000-00002A880000}"/>
    <cellStyle name="SAPBEXstdItem 2 3 6 4" xfId="34882" xr:uid="{00000000-0005-0000-0000-00002B880000}"/>
    <cellStyle name="SAPBEXstdItem 2 3 7" xfId="34883" xr:uid="{00000000-0005-0000-0000-00002C880000}"/>
    <cellStyle name="SAPBEXstdItem 2 3 8" xfId="34884" xr:uid="{00000000-0005-0000-0000-00002D880000}"/>
    <cellStyle name="SAPBEXstdItem 2 3 9" xfId="34885" xr:uid="{00000000-0005-0000-0000-00002E880000}"/>
    <cellStyle name="SAPBEXstdItem 2 4" xfId="34886" xr:uid="{00000000-0005-0000-0000-00002F880000}"/>
    <cellStyle name="SAPBEXstdItem 2 4 2" xfId="34887" xr:uid="{00000000-0005-0000-0000-000030880000}"/>
    <cellStyle name="SAPBEXstdItem 2 4 3" xfId="34888" xr:uid="{00000000-0005-0000-0000-000031880000}"/>
    <cellStyle name="SAPBEXstdItem 2 4 4" xfId="34889" xr:uid="{00000000-0005-0000-0000-000032880000}"/>
    <cellStyle name="SAPBEXstdItem 2 5" xfId="34890" xr:uid="{00000000-0005-0000-0000-000033880000}"/>
    <cellStyle name="SAPBEXstdItem 2 5 2" xfId="34891" xr:uid="{00000000-0005-0000-0000-000034880000}"/>
    <cellStyle name="SAPBEXstdItem 2 5 3" xfId="34892" xr:uid="{00000000-0005-0000-0000-000035880000}"/>
    <cellStyle name="SAPBEXstdItem 2 5 4" xfId="34893" xr:uid="{00000000-0005-0000-0000-000036880000}"/>
    <cellStyle name="SAPBEXstdItem 2 6" xfId="34894" xr:uid="{00000000-0005-0000-0000-000037880000}"/>
    <cellStyle name="SAPBEXstdItem 2 6 2" xfId="34895" xr:uid="{00000000-0005-0000-0000-000038880000}"/>
    <cellStyle name="SAPBEXstdItem 2 6 3" xfId="34896" xr:uid="{00000000-0005-0000-0000-000039880000}"/>
    <cellStyle name="SAPBEXstdItem 2 6 4" xfId="34897" xr:uid="{00000000-0005-0000-0000-00003A880000}"/>
    <cellStyle name="SAPBEXstdItem 2 7" xfId="34898" xr:uid="{00000000-0005-0000-0000-00003B880000}"/>
    <cellStyle name="SAPBEXstdItem 2 7 2" xfId="34899" xr:uid="{00000000-0005-0000-0000-00003C880000}"/>
    <cellStyle name="SAPBEXstdItem 2 7 3" xfId="34900" xr:uid="{00000000-0005-0000-0000-00003D880000}"/>
    <cellStyle name="SAPBEXstdItem 2 7 4" xfId="34901" xr:uid="{00000000-0005-0000-0000-00003E880000}"/>
    <cellStyle name="SAPBEXstdItem 2 8" xfId="34902" xr:uid="{00000000-0005-0000-0000-00003F880000}"/>
    <cellStyle name="SAPBEXstdItem 2 9" xfId="34903" xr:uid="{00000000-0005-0000-0000-000040880000}"/>
    <cellStyle name="SAPBEXstdItem 20" xfId="34904" xr:uid="{00000000-0005-0000-0000-000041880000}"/>
    <cellStyle name="SAPBEXstdItem 20 2" xfId="34905" xr:uid="{00000000-0005-0000-0000-000042880000}"/>
    <cellStyle name="SAPBEXstdItem 21" xfId="34906" xr:uid="{00000000-0005-0000-0000-000043880000}"/>
    <cellStyle name="SAPBEXstdItem 21 2" xfId="34907" xr:uid="{00000000-0005-0000-0000-000044880000}"/>
    <cellStyle name="SAPBEXstdItem 22" xfId="34908" xr:uid="{00000000-0005-0000-0000-000045880000}"/>
    <cellStyle name="SAPBEXstdItem 23" xfId="34909" xr:uid="{00000000-0005-0000-0000-000046880000}"/>
    <cellStyle name="SAPBEXstdItem 3" xfId="34910" xr:uid="{00000000-0005-0000-0000-000047880000}"/>
    <cellStyle name="SAPBEXstdItem 3 10" xfId="34911" xr:uid="{00000000-0005-0000-0000-000048880000}"/>
    <cellStyle name="SAPBEXstdItem 3 10 2" xfId="34912" xr:uid="{00000000-0005-0000-0000-000049880000}"/>
    <cellStyle name="SAPBEXstdItem 3 11" xfId="34913" xr:uid="{00000000-0005-0000-0000-00004A880000}"/>
    <cellStyle name="SAPBEXstdItem 3 11 2" xfId="34914" xr:uid="{00000000-0005-0000-0000-00004B880000}"/>
    <cellStyle name="SAPBEXstdItem 3 12" xfId="34915" xr:uid="{00000000-0005-0000-0000-00004C880000}"/>
    <cellStyle name="SAPBEXstdItem 3 2" xfId="34916" xr:uid="{00000000-0005-0000-0000-00004D880000}"/>
    <cellStyle name="SAPBEXstdItem 3 2 2" xfId="34917" xr:uid="{00000000-0005-0000-0000-00004E880000}"/>
    <cellStyle name="SAPBEXstdItem 3 2 2 2" xfId="34918" xr:uid="{00000000-0005-0000-0000-00004F880000}"/>
    <cellStyle name="SAPBEXstdItem 3 2 2 3" xfId="34919" xr:uid="{00000000-0005-0000-0000-000050880000}"/>
    <cellStyle name="SAPBEXstdItem 3 2 2 4" xfId="34920" xr:uid="{00000000-0005-0000-0000-000051880000}"/>
    <cellStyle name="SAPBEXstdItem 3 2 3" xfId="34921" xr:uid="{00000000-0005-0000-0000-000052880000}"/>
    <cellStyle name="SAPBEXstdItem 3 2 3 2" xfId="34922" xr:uid="{00000000-0005-0000-0000-000053880000}"/>
    <cellStyle name="SAPBEXstdItem 3 2 3 3" xfId="34923" xr:uid="{00000000-0005-0000-0000-000054880000}"/>
    <cellStyle name="SAPBEXstdItem 3 2 3 4" xfId="34924" xr:uid="{00000000-0005-0000-0000-000055880000}"/>
    <cellStyle name="SAPBEXstdItem 3 2 4" xfId="34925" xr:uid="{00000000-0005-0000-0000-000056880000}"/>
    <cellStyle name="SAPBEXstdItem 3 2 4 2" xfId="34926" xr:uid="{00000000-0005-0000-0000-000057880000}"/>
    <cellStyle name="SAPBEXstdItem 3 2 4 3" xfId="34927" xr:uid="{00000000-0005-0000-0000-000058880000}"/>
    <cellStyle name="SAPBEXstdItem 3 2 4 4" xfId="34928" xr:uid="{00000000-0005-0000-0000-000059880000}"/>
    <cellStyle name="SAPBEXstdItem 3 2 5" xfId="34929" xr:uid="{00000000-0005-0000-0000-00005A880000}"/>
    <cellStyle name="SAPBEXstdItem 3 2 5 2" xfId="34930" xr:uid="{00000000-0005-0000-0000-00005B880000}"/>
    <cellStyle name="SAPBEXstdItem 3 2 5 3" xfId="34931" xr:uid="{00000000-0005-0000-0000-00005C880000}"/>
    <cellStyle name="SAPBEXstdItem 3 2 5 4" xfId="34932" xr:uid="{00000000-0005-0000-0000-00005D880000}"/>
    <cellStyle name="SAPBEXstdItem 3 2 6" xfId="34933" xr:uid="{00000000-0005-0000-0000-00005E880000}"/>
    <cellStyle name="SAPBEXstdItem 3 2 6 2" xfId="34934" xr:uid="{00000000-0005-0000-0000-00005F880000}"/>
    <cellStyle name="SAPBEXstdItem 3 2 6 3" xfId="34935" xr:uid="{00000000-0005-0000-0000-000060880000}"/>
    <cellStyle name="SAPBEXstdItem 3 2 6 4" xfId="34936" xr:uid="{00000000-0005-0000-0000-000061880000}"/>
    <cellStyle name="SAPBEXstdItem 3 2 7" xfId="34937" xr:uid="{00000000-0005-0000-0000-000062880000}"/>
    <cellStyle name="SAPBEXstdItem 3 2 8" xfId="34938" xr:uid="{00000000-0005-0000-0000-000063880000}"/>
    <cellStyle name="SAPBEXstdItem 3 2 9" xfId="34939" xr:uid="{00000000-0005-0000-0000-000064880000}"/>
    <cellStyle name="SAPBEXstdItem 3 3" xfId="34940" xr:uid="{00000000-0005-0000-0000-000065880000}"/>
    <cellStyle name="SAPBEXstdItem 3 3 2" xfId="34941" xr:uid="{00000000-0005-0000-0000-000066880000}"/>
    <cellStyle name="SAPBEXstdItem 3 3 3" xfId="34942" xr:uid="{00000000-0005-0000-0000-000067880000}"/>
    <cellStyle name="SAPBEXstdItem 3 3 4" xfId="34943" xr:uid="{00000000-0005-0000-0000-000068880000}"/>
    <cellStyle name="SAPBEXstdItem 3 4" xfId="34944" xr:uid="{00000000-0005-0000-0000-000069880000}"/>
    <cellStyle name="SAPBEXstdItem 3 4 2" xfId="34945" xr:uid="{00000000-0005-0000-0000-00006A880000}"/>
    <cellStyle name="SAPBEXstdItem 3 4 3" xfId="34946" xr:uid="{00000000-0005-0000-0000-00006B880000}"/>
    <cellStyle name="SAPBEXstdItem 3 4 4" xfId="34947" xr:uid="{00000000-0005-0000-0000-00006C880000}"/>
    <cellStyle name="SAPBEXstdItem 3 5" xfId="34948" xr:uid="{00000000-0005-0000-0000-00006D880000}"/>
    <cellStyle name="SAPBEXstdItem 3 5 2" xfId="34949" xr:uid="{00000000-0005-0000-0000-00006E880000}"/>
    <cellStyle name="SAPBEXstdItem 3 5 3" xfId="34950" xr:uid="{00000000-0005-0000-0000-00006F880000}"/>
    <cellStyle name="SAPBEXstdItem 3 5 4" xfId="34951" xr:uid="{00000000-0005-0000-0000-000070880000}"/>
    <cellStyle name="SAPBEXstdItem 3 6" xfId="34952" xr:uid="{00000000-0005-0000-0000-000071880000}"/>
    <cellStyle name="SAPBEXstdItem 3 6 2" xfId="34953" xr:uid="{00000000-0005-0000-0000-000072880000}"/>
    <cellStyle name="SAPBEXstdItem 3 6 3" xfId="34954" xr:uid="{00000000-0005-0000-0000-000073880000}"/>
    <cellStyle name="SAPBEXstdItem 3 6 4" xfId="34955" xr:uid="{00000000-0005-0000-0000-000074880000}"/>
    <cellStyle name="SAPBEXstdItem 3 7" xfId="34956" xr:uid="{00000000-0005-0000-0000-000075880000}"/>
    <cellStyle name="SAPBEXstdItem 3 7 2" xfId="34957" xr:uid="{00000000-0005-0000-0000-000076880000}"/>
    <cellStyle name="SAPBEXstdItem 3 7 3" xfId="34958" xr:uid="{00000000-0005-0000-0000-000077880000}"/>
    <cellStyle name="SAPBEXstdItem 3 7 4" xfId="34959" xr:uid="{00000000-0005-0000-0000-000078880000}"/>
    <cellStyle name="SAPBEXstdItem 3 8" xfId="34960" xr:uid="{00000000-0005-0000-0000-000079880000}"/>
    <cellStyle name="SAPBEXstdItem 3 9" xfId="34961" xr:uid="{00000000-0005-0000-0000-00007A880000}"/>
    <cellStyle name="SAPBEXstdItem 3 9 2" xfId="34962" xr:uid="{00000000-0005-0000-0000-00007B880000}"/>
    <cellStyle name="SAPBEXstdItem 4" xfId="34963" xr:uid="{00000000-0005-0000-0000-00007C880000}"/>
    <cellStyle name="SAPBEXstdItem 4 10" xfId="34964" xr:uid="{00000000-0005-0000-0000-00007D880000}"/>
    <cellStyle name="SAPBEXstdItem 4 2" xfId="34965" xr:uid="{00000000-0005-0000-0000-00007E880000}"/>
    <cellStyle name="SAPBEXstdItem 4 2 2" xfId="34966" xr:uid="{00000000-0005-0000-0000-00007F880000}"/>
    <cellStyle name="SAPBEXstdItem 4 2 2 2" xfId="34967" xr:uid="{00000000-0005-0000-0000-000080880000}"/>
    <cellStyle name="SAPBEXstdItem 4 2 2 3" xfId="34968" xr:uid="{00000000-0005-0000-0000-000081880000}"/>
    <cellStyle name="SAPBEXstdItem 4 2 2 4" xfId="34969" xr:uid="{00000000-0005-0000-0000-000082880000}"/>
    <cellStyle name="SAPBEXstdItem 4 2 3" xfId="34970" xr:uid="{00000000-0005-0000-0000-000083880000}"/>
    <cellStyle name="SAPBEXstdItem 4 2 3 2" xfId="34971" xr:uid="{00000000-0005-0000-0000-000084880000}"/>
    <cellStyle name="SAPBEXstdItem 4 2 3 3" xfId="34972" xr:uid="{00000000-0005-0000-0000-000085880000}"/>
    <cellStyle name="SAPBEXstdItem 4 2 3 4" xfId="34973" xr:uid="{00000000-0005-0000-0000-000086880000}"/>
    <cellStyle name="SAPBEXstdItem 4 2 4" xfId="34974" xr:uid="{00000000-0005-0000-0000-000087880000}"/>
    <cellStyle name="SAPBEXstdItem 4 2 4 2" xfId="34975" xr:uid="{00000000-0005-0000-0000-000088880000}"/>
    <cellStyle name="SAPBEXstdItem 4 2 4 3" xfId="34976" xr:uid="{00000000-0005-0000-0000-000089880000}"/>
    <cellStyle name="SAPBEXstdItem 4 2 4 4" xfId="34977" xr:uid="{00000000-0005-0000-0000-00008A880000}"/>
    <cellStyle name="SAPBEXstdItem 4 2 5" xfId="34978" xr:uid="{00000000-0005-0000-0000-00008B880000}"/>
    <cellStyle name="SAPBEXstdItem 4 2 5 2" xfId="34979" xr:uid="{00000000-0005-0000-0000-00008C880000}"/>
    <cellStyle name="SAPBEXstdItem 4 2 5 3" xfId="34980" xr:uid="{00000000-0005-0000-0000-00008D880000}"/>
    <cellStyle name="SAPBEXstdItem 4 2 5 4" xfId="34981" xr:uid="{00000000-0005-0000-0000-00008E880000}"/>
    <cellStyle name="SAPBEXstdItem 4 2 6" xfId="34982" xr:uid="{00000000-0005-0000-0000-00008F880000}"/>
    <cellStyle name="SAPBEXstdItem 4 2 6 2" xfId="34983" xr:uid="{00000000-0005-0000-0000-000090880000}"/>
    <cellStyle name="SAPBEXstdItem 4 2 6 3" xfId="34984" xr:uid="{00000000-0005-0000-0000-000091880000}"/>
    <cellStyle name="SAPBEXstdItem 4 2 6 4" xfId="34985" xr:uid="{00000000-0005-0000-0000-000092880000}"/>
    <cellStyle name="SAPBEXstdItem 4 2 7" xfId="34986" xr:uid="{00000000-0005-0000-0000-000093880000}"/>
    <cellStyle name="SAPBEXstdItem 4 2 8" xfId="34987" xr:uid="{00000000-0005-0000-0000-000094880000}"/>
    <cellStyle name="SAPBEXstdItem 4 2 9" xfId="34988" xr:uid="{00000000-0005-0000-0000-000095880000}"/>
    <cellStyle name="SAPBEXstdItem 4 3" xfId="34989" xr:uid="{00000000-0005-0000-0000-000096880000}"/>
    <cellStyle name="SAPBEXstdItem 4 3 2" xfId="34990" xr:uid="{00000000-0005-0000-0000-000097880000}"/>
    <cellStyle name="SAPBEXstdItem 4 3 3" xfId="34991" xr:uid="{00000000-0005-0000-0000-000098880000}"/>
    <cellStyle name="SAPBEXstdItem 4 3 4" xfId="34992" xr:uid="{00000000-0005-0000-0000-000099880000}"/>
    <cellStyle name="SAPBEXstdItem 4 4" xfId="34993" xr:uid="{00000000-0005-0000-0000-00009A880000}"/>
    <cellStyle name="SAPBEXstdItem 4 4 2" xfId="34994" xr:uid="{00000000-0005-0000-0000-00009B880000}"/>
    <cellStyle name="SAPBEXstdItem 4 4 3" xfId="34995" xr:uid="{00000000-0005-0000-0000-00009C880000}"/>
    <cellStyle name="SAPBEXstdItem 4 4 4" xfId="34996" xr:uid="{00000000-0005-0000-0000-00009D880000}"/>
    <cellStyle name="SAPBEXstdItem 4 5" xfId="34997" xr:uid="{00000000-0005-0000-0000-00009E880000}"/>
    <cellStyle name="SAPBEXstdItem 4 5 2" xfId="34998" xr:uid="{00000000-0005-0000-0000-00009F880000}"/>
    <cellStyle name="SAPBEXstdItem 4 5 3" xfId="34999" xr:uid="{00000000-0005-0000-0000-0000A0880000}"/>
    <cellStyle name="SAPBEXstdItem 4 5 4" xfId="35000" xr:uid="{00000000-0005-0000-0000-0000A1880000}"/>
    <cellStyle name="SAPBEXstdItem 4 6" xfId="35001" xr:uid="{00000000-0005-0000-0000-0000A2880000}"/>
    <cellStyle name="SAPBEXstdItem 4 6 2" xfId="35002" xr:uid="{00000000-0005-0000-0000-0000A3880000}"/>
    <cellStyle name="SAPBEXstdItem 4 6 3" xfId="35003" xr:uid="{00000000-0005-0000-0000-0000A4880000}"/>
    <cellStyle name="SAPBEXstdItem 4 6 4" xfId="35004" xr:uid="{00000000-0005-0000-0000-0000A5880000}"/>
    <cellStyle name="SAPBEXstdItem 4 7" xfId="35005" xr:uid="{00000000-0005-0000-0000-0000A6880000}"/>
    <cellStyle name="SAPBEXstdItem 4 7 2" xfId="35006" xr:uid="{00000000-0005-0000-0000-0000A7880000}"/>
    <cellStyle name="SAPBEXstdItem 4 7 3" xfId="35007" xr:uid="{00000000-0005-0000-0000-0000A8880000}"/>
    <cellStyle name="SAPBEXstdItem 4 7 4" xfId="35008" xr:uid="{00000000-0005-0000-0000-0000A9880000}"/>
    <cellStyle name="SAPBEXstdItem 4 8" xfId="35009" xr:uid="{00000000-0005-0000-0000-0000AA880000}"/>
    <cellStyle name="SAPBEXstdItem 4 8 2" xfId="35010" xr:uid="{00000000-0005-0000-0000-0000AB880000}"/>
    <cellStyle name="SAPBEXstdItem 4 9" xfId="35011" xr:uid="{00000000-0005-0000-0000-0000AC880000}"/>
    <cellStyle name="SAPBEXstdItem 4 9 2" xfId="35012" xr:uid="{00000000-0005-0000-0000-0000AD880000}"/>
    <cellStyle name="SAPBEXstdItem 5" xfId="35013" xr:uid="{00000000-0005-0000-0000-0000AE880000}"/>
    <cellStyle name="SAPBEXstdItem 5 2" xfId="35014" xr:uid="{00000000-0005-0000-0000-0000AF880000}"/>
    <cellStyle name="SAPBEXstdItem 5 2 2" xfId="35015" xr:uid="{00000000-0005-0000-0000-0000B0880000}"/>
    <cellStyle name="SAPBEXstdItem 5 2 3" xfId="35016" xr:uid="{00000000-0005-0000-0000-0000B1880000}"/>
    <cellStyle name="SAPBEXstdItem 5 2 4" xfId="35017" xr:uid="{00000000-0005-0000-0000-0000B2880000}"/>
    <cellStyle name="SAPBEXstdItem 5 3" xfId="35018" xr:uid="{00000000-0005-0000-0000-0000B3880000}"/>
    <cellStyle name="SAPBEXstdItem 5 4" xfId="35019" xr:uid="{00000000-0005-0000-0000-0000B4880000}"/>
    <cellStyle name="SAPBEXstdItem 5 5" xfId="35020" xr:uid="{00000000-0005-0000-0000-0000B5880000}"/>
    <cellStyle name="SAPBEXstdItem 5 6" xfId="35021" xr:uid="{00000000-0005-0000-0000-0000B6880000}"/>
    <cellStyle name="SAPBEXstdItem 5 7" xfId="35022" xr:uid="{00000000-0005-0000-0000-0000B7880000}"/>
    <cellStyle name="SAPBEXstdItem 6" xfId="35023" xr:uid="{00000000-0005-0000-0000-0000B8880000}"/>
    <cellStyle name="SAPBEXstdItem 6 2" xfId="35024" xr:uid="{00000000-0005-0000-0000-0000B9880000}"/>
    <cellStyle name="SAPBEXstdItem 6 2 2" xfId="35025" xr:uid="{00000000-0005-0000-0000-0000BA880000}"/>
    <cellStyle name="SAPBEXstdItem 6 2 3" xfId="35026" xr:uid="{00000000-0005-0000-0000-0000BB880000}"/>
    <cellStyle name="SAPBEXstdItem 6 2 4" xfId="35027" xr:uid="{00000000-0005-0000-0000-0000BC880000}"/>
    <cellStyle name="SAPBEXstdItem 6 3" xfId="35028" xr:uid="{00000000-0005-0000-0000-0000BD880000}"/>
    <cellStyle name="SAPBEXstdItem 6 4" xfId="35029" xr:uid="{00000000-0005-0000-0000-0000BE880000}"/>
    <cellStyle name="SAPBEXstdItem 6 5" xfId="35030" xr:uid="{00000000-0005-0000-0000-0000BF880000}"/>
    <cellStyle name="SAPBEXstdItem 7" xfId="35031" xr:uid="{00000000-0005-0000-0000-0000C0880000}"/>
    <cellStyle name="SAPBEXstdItem 7 2" xfId="35032" xr:uid="{00000000-0005-0000-0000-0000C1880000}"/>
    <cellStyle name="SAPBEXstdItem 7 3" xfId="35033" xr:uid="{00000000-0005-0000-0000-0000C2880000}"/>
    <cellStyle name="SAPBEXstdItem 7 4" xfId="35034" xr:uid="{00000000-0005-0000-0000-0000C3880000}"/>
    <cellStyle name="SAPBEXstdItem 8" xfId="35035" xr:uid="{00000000-0005-0000-0000-0000C4880000}"/>
    <cellStyle name="SAPBEXstdItem 8 2" xfId="35036" xr:uid="{00000000-0005-0000-0000-0000C5880000}"/>
    <cellStyle name="SAPBEXstdItem 8 3" xfId="35037" xr:uid="{00000000-0005-0000-0000-0000C6880000}"/>
    <cellStyle name="SAPBEXstdItem 8 4" xfId="35038" xr:uid="{00000000-0005-0000-0000-0000C7880000}"/>
    <cellStyle name="SAPBEXstdItem 9" xfId="35039" xr:uid="{00000000-0005-0000-0000-0000C8880000}"/>
    <cellStyle name="SAPBEXstdItem 9 2" xfId="35040" xr:uid="{00000000-0005-0000-0000-0000C9880000}"/>
    <cellStyle name="SAPBEXstdItem 9 3" xfId="35041" xr:uid="{00000000-0005-0000-0000-0000CA880000}"/>
    <cellStyle name="SAPBEXstdItem 9 4" xfId="35042" xr:uid="{00000000-0005-0000-0000-0000CB880000}"/>
    <cellStyle name="SAPBEXstdItemX" xfId="136" xr:uid="{00000000-0005-0000-0000-0000CC880000}"/>
    <cellStyle name="SAPBEXstdItemX 10" xfId="35043" xr:uid="{00000000-0005-0000-0000-0000CD880000}"/>
    <cellStyle name="SAPBEXstdItemX 10 2" xfId="35044" xr:uid="{00000000-0005-0000-0000-0000CE880000}"/>
    <cellStyle name="SAPBEXstdItemX 10 3" xfId="35045" xr:uid="{00000000-0005-0000-0000-0000CF880000}"/>
    <cellStyle name="SAPBEXstdItemX 10 4" xfId="35046" xr:uid="{00000000-0005-0000-0000-0000D0880000}"/>
    <cellStyle name="SAPBEXstdItemX 11" xfId="35047" xr:uid="{00000000-0005-0000-0000-0000D1880000}"/>
    <cellStyle name="SAPBEXstdItemX 11 2" xfId="35048" xr:uid="{00000000-0005-0000-0000-0000D2880000}"/>
    <cellStyle name="SAPBEXstdItemX 11 3" xfId="35049" xr:uid="{00000000-0005-0000-0000-0000D3880000}"/>
    <cellStyle name="SAPBEXstdItemX 11 4" xfId="35050" xr:uid="{00000000-0005-0000-0000-0000D4880000}"/>
    <cellStyle name="SAPBEXstdItemX 12" xfId="35051" xr:uid="{00000000-0005-0000-0000-0000D5880000}"/>
    <cellStyle name="SAPBEXstdItemX 12 2" xfId="35052" xr:uid="{00000000-0005-0000-0000-0000D6880000}"/>
    <cellStyle name="SAPBEXstdItemX 12 3" xfId="35053" xr:uid="{00000000-0005-0000-0000-0000D7880000}"/>
    <cellStyle name="SAPBEXstdItemX 12 4" xfId="35054" xr:uid="{00000000-0005-0000-0000-0000D8880000}"/>
    <cellStyle name="SAPBEXstdItemX 13" xfId="35055" xr:uid="{00000000-0005-0000-0000-0000D9880000}"/>
    <cellStyle name="SAPBEXstdItemX 13 2" xfId="35056" xr:uid="{00000000-0005-0000-0000-0000DA880000}"/>
    <cellStyle name="SAPBEXstdItemX 13 3" xfId="35057" xr:uid="{00000000-0005-0000-0000-0000DB880000}"/>
    <cellStyle name="SAPBEXstdItemX 13 4" xfId="35058" xr:uid="{00000000-0005-0000-0000-0000DC880000}"/>
    <cellStyle name="SAPBEXstdItemX 14" xfId="35059" xr:uid="{00000000-0005-0000-0000-0000DD880000}"/>
    <cellStyle name="SAPBEXstdItemX 14 2" xfId="35060" xr:uid="{00000000-0005-0000-0000-0000DE880000}"/>
    <cellStyle name="SAPBEXstdItemX 14 3" xfId="35061" xr:uid="{00000000-0005-0000-0000-0000DF880000}"/>
    <cellStyle name="SAPBEXstdItemX 14 4" xfId="35062" xr:uid="{00000000-0005-0000-0000-0000E0880000}"/>
    <cellStyle name="SAPBEXstdItemX 15" xfId="35063" xr:uid="{00000000-0005-0000-0000-0000E1880000}"/>
    <cellStyle name="SAPBEXstdItemX 15 2" xfId="35064" xr:uid="{00000000-0005-0000-0000-0000E2880000}"/>
    <cellStyle name="SAPBEXstdItemX 15 3" xfId="35065" xr:uid="{00000000-0005-0000-0000-0000E3880000}"/>
    <cellStyle name="SAPBEXstdItemX 15 4" xfId="35066" xr:uid="{00000000-0005-0000-0000-0000E4880000}"/>
    <cellStyle name="SAPBEXstdItemX 16" xfId="35067" xr:uid="{00000000-0005-0000-0000-0000E5880000}"/>
    <cellStyle name="SAPBEXstdItemX 16 2" xfId="35068" xr:uid="{00000000-0005-0000-0000-0000E6880000}"/>
    <cellStyle name="SAPBEXstdItemX 16 3" xfId="35069" xr:uid="{00000000-0005-0000-0000-0000E7880000}"/>
    <cellStyle name="SAPBEXstdItemX 16 4" xfId="35070" xr:uid="{00000000-0005-0000-0000-0000E8880000}"/>
    <cellStyle name="SAPBEXstdItemX 17" xfId="35071" xr:uid="{00000000-0005-0000-0000-0000E9880000}"/>
    <cellStyle name="SAPBEXstdItemX 17 2" xfId="35072" xr:uid="{00000000-0005-0000-0000-0000EA880000}"/>
    <cellStyle name="SAPBEXstdItemX 17 3" xfId="35073" xr:uid="{00000000-0005-0000-0000-0000EB880000}"/>
    <cellStyle name="SAPBEXstdItemX 17 4" xfId="35074" xr:uid="{00000000-0005-0000-0000-0000EC880000}"/>
    <cellStyle name="SAPBEXstdItemX 18" xfId="35075" xr:uid="{00000000-0005-0000-0000-0000ED880000}"/>
    <cellStyle name="SAPBEXstdItemX 19" xfId="35076" xr:uid="{00000000-0005-0000-0000-0000EE880000}"/>
    <cellStyle name="SAPBEXstdItemX 2" xfId="35077" xr:uid="{00000000-0005-0000-0000-0000EF880000}"/>
    <cellStyle name="SAPBEXstdItemX 2 10" xfId="35078" xr:uid="{00000000-0005-0000-0000-0000F0880000}"/>
    <cellStyle name="SAPBEXstdItemX 2 10 2" xfId="35079" xr:uid="{00000000-0005-0000-0000-0000F1880000}"/>
    <cellStyle name="SAPBEXstdItemX 2 11" xfId="35080" xr:uid="{00000000-0005-0000-0000-0000F2880000}"/>
    <cellStyle name="SAPBEXstdItemX 2 11 2" xfId="35081" xr:uid="{00000000-0005-0000-0000-0000F3880000}"/>
    <cellStyle name="SAPBEXstdItemX 2 12" xfId="35082" xr:uid="{00000000-0005-0000-0000-0000F4880000}"/>
    <cellStyle name="SAPBEXstdItemX 2 12 2" xfId="35083" xr:uid="{00000000-0005-0000-0000-0000F5880000}"/>
    <cellStyle name="SAPBEXstdItemX 2 13" xfId="35084" xr:uid="{00000000-0005-0000-0000-0000F6880000}"/>
    <cellStyle name="SAPBEXstdItemX 2 2" xfId="35085" xr:uid="{00000000-0005-0000-0000-0000F7880000}"/>
    <cellStyle name="SAPBEXstdItemX 2 2 10" xfId="35086" xr:uid="{00000000-0005-0000-0000-0000F8880000}"/>
    <cellStyle name="SAPBEXstdItemX 2 2 2" xfId="35087" xr:uid="{00000000-0005-0000-0000-0000F9880000}"/>
    <cellStyle name="SAPBEXstdItemX 2 2 2 2" xfId="35088" xr:uid="{00000000-0005-0000-0000-0000FA880000}"/>
    <cellStyle name="SAPBEXstdItemX 2 2 2 2 2" xfId="35089" xr:uid="{00000000-0005-0000-0000-0000FB880000}"/>
    <cellStyle name="SAPBEXstdItemX 2 2 2 2 3" xfId="35090" xr:uid="{00000000-0005-0000-0000-0000FC880000}"/>
    <cellStyle name="SAPBEXstdItemX 2 2 2 2 4" xfId="35091" xr:uid="{00000000-0005-0000-0000-0000FD880000}"/>
    <cellStyle name="SAPBEXstdItemX 2 2 2 3" xfId="35092" xr:uid="{00000000-0005-0000-0000-0000FE880000}"/>
    <cellStyle name="SAPBEXstdItemX 2 2 2 3 2" xfId="35093" xr:uid="{00000000-0005-0000-0000-0000FF880000}"/>
    <cellStyle name="SAPBEXstdItemX 2 2 2 3 3" xfId="35094" xr:uid="{00000000-0005-0000-0000-000000890000}"/>
    <cellStyle name="SAPBEXstdItemX 2 2 2 3 4" xfId="35095" xr:uid="{00000000-0005-0000-0000-000001890000}"/>
    <cellStyle name="SAPBEXstdItemX 2 2 2 4" xfId="35096" xr:uid="{00000000-0005-0000-0000-000002890000}"/>
    <cellStyle name="SAPBEXstdItemX 2 2 2 4 2" xfId="35097" xr:uid="{00000000-0005-0000-0000-000003890000}"/>
    <cellStyle name="SAPBEXstdItemX 2 2 2 4 3" xfId="35098" xr:uid="{00000000-0005-0000-0000-000004890000}"/>
    <cellStyle name="SAPBEXstdItemX 2 2 2 4 4" xfId="35099" xr:uid="{00000000-0005-0000-0000-000005890000}"/>
    <cellStyle name="SAPBEXstdItemX 2 2 2 5" xfId="35100" xr:uid="{00000000-0005-0000-0000-000006890000}"/>
    <cellStyle name="SAPBEXstdItemX 2 2 2 5 2" xfId="35101" xr:uid="{00000000-0005-0000-0000-000007890000}"/>
    <cellStyle name="SAPBEXstdItemX 2 2 2 5 3" xfId="35102" xr:uid="{00000000-0005-0000-0000-000008890000}"/>
    <cellStyle name="SAPBEXstdItemX 2 2 2 5 4" xfId="35103" xr:uid="{00000000-0005-0000-0000-000009890000}"/>
    <cellStyle name="SAPBEXstdItemX 2 2 2 6" xfId="35104" xr:uid="{00000000-0005-0000-0000-00000A890000}"/>
    <cellStyle name="SAPBEXstdItemX 2 2 2 6 2" xfId="35105" xr:uid="{00000000-0005-0000-0000-00000B890000}"/>
    <cellStyle name="SAPBEXstdItemX 2 2 2 6 3" xfId="35106" xr:uid="{00000000-0005-0000-0000-00000C890000}"/>
    <cellStyle name="SAPBEXstdItemX 2 2 2 6 4" xfId="35107" xr:uid="{00000000-0005-0000-0000-00000D890000}"/>
    <cellStyle name="SAPBEXstdItemX 2 2 2 7" xfId="35108" xr:uid="{00000000-0005-0000-0000-00000E890000}"/>
    <cellStyle name="SAPBEXstdItemX 2 2 2 8" xfId="35109" xr:uid="{00000000-0005-0000-0000-00000F890000}"/>
    <cellStyle name="SAPBEXstdItemX 2 2 2 9" xfId="35110" xr:uid="{00000000-0005-0000-0000-000010890000}"/>
    <cellStyle name="SAPBEXstdItemX 2 2 3" xfId="35111" xr:uid="{00000000-0005-0000-0000-000011890000}"/>
    <cellStyle name="SAPBEXstdItemX 2 2 3 2" xfId="35112" xr:uid="{00000000-0005-0000-0000-000012890000}"/>
    <cellStyle name="SAPBEXstdItemX 2 2 3 3" xfId="35113" xr:uid="{00000000-0005-0000-0000-000013890000}"/>
    <cellStyle name="SAPBEXstdItemX 2 2 3 4" xfId="35114" xr:uid="{00000000-0005-0000-0000-000014890000}"/>
    <cellStyle name="SAPBEXstdItemX 2 2 4" xfId="35115" xr:uid="{00000000-0005-0000-0000-000015890000}"/>
    <cellStyle name="SAPBEXstdItemX 2 2 4 2" xfId="35116" xr:uid="{00000000-0005-0000-0000-000016890000}"/>
    <cellStyle name="SAPBEXstdItemX 2 2 4 3" xfId="35117" xr:uid="{00000000-0005-0000-0000-000017890000}"/>
    <cellStyle name="SAPBEXstdItemX 2 2 4 4" xfId="35118" xr:uid="{00000000-0005-0000-0000-000018890000}"/>
    <cellStyle name="SAPBEXstdItemX 2 2 5" xfId="35119" xr:uid="{00000000-0005-0000-0000-000019890000}"/>
    <cellStyle name="SAPBEXstdItemX 2 2 5 2" xfId="35120" xr:uid="{00000000-0005-0000-0000-00001A890000}"/>
    <cellStyle name="SAPBEXstdItemX 2 2 5 3" xfId="35121" xr:uid="{00000000-0005-0000-0000-00001B890000}"/>
    <cellStyle name="SAPBEXstdItemX 2 2 5 4" xfId="35122" xr:uid="{00000000-0005-0000-0000-00001C890000}"/>
    <cellStyle name="SAPBEXstdItemX 2 2 6" xfId="35123" xr:uid="{00000000-0005-0000-0000-00001D890000}"/>
    <cellStyle name="SAPBEXstdItemX 2 2 6 2" xfId="35124" xr:uid="{00000000-0005-0000-0000-00001E890000}"/>
    <cellStyle name="SAPBEXstdItemX 2 2 6 3" xfId="35125" xr:uid="{00000000-0005-0000-0000-00001F890000}"/>
    <cellStyle name="SAPBEXstdItemX 2 2 6 4" xfId="35126" xr:uid="{00000000-0005-0000-0000-000020890000}"/>
    <cellStyle name="SAPBEXstdItemX 2 2 7" xfId="35127" xr:uid="{00000000-0005-0000-0000-000021890000}"/>
    <cellStyle name="SAPBEXstdItemX 2 2 7 2" xfId="35128" xr:uid="{00000000-0005-0000-0000-000022890000}"/>
    <cellStyle name="SAPBEXstdItemX 2 2 7 3" xfId="35129" xr:uid="{00000000-0005-0000-0000-000023890000}"/>
    <cellStyle name="SAPBEXstdItemX 2 2 7 4" xfId="35130" xr:uid="{00000000-0005-0000-0000-000024890000}"/>
    <cellStyle name="SAPBEXstdItemX 2 2 8" xfId="35131" xr:uid="{00000000-0005-0000-0000-000025890000}"/>
    <cellStyle name="SAPBEXstdItemX 2 2 8 2" xfId="35132" xr:uid="{00000000-0005-0000-0000-000026890000}"/>
    <cellStyle name="SAPBEXstdItemX 2 2 9" xfId="35133" xr:uid="{00000000-0005-0000-0000-000027890000}"/>
    <cellStyle name="SAPBEXstdItemX 2 3" xfId="35134" xr:uid="{00000000-0005-0000-0000-000028890000}"/>
    <cellStyle name="SAPBEXstdItemX 2 3 2" xfId="35135" xr:uid="{00000000-0005-0000-0000-000029890000}"/>
    <cellStyle name="SAPBEXstdItemX 2 3 2 2" xfId="35136" xr:uid="{00000000-0005-0000-0000-00002A890000}"/>
    <cellStyle name="SAPBEXstdItemX 2 3 2 3" xfId="35137" xr:uid="{00000000-0005-0000-0000-00002B890000}"/>
    <cellStyle name="SAPBEXstdItemX 2 3 2 4" xfId="35138" xr:uid="{00000000-0005-0000-0000-00002C890000}"/>
    <cellStyle name="SAPBEXstdItemX 2 3 3" xfId="35139" xr:uid="{00000000-0005-0000-0000-00002D890000}"/>
    <cellStyle name="SAPBEXstdItemX 2 3 3 2" xfId="35140" xr:uid="{00000000-0005-0000-0000-00002E890000}"/>
    <cellStyle name="SAPBEXstdItemX 2 3 3 3" xfId="35141" xr:uid="{00000000-0005-0000-0000-00002F890000}"/>
    <cellStyle name="SAPBEXstdItemX 2 3 3 4" xfId="35142" xr:uid="{00000000-0005-0000-0000-000030890000}"/>
    <cellStyle name="SAPBEXstdItemX 2 3 4" xfId="35143" xr:uid="{00000000-0005-0000-0000-000031890000}"/>
    <cellStyle name="SAPBEXstdItemX 2 3 4 2" xfId="35144" xr:uid="{00000000-0005-0000-0000-000032890000}"/>
    <cellStyle name="SAPBEXstdItemX 2 3 4 3" xfId="35145" xr:uid="{00000000-0005-0000-0000-000033890000}"/>
    <cellStyle name="SAPBEXstdItemX 2 3 4 4" xfId="35146" xr:uid="{00000000-0005-0000-0000-000034890000}"/>
    <cellStyle name="SAPBEXstdItemX 2 3 5" xfId="35147" xr:uid="{00000000-0005-0000-0000-000035890000}"/>
    <cellStyle name="SAPBEXstdItemX 2 3 5 2" xfId="35148" xr:uid="{00000000-0005-0000-0000-000036890000}"/>
    <cellStyle name="SAPBEXstdItemX 2 3 5 3" xfId="35149" xr:uid="{00000000-0005-0000-0000-000037890000}"/>
    <cellStyle name="SAPBEXstdItemX 2 3 5 4" xfId="35150" xr:uid="{00000000-0005-0000-0000-000038890000}"/>
    <cellStyle name="SAPBEXstdItemX 2 3 6" xfId="35151" xr:uid="{00000000-0005-0000-0000-000039890000}"/>
    <cellStyle name="SAPBEXstdItemX 2 3 6 2" xfId="35152" xr:uid="{00000000-0005-0000-0000-00003A890000}"/>
    <cellStyle name="SAPBEXstdItemX 2 3 6 3" xfId="35153" xr:uid="{00000000-0005-0000-0000-00003B890000}"/>
    <cellStyle name="SAPBEXstdItemX 2 3 6 4" xfId="35154" xr:uid="{00000000-0005-0000-0000-00003C890000}"/>
    <cellStyle name="SAPBEXstdItemX 2 3 7" xfId="35155" xr:uid="{00000000-0005-0000-0000-00003D890000}"/>
    <cellStyle name="SAPBEXstdItemX 2 3 8" xfId="35156" xr:uid="{00000000-0005-0000-0000-00003E890000}"/>
    <cellStyle name="SAPBEXstdItemX 2 3 9" xfId="35157" xr:uid="{00000000-0005-0000-0000-00003F890000}"/>
    <cellStyle name="SAPBEXstdItemX 2 4" xfId="35158" xr:uid="{00000000-0005-0000-0000-000040890000}"/>
    <cellStyle name="SAPBEXstdItemX 2 4 2" xfId="35159" xr:uid="{00000000-0005-0000-0000-000041890000}"/>
    <cellStyle name="SAPBEXstdItemX 2 4 3" xfId="35160" xr:uid="{00000000-0005-0000-0000-000042890000}"/>
    <cellStyle name="SAPBEXstdItemX 2 4 4" xfId="35161" xr:uid="{00000000-0005-0000-0000-000043890000}"/>
    <cellStyle name="SAPBEXstdItemX 2 5" xfId="35162" xr:uid="{00000000-0005-0000-0000-000044890000}"/>
    <cellStyle name="SAPBEXstdItemX 2 5 2" xfId="35163" xr:uid="{00000000-0005-0000-0000-000045890000}"/>
    <cellStyle name="SAPBEXstdItemX 2 5 3" xfId="35164" xr:uid="{00000000-0005-0000-0000-000046890000}"/>
    <cellStyle name="SAPBEXstdItemX 2 5 4" xfId="35165" xr:uid="{00000000-0005-0000-0000-000047890000}"/>
    <cellStyle name="SAPBEXstdItemX 2 6" xfId="35166" xr:uid="{00000000-0005-0000-0000-000048890000}"/>
    <cellStyle name="SAPBEXstdItemX 2 6 2" xfId="35167" xr:uid="{00000000-0005-0000-0000-000049890000}"/>
    <cellStyle name="SAPBEXstdItemX 2 6 3" xfId="35168" xr:uid="{00000000-0005-0000-0000-00004A890000}"/>
    <cellStyle name="SAPBEXstdItemX 2 6 4" xfId="35169" xr:uid="{00000000-0005-0000-0000-00004B890000}"/>
    <cellStyle name="SAPBEXstdItemX 2 7" xfId="35170" xr:uid="{00000000-0005-0000-0000-00004C890000}"/>
    <cellStyle name="SAPBEXstdItemX 2 7 2" xfId="35171" xr:uid="{00000000-0005-0000-0000-00004D890000}"/>
    <cellStyle name="SAPBEXstdItemX 2 7 3" xfId="35172" xr:uid="{00000000-0005-0000-0000-00004E890000}"/>
    <cellStyle name="SAPBEXstdItemX 2 7 4" xfId="35173" xr:uid="{00000000-0005-0000-0000-00004F890000}"/>
    <cellStyle name="SAPBEXstdItemX 2 8" xfId="35174" xr:uid="{00000000-0005-0000-0000-000050890000}"/>
    <cellStyle name="SAPBEXstdItemX 2 9" xfId="35175" xr:uid="{00000000-0005-0000-0000-000051890000}"/>
    <cellStyle name="SAPBEXstdItemX 20" xfId="35176" xr:uid="{00000000-0005-0000-0000-000052890000}"/>
    <cellStyle name="SAPBEXstdItemX 20 2" xfId="35177" xr:uid="{00000000-0005-0000-0000-000053890000}"/>
    <cellStyle name="SAPBEXstdItemX 21" xfId="35178" xr:uid="{00000000-0005-0000-0000-000054890000}"/>
    <cellStyle name="SAPBEXstdItemX 21 2" xfId="35179" xr:uid="{00000000-0005-0000-0000-000055890000}"/>
    <cellStyle name="SAPBEXstdItemX 22" xfId="35180" xr:uid="{00000000-0005-0000-0000-000056890000}"/>
    <cellStyle name="SAPBEXstdItemX 23" xfId="35181" xr:uid="{00000000-0005-0000-0000-000057890000}"/>
    <cellStyle name="SAPBEXstdItemX 3" xfId="35182" xr:uid="{00000000-0005-0000-0000-000058890000}"/>
    <cellStyle name="SAPBEXstdItemX 3 10" xfId="35183" xr:uid="{00000000-0005-0000-0000-000059890000}"/>
    <cellStyle name="SAPBEXstdItemX 3 10 2" xfId="35184" xr:uid="{00000000-0005-0000-0000-00005A890000}"/>
    <cellStyle name="SAPBEXstdItemX 3 11" xfId="35185" xr:uid="{00000000-0005-0000-0000-00005B890000}"/>
    <cellStyle name="SAPBEXstdItemX 3 11 2" xfId="35186" xr:uid="{00000000-0005-0000-0000-00005C890000}"/>
    <cellStyle name="SAPBEXstdItemX 3 12" xfId="35187" xr:uid="{00000000-0005-0000-0000-00005D890000}"/>
    <cellStyle name="SAPBEXstdItemX 3 2" xfId="35188" xr:uid="{00000000-0005-0000-0000-00005E890000}"/>
    <cellStyle name="SAPBEXstdItemX 3 2 2" xfId="35189" xr:uid="{00000000-0005-0000-0000-00005F890000}"/>
    <cellStyle name="SAPBEXstdItemX 3 2 2 2" xfId="35190" xr:uid="{00000000-0005-0000-0000-000060890000}"/>
    <cellStyle name="SAPBEXstdItemX 3 2 2 3" xfId="35191" xr:uid="{00000000-0005-0000-0000-000061890000}"/>
    <cellStyle name="SAPBEXstdItemX 3 2 2 4" xfId="35192" xr:uid="{00000000-0005-0000-0000-000062890000}"/>
    <cellStyle name="SAPBEXstdItemX 3 2 3" xfId="35193" xr:uid="{00000000-0005-0000-0000-000063890000}"/>
    <cellStyle name="SAPBEXstdItemX 3 2 3 2" xfId="35194" xr:uid="{00000000-0005-0000-0000-000064890000}"/>
    <cellStyle name="SAPBEXstdItemX 3 2 3 3" xfId="35195" xr:uid="{00000000-0005-0000-0000-000065890000}"/>
    <cellStyle name="SAPBEXstdItemX 3 2 3 4" xfId="35196" xr:uid="{00000000-0005-0000-0000-000066890000}"/>
    <cellStyle name="SAPBEXstdItemX 3 2 4" xfId="35197" xr:uid="{00000000-0005-0000-0000-000067890000}"/>
    <cellStyle name="SAPBEXstdItemX 3 2 4 2" xfId="35198" xr:uid="{00000000-0005-0000-0000-000068890000}"/>
    <cellStyle name="SAPBEXstdItemX 3 2 4 3" xfId="35199" xr:uid="{00000000-0005-0000-0000-000069890000}"/>
    <cellStyle name="SAPBEXstdItemX 3 2 4 4" xfId="35200" xr:uid="{00000000-0005-0000-0000-00006A890000}"/>
    <cellStyle name="SAPBEXstdItemX 3 2 5" xfId="35201" xr:uid="{00000000-0005-0000-0000-00006B890000}"/>
    <cellStyle name="SAPBEXstdItemX 3 2 5 2" xfId="35202" xr:uid="{00000000-0005-0000-0000-00006C890000}"/>
    <cellStyle name="SAPBEXstdItemX 3 2 5 3" xfId="35203" xr:uid="{00000000-0005-0000-0000-00006D890000}"/>
    <cellStyle name="SAPBEXstdItemX 3 2 5 4" xfId="35204" xr:uid="{00000000-0005-0000-0000-00006E890000}"/>
    <cellStyle name="SAPBEXstdItemX 3 2 6" xfId="35205" xr:uid="{00000000-0005-0000-0000-00006F890000}"/>
    <cellStyle name="SAPBEXstdItemX 3 2 6 2" xfId="35206" xr:uid="{00000000-0005-0000-0000-000070890000}"/>
    <cellStyle name="SAPBEXstdItemX 3 2 6 3" xfId="35207" xr:uid="{00000000-0005-0000-0000-000071890000}"/>
    <cellStyle name="SAPBEXstdItemX 3 2 6 4" xfId="35208" xr:uid="{00000000-0005-0000-0000-000072890000}"/>
    <cellStyle name="SAPBEXstdItemX 3 2 7" xfId="35209" xr:uid="{00000000-0005-0000-0000-000073890000}"/>
    <cellStyle name="SAPBEXstdItemX 3 2 8" xfId="35210" xr:uid="{00000000-0005-0000-0000-000074890000}"/>
    <cellStyle name="SAPBEXstdItemX 3 2 9" xfId="35211" xr:uid="{00000000-0005-0000-0000-000075890000}"/>
    <cellStyle name="SAPBEXstdItemX 3 3" xfId="35212" xr:uid="{00000000-0005-0000-0000-000076890000}"/>
    <cellStyle name="SAPBEXstdItemX 3 3 2" xfId="35213" xr:uid="{00000000-0005-0000-0000-000077890000}"/>
    <cellStyle name="SAPBEXstdItemX 3 3 3" xfId="35214" xr:uid="{00000000-0005-0000-0000-000078890000}"/>
    <cellStyle name="SAPBEXstdItemX 3 3 4" xfId="35215" xr:uid="{00000000-0005-0000-0000-000079890000}"/>
    <cellStyle name="SAPBEXstdItemX 3 4" xfId="35216" xr:uid="{00000000-0005-0000-0000-00007A890000}"/>
    <cellStyle name="SAPBEXstdItemX 3 4 2" xfId="35217" xr:uid="{00000000-0005-0000-0000-00007B890000}"/>
    <cellStyle name="SAPBEXstdItemX 3 4 3" xfId="35218" xr:uid="{00000000-0005-0000-0000-00007C890000}"/>
    <cellStyle name="SAPBEXstdItemX 3 4 4" xfId="35219" xr:uid="{00000000-0005-0000-0000-00007D890000}"/>
    <cellStyle name="SAPBEXstdItemX 3 5" xfId="35220" xr:uid="{00000000-0005-0000-0000-00007E890000}"/>
    <cellStyle name="SAPBEXstdItemX 3 5 2" xfId="35221" xr:uid="{00000000-0005-0000-0000-00007F890000}"/>
    <cellStyle name="SAPBEXstdItemX 3 5 3" xfId="35222" xr:uid="{00000000-0005-0000-0000-000080890000}"/>
    <cellStyle name="SAPBEXstdItemX 3 5 4" xfId="35223" xr:uid="{00000000-0005-0000-0000-000081890000}"/>
    <cellStyle name="SAPBEXstdItemX 3 6" xfId="35224" xr:uid="{00000000-0005-0000-0000-000082890000}"/>
    <cellStyle name="SAPBEXstdItemX 3 6 2" xfId="35225" xr:uid="{00000000-0005-0000-0000-000083890000}"/>
    <cellStyle name="SAPBEXstdItemX 3 6 3" xfId="35226" xr:uid="{00000000-0005-0000-0000-000084890000}"/>
    <cellStyle name="SAPBEXstdItemX 3 6 4" xfId="35227" xr:uid="{00000000-0005-0000-0000-000085890000}"/>
    <cellStyle name="SAPBEXstdItemX 3 7" xfId="35228" xr:uid="{00000000-0005-0000-0000-000086890000}"/>
    <cellStyle name="SAPBEXstdItemX 3 7 2" xfId="35229" xr:uid="{00000000-0005-0000-0000-000087890000}"/>
    <cellStyle name="SAPBEXstdItemX 3 7 3" xfId="35230" xr:uid="{00000000-0005-0000-0000-000088890000}"/>
    <cellStyle name="SAPBEXstdItemX 3 7 4" xfId="35231" xr:uid="{00000000-0005-0000-0000-000089890000}"/>
    <cellStyle name="SAPBEXstdItemX 3 8" xfId="35232" xr:uid="{00000000-0005-0000-0000-00008A890000}"/>
    <cellStyle name="SAPBEXstdItemX 3 9" xfId="35233" xr:uid="{00000000-0005-0000-0000-00008B890000}"/>
    <cellStyle name="SAPBEXstdItemX 3 9 2" xfId="35234" xr:uid="{00000000-0005-0000-0000-00008C890000}"/>
    <cellStyle name="SAPBEXstdItemX 4" xfId="35235" xr:uid="{00000000-0005-0000-0000-00008D890000}"/>
    <cellStyle name="SAPBEXstdItemX 4 10" xfId="35236" xr:uid="{00000000-0005-0000-0000-00008E890000}"/>
    <cellStyle name="SAPBEXstdItemX 4 2" xfId="35237" xr:uid="{00000000-0005-0000-0000-00008F890000}"/>
    <cellStyle name="SAPBEXstdItemX 4 2 2" xfId="35238" xr:uid="{00000000-0005-0000-0000-000090890000}"/>
    <cellStyle name="SAPBEXstdItemX 4 2 2 2" xfId="35239" xr:uid="{00000000-0005-0000-0000-000091890000}"/>
    <cellStyle name="SAPBEXstdItemX 4 2 2 3" xfId="35240" xr:uid="{00000000-0005-0000-0000-000092890000}"/>
    <cellStyle name="SAPBEXstdItemX 4 2 2 4" xfId="35241" xr:uid="{00000000-0005-0000-0000-000093890000}"/>
    <cellStyle name="SAPBEXstdItemX 4 2 3" xfId="35242" xr:uid="{00000000-0005-0000-0000-000094890000}"/>
    <cellStyle name="SAPBEXstdItemX 4 2 3 2" xfId="35243" xr:uid="{00000000-0005-0000-0000-000095890000}"/>
    <cellStyle name="SAPBEXstdItemX 4 2 3 3" xfId="35244" xr:uid="{00000000-0005-0000-0000-000096890000}"/>
    <cellStyle name="SAPBEXstdItemX 4 2 3 4" xfId="35245" xr:uid="{00000000-0005-0000-0000-000097890000}"/>
    <cellStyle name="SAPBEXstdItemX 4 2 4" xfId="35246" xr:uid="{00000000-0005-0000-0000-000098890000}"/>
    <cellStyle name="SAPBEXstdItemX 4 2 4 2" xfId="35247" xr:uid="{00000000-0005-0000-0000-000099890000}"/>
    <cellStyle name="SAPBEXstdItemX 4 2 4 3" xfId="35248" xr:uid="{00000000-0005-0000-0000-00009A890000}"/>
    <cellStyle name="SAPBEXstdItemX 4 2 4 4" xfId="35249" xr:uid="{00000000-0005-0000-0000-00009B890000}"/>
    <cellStyle name="SAPBEXstdItemX 4 2 5" xfId="35250" xr:uid="{00000000-0005-0000-0000-00009C890000}"/>
    <cellStyle name="SAPBEXstdItemX 4 2 5 2" xfId="35251" xr:uid="{00000000-0005-0000-0000-00009D890000}"/>
    <cellStyle name="SAPBEXstdItemX 4 2 5 3" xfId="35252" xr:uid="{00000000-0005-0000-0000-00009E890000}"/>
    <cellStyle name="SAPBEXstdItemX 4 2 5 4" xfId="35253" xr:uid="{00000000-0005-0000-0000-00009F890000}"/>
    <cellStyle name="SAPBEXstdItemX 4 2 6" xfId="35254" xr:uid="{00000000-0005-0000-0000-0000A0890000}"/>
    <cellStyle name="SAPBEXstdItemX 4 2 6 2" xfId="35255" xr:uid="{00000000-0005-0000-0000-0000A1890000}"/>
    <cellStyle name="SAPBEXstdItemX 4 2 6 3" xfId="35256" xr:uid="{00000000-0005-0000-0000-0000A2890000}"/>
    <cellStyle name="SAPBEXstdItemX 4 2 6 4" xfId="35257" xr:uid="{00000000-0005-0000-0000-0000A3890000}"/>
    <cellStyle name="SAPBEXstdItemX 4 2 7" xfId="35258" xr:uid="{00000000-0005-0000-0000-0000A4890000}"/>
    <cellStyle name="SAPBEXstdItemX 4 2 8" xfId="35259" xr:uid="{00000000-0005-0000-0000-0000A5890000}"/>
    <cellStyle name="SAPBEXstdItemX 4 2 9" xfId="35260" xr:uid="{00000000-0005-0000-0000-0000A6890000}"/>
    <cellStyle name="SAPBEXstdItemX 4 3" xfId="35261" xr:uid="{00000000-0005-0000-0000-0000A7890000}"/>
    <cellStyle name="SAPBEXstdItemX 4 3 2" xfId="35262" xr:uid="{00000000-0005-0000-0000-0000A8890000}"/>
    <cellStyle name="SAPBEXstdItemX 4 3 3" xfId="35263" xr:uid="{00000000-0005-0000-0000-0000A9890000}"/>
    <cellStyle name="SAPBEXstdItemX 4 3 4" xfId="35264" xr:uid="{00000000-0005-0000-0000-0000AA890000}"/>
    <cellStyle name="SAPBEXstdItemX 4 4" xfId="35265" xr:uid="{00000000-0005-0000-0000-0000AB890000}"/>
    <cellStyle name="SAPBEXstdItemX 4 4 2" xfId="35266" xr:uid="{00000000-0005-0000-0000-0000AC890000}"/>
    <cellStyle name="SAPBEXstdItemX 4 4 3" xfId="35267" xr:uid="{00000000-0005-0000-0000-0000AD890000}"/>
    <cellStyle name="SAPBEXstdItemX 4 4 4" xfId="35268" xr:uid="{00000000-0005-0000-0000-0000AE890000}"/>
    <cellStyle name="SAPBEXstdItemX 4 5" xfId="35269" xr:uid="{00000000-0005-0000-0000-0000AF890000}"/>
    <cellStyle name="SAPBEXstdItemX 4 5 2" xfId="35270" xr:uid="{00000000-0005-0000-0000-0000B0890000}"/>
    <cellStyle name="SAPBEXstdItemX 4 5 3" xfId="35271" xr:uid="{00000000-0005-0000-0000-0000B1890000}"/>
    <cellStyle name="SAPBEXstdItemX 4 5 4" xfId="35272" xr:uid="{00000000-0005-0000-0000-0000B2890000}"/>
    <cellStyle name="SAPBEXstdItemX 4 6" xfId="35273" xr:uid="{00000000-0005-0000-0000-0000B3890000}"/>
    <cellStyle name="SAPBEXstdItemX 4 6 2" xfId="35274" xr:uid="{00000000-0005-0000-0000-0000B4890000}"/>
    <cellStyle name="SAPBEXstdItemX 4 6 3" xfId="35275" xr:uid="{00000000-0005-0000-0000-0000B5890000}"/>
    <cellStyle name="SAPBEXstdItemX 4 6 4" xfId="35276" xr:uid="{00000000-0005-0000-0000-0000B6890000}"/>
    <cellStyle name="SAPBEXstdItemX 4 7" xfId="35277" xr:uid="{00000000-0005-0000-0000-0000B7890000}"/>
    <cellStyle name="SAPBEXstdItemX 4 7 2" xfId="35278" xr:uid="{00000000-0005-0000-0000-0000B8890000}"/>
    <cellStyle name="SAPBEXstdItemX 4 7 3" xfId="35279" xr:uid="{00000000-0005-0000-0000-0000B9890000}"/>
    <cellStyle name="SAPBEXstdItemX 4 7 4" xfId="35280" xr:uid="{00000000-0005-0000-0000-0000BA890000}"/>
    <cellStyle name="SAPBEXstdItemX 4 8" xfId="35281" xr:uid="{00000000-0005-0000-0000-0000BB890000}"/>
    <cellStyle name="SAPBEXstdItemX 4 8 2" xfId="35282" xr:uid="{00000000-0005-0000-0000-0000BC890000}"/>
    <cellStyle name="SAPBEXstdItemX 4 9" xfId="35283" xr:uid="{00000000-0005-0000-0000-0000BD890000}"/>
    <cellStyle name="SAPBEXstdItemX 4 9 2" xfId="35284" xr:uid="{00000000-0005-0000-0000-0000BE890000}"/>
    <cellStyle name="SAPBEXstdItemX 5" xfId="35285" xr:uid="{00000000-0005-0000-0000-0000BF890000}"/>
    <cellStyle name="SAPBEXstdItemX 5 2" xfId="35286" xr:uid="{00000000-0005-0000-0000-0000C0890000}"/>
    <cellStyle name="SAPBEXstdItemX 5 2 2" xfId="35287" xr:uid="{00000000-0005-0000-0000-0000C1890000}"/>
    <cellStyle name="SAPBEXstdItemX 5 2 3" xfId="35288" xr:uid="{00000000-0005-0000-0000-0000C2890000}"/>
    <cellStyle name="SAPBEXstdItemX 5 2 4" xfId="35289" xr:uid="{00000000-0005-0000-0000-0000C3890000}"/>
    <cellStyle name="SAPBEXstdItemX 5 3" xfId="35290" xr:uid="{00000000-0005-0000-0000-0000C4890000}"/>
    <cellStyle name="SAPBEXstdItemX 5 4" xfId="35291" xr:uid="{00000000-0005-0000-0000-0000C5890000}"/>
    <cellStyle name="SAPBEXstdItemX 5 5" xfId="35292" xr:uid="{00000000-0005-0000-0000-0000C6890000}"/>
    <cellStyle name="SAPBEXstdItemX 5 6" xfId="35293" xr:uid="{00000000-0005-0000-0000-0000C7890000}"/>
    <cellStyle name="SAPBEXstdItemX 5 7" xfId="35294" xr:uid="{00000000-0005-0000-0000-0000C8890000}"/>
    <cellStyle name="SAPBEXstdItemX 6" xfId="35295" xr:uid="{00000000-0005-0000-0000-0000C9890000}"/>
    <cellStyle name="SAPBEXstdItemX 6 2" xfId="35296" xr:uid="{00000000-0005-0000-0000-0000CA890000}"/>
    <cellStyle name="SAPBEXstdItemX 6 2 2" xfId="35297" xr:uid="{00000000-0005-0000-0000-0000CB890000}"/>
    <cellStyle name="SAPBEXstdItemX 6 2 3" xfId="35298" xr:uid="{00000000-0005-0000-0000-0000CC890000}"/>
    <cellStyle name="SAPBEXstdItemX 6 2 4" xfId="35299" xr:uid="{00000000-0005-0000-0000-0000CD890000}"/>
    <cellStyle name="SAPBEXstdItemX 6 3" xfId="35300" xr:uid="{00000000-0005-0000-0000-0000CE890000}"/>
    <cellStyle name="SAPBEXstdItemX 6 4" xfId="35301" xr:uid="{00000000-0005-0000-0000-0000CF890000}"/>
    <cellStyle name="SAPBEXstdItemX 6 5" xfId="35302" xr:uid="{00000000-0005-0000-0000-0000D0890000}"/>
    <cellStyle name="SAPBEXstdItemX 7" xfId="35303" xr:uid="{00000000-0005-0000-0000-0000D1890000}"/>
    <cellStyle name="SAPBEXstdItemX 7 2" xfId="35304" xr:uid="{00000000-0005-0000-0000-0000D2890000}"/>
    <cellStyle name="SAPBEXstdItemX 7 3" xfId="35305" xr:uid="{00000000-0005-0000-0000-0000D3890000}"/>
    <cellStyle name="SAPBEXstdItemX 7 4" xfId="35306" xr:uid="{00000000-0005-0000-0000-0000D4890000}"/>
    <cellStyle name="SAPBEXstdItemX 8" xfId="35307" xr:uid="{00000000-0005-0000-0000-0000D5890000}"/>
    <cellStyle name="SAPBEXstdItemX 8 2" xfId="35308" xr:uid="{00000000-0005-0000-0000-0000D6890000}"/>
    <cellStyle name="SAPBEXstdItemX 8 3" xfId="35309" xr:uid="{00000000-0005-0000-0000-0000D7890000}"/>
    <cellStyle name="SAPBEXstdItemX 8 4" xfId="35310" xr:uid="{00000000-0005-0000-0000-0000D8890000}"/>
    <cellStyle name="SAPBEXstdItemX 9" xfId="35311" xr:uid="{00000000-0005-0000-0000-0000D9890000}"/>
    <cellStyle name="SAPBEXstdItemX 9 2" xfId="35312" xr:uid="{00000000-0005-0000-0000-0000DA890000}"/>
    <cellStyle name="SAPBEXstdItemX 9 3" xfId="35313" xr:uid="{00000000-0005-0000-0000-0000DB890000}"/>
    <cellStyle name="SAPBEXstdItemX 9 4" xfId="35314" xr:uid="{00000000-0005-0000-0000-0000DC890000}"/>
    <cellStyle name="SAPBEXtitle" xfId="137" xr:uid="{00000000-0005-0000-0000-0000DD890000}"/>
    <cellStyle name="SAPBEXtitle 10" xfId="35315" xr:uid="{00000000-0005-0000-0000-0000DE890000}"/>
    <cellStyle name="SAPBEXtitle 10 2" xfId="35316" xr:uid="{00000000-0005-0000-0000-0000DF890000}"/>
    <cellStyle name="SAPBEXtitle 10 3" xfId="35317" xr:uid="{00000000-0005-0000-0000-0000E0890000}"/>
    <cellStyle name="SAPBEXtitle 10 4" xfId="35318" xr:uid="{00000000-0005-0000-0000-0000E1890000}"/>
    <cellStyle name="SAPBEXtitle 10 5" xfId="35319" xr:uid="{00000000-0005-0000-0000-0000E2890000}"/>
    <cellStyle name="SAPBEXtitle 11" xfId="35320" xr:uid="{00000000-0005-0000-0000-0000E3890000}"/>
    <cellStyle name="SAPBEXtitle 11 2" xfId="35321" xr:uid="{00000000-0005-0000-0000-0000E4890000}"/>
    <cellStyle name="SAPBEXtitle 11 3" xfId="35322" xr:uid="{00000000-0005-0000-0000-0000E5890000}"/>
    <cellStyle name="SAPBEXtitle 11 4" xfId="35323" xr:uid="{00000000-0005-0000-0000-0000E6890000}"/>
    <cellStyle name="SAPBEXtitle 11 5" xfId="35324" xr:uid="{00000000-0005-0000-0000-0000E7890000}"/>
    <cellStyle name="SAPBEXtitle 12" xfId="35325" xr:uid="{00000000-0005-0000-0000-0000E8890000}"/>
    <cellStyle name="SAPBEXtitle 2" xfId="35326" xr:uid="{00000000-0005-0000-0000-0000E9890000}"/>
    <cellStyle name="SAPBEXtitle 2 2" xfId="35327" xr:uid="{00000000-0005-0000-0000-0000EA890000}"/>
    <cellStyle name="SAPBEXtitle 2 3" xfId="35328" xr:uid="{00000000-0005-0000-0000-0000EB890000}"/>
    <cellStyle name="SAPBEXtitle 2 4" xfId="35329" xr:uid="{00000000-0005-0000-0000-0000EC890000}"/>
    <cellStyle name="SAPBEXtitle 2 5" xfId="35330" xr:uid="{00000000-0005-0000-0000-0000ED890000}"/>
    <cellStyle name="SAPBEXtitle 3" xfId="35331" xr:uid="{00000000-0005-0000-0000-0000EE890000}"/>
    <cellStyle name="SAPBEXtitle 3 2" xfId="35332" xr:uid="{00000000-0005-0000-0000-0000EF890000}"/>
    <cellStyle name="SAPBEXtitle 3 3" xfId="35333" xr:uid="{00000000-0005-0000-0000-0000F0890000}"/>
    <cellStyle name="SAPBEXtitle 3 4" xfId="35334" xr:uid="{00000000-0005-0000-0000-0000F1890000}"/>
    <cellStyle name="SAPBEXtitle 3 5" xfId="35335" xr:uid="{00000000-0005-0000-0000-0000F2890000}"/>
    <cellStyle name="SAPBEXtitle 4" xfId="35336" xr:uid="{00000000-0005-0000-0000-0000F3890000}"/>
    <cellStyle name="SAPBEXtitle 4 2" xfId="35337" xr:uid="{00000000-0005-0000-0000-0000F4890000}"/>
    <cellStyle name="SAPBEXtitle 4 3" xfId="35338" xr:uid="{00000000-0005-0000-0000-0000F5890000}"/>
    <cellStyle name="SAPBEXtitle 4 4" xfId="35339" xr:uid="{00000000-0005-0000-0000-0000F6890000}"/>
    <cellStyle name="SAPBEXtitle 4 5" xfId="35340" xr:uid="{00000000-0005-0000-0000-0000F7890000}"/>
    <cellStyle name="SAPBEXtitle 5" xfId="35341" xr:uid="{00000000-0005-0000-0000-0000F8890000}"/>
    <cellStyle name="SAPBEXtitle 5 2" xfId="35342" xr:uid="{00000000-0005-0000-0000-0000F9890000}"/>
    <cellStyle name="SAPBEXtitle 5 3" xfId="35343" xr:uid="{00000000-0005-0000-0000-0000FA890000}"/>
    <cellStyle name="SAPBEXtitle 5 4" xfId="35344" xr:uid="{00000000-0005-0000-0000-0000FB890000}"/>
    <cellStyle name="SAPBEXtitle 5 5" xfId="35345" xr:uid="{00000000-0005-0000-0000-0000FC890000}"/>
    <cellStyle name="SAPBEXtitle 6" xfId="35346" xr:uid="{00000000-0005-0000-0000-0000FD890000}"/>
    <cellStyle name="SAPBEXtitle 6 2" xfId="35347" xr:uid="{00000000-0005-0000-0000-0000FE890000}"/>
    <cellStyle name="SAPBEXtitle 6 3" xfId="35348" xr:uid="{00000000-0005-0000-0000-0000FF890000}"/>
    <cellStyle name="SAPBEXtitle 6 4" xfId="35349" xr:uid="{00000000-0005-0000-0000-0000008A0000}"/>
    <cellStyle name="SAPBEXtitle 6 5" xfId="35350" xr:uid="{00000000-0005-0000-0000-0000018A0000}"/>
    <cellStyle name="SAPBEXtitle 7" xfId="35351" xr:uid="{00000000-0005-0000-0000-0000028A0000}"/>
    <cellStyle name="SAPBEXtitle 7 2" xfId="35352" xr:uid="{00000000-0005-0000-0000-0000038A0000}"/>
    <cellStyle name="SAPBEXtitle 7 3" xfId="35353" xr:uid="{00000000-0005-0000-0000-0000048A0000}"/>
    <cellStyle name="SAPBEXtitle 7 4" xfId="35354" xr:uid="{00000000-0005-0000-0000-0000058A0000}"/>
    <cellStyle name="SAPBEXtitle 7 5" xfId="35355" xr:uid="{00000000-0005-0000-0000-0000068A0000}"/>
    <cellStyle name="SAPBEXtitle 8" xfId="35356" xr:uid="{00000000-0005-0000-0000-0000078A0000}"/>
    <cellStyle name="SAPBEXtitle 8 2" xfId="35357" xr:uid="{00000000-0005-0000-0000-0000088A0000}"/>
    <cellStyle name="SAPBEXtitle 8 3" xfId="35358" xr:uid="{00000000-0005-0000-0000-0000098A0000}"/>
    <cellStyle name="SAPBEXtitle 8 4" xfId="35359" xr:uid="{00000000-0005-0000-0000-00000A8A0000}"/>
    <cellStyle name="SAPBEXtitle 8 5" xfId="35360" xr:uid="{00000000-0005-0000-0000-00000B8A0000}"/>
    <cellStyle name="SAPBEXtitle 9" xfId="35361" xr:uid="{00000000-0005-0000-0000-00000C8A0000}"/>
    <cellStyle name="SAPBEXtitle 9 2" xfId="35362" xr:uid="{00000000-0005-0000-0000-00000D8A0000}"/>
    <cellStyle name="SAPBEXtitle 9 3" xfId="35363" xr:uid="{00000000-0005-0000-0000-00000E8A0000}"/>
    <cellStyle name="SAPBEXtitle 9 4" xfId="35364" xr:uid="{00000000-0005-0000-0000-00000F8A0000}"/>
    <cellStyle name="SAPBEXtitle 9 5" xfId="35365" xr:uid="{00000000-0005-0000-0000-0000108A0000}"/>
    <cellStyle name="SAPBEXundefined" xfId="138" xr:uid="{00000000-0005-0000-0000-0000118A0000}"/>
    <cellStyle name="SAPBEXundefined 10" xfId="35366" xr:uid="{00000000-0005-0000-0000-0000128A0000}"/>
    <cellStyle name="SAPBEXundefined 10 2" xfId="35367" xr:uid="{00000000-0005-0000-0000-0000138A0000}"/>
    <cellStyle name="SAPBEXundefined 10 3" xfId="35368" xr:uid="{00000000-0005-0000-0000-0000148A0000}"/>
    <cellStyle name="SAPBEXundefined 10 4" xfId="35369" xr:uid="{00000000-0005-0000-0000-0000158A0000}"/>
    <cellStyle name="SAPBEXundefined 11" xfId="35370" xr:uid="{00000000-0005-0000-0000-0000168A0000}"/>
    <cellStyle name="SAPBEXundefined 11 2" xfId="35371" xr:uid="{00000000-0005-0000-0000-0000178A0000}"/>
    <cellStyle name="SAPBEXundefined 11 3" xfId="35372" xr:uid="{00000000-0005-0000-0000-0000188A0000}"/>
    <cellStyle name="SAPBEXundefined 11 4" xfId="35373" xr:uid="{00000000-0005-0000-0000-0000198A0000}"/>
    <cellStyle name="SAPBEXundefined 12" xfId="35374" xr:uid="{00000000-0005-0000-0000-00001A8A0000}"/>
    <cellStyle name="SAPBEXundefined 12 2" xfId="35375" xr:uid="{00000000-0005-0000-0000-00001B8A0000}"/>
    <cellStyle name="SAPBEXundefined 12 3" xfId="35376" xr:uid="{00000000-0005-0000-0000-00001C8A0000}"/>
    <cellStyle name="SAPBEXundefined 12 4" xfId="35377" xr:uid="{00000000-0005-0000-0000-00001D8A0000}"/>
    <cellStyle name="SAPBEXundefined 13" xfId="35378" xr:uid="{00000000-0005-0000-0000-00001E8A0000}"/>
    <cellStyle name="SAPBEXundefined 13 2" xfId="35379" xr:uid="{00000000-0005-0000-0000-00001F8A0000}"/>
    <cellStyle name="SAPBEXundefined 13 3" xfId="35380" xr:uid="{00000000-0005-0000-0000-0000208A0000}"/>
    <cellStyle name="SAPBEXundefined 13 4" xfId="35381" xr:uid="{00000000-0005-0000-0000-0000218A0000}"/>
    <cellStyle name="SAPBEXundefined 14" xfId="35382" xr:uid="{00000000-0005-0000-0000-0000228A0000}"/>
    <cellStyle name="SAPBEXundefined 14 2" xfId="35383" xr:uid="{00000000-0005-0000-0000-0000238A0000}"/>
    <cellStyle name="SAPBEXundefined 14 3" xfId="35384" xr:uid="{00000000-0005-0000-0000-0000248A0000}"/>
    <cellStyle name="SAPBEXundefined 14 4" xfId="35385" xr:uid="{00000000-0005-0000-0000-0000258A0000}"/>
    <cellStyle name="SAPBEXundefined 15" xfId="35386" xr:uid="{00000000-0005-0000-0000-0000268A0000}"/>
    <cellStyle name="SAPBEXundefined 15 2" xfId="35387" xr:uid="{00000000-0005-0000-0000-0000278A0000}"/>
    <cellStyle name="SAPBEXundefined 15 3" xfId="35388" xr:uid="{00000000-0005-0000-0000-0000288A0000}"/>
    <cellStyle name="SAPBEXundefined 15 4" xfId="35389" xr:uid="{00000000-0005-0000-0000-0000298A0000}"/>
    <cellStyle name="SAPBEXundefined 16" xfId="35390" xr:uid="{00000000-0005-0000-0000-00002A8A0000}"/>
    <cellStyle name="SAPBEXundefined 16 2" xfId="35391" xr:uid="{00000000-0005-0000-0000-00002B8A0000}"/>
    <cellStyle name="SAPBEXundefined 16 3" xfId="35392" xr:uid="{00000000-0005-0000-0000-00002C8A0000}"/>
    <cellStyle name="SAPBEXundefined 16 4" xfId="35393" xr:uid="{00000000-0005-0000-0000-00002D8A0000}"/>
    <cellStyle name="SAPBEXundefined 17" xfId="35394" xr:uid="{00000000-0005-0000-0000-00002E8A0000}"/>
    <cellStyle name="SAPBEXundefined 17 2" xfId="35395" xr:uid="{00000000-0005-0000-0000-00002F8A0000}"/>
    <cellStyle name="SAPBEXundefined 17 3" xfId="35396" xr:uid="{00000000-0005-0000-0000-0000308A0000}"/>
    <cellStyle name="SAPBEXundefined 17 4" xfId="35397" xr:uid="{00000000-0005-0000-0000-0000318A0000}"/>
    <cellStyle name="SAPBEXundefined 18" xfId="35398" xr:uid="{00000000-0005-0000-0000-0000328A0000}"/>
    <cellStyle name="SAPBEXundefined 19" xfId="35399" xr:uid="{00000000-0005-0000-0000-0000338A0000}"/>
    <cellStyle name="SAPBEXundefined 2" xfId="35400" xr:uid="{00000000-0005-0000-0000-0000348A0000}"/>
    <cellStyle name="SAPBEXundefined 2 10" xfId="35401" xr:uid="{00000000-0005-0000-0000-0000358A0000}"/>
    <cellStyle name="SAPBEXundefined 2 10 2" xfId="35402" xr:uid="{00000000-0005-0000-0000-0000368A0000}"/>
    <cellStyle name="SAPBEXundefined 2 11" xfId="35403" xr:uid="{00000000-0005-0000-0000-0000378A0000}"/>
    <cellStyle name="SAPBEXundefined 2 11 2" xfId="35404" xr:uid="{00000000-0005-0000-0000-0000388A0000}"/>
    <cellStyle name="SAPBEXundefined 2 12" xfId="35405" xr:uid="{00000000-0005-0000-0000-0000398A0000}"/>
    <cellStyle name="SAPBEXundefined 2 12 2" xfId="35406" xr:uid="{00000000-0005-0000-0000-00003A8A0000}"/>
    <cellStyle name="SAPBEXundefined 2 13" xfId="35407" xr:uid="{00000000-0005-0000-0000-00003B8A0000}"/>
    <cellStyle name="SAPBEXundefined 2 2" xfId="35408" xr:uid="{00000000-0005-0000-0000-00003C8A0000}"/>
    <cellStyle name="SAPBEXundefined 2 2 10" xfId="35409" xr:uid="{00000000-0005-0000-0000-00003D8A0000}"/>
    <cellStyle name="SAPBEXundefined 2 2 2" xfId="35410" xr:uid="{00000000-0005-0000-0000-00003E8A0000}"/>
    <cellStyle name="SAPBEXundefined 2 2 2 2" xfId="35411" xr:uid="{00000000-0005-0000-0000-00003F8A0000}"/>
    <cellStyle name="SAPBEXundefined 2 2 2 2 2" xfId="35412" xr:uid="{00000000-0005-0000-0000-0000408A0000}"/>
    <cellStyle name="SAPBEXundefined 2 2 2 2 3" xfId="35413" xr:uid="{00000000-0005-0000-0000-0000418A0000}"/>
    <cellStyle name="SAPBEXundefined 2 2 2 2 4" xfId="35414" xr:uid="{00000000-0005-0000-0000-0000428A0000}"/>
    <cellStyle name="SAPBEXundefined 2 2 2 3" xfId="35415" xr:uid="{00000000-0005-0000-0000-0000438A0000}"/>
    <cellStyle name="SAPBEXundefined 2 2 2 3 2" xfId="35416" xr:uid="{00000000-0005-0000-0000-0000448A0000}"/>
    <cellStyle name="SAPBEXundefined 2 2 2 3 3" xfId="35417" xr:uid="{00000000-0005-0000-0000-0000458A0000}"/>
    <cellStyle name="SAPBEXundefined 2 2 2 3 4" xfId="35418" xr:uid="{00000000-0005-0000-0000-0000468A0000}"/>
    <cellStyle name="SAPBEXundefined 2 2 2 4" xfId="35419" xr:uid="{00000000-0005-0000-0000-0000478A0000}"/>
    <cellStyle name="SAPBEXundefined 2 2 2 4 2" xfId="35420" xr:uid="{00000000-0005-0000-0000-0000488A0000}"/>
    <cellStyle name="SAPBEXundefined 2 2 2 4 3" xfId="35421" xr:uid="{00000000-0005-0000-0000-0000498A0000}"/>
    <cellStyle name="SAPBEXundefined 2 2 2 4 4" xfId="35422" xr:uid="{00000000-0005-0000-0000-00004A8A0000}"/>
    <cellStyle name="SAPBEXundefined 2 2 2 5" xfId="35423" xr:uid="{00000000-0005-0000-0000-00004B8A0000}"/>
    <cellStyle name="SAPBEXundefined 2 2 2 5 2" xfId="35424" xr:uid="{00000000-0005-0000-0000-00004C8A0000}"/>
    <cellStyle name="SAPBEXundefined 2 2 2 5 3" xfId="35425" xr:uid="{00000000-0005-0000-0000-00004D8A0000}"/>
    <cellStyle name="SAPBEXundefined 2 2 2 5 4" xfId="35426" xr:uid="{00000000-0005-0000-0000-00004E8A0000}"/>
    <cellStyle name="SAPBEXundefined 2 2 2 6" xfId="35427" xr:uid="{00000000-0005-0000-0000-00004F8A0000}"/>
    <cellStyle name="SAPBEXundefined 2 2 2 6 2" xfId="35428" xr:uid="{00000000-0005-0000-0000-0000508A0000}"/>
    <cellStyle name="SAPBEXundefined 2 2 2 6 3" xfId="35429" xr:uid="{00000000-0005-0000-0000-0000518A0000}"/>
    <cellStyle name="SAPBEXundefined 2 2 2 6 4" xfId="35430" xr:uid="{00000000-0005-0000-0000-0000528A0000}"/>
    <cellStyle name="SAPBEXundefined 2 2 2 7" xfId="35431" xr:uid="{00000000-0005-0000-0000-0000538A0000}"/>
    <cellStyle name="SAPBEXundefined 2 2 2 8" xfId="35432" xr:uid="{00000000-0005-0000-0000-0000548A0000}"/>
    <cellStyle name="SAPBEXundefined 2 2 2 9" xfId="35433" xr:uid="{00000000-0005-0000-0000-0000558A0000}"/>
    <cellStyle name="SAPBEXundefined 2 2 3" xfId="35434" xr:uid="{00000000-0005-0000-0000-0000568A0000}"/>
    <cellStyle name="SAPBEXundefined 2 2 3 2" xfId="35435" xr:uid="{00000000-0005-0000-0000-0000578A0000}"/>
    <cellStyle name="SAPBEXundefined 2 2 3 3" xfId="35436" xr:uid="{00000000-0005-0000-0000-0000588A0000}"/>
    <cellStyle name="SAPBEXundefined 2 2 3 4" xfId="35437" xr:uid="{00000000-0005-0000-0000-0000598A0000}"/>
    <cellStyle name="SAPBEXundefined 2 2 4" xfId="35438" xr:uid="{00000000-0005-0000-0000-00005A8A0000}"/>
    <cellStyle name="SAPBEXundefined 2 2 4 2" xfId="35439" xr:uid="{00000000-0005-0000-0000-00005B8A0000}"/>
    <cellStyle name="SAPBEXundefined 2 2 4 3" xfId="35440" xr:uid="{00000000-0005-0000-0000-00005C8A0000}"/>
    <cellStyle name="SAPBEXundefined 2 2 4 4" xfId="35441" xr:uid="{00000000-0005-0000-0000-00005D8A0000}"/>
    <cellStyle name="SAPBEXundefined 2 2 5" xfId="35442" xr:uid="{00000000-0005-0000-0000-00005E8A0000}"/>
    <cellStyle name="SAPBEXundefined 2 2 5 2" xfId="35443" xr:uid="{00000000-0005-0000-0000-00005F8A0000}"/>
    <cellStyle name="SAPBEXundefined 2 2 5 3" xfId="35444" xr:uid="{00000000-0005-0000-0000-0000608A0000}"/>
    <cellStyle name="SAPBEXundefined 2 2 5 4" xfId="35445" xr:uid="{00000000-0005-0000-0000-0000618A0000}"/>
    <cellStyle name="SAPBEXundefined 2 2 6" xfId="35446" xr:uid="{00000000-0005-0000-0000-0000628A0000}"/>
    <cellStyle name="SAPBEXundefined 2 2 6 2" xfId="35447" xr:uid="{00000000-0005-0000-0000-0000638A0000}"/>
    <cellStyle name="SAPBEXundefined 2 2 6 3" xfId="35448" xr:uid="{00000000-0005-0000-0000-0000648A0000}"/>
    <cellStyle name="SAPBEXundefined 2 2 6 4" xfId="35449" xr:uid="{00000000-0005-0000-0000-0000658A0000}"/>
    <cellStyle name="SAPBEXundefined 2 2 7" xfId="35450" xr:uid="{00000000-0005-0000-0000-0000668A0000}"/>
    <cellStyle name="SAPBEXundefined 2 2 7 2" xfId="35451" xr:uid="{00000000-0005-0000-0000-0000678A0000}"/>
    <cellStyle name="SAPBEXundefined 2 2 7 3" xfId="35452" xr:uid="{00000000-0005-0000-0000-0000688A0000}"/>
    <cellStyle name="SAPBEXundefined 2 2 7 4" xfId="35453" xr:uid="{00000000-0005-0000-0000-0000698A0000}"/>
    <cellStyle name="SAPBEXundefined 2 2 8" xfId="35454" xr:uid="{00000000-0005-0000-0000-00006A8A0000}"/>
    <cellStyle name="SAPBEXundefined 2 2 8 2" xfId="35455" xr:uid="{00000000-0005-0000-0000-00006B8A0000}"/>
    <cellStyle name="SAPBEXundefined 2 2 9" xfId="35456" xr:uid="{00000000-0005-0000-0000-00006C8A0000}"/>
    <cellStyle name="SAPBEXundefined 2 3" xfId="35457" xr:uid="{00000000-0005-0000-0000-00006D8A0000}"/>
    <cellStyle name="SAPBEXundefined 2 3 2" xfId="35458" xr:uid="{00000000-0005-0000-0000-00006E8A0000}"/>
    <cellStyle name="SAPBEXundefined 2 3 2 2" xfId="35459" xr:uid="{00000000-0005-0000-0000-00006F8A0000}"/>
    <cellStyle name="SAPBEXundefined 2 3 2 3" xfId="35460" xr:uid="{00000000-0005-0000-0000-0000708A0000}"/>
    <cellStyle name="SAPBEXundefined 2 3 2 4" xfId="35461" xr:uid="{00000000-0005-0000-0000-0000718A0000}"/>
    <cellStyle name="SAPBEXundefined 2 3 3" xfId="35462" xr:uid="{00000000-0005-0000-0000-0000728A0000}"/>
    <cellStyle name="SAPBEXundefined 2 3 3 2" xfId="35463" xr:uid="{00000000-0005-0000-0000-0000738A0000}"/>
    <cellStyle name="SAPBEXundefined 2 3 3 3" xfId="35464" xr:uid="{00000000-0005-0000-0000-0000748A0000}"/>
    <cellStyle name="SAPBEXundefined 2 3 3 4" xfId="35465" xr:uid="{00000000-0005-0000-0000-0000758A0000}"/>
    <cellStyle name="SAPBEXundefined 2 3 4" xfId="35466" xr:uid="{00000000-0005-0000-0000-0000768A0000}"/>
    <cellStyle name="SAPBEXundefined 2 3 4 2" xfId="35467" xr:uid="{00000000-0005-0000-0000-0000778A0000}"/>
    <cellStyle name="SAPBEXundefined 2 3 4 3" xfId="35468" xr:uid="{00000000-0005-0000-0000-0000788A0000}"/>
    <cellStyle name="SAPBEXundefined 2 3 4 4" xfId="35469" xr:uid="{00000000-0005-0000-0000-0000798A0000}"/>
    <cellStyle name="SAPBEXundefined 2 3 5" xfId="35470" xr:uid="{00000000-0005-0000-0000-00007A8A0000}"/>
    <cellStyle name="SAPBEXundefined 2 3 5 2" xfId="35471" xr:uid="{00000000-0005-0000-0000-00007B8A0000}"/>
    <cellStyle name="SAPBEXundefined 2 3 5 3" xfId="35472" xr:uid="{00000000-0005-0000-0000-00007C8A0000}"/>
    <cellStyle name="SAPBEXundefined 2 3 5 4" xfId="35473" xr:uid="{00000000-0005-0000-0000-00007D8A0000}"/>
    <cellStyle name="SAPBEXundefined 2 3 6" xfId="35474" xr:uid="{00000000-0005-0000-0000-00007E8A0000}"/>
    <cellStyle name="SAPBEXundefined 2 3 6 2" xfId="35475" xr:uid="{00000000-0005-0000-0000-00007F8A0000}"/>
    <cellStyle name="SAPBEXundefined 2 3 6 3" xfId="35476" xr:uid="{00000000-0005-0000-0000-0000808A0000}"/>
    <cellStyle name="SAPBEXundefined 2 3 6 4" xfId="35477" xr:uid="{00000000-0005-0000-0000-0000818A0000}"/>
    <cellStyle name="SAPBEXundefined 2 3 7" xfId="35478" xr:uid="{00000000-0005-0000-0000-0000828A0000}"/>
    <cellStyle name="SAPBEXundefined 2 3 8" xfId="35479" xr:uid="{00000000-0005-0000-0000-0000838A0000}"/>
    <cellStyle name="SAPBEXundefined 2 3 9" xfId="35480" xr:uid="{00000000-0005-0000-0000-0000848A0000}"/>
    <cellStyle name="SAPBEXundefined 2 4" xfId="35481" xr:uid="{00000000-0005-0000-0000-0000858A0000}"/>
    <cellStyle name="SAPBEXundefined 2 4 2" xfId="35482" xr:uid="{00000000-0005-0000-0000-0000868A0000}"/>
    <cellStyle name="SAPBEXundefined 2 4 3" xfId="35483" xr:uid="{00000000-0005-0000-0000-0000878A0000}"/>
    <cellStyle name="SAPBEXundefined 2 4 4" xfId="35484" xr:uid="{00000000-0005-0000-0000-0000888A0000}"/>
    <cellStyle name="SAPBEXundefined 2 5" xfId="35485" xr:uid="{00000000-0005-0000-0000-0000898A0000}"/>
    <cellStyle name="SAPBEXundefined 2 5 2" xfId="35486" xr:uid="{00000000-0005-0000-0000-00008A8A0000}"/>
    <cellStyle name="SAPBEXundefined 2 5 3" xfId="35487" xr:uid="{00000000-0005-0000-0000-00008B8A0000}"/>
    <cellStyle name="SAPBEXundefined 2 5 4" xfId="35488" xr:uid="{00000000-0005-0000-0000-00008C8A0000}"/>
    <cellStyle name="SAPBEXundefined 2 6" xfId="35489" xr:uid="{00000000-0005-0000-0000-00008D8A0000}"/>
    <cellStyle name="SAPBEXundefined 2 6 2" xfId="35490" xr:uid="{00000000-0005-0000-0000-00008E8A0000}"/>
    <cellStyle name="SAPBEXundefined 2 6 3" xfId="35491" xr:uid="{00000000-0005-0000-0000-00008F8A0000}"/>
    <cellStyle name="SAPBEXundefined 2 6 4" xfId="35492" xr:uid="{00000000-0005-0000-0000-0000908A0000}"/>
    <cellStyle name="SAPBEXundefined 2 7" xfId="35493" xr:uid="{00000000-0005-0000-0000-0000918A0000}"/>
    <cellStyle name="SAPBEXundefined 2 7 2" xfId="35494" xr:uid="{00000000-0005-0000-0000-0000928A0000}"/>
    <cellStyle name="SAPBEXundefined 2 7 3" xfId="35495" xr:uid="{00000000-0005-0000-0000-0000938A0000}"/>
    <cellStyle name="SAPBEXundefined 2 7 4" xfId="35496" xr:uid="{00000000-0005-0000-0000-0000948A0000}"/>
    <cellStyle name="SAPBEXundefined 2 8" xfId="35497" xr:uid="{00000000-0005-0000-0000-0000958A0000}"/>
    <cellStyle name="SAPBEXundefined 2 9" xfId="35498" xr:uid="{00000000-0005-0000-0000-0000968A0000}"/>
    <cellStyle name="SAPBEXundefined 20" xfId="35499" xr:uid="{00000000-0005-0000-0000-0000978A0000}"/>
    <cellStyle name="SAPBEXundefined 20 2" xfId="35500" xr:uid="{00000000-0005-0000-0000-0000988A0000}"/>
    <cellStyle name="SAPBEXundefined 21" xfId="35501" xr:uid="{00000000-0005-0000-0000-0000998A0000}"/>
    <cellStyle name="SAPBEXundefined 21 2" xfId="35502" xr:uid="{00000000-0005-0000-0000-00009A8A0000}"/>
    <cellStyle name="SAPBEXundefined 22" xfId="35503" xr:uid="{00000000-0005-0000-0000-00009B8A0000}"/>
    <cellStyle name="SAPBEXundefined 23" xfId="35504" xr:uid="{00000000-0005-0000-0000-00009C8A0000}"/>
    <cellStyle name="SAPBEXundefined 3" xfId="35505" xr:uid="{00000000-0005-0000-0000-00009D8A0000}"/>
    <cellStyle name="SAPBEXundefined 3 10" xfId="35506" xr:uid="{00000000-0005-0000-0000-00009E8A0000}"/>
    <cellStyle name="SAPBEXundefined 3 10 2" xfId="35507" xr:uid="{00000000-0005-0000-0000-00009F8A0000}"/>
    <cellStyle name="SAPBEXundefined 3 11" xfId="35508" xr:uid="{00000000-0005-0000-0000-0000A08A0000}"/>
    <cellStyle name="SAPBEXundefined 3 11 2" xfId="35509" xr:uid="{00000000-0005-0000-0000-0000A18A0000}"/>
    <cellStyle name="SAPBEXundefined 3 12" xfId="35510" xr:uid="{00000000-0005-0000-0000-0000A28A0000}"/>
    <cellStyle name="SAPBEXundefined 3 2" xfId="35511" xr:uid="{00000000-0005-0000-0000-0000A38A0000}"/>
    <cellStyle name="SAPBEXundefined 3 2 2" xfId="35512" xr:uid="{00000000-0005-0000-0000-0000A48A0000}"/>
    <cellStyle name="SAPBEXundefined 3 2 2 2" xfId="35513" xr:uid="{00000000-0005-0000-0000-0000A58A0000}"/>
    <cellStyle name="SAPBEXundefined 3 2 2 3" xfId="35514" xr:uid="{00000000-0005-0000-0000-0000A68A0000}"/>
    <cellStyle name="SAPBEXundefined 3 2 2 4" xfId="35515" xr:uid="{00000000-0005-0000-0000-0000A78A0000}"/>
    <cellStyle name="SAPBEXundefined 3 2 3" xfId="35516" xr:uid="{00000000-0005-0000-0000-0000A88A0000}"/>
    <cellStyle name="SAPBEXundefined 3 2 3 2" xfId="35517" xr:uid="{00000000-0005-0000-0000-0000A98A0000}"/>
    <cellStyle name="SAPBEXundefined 3 2 3 3" xfId="35518" xr:uid="{00000000-0005-0000-0000-0000AA8A0000}"/>
    <cellStyle name="SAPBEXundefined 3 2 3 4" xfId="35519" xr:uid="{00000000-0005-0000-0000-0000AB8A0000}"/>
    <cellStyle name="SAPBEXundefined 3 2 4" xfId="35520" xr:uid="{00000000-0005-0000-0000-0000AC8A0000}"/>
    <cellStyle name="SAPBEXundefined 3 2 4 2" xfId="35521" xr:uid="{00000000-0005-0000-0000-0000AD8A0000}"/>
    <cellStyle name="SAPBEXundefined 3 2 4 3" xfId="35522" xr:uid="{00000000-0005-0000-0000-0000AE8A0000}"/>
    <cellStyle name="SAPBEXundefined 3 2 4 4" xfId="35523" xr:uid="{00000000-0005-0000-0000-0000AF8A0000}"/>
    <cellStyle name="SAPBEXundefined 3 2 5" xfId="35524" xr:uid="{00000000-0005-0000-0000-0000B08A0000}"/>
    <cellStyle name="SAPBEXundefined 3 2 5 2" xfId="35525" xr:uid="{00000000-0005-0000-0000-0000B18A0000}"/>
    <cellStyle name="SAPBEXundefined 3 2 5 3" xfId="35526" xr:uid="{00000000-0005-0000-0000-0000B28A0000}"/>
    <cellStyle name="SAPBEXundefined 3 2 5 4" xfId="35527" xr:uid="{00000000-0005-0000-0000-0000B38A0000}"/>
    <cellStyle name="SAPBEXundefined 3 2 6" xfId="35528" xr:uid="{00000000-0005-0000-0000-0000B48A0000}"/>
    <cellStyle name="SAPBEXundefined 3 2 6 2" xfId="35529" xr:uid="{00000000-0005-0000-0000-0000B58A0000}"/>
    <cellStyle name="SAPBEXundefined 3 2 6 3" xfId="35530" xr:uid="{00000000-0005-0000-0000-0000B68A0000}"/>
    <cellStyle name="SAPBEXundefined 3 2 6 4" xfId="35531" xr:uid="{00000000-0005-0000-0000-0000B78A0000}"/>
    <cellStyle name="SAPBEXundefined 3 2 7" xfId="35532" xr:uid="{00000000-0005-0000-0000-0000B88A0000}"/>
    <cellStyle name="SAPBEXundefined 3 2 8" xfId="35533" xr:uid="{00000000-0005-0000-0000-0000B98A0000}"/>
    <cellStyle name="SAPBEXundefined 3 2 9" xfId="35534" xr:uid="{00000000-0005-0000-0000-0000BA8A0000}"/>
    <cellStyle name="SAPBEXundefined 3 3" xfId="35535" xr:uid="{00000000-0005-0000-0000-0000BB8A0000}"/>
    <cellStyle name="SAPBEXundefined 3 3 2" xfId="35536" xr:uid="{00000000-0005-0000-0000-0000BC8A0000}"/>
    <cellStyle name="SAPBEXundefined 3 3 3" xfId="35537" xr:uid="{00000000-0005-0000-0000-0000BD8A0000}"/>
    <cellStyle name="SAPBEXundefined 3 3 4" xfId="35538" xr:uid="{00000000-0005-0000-0000-0000BE8A0000}"/>
    <cellStyle name="SAPBEXundefined 3 4" xfId="35539" xr:uid="{00000000-0005-0000-0000-0000BF8A0000}"/>
    <cellStyle name="SAPBEXundefined 3 4 2" xfId="35540" xr:uid="{00000000-0005-0000-0000-0000C08A0000}"/>
    <cellStyle name="SAPBEXundefined 3 4 3" xfId="35541" xr:uid="{00000000-0005-0000-0000-0000C18A0000}"/>
    <cellStyle name="SAPBEXundefined 3 4 4" xfId="35542" xr:uid="{00000000-0005-0000-0000-0000C28A0000}"/>
    <cellStyle name="SAPBEXundefined 3 5" xfId="35543" xr:uid="{00000000-0005-0000-0000-0000C38A0000}"/>
    <cellStyle name="SAPBEXundefined 3 5 2" xfId="35544" xr:uid="{00000000-0005-0000-0000-0000C48A0000}"/>
    <cellStyle name="SAPBEXundefined 3 5 3" xfId="35545" xr:uid="{00000000-0005-0000-0000-0000C58A0000}"/>
    <cellStyle name="SAPBEXundefined 3 5 4" xfId="35546" xr:uid="{00000000-0005-0000-0000-0000C68A0000}"/>
    <cellStyle name="SAPBEXundefined 3 6" xfId="35547" xr:uid="{00000000-0005-0000-0000-0000C78A0000}"/>
    <cellStyle name="SAPBEXundefined 3 6 2" xfId="35548" xr:uid="{00000000-0005-0000-0000-0000C88A0000}"/>
    <cellStyle name="SAPBEXundefined 3 6 3" xfId="35549" xr:uid="{00000000-0005-0000-0000-0000C98A0000}"/>
    <cellStyle name="SAPBEXundefined 3 6 4" xfId="35550" xr:uid="{00000000-0005-0000-0000-0000CA8A0000}"/>
    <cellStyle name="SAPBEXundefined 3 7" xfId="35551" xr:uid="{00000000-0005-0000-0000-0000CB8A0000}"/>
    <cellStyle name="SAPBEXundefined 3 7 2" xfId="35552" xr:uid="{00000000-0005-0000-0000-0000CC8A0000}"/>
    <cellStyle name="SAPBEXundefined 3 7 3" xfId="35553" xr:uid="{00000000-0005-0000-0000-0000CD8A0000}"/>
    <cellStyle name="SAPBEXundefined 3 7 4" xfId="35554" xr:uid="{00000000-0005-0000-0000-0000CE8A0000}"/>
    <cellStyle name="SAPBEXundefined 3 8" xfId="35555" xr:uid="{00000000-0005-0000-0000-0000CF8A0000}"/>
    <cellStyle name="SAPBEXundefined 3 9" xfId="35556" xr:uid="{00000000-0005-0000-0000-0000D08A0000}"/>
    <cellStyle name="SAPBEXundefined 3 9 2" xfId="35557" xr:uid="{00000000-0005-0000-0000-0000D18A0000}"/>
    <cellStyle name="SAPBEXundefined 4" xfId="35558" xr:uid="{00000000-0005-0000-0000-0000D28A0000}"/>
    <cellStyle name="SAPBEXundefined 4 10" xfId="35559" xr:uid="{00000000-0005-0000-0000-0000D38A0000}"/>
    <cellStyle name="SAPBEXundefined 4 2" xfId="35560" xr:uid="{00000000-0005-0000-0000-0000D48A0000}"/>
    <cellStyle name="SAPBEXundefined 4 2 2" xfId="35561" xr:uid="{00000000-0005-0000-0000-0000D58A0000}"/>
    <cellStyle name="SAPBEXundefined 4 2 2 2" xfId="35562" xr:uid="{00000000-0005-0000-0000-0000D68A0000}"/>
    <cellStyle name="SAPBEXundefined 4 2 2 3" xfId="35563" xr:uid="{00000000-0005-0000-0000-0000D78A0000}"/>
    <cellStyle name="SAPBEXundefined 4 2 2 4" xfId="35564" xr:uid="{00000000-0005-0000-0000-0000D88A0000}"/>
    <cellStyle name="SAPBEXundefined 4 2 3" xfId="35565" xr:uid="{00000000-0005-0000-0000-0000D98A0000}"/>
    <cellStyle name="SAPBEXundefined 4 2 3 2" xfId="35566" xr:uid="{00000000-0005-0000-0000-0000DA8A0000}"/>
    <cellStyle name="SAPBEXundefined 4 2 3 3" xfId="35567" xr:uid="{00000000-0005-0000-0000-0000DB8A0000}"/>
    <cellStyle name="SAPBEXundefined 4 2 3 4" xfId="35568" xr:uid="{00000000-0005-0000-0000-0000DC8A0000}"/>
    <cellStyle name="SAPBEXundefined 4 2 4" xfId="35569" xr:uid="{00000000-0005-0000-0000-0000DD8A0000}"/>
    <cellStyle name="SAPBEXundefined 4 2 4 2" xfId="35570" xr:uid="{00000000-0005-0000-0000-0000DE8A0000}"/>
    <cellStyle name="SAPBEXundefined 4 2 4 3" xfId="35571" xr:uid="{00000000-0005-0000-0000-0000DF8A0000}"/>
    <cellStyle name="SAPBEXundefined 4 2 4 4" xfId="35572" xr:uid="{00000000-0005-0000-0000-0000E08A0000}"/>
    <cellStyle name="SAPBEXundefined 4 2 5" xfId="35573" xr:uid="{00000000-0005-0000-0000-0000E18A0000}"/>
    <cellStyle name="SAPBEXundefined 4 2 5 2" xfId="35574" xr:uid="{00000000-0005-0000-0000-0000E28A0000}"/>
    <cellStyle name="SAPBEXundefined 4 2 5 3" xfId="35575" xr:uid="{00000000-0005-0000-0000-0000E38A0000}"/>
    <cellStyle name="SAPBEXundefined 4 2 5 4" xfId="35576" xr:uid="{00000000-0005-0000-0000-0000E48A0000}"/>
    <cellStyle name="SAPBEXundefined 4 2 6" xfId="35577" xr:uid="{00000000-0005-0000-0000-0000E58A0000}"/>
    <cellStyle name="SAPBEXundefined 4 2 6 2" xfId="35578" xr:uid="{00000000-0005-0000-0000-0000E68A0000}"/>
    <cellStyle name="SAPBEXundefined 4 2 6 3" xfId="35579" xr:uid="{00000000-0005-0000-0000-0000E78A0000}"/>
    <cellStyle name="SAPBEXundefined 4 2 6 4" xfId="35580" xr:uid="{00000000-0005-0000-0000-0000E88A0000}"/>
    <cellStyle name="SAPBEXundefined 4 2 7" xfId="35581" xr:uid="{00000000-0005-0000-0000-0000E98A0000}"/>
    <cellStyle name="SAPBEXundefined 4 2 8" xfId="35582" xr:uid="{00000000-0005-0000-0000-0000EA8A0000}"/>
    <cellStyle name="SAPBEXundefined 4 2 9" xfId="35583" xr:uid="{00000000-0005-0000-0000-0000EB8A0000}"/>
    <cellStyle name="SAPBEXundefined 4 3" xfId="35584" xr:uid="{00000000-0005-0000-0000-0000EC8A0000}"/>
    <cellStyle name="SAPBEXundefined 4 3 2" xfId="35585" xr:uid="{00000000-0005-0000-0000-0000ED8A0000}"/>
    <cellStyle name="SAPBEXundefined 4 3 3" xfId="35586" xr:uid="{00000000-0005-0000-0000-0000EE8A0000}"/>
    <cellStyle name="SAPBEXundefined 4 3 4" xfId="35587" xr:uid="{00000000-0005-0000-0000-0000EF8A0000}"/>
    <cellStyle name="SAPBEXundefined 4 4" xfId="35588" xr:uid="{00000000-0005-0000-0000-0000F08A0000}"/>
    <cellStyle name="SAPBEXundefined 4 4 2" xfId="35589" xr:uid="{00000000-0005-0000-0000-0000F18A0000}"/>
    <cellStyle name="SAPBEXundefined 4 4 3" xfId="35590" xr:uid="{00000000-0005-0000-0000-0000F28A0000}"/>
    <cellStyle name="SAPBEXundefined 4 4 4" xfId="35591" xr:uid="{00000000-0005-0000-0000-0000F38A0000}"/>
    <cellStyle name="SAPBEXundefined 4 5" xfId="35592" xr:uid="{00000000-0005-0000-0000-0000F48A0000}"/>
    <cellStyle name="SAPBEXundefined 4 5 2" xfId="35593" xr:uid="{00000000-0005-0000-0000-0000F58A0000}"/>
    <cellStyle name="SAPBEXundefined 4 5 3" xfId="35594" xr:uid="{00000000-0005-0000-0000-0000F68A0000}"/>
    <cellStyle name="SAPBEXundefined 4 5 4" xfId="35595" xr:uid="{00000000-0005-0000-0000-0000F78A0000}"/>
    <cellStyle name="SAPBEXundefined 4 6" xfId="35596" xr:uid="{00000000-0005-0000-0000-0000F88A0000}"/>
    <cellStyle name="SAPBEXundefined 4 6 2" xfId="35597" xr:uid="{00000000-0005-0000-0000-0000F98A0000}"/>
    <cellStyle name="SAPBEXundefined 4 6 3" xfId="35598" xr:uid="{00000000-0005-0000-0000-0000FA8A0000}"/>
    <cellStyle name="SAPBEXundefined 4 6 4" xfId="35599" xr:uid="{00000000-0005-0000-0000-0000FB8A0000}"/>
    <cellStyle name="SAPBEXundefined 4 7" xfId="35600" xr:uid="{00000000-0005-0000-0000-0000FC8A0000}"/>
    <cellStyle name="SAPBEXundefined 4 7 2" xfId="35601" xr:uid="{00000000-0005-0000-0000-0000FD8A0000}"/>
    <cellStyle name="SAPBEXundefined 4 7 3" xfId="35602" xr:uid="{00000000-0005-0000-0000-0000FE8A0000}"/>
    <cellStyle name="SAPBEXundefined 4 7 4" xfId="35603" xr:uid="{00000000-0005-0000-0000-0000FF8A0000}"/>
    <cellStyle name="SAPBEXundefined 4 8" xfId="35604" xr:uid="{00000000-0005-0000-0000-0000008B0000}"/>
    <cellStyle name="SAPBEXundefined 4 8 2" xfId="35605" xr:uid="{00000000-0005-0000-0000-0000018B0000}"/>
    <cellStyle name="SAPBEXundefined 4 9" xfId="35606" xr:uid="{00000000-0005-0000-0000-0000028B0000}"/>
    <cellStyle name="SAPBEXundefined 4 9 2" xfId="35607" xr:uid="{00000000-0005-0000-0000-0000038B0000}"/>
    <cellStyle name="SAPBEXundefined 5" xfId="35608" xr:uid="{00000000-0005-0000-0000-0000048B0000}"/>
    <cellStyle name="SAPBEXundefined 5 2" xfId="35609" xr:uid="{00000000-0005-0000-0000-0000058B0000}"/>
    <cellStyle name="SAPBEXundefined 5 2 2" xfId="35610" xr:uid="{00000000-0005-0000-0000-0000068B0000}"/>
    <cellStyle name="SAPBEXundefined 5 2 3" xfId="35611" xr:uid="{00000000-0005-0000-0000-0000078B0000}"/>
    <cellStyle name="SAPBEXundefined 5 2 4" xfId="35612" xr:uid="{00000000-0005-0000-0000-0000088B0000}"/>
    <cellStyle name="SAPBEXundefined 5 3" xfId="35613" xr:uid="{00000000-0005-0000-0000-0000098B0000}"/>
    <cellStyle name="SAPBEXundefined 5 4" xfId="35614" xr:uid="{00000000-0005-0000-0000-00000A8B0000}"/>
    <cellStyle name="SAPBEXundefined 5 5" xfId="35615" xr:uid="{00000000-0005-0000-0000-00000B8B0000}"/>
    <cellStyle name="SAPBEXundefined 5 6" xfId="35616" xr:uid="{00000000-0005-0000-0000-00000C8B0000}"/>
    <cellStyle name="SAPBEXundefined 5 7" xfId="35617" xr:uid="{00000000-0005-0000-0000-00000D8B0000}"/>
    <cellStyle name="SAPBEXundefined 6" xfId="35618" xr:uid="{00000000-0005-0000-0000-00000E8B0000}"/>
    <cellStyle name="SAPBEXundefined 6 2" xfId="35619" xr:uid="{00000000-0005-0000-0000-00000F8B0000}"/>
    <cellStyle name="SAPBEXundefined 6 2 2" xfId="35620" xr:uid="{00000000-0005-0000-0000-0000108B0000}"/>
    <cellStyle name="SAPBEXundefined 6 2 3" xfId="35621" xr:uid="{00000000-0005-0000-0000-0000118B0000}"/>
    <cellStyle name="SAPBEXundefined 6 2 4" xfId="35622" xr:uid="{00000000-0005-0000-0000-0000128B0000}"/>
    <cellStyle name="SAPBEXundefined 6 3" xfId="35623" xr:uid="{00000000-0005-0000-0000-0000138B0000}"/>
    <cellStyle name="SAPBEXundefined 6 4" xfId="35624" xr:uid="{00000000-0005-0000-0000-0000148B0000}"/>
    <cellStyle name="SAPBEXundefined 6 5" xfId="35625" xr:uid="{00000000-0005-0000-0000-0000158B0000}"/>
    <cellStyle name="SAPBEXundefined 7" xfId="35626" xr:uid="{00000000-0005-0000-0000-0000168B0000}"/>
    <cellStyle name="SAPBEXundefined 7 2" xfId="35627" xr:uid="{00000000-0005-0000-0000-0000178B0000}"/>
    <cellStyle name="SAPBEXundefined 7 3" xfId="35628" xr:uid="{00000000-0005-0000-0000-0000188B0000}"/>
    <cellStyle name="SAPBEXundefined 7 4" xfId="35629" xr:uid="{00000000-0005-0000-0000-0000198B0000}"/>
    <cellStyle name="SAPBEXundefined 8" xfId="35630" xr:uid="{00000000-0005-0000-0000-00001A8B0000}"/>
    <cellStyle name="SAPBEXundefined 8 2" xfId="35631" xr:uid="{00000000-0005-0000-0000-00001B8B0000}"/>
    <cellStyle name="SAPBEXundefined 8 3" xfId="35632" xr:uid="{00000000-0005-0000-0000-00001C8B0000}"/>
    <cellStyle name="SAPBEXundefined 8 4" xfId="35633" xr:uid="{00000000-0005-0000-0000-00001D8B0000}"/>
    <cellStyle name="SAPBEXundefined 9" xfId="35634" xr:uid="{00000000-0005-0000-0000-00001E8B0000}"/>
    <cellStyle name="SAPBEXundefined 9 2" xfId="35635" xr:uid="{00000000-0005-0000-0000-00001F8B0000}"/>
    <cellStyle name="SAPBEXundefined 9 3" xfId="35636" xr:uid="{00000000-0005-0000-0000-0000208B0000}"/>
    <cellStyle name="SAPBEXundefined 9 4" xfId="35637" xr:uid="{00000000-0005-0000-0000-0000218B0000}"/>
    <cellStyle name="Schlecht" xfId="35638" xr:uid="{00000000-0005-0000-0000-0000228B0000}"/>
    <cellStyle name="Seiten" xfId="139" xr:uid="{00000000-0005-0000-0000-0000238B0000}"/>
    <cellStyle name="Seiten 2" xfId="35639" xr:uid="{00000000-0005-0000-0000-0000248B0000}"/>
    <cellStyle name="Seiten 3" xfId="35640" xr:uid="{00000000-0005-0000-0000-0000258B0000}"/>
    <cellStyle name="Seiten 4" xfId="35641" xr:uid="{00000000-0005-0000-0000-0000268B0000}"/>
    <cellStyle name="Seiten 5" xfId="35642" xr:uid="{00000000-0005-0000-0000-0000278B0000}"/>
    <cellStyle name="Seiten 6" xfId="35643" xr:uid="{00000000-0005-0000-0000-0000288B0000}"/>
    <cellStyle name="SeitenEingabe" xfId="35644" xr:uid="{00000000-0005-0000-0000-0000298B0000}"/>
    <cellStyle name="SeitennichtSichtbar" xfId="140" xr:uid="{00000000-0005-0000-0000-00002A8B0000}"/>
    <cellStyle name="SeitennichtSichtbar 2" xfId="35645" xr:uid="{00000000-0005-0000-0000-00002B8B0000}"/>
    <cellStyle name="SeitennichtSichtbar 3" xfId="35646" xr:uid="{00000000-0005-0000-0000-00002C8B0000}"/>
    <cellStyle name="SeitennichtSichtbar 4" xfId="35647" xr:uid="{00000000-0005-0000-0000-00002D8B0000}"/>
    <cellStyle name="SeitennichtSichtbar 5" xfId="35648" xr:uid="{00000000-0005-0000-0000-00002E8B0000}"/>
    <cellStyle name="SeitennichtSichtbar 6" xfId="35649" xr:uid="{00000000-0005-0000-0000-00002F8B0000}"/>
    <cellStyle name="sin nada" xfId="35650" xr:uid="{00000000-0005-0000-0000-0000308B0000}"/>
    <cellStyle name="Source Line" xfId="35651" xr:uid="{00000000-0005-0000-0000-0000318B0000}"/>
    <cellStyle name="Spalten" xfId="141" xr:uid="{00000000-0005-0000-0000-0000328B0000}"/>
    <cellStyle name="Spalten 2" xfId="35652" xr:uid="{00000000-0005-0000-0000-0000338B0000}"/>
    <cellStyle name="Spalten 3" xfId="35653" xr:uid="{00000000-0005-0000-0000-0000348B0000}"/>
    <cellStyle name="Spalten 4" xfId="35654" xr:uid="{00000000-0005-0000-0000-0000358B0000}"/>
    <cellStyle name="Spalten 5" xfId="35655" xr:uid="{00000000-0005-0000-0000-0000368B0000}"/>
    <cellStyle name="Spalten 6" xfId="35656" xr:uid="{00000000-0005-0000-0000-0000378B0000}"/>
    <cellStyle name="Standaard_KPN (Qs 2000 and 2001) (2002-03-14)" xfId="35657" xr:uid="{00000000-0005-0000-0000-0000388B0000}"/>
    <cellStyle name="Standard fett" xfId="35658" xr:uid="{00000000-0005-0000-0000-0000398B0000}"/>
    <cellStyle name="Standard zentriert" xfId="35659" xr:uid="{00000000-0005-0000-0000-00003A8B0000}"/>
    <cellStyle name="Standard[2]" xfId="142" xr:uid="{00000000-0005-0000-0000-00003B8B0000}"/>
    <cellStyle name="Standard[2] 2" xfId="35660" xr:uid="{00000000-0005-0000-0000-00003C8B0000}"/>
    <cellStyle name="Standard[2] 2 10" xfId="35661" xr:uid="{00000000-0005-0000-0000-00003D8B0000}"/>
    <cellStyle name="Standard[2] 2 11" xfId="35662" xr:uid="{00000000-0005-0000-0000-00003E8B0000}"/>
    <cellStyle name="Standard[2] 2 12" xfId="35663" xr:uid="{00000000-0005-0000-0000-00003F8B0000}"/>
    <cellStyle name="Standard[2] 2 2" xfId="35664" xr:uid="{00000000-0005-0000-0000-0000408B0000}"/>
    <cellStyle name="Standard[2] 2 2 2" xfId="35665" xr:uid="{00000000-0005-0000-0000-0000418B0000}"/>
    <cellStyle name="Standard[2] 2 2 3" xfId="35666" xr:uid="{00000000-0005-0000-0000-0000428B0000}"/>
    <cellStyle name="Standard[2] 2 2 4" xfId="35667" xr:uid="{00000000-0005-0000-0000-0000438B0000}"/>
    <cellStyle name="Standard[2] 2 2 5" xfId="35668" xr:uid="{00000000-0005-0000-0000-0000448B0000}"/>
    <cellStyle name="Standard[2] 2 2 6" xfId="35669" xr:uid="{00000000-0005-0000-0000-0000458B0000}"/>
    <cellStyle name="Standard[2] 2 3" xfId="35670" xr:uid="{00000000-0005-0000-0000-0000468B0000}"/>
    <cellStyle name="Standard[2] 2 3 2" xfId="35671" xr:uid="{00000000-0005-0000-0000-0000478B0000}"/>
    <cellStyle name="Standard[2] 2 4" xfId="35672" xr:uid="{00000000-0005-0000-0000-0000488B0000}"/>
    <cellStyle name="Standard[2] 2 4 2" xfId="35673" xr:uid="{00000000-0005-0000-0000-0000498B0000}"/>
    <cellStyle name="Standard[2] 2 5" xfId="35674" xr:uid="{00000000-0005-0000-0000-00004A8B0000}"/>
    <cellStyle name="Standard[2] 2 5 2" xfId="35675" xr:uid="{00000000-0005-0000-0000-00004B8B0000}"/>
    <cellStyle name="Standard[2] 2 6" xfId="35676" xr:uid="{00000000-0005-0000-0000-00004C8B0000}"/>
    <cellStyle name="Standard[2] 2 6 2" xfId="35677" xr:uid="{00000000-0005-0000-0000-00004D8B0000}"/>
    <cellStyle name="Standard[2] 2 7" xfId="35678" xr:uid="{00000000-0005-0000-0000-00004E8B0000}"/>
    <cellStyle name="Standard[2] 2 7 2" xfId="35679" xr:uid="{00000000-0005-0000-0000-00004F8B0000}"/>
    <cellStyle name="Standard[2] 2 7 3" xfId="35680" xr:uid="{00000000-0005-0000-0000-0000508B0000}"/>
    <cellStyle name="Standard[2] 2 7 4" xfId="35681" xr:uid="{00000000-0005-0000-0000-0000518B0000}"/>
    <cellStyle name="Standard[2] 2 8" xfId="35682" xr:uid="{00000000-0005-0000-0000-0000528B0000}"/>
    <cellStyle name="Standard[2] 2 9" xfId="35683" xr:uid="{00000000-0005-0000-0000-0000538B0000}"/>
    <cellStyle name="Standard[2] 3" xfId="35684" xr:uid="{00000000-0005-0000-0000-0000548B0000}"/>
    <cellStyle name="Standard[2] 3 10" xfId="35685" xr:uid="{00000000-0005-0000-0000-0000558B0000}"/>
    <cellStyle name="Standard[2] 3 11" xfId="35686" xr:uid="{00000000-0005-0000-0000-0000568B0000}"/>
    <cellStyle name="Standard[2] 3 12" xfId="35687" xr:uid="{00000000-0005-0000-0000-0000578B0000}"/>
    <cellStyle name="Standard[2] 3 2" xfId="35688" xr:uid="{00000000-0005-0000-0000-0000588B0000}"/>
    <cellStyle name="Standard[2] 3 2 2" xfId="35689" xr:uid="{00000000-0005-0000-0000-0000598B0000}"/>
    <cellStyle name="Standard[2] 3 2 3" xfId="35690" xr:uid="{00000000-0005-0000-0000-00005A8B0000}"/>
    <cellStyle name="Standard[2] 3 2 4" xfId="35691" xr:uid="{00000000-0005-0000-0000-00005B8B0000}"/>
    <cellStyle name="Standard[2] 3 2 5" xfId="35692" xr:uid="{00000000-0005-0000-0000-00005C8B0000}"/>
    <cellStyle name="Standard[2] 3 2 6" xfId="35693" xr:uid="{00000000-0005-0000-0000-00005D8B0000}"/>
    <cellStyle name="Standard[2] 3 3" xfId="35694" xr:uid="{00000000-0005-0000-0000-00005E8B0000}"/>
    <cellStyle name="Standard[2] 3 3 2" xfId="35695" xr:uid="{00000000-0005-0000-0000-00005F8B0000}"/>
    <cellStyle name="Standard[2] 3 4" xfId="35696" xr:uid="{00000000-0005-0000-0000-0000608B0000}"/>
    <cellStyle name="Standard[2] 3 4 2" xfId="35697" xr:uid="{00000000-0005-0000-0000-0000618B0000}"/>
    <cellStyle name="Standard[2] 3 5" xfId="35698" xr:uid="{00000000-0005-0000-0000-0000628B0000}"/>
    <cellStyle name="Standard[2] 3 5 2" xfId="35699" xr:uid="{00000000-0005-0000-0000-0000638B0000}"/>
    <cellStyle name="Standard[2] 3 6" xfId="35700" xr:uid="{00000000-0005-0000-0000-0000648B0000}"/>
    <cellStyle name="Standard[2] 3 6 2" xfId="35701" xr:uid="{00000000-0005-0000-0000-0000658B0000}"/>
    <cellStyle name="Standard[2] 3 7" xfId="35702" xr:uid="{00000000-0005-0000-0000-0000668B0000}"/>
    <cellStyle name="Standard[2] 3 7 2" xfId="35703" xr:uid="{00000000-0005-0000-0000-0000678B0000}"/>
    <cellStyle name="Standard[2] 3 8" xfId="35704" xr:uid="{00000000-0005-0000-0000-0000688B0000}"/>
    <cellStyle name="Standard[2] 3 9" xfId="35705" xr:uid="{00000000-0005-0000-0000-0000698B0000}"/>
    <cellStyle name="Standard[2] 4" xfId="35706" xr:uid="{00000000-0005-0000-0000-00006A8B0000}"/>
    <cellStyle name="Standard[2] 4 2" xfId="35707" xr:uid="{00000000-0005-0000-0000-00006B8B0000}"/>
    <cellStyle name="Standard[2] 4 2 2" xfId="35708" xr:uid="{00000000-0005-0000-0000-00006C8B0000}"/>
    <cellStyle name="Standard[2] 4 2 3" xfId="35709" xr:uid="{00000000-0005-0000-0000-00006D8B0000}"/>
    <cellStyle name="Standard[2] 4 2 4" xfId="35710" xr:uid="{00000000-0005-0000-0000-00006E8B0000}"/>
    <cellStyle name="Standard[2] 4 2 5" xfId="35711" xr:uid="{00000000-0005-0000-0000-00006F8B0000}"/>
    <cellStyle name="Standard[2] 4 2 6" xfId="35712" xr:uid="{00000000-0005-0000-0000-0000708B0000}"/>
    <cellStyle name="Standard[2] 4 3" xfId="35713" xr:uid="{00000000-0005-0000-0000-0000718B0000}"/>
    <cellStyle name="Standard[2] 4 4" xfId="35714" xr:uid="{00000000-0005-0000-0000-0000728B0000}"/>
    <cellStyle name="Standard[2] 4 5" xfId="35715" xr:uid="{00000000-0005-0000-0000-0000738B0000}"/>
    <cellStyle name="Standard[2] 4 6" xfId="35716" xr:uid="{00000000-0005-0000-0000-0000748B0000}"/>
    <cellStyle name="Standard[2] 4 7" xfId="35717" xr:uid="{00000000-0005-0000-0000-0000758B0000}"/>
    <cellStyle name="Standard[2] 5" xfId="35718" xr:uid="{00000000-0005-0000-0000-0000768B0000}"/>
    <cellStyle name="Standard[2] 5 2" xfId="35719" xr:uid="{00000000-0005-0000-0000-0000778B0000}"/>
    <cellStyle name="Standard[2] 6" xfId="35720" xr:uid="{00000000-0005-0000-0000-0000788B0000}"/>
    <cellStyle name="Standard[2] 6 2" xfId="35721" xr:uid="{00000000-0005-0000-0000-0000798B0000}"/>
    <cellStyle name="Standard[2] 7" xfId="35722" xr:uid="{00000000-0005-0000-0000-00007A8B0000}"/>
    <cellStyle name="Standard[2] 7 2" xfId="35723" xr:uid="{00000000-0005-0000-0000-00007B8B0000}"/>
    <cellStyle name="Standard[2] 8" xfId="35724" xr:uid="{00000000-0005-0000-0000-00007C8B0000}"/>
    <cellStyle name="Standard[2] 8 2" xfId="35725" xr:uid="{00000000-0005-0000-0000-00007D8B0000}"/>
    <cellStyle name="Standard[2] 9" xfId="35726" xr:uid="{00000000-0005-0000-0000-00007E8B0000}"/>
    <cellStyle name="Standard[2] 9 2" xfId="35727" xr:uid="{00000000-0005-0000-0000-00007F8B0000}"/>
    <cellStyle name="Standard[2] 9 3" xfId="35728" xr:uid="{00000000-0005-0000-0000-0000808B0000}"/>
    <cellStyle name="Standard[2]_Book2" xfId="35729" xr:uid="{00000000-0005-0000-0000-0000818B0000}"/>
    <cellStyle name="Standard[3]" xfId="143" xr:uid="{00000000-0005-0000-0000-0000828B0000}"/>
    <cellStyle name="Standard[3] 2" xfId="35730" xr:uid="{00000000-0005-0000-0000-0000838B0000}"/>
    <cellStyle name="Standard[3] 2 10" xfId="35731" xr:uid="{00000000-0005-0000-0000-0000848B0000}"/>
    <cellStyle name="Standard[3] 2 11" xfId="35732" xr:uid="{00000000-0005-0000-0000-0000858B0000}"/>
    <cellStyle name="Standard[3] 2 12" xfId="35733" xr:uid="{00000000-0005-0000-0000-0000868B0000}"/>
    <cellStyle name="Standard[3] 2 2" xfId="35734" xr:uid="{00000000-0005-0000-0000-0000878B0000}"/>
    <cellStyle name="Standard[3] 2 2 2" xfId="35735" xr:uid="{00000000-0005-0000-0000-0000888B0000}"/>
    <cellStyle name="Standard[3] 2 2 3" xfId="35736" xr:uid="{00000000-0005-0000-0000-0000898B0000}"/>
    <cellStyle name="Standard[3] 2 2 4" xfId="35737" xr:uid="{00000000-0005-0000-0000-00008A8B0000}"/>
    <cellStyle name="Standard[3] 2 2 5" xfId="35738" xr:uid="{00000000-0005-0000-0000-00008B8B0000}"/>
    <cellStyle name="Standard[3] 2 2 6" xfId="35739" xr:uid="{00000000-0005-0000-0000-00008C8B0000}"/>
    <cellStyle name="Standard[3] 2 3" xfId="35740" xr:uid="{00000000-0005-0000-0000-00008D8B0000}"/>
    <cellStyle name="Standard[3] 2 3 2" xfId="35741" xr:uid="{00000000-0005-0000-0000-00008E8B0000}"/>
    <cellStyle name="Standard[3] 2 4" xfId="35742" xr:uid="{00000000-0005-0000-0000-00008F8B0000}"/>
    <cellStyle name="Standard[3] 2 4 2" xfId="35743" xr:uid="{00000000-0005-0000-0000-0000908B0000}"/>
    <cellStyle name="Standard[3] 2 5" xfId="35744" xr:uid="{00000000-0005-0000-0000-0000918B0000}"/>
    <cellStyle name="Standard[3] 2 5 2" xfId="35745" xr:uid="{00000000-0005-0000-0000-0000928B0000}"/>
    <cellStyle name="Standard[3] 2 6" xfId="35746" xr:uid="{00000000-0005-0000-0000-0000938B0000}"/>
    <cellStyle name="Standard[3] 2 6 2" xfId="35747" xr:uid="{00000000-0005-0000-0000-0000948B0000}"/>
    <cellStyle name="Standard[3] 2 7" xfId="35748" xr:uid="{00000000-0005-0000-0000-0000958B0000}"/>
    <cellStyle name="Standard[3] 2 7 2" xfId="35749" xr:uid="{00000000-0005-0000-0000-0000968B0000}"/>
    <cellStyle name="Standard[3] 2 7 3" xfId="35750" xr:uid="{00000000-0005-0000-0000-0000978B0000}"/>
    <cellStyle name="Standard[3] 2 7 4" xfId="35751" xr:uid="{00000000-0005-0000-0000-0000988B0000}"/>
    <cellStyle name="Standard[3] 2 8" xfId="35752" xr:uid="{00000000-0005-0000-0000-0000998B0000}"/>
    <cellStyle name="Standard[3] 2 9" xfId="35753" xr:uid="{00000000-0005-0000-0000-00009A8B0000}"/>
    <cellStyle name="Standard[3] 3" xfId="35754" xr:uid="{00000000-0005-0000-0000-00009B8B0000}"/>
    <cellStyle name="Standard[3] 3 10" xfId="35755" xr:uid="{00000000-0005-0000-0000-00009C8B0000}"/>
    <cellStyle name="Standard[3] 3 11" xfId="35756" xr:uid="{00000000-0005-0000-0000-00009D8B0000}"/>
    <cellStyle name="Standard[3] 3 12" xfId="35757" xr:uid="{00000000-0005-0000-0000-00009E8B0000}"/>
    <cellStyle name="Standard[3] 3 2" xfId="35758" xr:uid="{00000000-0005-0000-0000-00009F8B0000}"/>
    <cellStyle name="Standard[3] 3 2 2" xfId="35759" xr:uid="{00000000-0005-0000-0000-0000A08B0000}"/>
    <cellStyle name="Standard[3] 3 2 3" xfId="35760" xr:uid="{00000000-0005-0000-0000-0000A18B0000}"/>
    <cellStyle name="Standard[3] 3 2 4" xfId="35761" xr:uid="{00000000-0005-0000-0000-0000A28B0000}"/>
    <cellStyle name="Standard[3] 3 2 5" xfId="35762" xr:uid="{00000000-0005-0000-0000-0000A38B0000}"/>
    <cellStyle name="Standard[3] 3 2 6" xfId="35763" xr:uid="{00000000-0005-0000-0000-0000A48B0000}"/>
    <cellStyle name="Standard[3] 3 3" xfId="35764" xr:uid="{00000000-0005-0000-0000-0000A58B0000}"/>
    <cellStyle name="Standard[3] 3 3 2" xfId="35765" xr:uid="{00000000-0005-0000-0000-0000A68B0000}"/>
    <cellStyle name="Standard[3] 3 4" xfId="35766" xr:uid="{00000000-0005-0000-0000-0000A78B0000}"/>
    <cellStyle name="Standard[3] 3 4 2" xfId="35767" xr:uid="{00000000-0005-0000-0000-0000A88B0000}"/>
    <cellStyle name="Standard[3] 3 5" xfId="35768" xr:uid="{00000000-0005-0000-0000-0000A98B0000}"/>
    <cellStyle name="Standard[3] 3 5 2" xfId="35769" xr:uid="{00000000-0005-0000-0000-0000AA8B0000}"/>
    <cellStyle name="Standard[3] 3 6" xfId="35770" xr:uid="{00000000-0005-0000-0000-0000AB8B0000}"/>
    <cellStyle name="Standard[3] 3 6 2" xfId="35771" xr:uid="{00000000-0005-0000-0000-0000AC8B0000}"/>
    <cellStyle name="Standard[3] 3 7" xfId="35772" xr:uid="{00000000-0005-0000-0000-0000AD8B0000}"/>
    <cellStyle name="Standard[3] 3 7 2" xfId="35773" xr:uid="{00000000-0005-0000-0000-0000AE8B0000}"/>
    <cellStyle name="Standard[3] 3 8" xfId="35774" xr:uid="{00000000-0005-0000-0000-0000AF8B0000}"/>
    <cellStyle name="Standard[3] 3 9" xfId="35775" xr:uid="{00000000-0005-0000-0000-0000B08B0000}"/>
    <cellStyle name="Standard[3] 4" xfId="35776" xr:uid="{00000000-0005-0000-0000-0000B18B0000}"/>
    <cellStyle name="Standard[3] 4 2" xfId="35777" xr:uid="{00000000-0005-0000-0000-0000B28B0000}"/>
    <cellStyle name="Standard[3] 4 2 2" xfId="35778" xr:uid="{00000000-0005-0000-0000-0000B38B0000}"/>
    <cellStyle name="Standard[3] 4 2 3" xfId="35779" xr:uid="{00000000-0005-0000-0000-0000B48B0000}"/>
    <cellStyle name="Standard[3] 4 2 4" xfId="35780" xr:uid="{00000000-0005-0000-0000-0000B58B0000}"/>
    <cellStyle name="Standard[3] 4 2 5" xfId="35781" xr:uid="{00000000-0005-0000-0000-0000B68B0000}"/>
    <cellStyle name="Standard[3] 4 2 6" xfId="35782" xr:uid="{00000000-0005-0000-0000-0000B78B0000}"/>
    <cellStyle name="Standard[3] 4 3" xfId="35783" xr:uid="{00000000-0005-0000-0000-0000B88B0000}"/>
    <cellStyle name="Standard[3] 4 4" xfId="35784" xr:uid="{00000000-0005-0000-0000-0000B98B0000}"/>
    <cellStyle name="Standard[3] 4 5" xfId="35785" xr:uid="{00000000-0005-0000-0000-0000BA8B0000}"/>
    <cellStyle name="Standard[3] 4 6" xfId="35786" xr:uid="{00000000-0005-0000-0000-0000BB8B0000}"/>
    <cellStyle name="Standard[3] 4 7" xfId="35787" xr:uid="{00000000-0005-0000-0000-0000BC8B0000}"/>
    <cellStyle name="Standard[3] 5" xfId="35788" xr:uid="{00000000-0005-0000-0000-0000BD8B0000}"/>
    <cellStyle name="Standard[3] 5 2" xfId="35789" xr:uid="{00000000-0005-0000-0000-0000BE8B0000}"/>
    <cellStyle name="Standard[3] 6" xfId="35790" xr:uid="{00000000-0005-0000-0000-0000BF8B0000}"/>
    <cellStyle name="Standard[3] 6 2" xfId="35791" xr:uid="{00000000-0005-0000-0000-0000C08B0000}"/>
    <cellStyle name="Standard[3] 7" xfId="35792" xr:uid="{00000000-0005-0000-0000-0000C18B0000}"/>
    <cellStyle name="Standard[3] 7 2" xfId="35793" xr:uid="{00000000-0005-0000-0000-0000C28B0000}"/>
    <cellStyle name="Standard[3] 8" xfId="35794" xr:uid="{00000000-0005-0000-0000-0000C38B0000}"/>
    <cellStyle name="Standard[3] 8 2" xfId="35795" xr:uid="{00000000-0005-0000-0000-0000C48B0000}"/>
    <cellStyle name="Standard[3] 9" xfId="35796" xr:uid="{00000000-0005-0000-0000-0000C58B0000}"/>
    <cellStyle name="Standard[3] 9 2" xfId="35797" xr:uid="{00000000-0005-0000-0000-0000C68B0000}"/>
    <cellStyle name="Standard[3] 9 3" xfId="35798" xr:uid="{00000000-0005-0000-0000-0000C78B0000}"/>
    <cellStyle name="Standard[3]_Book2" xfId="35799" xr:uid="{00000000-0005-0000-0000-0000C88B0000}"/>
    <cellStyle name="Standard_~0038445" xfId="144" xr:uid="{00000000-0005-0000-0000-0000C98B0000}"/>
    <cellStyle name="Stil 1" xfId="35800" xr:uid="{00000000-0005-0000-0000-0000CA8B0000}"/>
    <cellStyle name="Stil 1 2" xfId="35801" xr:uid="{00000000-0005-0000-0000-0000CB8B0000}"/>
    <cellStyle name="Style 1" xfId="145" xr:uid="{00000000-0005-0000-0000-0000CC8B0000}"/>
    <cellStyle name="Style 1 10" xfId="35802" xr:uid="{00000000-0005-0000-0000-0000CD8B0000}"/>
    <cellStyle name="Style 1 10 2" xfId="35803" xr:uid="{00000000-0005-0000-0000-0000CE8B0000}"/>
    <cellStyle name="Style 1 10 2 2" xfId="35804" xr:uid="{00000000-0005-0000-0000-0000CF8B0000}"/>
    <cellStyle name="Style 1 10 3" xfId="35805" xr:uid="{00000000-0005-0000-0000-0000D08B0000}"/>
    <cellStyle name="Style 1 10 3 2" xfId="35806" xr:uid="{00000000-0005-0000-0000-0000D18B0000}"/>
    <cellStyle name="Style 1 10 4" xfId="35807" xr:uid="{00000000-0005-0000-0000-0000D28B0000}"/>
    <cellStyle name="Style 1 10 5" xfId="35808" xr:uid="{00000000-0005-0000-0000-0000D38B0000}"/>
    <cellStyle name="Style 1 10 6" xfId="35809" xr:uid="{00000000-0005-0000-0000-0000D48B0000}"/>
    <cellStyle name="Style 1 10 7" xfId="35810" xr:uid="{00000000-0005-0000-0000-0000D58B0000}"/>
    <cellStyle name="Style 1 11" xfId="35811" xr:uid="{00000000-0005-0000-0000-0000D68B0000}"/>
    <cellStyle name="Style 1 11 2" xfId="35812" xr:uid="{00000000-0005-0000-0000-0000D78B0000}"/>
    <cellStyle name="Style 1 11 2 2" xfId="35813" xr:uid="{00000000-0005-0000-0000-0000D88B0000}"/>
    <cellStyle name="Style 1 11 3" xfId="35814" xr:uid="{00000000-0005-0000-0000-0000D98B0000}"/>
    <cellStyle name="Style 1 11 3 2" xfId="35815" xr:uid="{00000000-0005-0000-0000-0000DA8B0000}"/>
    <cellStyle name="Style 1 11 4" xfId="35816" xr:uid="{00000000-0005-0000-0000-0000DB8B0000}"/>
    <cellStyle name="Style 1 11 5" xfId="35817" xr:uid="{00000000-0005-0000-0000-0000DC8B0000}"/>
    <cellStyle name="Style 1 11 6" xfId="35818" xr:uid="{00000000-0005-0000-0000-0000DD8B0000}"/>
    <cellStyle name="Style 1 11 7" xfId="35819" xr:uid="{00000000-0005-0000-0000-0000DE8B0000}"/>
    <cellStyle name="Style 1 12" xfId="35820" xr:uid="{00000000-0005-0000-0000-0000DF8B0000}"/>
    <cellStyle name="Style 1 12 2" xfId="35821" xr:uid="{00000000-0005-0000-0000-0000E08B0000}"/>
    <cellStyle name="Style 1 12 2 2" xfId="35822" xr:uid="{00000000-0005-0000-0000-0000E18B0000}"/>
    <cellStyle name="Style 1 12 3" xfId="35823" xr:uid="{00000000-0005-0000-0000-0000E28B0000}"/>
    <cellStyle name="Style 1 12 3 2" xfId="35824" xr:uid="{00000000-0005-0000-0000-0000E38B0000}"/>
    <cellStyle name="Style 1 12 4" xfId="35825" xr:uid="{00000000-0005-0000-0000-0000E48B0000}"/>
    <cellStyle name="Style 1 12 5" xfId="35826" xr:uid="{00000000-0005-0000-0000-0000E58B0000}"/>
    <cellStyle name="Style 1 12 6" xfId="35827" xr:uid="{00000000-0005-0000-0000-0000E68B0000}"/>
    <cellStyle name="Style 1 12 7" xfId="35828" xr:uid="{00000000-0005-0000-0000-0000E78B0000}"/>
    <cellStyle name="Style 1 13" xfId="35829" xr:uid="{00000000-0005-0000-0000-0000E88B0000}"/>
    <cellStyle name="Style 1 13 2" xfId="35830" xr:uid="{00000000-0005-0000-0000-0000E98B0000}"/>
    <cellStyle name="Style 1 13 2 2" xfId="35831" xr:uid="{00000000-0005-0000-0000-0000EA8B0000}"/>
    <cellStyle name="Style 1 13 3" xfId="35832" xr:uid="{00000000-0005-0000-0000-0000EB8B0000}"/>
    <cellStyle name="Style 1 13 3 2" xfId="35833" xr:uid="{00000000-0005-0000-0000-0000EC8B0000}"/>
    <cellStyle name="Style 1 13 4" xfId="35834" xr:uid="{00000000-0005-0000-0000-0000ED8B0000}"/>
    <cellStyle name="Style 1 13 5" xfId="35835" xr:uid="{00000000-0005-0000-0000-0000EE8B0000}"/>
    <cellStyle name="Style 1 13 6" xfId="35836" xr:uid="{00000000-0005-0000-0000-0000EF8B0000}"/>
    <cellStyle name="Style 1 13 7" xfId="35837" xr:uid="{00000000-0005-0000-0000-0000F08B0000}"/>
    <cellStyle name="Style 1 14" xfId="35838" xr:uid="{00000000-0005-0000-0000-0000F18B0000}"/>
    <cellStyle name="Style 1 14 2" xfId="35839" xr:uid="{00000000-0005-0000-0000-0000F28B0000}"/>
    <cellStyle name="Style 1 14 2 2" xfId="35840" xr:uid="{00000000-0005-0000-0000-0000F38B0000}"/>
    <cellStyle name="Style 1 14 3" xfId="35841" xr:uid="{00000000-0005-0000-0000-0000F48B0000}"/>
    <cellStyle name="Style 1 14 3 2" xfId="35842" xr:uid="{00000000-0005-0000-0000-0000F58B0000}"/>
    <cellStyle name="Style 1 14 4" xfId="35843" xr:uid="{00000000-0005-0000-0000-0000F68B0000}"/>
    <cellStyle name="Style 1 14 5" xfId="35844" xr:uid="{00000000-0005-0000-0000-0000F78B0000}"/>
    <cellStyle name="Style 1 14 6" xfId="35845" xr:uid="{00000000-0005-0000-0000-0000F88B0000}"/>
    <cellStyle name="Style 1 14 7" xfId="35846" xr:uid="{00000000-0005-0000-0000-0000F98B0000}"/>
    <cellStyle name="Style 1 15" xfId="35847" xr:uid="{00000000-0005-0000-0000-0000FA8B0000}"/>
    <cellStyle name="Style 1 15 2" xfId="35848" xr:uid="{00000000-0005-0000-0000-0000FB8B0000}"/>
    <cellStyle name="Style 1 15 3" xfId="35849" xr:uid="{00000000-0005-0000-0000-0000FC8B0000}"/>
    <cellStyle name="Style 1 15 4" xfId="35850" xr:uid="{00000000-0005-0000-0000-0000FD8B0000}"/>
    <cellStyle name="Style 1 16" xfId="35851" xr:uid="{00000000-0005-0000-0000-0000FE8B0000}"/>
    <cellStyle name="Style 1 16 2" xfId="35852" xr:uid="{00000000-0005-0000-0000-0000FF8B0000}"/>
    <cellStyle name="Style 1 16 3" xfId="35853" xr:uid="{00000000-0005-0000-0000-0000008C0000}"/>
    <cellStyle name="Style 1 17" xfId="35854" xr:uid="{00000000-0005-0000-0000-0000018C0000}"/>
    <cellStyle name="Style 1 18" xfId="35855" xr:uid="{00000000-0005-0000-0000-0000028C0000}"/>
    <cellStyle name="Style 1 19" xfId="35856" xr:uid="{00000000-0005-0000-0000-0000038C0000}"/>
    <cellStyle name="Style 1 2" xfId="35857" xr:uid="{00000000-0005-0000-0000-0000048C0000}"/>
    <cellStyle name="Style 1 2 10" xfId="35858" xr:uid="{00000000-0005-0000-0000-0000058C0000}"/>
    <cellStyle name="Style 1 2 11" xfId="35859" xr:uid="{00000000-0005-0000-0000-0000068C0000}"/>
    <cellStyle name="Style 1 2 2" xfId="35860" xr:uid="{00000000-0005-0000-0000-0000078C0000}"/>
    <cellStyle name="Style 1 2 2 2" xfId="35861" xr:uid="{00000000-0005-0000-0000-0000088C0000}"/>
    <cellStyle name="Style 1 2 3" xfId="35862" xr:uid="{00000000-0005-0000-0000-0000098C0000}"/>
    <cellStyle name="Style 1 2 3 2" xfId="35863" xr:uid="{00000000-0005-0000-0000-00000A8C0000}"/>
    <cellStyle name="Style 1 2 4" xfId="35864" xr:uid="{00000000-0005-0000-0000-00000B8C0000}"/>
    <cellStyle name="Style 1 2 4 2" xfId="35865" xr:uid="{00000000-0005-0000-0000-00000C8C0000}"/>
    <cellStyle name="Style 1 2 4 3" xfId="35866" xr:uid="{00000000-0005-0000-0000-00000D8C0000}"/>
    <cellStyle name="Style 1 2 4 4" xfId="35867" xr:uid="{00000000-0005-0000-0000-00000E8C0000}"/>
    <cellStyle name="Style 1 2 5" xfId="35868" xr:uid="{00000000-0005-0000-0000-00000F8C0000}"/>
    <cellStyle name="Style 1 2 5 2" xfId="35869" xr:uid="{00000000-0005-0000-0000-0000108C0000}"/>
    <cellStyle name="Style 1 2 6" xfId="35870" xr:uid="{00000000-0005-0000-0000-0000118C0000}"/>
    <cellStyle name="Style 1 2 6 2" xfId="35871" xr:uid="{00000000-0005-0000-0000-0000128C0000}"/>
    <cellStyle name="Style 1 2 7" xfId="35872" xr:uid="{00000000-0005-0000-0000-0000138C0000}"/>
    <cellStyle name="Style 1 2 8" xfId="35873" xr:uid="{00000000-0005-0000-0000-0000148C0000}"/>
    <cellStyle name="Style 1 2 9" xfId="35874" xr:uid="{00000000-0005-0000-0000-0000158C0000}"/>
    <cellStyle name="Style 1 20" xfId="35875" xr:uid="{00000000-0005-0000-0000-0000168C0000}"/>
    <cellStyle name="Style 1 21" xfId="35876" xr:uid="{00000000-0005-0000-0000-0000178C0000}"/>
    <cellStyle name="Style 1 22" xfId="35877" xr:uid="{00000000-0005-0000-0000-0000188C0000}"/>
    <cellStyle name="Style 1 23" xfId="35878" xr:uid="{00000000-0005-0000-0000-0000198C0000}"/>
    <cellStyle name="Style 1 3" xfId="35879" xr:uid="{00000000-0005-0000-0000-00001A8C0000}"/>
    <cellStyle name="Style 1 3 10" xfId="35880" xr:uid="{00000000-0005-0000-0000-00001B8C0000}"/>
    <cellStyle name="Style 1 3 11" xfId="35881" xr:uid="{00000000-0005-0000-0000-00001C8C0000}"/>
    <cellStyle name="Style 1 3 2" xfId="35882" xr:uid="{00000000-0005-0000-0000-00001D8C0000}"/>
    <cellStyle name="Style 1 3 2 2" xfId="35883" xr:uid="{00000000-0005-0000-0000-00001E8C0000}"/>
    <cellStyle name="Style 1 3 3" xfId="35884" xr:uid="{00000000-0005-0000-0000-00001F8C0000}"/>
    <cellStyle name="Style 1 3 3 2" xfId="35885" xr:uid="{00000000-0005-0000-0000-0000208C0000}"/>
    <cellStyle name="Style 1 3 4" xfId="35886" xr:uid="{00000000-0005-0000-0000-0000218C0000}"/>
    <cellStyle name="Style 1 3 4 2" xfId="35887" xr:uid="{00000000-0005-0000-0000-0000228C0000}"/>
    <cellStyle name="Style 1 3 5" xfId="35888" xr:uid="{00000000-0005-0000-0000-0000238C0000}"/>
    <cellStyle name="Style 1 3 5 2" xfId="35889" xr:uid="{00000000-0005-0000-0000-0000248C0000}"/>
    <cellStyle name="Style 1 3 6" xfId="35890" xr:uid="{00000000-0005-0000-0000-0000258C0000}"/>
    <cellStyle name="Style 1 3 6 2" xfId="35891" xr:uid="{00000000-0005-0000-0000-0000268C0000}"/>
    <cellStyle name="Style 1 3 7" xfId="35892" xr:uid="{00000000-0005-0000-0000-0000278C0000}"/>
    <cellStyle name="Style 1 3 8" xfId="35893" xr:uid="{00000000-0005-0000-0000-0000288C0000}"/>
    <cellStyle name="Style 1 3 9" xfId="35894" xr:uid="{00000000-0005-0000-0000-0000298C0000}"/>
    <cellStyle name="Style 1 4" xfId="35895" xr:uid="{00000000-0005-0000-0000-00002A8C0000}"/>
    <cellStyle name="Style 1 4 10" xfId="35896" xr:uid="{00000000-0005-0000-0000-00002B8C0000}"/>
    <cellStyle name="Style 1 4 11" xfId="35897" xr:uid="{00000000-0005-0000-0000-00002C8C0000}"/>
    <cellStyle name="Style 1 4 2" xfId="35898" xr:uid="{00000000-0005-0000-0000-00002D8C0000}"/>
    <cellStyle name="Style 1 4 3" xfId="35899" xr:uid="{00000000-0005-0000-0000-00002E8C0000}"/>
    <cellStyle name="Style 1 4 4" xfId="35900" xr:uid="{00000000-0005-0000-0000-00002F8C0000}"/>
    <cellStyle name="Style 1 4 5" xfId="35901" xr:uid="{00000000-0005-0000-0000-0000308C0000}"/>
    <cellStyle name="Style 1 4 5 2" xfId="35902" xr:uid="{00000000-0005-0000-0000-0000318C0000}"/>
    <cellStyle name="Style 1 4 6" xfId="35903" xr:uid="{00000000-0005-0000-0000-0000328C0000}"/>
    <cellStyle name="Style 1 4 7" xfId="35904" xr:uid="{00000000-0005-0000-0000-0000338C0000}"/>
    <cellStyle name="Style 1 4 8" xfId="35905" xr:uid="{00000000-0005-0000-0000-0000348C0000}"/>
    <cellStyle name="Style 1 4 9" xfId="35906" xr:uid="{00000000-0005-0000-0000-0000358C0000}"/>
    <cellStyle name="Style 1 5" xfId="35907" xr:uid="{00000000-0005-0000-0000-0000368C0000}"/>
    <cellStyle name="Style 1 5 2" xfId="35908" xr:uid="{00000000-0005-0000-0000-0000378C0000}"/>
    <cellStyle name="Style 1 5 2 2" xfId="35909" xr:uid="{00000000-0005-0000-0000-0000388C0000}"/>
    <cellStyle name="Style 1 5 3" xfId="35910" xr:uid="{00000000-0005-0000-0000-0000398C0000}"/>
    <cellStyle name="Style 1 5 4" xfId="35911" xr:uid="{00000000-0005-0000-0000-00003A8C0000}"/>
    <cellStyle name="Style 1 5 5" xfId="35912" xr:uid="{00000000-0005-0000-0000-00003B8C0000}"/>
    <cellStyle name="Style 1 5 6" xfId="35913" xr:uid="{00000000-0005-0000-0000-00003C8C0000}"/>
    <cellStyle name="Style 1 6" xfId="35914" xr:uid="{00000000-0005-0000-0000-00003D8C0000}"/>
    <cellStyle name="Style 1 6 2" xfId="35915" xr:uid="{00000000-0005-0000-0000-00003E8C0000}"/>
    <cellStyle name="Style 1 6 2 2" xfId="35916" xr:uid="{00000000-0005-0000-0000-00003F8C0000}"/>
    <cellStyle name="Style 1 6 2 3" xfId="35917" xr:uid="{00000000-0005-0000-0000-0000408C0000}"/>
    <cellStyle name="Style 1 6 3" xfId="35918" xr:uid="{00000000-0005-0000-0000-0000418C0000}"/>
    <cellStyle name="Style 1 6 3 2" xfId="35919" xr:uid="{00000000-0005-0000-0000-0000428C0000}"/>
    <cellStyle name="Style 1 6 4" xfId="35920" xr:uid="{00000000-0005-0000-0000-0000438C0000}"/>
    <cellStyle name="Style 1 6 4 2" xfId="35921" xr:uid="{00000000-0005-0000-0000-0000448C0000}"/>
    <cellStyle name="Style 1 6 5" xfId="35922" xr:uid="{00000000-0005-0000-0000-0000458C0000}"/>
    <cellStyle name="Style 1 6 5 2" xfId="35923" xr:uid="{00000000-0005-0000-0000-0000468C0000}"/>
    <cellStyle name="Style 1 6 6" xfId="35924" xr:uid="{00000000-0005-0000-0000-0000478C0000}"/>
    <cellStyle name="Style 1 6 7" xfId="35925" xr:uid="{00000000-0005-0000-0000-0000488C0000}"/>
    <cellStyle name="Style 1 7" xfId="35926" xr:uid="{00000000-0005-0000-0000-0000498C0000}"/>
    <cellStyle name="Style 1 7 2" xfId="35927" xr:uid="{00000000-0005-0000-0000-00004A8C0000}"/>
    <cellStyle name="Style 1 7 2 2" xfId="35928" xr:uid="{00000000-0005-0000-0000-00004B8C0000}"/>
    <cellStyle name="Style 1 7 3" xfId="35929" xr:uid="{00000000-0005-0000-0000-00004C8C0000}"/>
    <cellStyle name="Style 1 7 3 2" xfId="35930" xr:uid="{00000000-0005-0000-0000-00004D8C0000}"/>
    <cellStyle name="Style 1 7 4" xfId="35931" xr:uid="{00000000-0005-0000-0000-00004E8C0000}"/>
    <cellStyle name="Style 1 7 5" xfId="35932" xr:uid="{00000000-0005-0000-0000-00004F8C0000}"/>
    <cellStyle name="Style 1 7 6" xfId="35933" xr:uid="{00000000-0005-0000-0000-0000508C0000}"/>
    <cellStyle name="Style 1 7 7" xfId="35934" xr:uid="{00000000-0005-0000-0000-0000518C0000}"/>
    <cellStyle name="Style 1 8" xfId="35935" xr:uid="{00000000-0005-0000-0000-0000528C0000}"/>
    <cellStyle name="Style 1 8 2" xfId="35936" xr:uid="{00000000-0005-0000-0000-0000538C0000}"/>
    <cellStyle name="Style 1 8 2 2" xfId="35937" xr:uid="{00000000-0005-0000-0000-0000548C0000}"/>
    <cellStyle name="Style 1 8 3" xfId="35938" xr:uid="{00000000-0005-0000-0000-0000558C0000}"/>
    <cellStyle name="Style 1 8 3 2" xfId="35939" xr:uid="{00000000-0005-0000-0000-0000568C0000}"/>
    <cellStyle name="Style 1 8 4" xfId="35940" xr:uid="{00000000-0005-0000-0000-0000578C0000}"/>
    <cellStyle name="Style 1 8 5" xfId="35941" xr:uid="{00000000-0005-0000-0000-0000588C0000}"/>
    <cellStyle name="Style 1 8 6" xfId="35942" xr:uid="{00000000-0005-0000-0000-0000598C0000}"/>
    <cellStyle name="Style 1 8 7" xfId="35943" xr:uid="{00000000-0005-0000-0000-00005A8C0000}"/>
    <cellStyle name="Style 1 9" xfId="35944" xr:uid="{00000000-0005-0000-0000-00005B8C0000}"/>
    <cellStyle name="Style 1 9 2" xfId="35945" xr:uid="{00000000-0005-0000-0000-00005C8C0000}"/>
    <cellStyle name="Style 1 9 2 2" xfId="35946" xr:uid="{00000000-0005-0000-0000-00005D8C0000}"/>
    <cellStyle name="Style 1 9 3" xfId="35947" xr:uid="{00000000-0005-0000-0000-00005E8C0000}"/>
    <cellStyle name="Style 1 9 3 2" xfId="35948" xr:uid="{00000000-0005-0000-0000-00005F8C0000}"/>
    <cellStyle name="Style 1 9 4" xfId="35949" xr:uid="{00000000-0005-0000-0000-0000608C0000}"/>
    <cellStyle name="Style 1 9 5" xfId="35950" xr:uid="{00000000-0005-0000-0000-0000618C0000}"/>
    <cellStyle name="Style 1 9 6" xfId="35951" xr:uid="{00000000-0005-0000-0000-0000628C0000}"/>
    <cellStyle name="Style 1 9 7" xfId="35952" xr:uid="{00000000-0005-0000-0000-0000638C0000}"/>
    <cellStyle name="Style 1_Book2" xfId="35953" xr:uid="{00000000-0005-0000-0000-0000648C0000}"/>
    <cellStyle name="Style 2" xfId="146" xr:uid="{00000000-0005-0000-0000-0000658C0000}"/>
    <cellStyle name="Style 2 2" xfId="35954" xr:uid="{00000000-0005-0000-0000-0000668C0000}"/>
    <cellStyle name="Style 2 3" xfId="35955" xr:uid="{00000000-0005-0000-0000-0000678C0000}"/>
    <cellStyle name="Style 2 4" xfId="35956" xr:uid="{00000000-0005-0000-0000-0000688C0000}"/>
    <cellStyle name="Style 2 5" xfId="35957" xr:uid="{00000000-0005-0000-0000-0000698C0000}"/>
    <cellStyle name="Style 2 6" xfId="35958" xr:uid="{00000000-0005-0000-0000-00006A8C0000}"/>
    <cellStyle name="subhead" xfId="35959" xr:uid="{00000000-0005-0000-0000-00006B8C0000}"/>
    <cellStyle name="Subscribers" xfId="35960" xr:uid="{00000000-0005-0000-0000-00006C8C0000}"/>
    <cellStyle name="Subtotal" xfId="35961" xr:uid="{00000000-0005-0000-0000-00006D8C0000}"/>
    <cellStyle name="Sub-total row" xfId="35962" xr:uid="{00000000-0005-0000-0000-00006E8C0000}"/>
    <cellStyle name="Tabelle1DLStyle001" xfId="35963" xr:uid="{00000000-0005-0000-0000-00006F8C0000}"/>
    <cellStyle name="Tabelle1DLStyle001 2" xfId="35964" xr:uid="{00000000-0005-0000-0000-0000708C0000}"/>
    <cellStyle name="Tabelle1DLStyle001 3" xfId="35965" xr:uid="{00000000-0005-0000-0000-0000718C0000}"/>
    <cellStyle name="Tabelle1DLStyle001 4" xfId="35966" xr:uid="{00000000-0005-0000-0000-0000728C0000}"/>
    <cellStyle name="Tabelle1DLStyle001 5" xfId="35967" xr:uid="{00000000-0005-0000-0000-0000738C0000}"/>
    <cellStyle name="Tabelle1DLStyle002" xfId="35968" xr:uid="{00000000-0005-0000-0000-0000748C0000}"/>
    <cellStyle name="Tabelle1DLStyle002 2" xfId="35969" xr:uid="{00000000-0005-0000-0000-0000758C0000}"/>
    <cellStyle name="Tabelle1DLStyle002 3" xfId="35970" xr:uid="{00000000-0005-0000-0000-0000768C0000}"/>
    <cellStyle name="Tabelle1DLStyle002 4" xfId="35971" xr:uid="{00000000-0005-0000-0000-0000778C0000}"/>
    <cellStyle name="Tabelle1DLStyle002 5" xfId="35972" xr:uid="{00000000-0005-0000-0000-0000788C0000}"/>
    <cellStyle name="Tabelle1DLStyle003" xfId="35973" xr:uid="{00000000-0005-0000-0000-0000798C0000}"/>
    <cellStyle name="Tabelle1DLStyle003 2" xfId="35974" xr:uid="{00000000-0005-0000-0000-00007A8C0000}"/>
    <cellStyle name="Tabelle1DLStyle003 3" xfId="35975" xr:uid="{00000000-0005-0000-0000-00007B8C0000}"/>
    <cellStyle name="Tabelle1DLStyle003 4" xfId="35976" xr:uid="{00000000-0005-0000-0000-00007C8C0000}"/>
    <cellStyle name="Tabelle1DLStyle003 5" xfId="35977" xr:uid="{00000000-0005-0000-0000-00007D8C0000}"/>
    <cellStyle name="Tabelle1DLStyle004" xfId="35978" xr:uid="{00000000-0005-0000-0000-00007E8C0000}"/>
    <cellStyle name="Tabelle1DLStyle005" xfId="35979" xr:uid="{00000000-0005-0000-0000-00007F8C0000}"/>
    <cellStyle name="Tabelle1DLStyle005 2" xfId="35980" xr:uid="{00000000-0005-0000-0000-0000808C0000}"/>
    <cellStyle name="Tabelle1DLStyle005 3" xfId="35981" xr:uid="{00000000-0005-0000-0000-0000818C0000}"/>
    <cellStyle name="Tabelle1DLStyle005 4" xfId="35982" xr:uid="{00000000-0005-0000-0000-0000828C0000}"/>
    <cellStyle name="Tabelle1DLStyle005 5" xfId="35983" xr:uid="{00000000-0005-0000-0000-0000838C0000}"/>
    <cellStyle name="Tabelle1DLStyle006" xfId="35984" xr:uid="{00000000-0005-0000-0000-0000848C0000}"/>
    <cellStyle name="Tabelle1DLStyle006 2" xfId="35985" xr:uid="{00000000-0005-0000-0000-0000858C0000}"/>
    <cellStyle name="Tabelle1DLStyle006 3" xfId="35986" xr:uid="{00000000-0005-0000-0000-0000868C0000}"/>
    <cellStyle name="Tabelle1DLStyle006 4" xfId="35987" xr:uid="{00000000-0005-0000-0000-0000878C0000}"/>
    <cellStyle name="Tabelle1DLStyle006 5" xfId="35988" xr:uid="{00000000-0005-0000-0000-0000888C0000}"/>
    <cellStyle name="Tabelle1DLStyle007" xfId="35989" xr:uid="{00000000-0005-0000-0000-0000898C0000}"/>
    <cellStyle name="Tabelle1DLStyle007 2" xfId="35990" xr:uid="{00000000-0005-0000-0000-00008A8C0000}"/>
    <cellStyle name="Tabelle1DLStyle007 3" xfId="35991" xr:uid="{00000000-0005-0000-0000-00008B8C0000}"/>
    <cellStyle name="Tabelle1DLStyle007 4" xfId="35992" xr:uid="{00000000-0005-0000-0000-00008C8C0000}"/>
    <cellStyle name="Tabelle1DLStyle007 5" xfId="35993" xr:uid="{00000000-0005-0000-0000-00008D8C0000}"/>
    <cellStyle name="Tabelle1DLStyle008" xfId="35994" xr:uid="{00000000-0005-0000-0000-00008E8C0000}"/>
    <cellStyle name="Tabelle1DLStyle008 2" xfId="35995" xr:uid="{00000000-0005-0000-0000-00008F8C0000}"/>
    <cellStyle name="Tabelle1DLStyle008 3" xfId="35996" xr:uid="{00000000-0005-0000-0000-0000908C0000}"/>
    <cellStyle name="Tabelle1DLStyle008 4" xfId="35997" xr:uid="{00000000-0005-0000-0000-0000918C0000}"/>
    <cellStyle name="Tabelle1DLStyle008 5" xfId="35998" xr:uid="{00000000-0005-0000-0000-0000928C0000}"/>
    <cellStyle name="Tabelle1DLStyle009" xfId="35999" xr:uid="{00000000-0005-0000-0000-0000938C0000}"/>
    <cellStyle name="Tabelle1DLStyle009 2" xfId="36000" xr:uid="{00000000-0005-0000-0000-0000948C0000}"/>
    <cellStyle name="Tabelle1DLStyle009 3" xfId="36001" xr:uid="{00000000-0005-0000-0000-0000958C0000}"/>
    <cellStyle name="Tabelle1DLStyle009 4" xfId="36002" xr:uid="{00000000-0005-0000-0000-0000968C0000}"/>
    <cellStyle name="Tabelle1DLStyle009 5" xfId="36003" xr:uid="{00000000-0005-0000-0000-0000978C0000}"/>
    <cellStyle name="Tabelle1DLStyle010" xfId="36004" xr:uid="{00000000-0005-0000-0000-0000988C0000}"/>
    <cellStyle name="Tabelle1DLStyle010 2" xfId="36005" xr:uid="{00000000-0005-0000-0000-0000998C0000}"/>
    <cellStyle name="Tabelle1DLStyle010 3" xfId="36006" xr:uid="{00000000-0005-0000-0000-00009A8C0000}"/>
    <cellStyle name="Tabelle1DLStyle010 4" xfId="36007" xr:uid="{00000000-0005-0000-0000-00009B8C0000}"/>
    <cellStyle name="Tabelle1DLStyle010 5" xfId="36008" xr:uid="{00000000-0005-0000-0000-00009C8C0000}"/>
    <cellStyle name="Tabelle1DLStyle011" xfId="36009" xr:uid="{00000000-0005-0000-0000-00009D8C0000}"/>
    <cellStyle name="Tabelle1DLStyle011 2" xfId="36010" xr:uid="{00000000-0005-0000-0000-00009E8C0000}"/>
    <cellStyle name="Tabelle1DLStyle011 3" xfId="36011" xr:uid="{00000000-0005-0000-0000-00009F8C0000}"/>
    <cellStyle name="Tabelle1DLStyle011 4" xfId="36012" xr:uid="{00000000-0005-0000-0000-0000A08C0000}"/>
    <cellStyle name="Tabelle1DLStyle011 5" xfId="36013" xr:uid="{00000000-0005-0000-0000-0000A18C0000}"/>
    <cellStyle name="Tabelle1DLStyle012" xfId="36014" xr:uid="{00000000-0005-0000-0000-0000A28C0000}"/>
    <cellStyle name="Tabelle1DLStyle012 2" xfId="36015" xr:uid="{00000000-0005-0000-0000-0000A38C0000}"/>
    <cellStyle name="Tabelle1DLStyle012 3" xfId="36016" xr:uid="{00000000-0005-0000-0000-0000A48C0000}"/>
    <cellStyle name="Tabelle1DLStyle012 4" xfId="36017" xr:uid="{00000000-0005-0000-0000-0000A58C0000}"/>
    <cellStyle name="Tabelle1DLStyle012 5" xfId="36018" xr:uid="{00000000-0005-0000-0000-0000A68C0000}"/>
    <cellStyle name="Tabelle1DLStyle013" xfId="36019" xr:uid="{00000000-0005-0000-0000-0000A78C0000}"/>
    <cellStyle name="Tabelle1DLStyle013 2" xfId="36020" xr:uid="{00000000-0005-0000-0000-0000A88C0000}"/>
    <cellStyle name="Tabelle1DLStyle013 3" xfId="36021" xr:uid="{00000000-0005-0000-0000-0000A98C0000}"/>
    <cellStyle name="Tabelle1DLStyle013 4" xfId="36022" xr:uid="{00000000-0005-0000-0000-0000AA8C0000}"/>
    <cellStyle name="Tabelle1DLStyle013 5" xfId="36023" xr:uid="{00000000-0005-0000-0000-0000AB8C0000}"/>
    <cellStyle name="Table" xfId="36024" xr:uid="{00000000-0005-0000-0000-0000AC8C0000}"/>
    <cellStyle name="Table Col Head" xfId="147" xr:uid="{00000000-0005-0000-0000-0000AD8C0000}"/>
    <cellStyle name="Table Col Head 2" xfId="36025" xr:uid="{00000000-0005-0000-0000-0000AE8C0000}"/>
    <cellStyle name="Table Col Head 3" xfId="36026" xr:uid="{00000000-0005-0000-0000-0000AF8C0000}"/>
    <cellStyle name="Table Col Head 4" xfId="36027" xr:uid="{00000000-0005-0000-0000-0000B08C0000}"/>
    <cellStyle name="Table Col Head 5" xfId="36028" xr:uid="{00000000-0005-0000-0000-0000B18C0000}"/>
    <cellStyle name="Table Col Head 6" xfId="36029" xr:uid="{00000000-0005-0000-0000-0000B28C0000}"/>
    <cellStyle name="Table finish row" xfId="36030" xr:uid="{00000000-0005-0000-0000-0000B38C0000}"/>
    <cellStyle name="Table Heading" xfId="36031" xr:uid="{00000000-0005-0000-0000-0000B48C0000}"/>
    <cellStyle name="Table shading" xfId="36032" xr:uid="{00000000-0005-0000-0000-0000B58C0000}"/>
    <cellStyle name="Table Sub Head" xfId="148" xr:uid="{00000000-0005-0000-0000-0000B68C0000}"/>
    <cellStyle name="Table Sub Head 2" xfId="36033" xr:uid="{00000000-0005-0000-0000-0000B78C0000}"/>
    <cellStyle name="Table Sub Head 3" xfId="36034" xr:uid="{00000000-0005-0000-0000-0000B88C0000}"/>
    <cellStyle name="Table Sub Head 4" xfId="36035" xr:uid="{00000000-0005-0000-0000-0000B98C0000}"/>
    <cellStyle name="Table Sub Head 5" xfId="36036" xr:uid="{00000000-0005-0000-0000-0000BA8C0000}"/>
    <cellStyle name="Table Sub Head 6" xfId="36037" xr:uid="{00000000-0005-0000-0000-0000BB8C0000}"/>
    <cellStyle name="Table unfinish row" xfId="36038" xr:uid="{00000000-0005-0000-0000-0000BC8C0000}"/>
    <cellStyle name="Table Units" xfId="149" xr:uid="{00000000-0005-0000-0000-0000BD8C0000}"/>
    <cellStyle name="Table Units 2" xfId="36039" xr:uid="{00000000-0005-0000-0000-0000BE8C0000}"/>
    <cellStyle name="Table Units 3" xfId="36040" xr:uid="{00000000-0005-0000-0000-0000BF8C0000}"/>
    <cellStyle name="Table Units 4" xfId="36041" xr:uid="{00000000-0005-0000-0000-0000C08C0000}"/>
    <cellStyle name="Table Units 5" xfId="36042" xr:uid="{00000000-0005-0000-0000-0000C18C0000}"/>
    <cellStyle name="Table Units 6" xfId="36043" xr:uid="{00000000-0005-0000-0000-0000C28C0000}"/>
    <cellStyle name="Table unshading" xfId="36044" xr:uid="{00000000-0005-0000-0000-0000C38C0000}"/>
    <cellStyle name="taples Plaza" xfId="36045" xr:uid="{00000000-0005-0000-0000-0000C48C0000}"/>
    <cellStyle name="Tekst objašnjenja" xfId="36046" xr:uid="{00000000-0005-0000-0000-0000C58C0000}"/>
    <cellStyle name="Tekst objašnjenja 10" xfId="36047" xr:uid="{00000000-0005-0000-0000-0000C68C0000}"/>
    <cellStyle name="Tekst objašnjenja 11" xfId="36048" xr:uid="{00000000-0005-0000-0000-0000C78C0000}"/>
    <cellStyle name="Tekst objašnjenja 12" xfId="36049" xr:uid="{00000000-0005-0000-0000-0000C88C0000}"/>
    <cellStyle name="Tekst objašnjenja 13" xfId="36050" xr:uid="{00000000-0005-0000-0000-0000C98C0000}"/>
    <cellStyle name="Tekst objašnjenja 14" xfId="36051" xr:uid="{00000000-0005-0000-0000-0000CA8C0000}"/>
    <cellStyle name="Tekst objašnjenja 15" xfId="36052" xr:uid="{00000000-0005-0000-0000-0000CB8C0000}"/>
    <cellStyle name="Tekst objašnjenja 2" xfId="36053" xr:uid="{00000000-0005-0000-0000-0000CC8C0000}"/>
    <cellStyle name="Tekst objašnjenja 3" xfId="36054" xr:uid="{00000000-0005-0000-0000-0000CD8C0000}"/>
    <cellStyle name="Tekst objašnjenja 4" xfId="36055" xr:uid="{00000000-0005-0000-0000-0000CE8C0000}"/>
    <cellStyle name="Tekst objašnjenja 5" xfId="36056" xr:uid="{00000000-0005-0000-0000-0000CF8C0000}"/>
    <cellStyle name="Tekst objašnjenja 6" xfId="36057" xr:uid="{00000000-0005-0000-0000-0000D08C0000}"/>
    <cellStyle name="Tekst objašnjenja 7" xfId="36058" xr:uid="{00000000-0005-0000-0000-0000D18C0000}"/>
    <cellStyle name="Tekst objašnjenja 8" xfId="36059" xr:uid="{00000000-0005-0000-0000-0000D28C0000}"/>
    <cellStyle name="Tekst objašnjenja 9" xfId="36060" xr:uid="{00000000-0005-0000-0000-0000D38C0000}"/>
    <cellStyle name="Tekst upozorenja" xfId="36061" xr:uid="{00000000-0005-0000-0000-0000D48C0000}"/>
    <cellStyle name="Tekst upozorenja 10" xfId="36062" xr:uid="{00000000-0005-0000-0000-0000D58C0000}"/>
    <cellStyle name="Tekst upozorenja 11" xfId="36063" xr:uid="{00000000-0005-0000-0000-0000D68C0000}"/>
    <cellStyle name="Tekst upozorenja 12" xfId="36064" xr:uid="{00000000-0005-0000-0000-0000D78C0000}"/>
    <cellStyle name="Tekst upozorenja 13" xfId="36065" xr:uid="{00000000-0005-0000-0000-0000D88C0000}"/>
    <cellStyle name="Tekst upozorenja 14" xfId="36066" xr:uid="{00000000-0005-0000-0000-0000D98C0000}"/>
    <cellStyle name="Tekst upozorenja 15" xfId="36067" xr:uid="{00000000-0005-0000-0000-0000DA8C0000}"/>
    <cellStyle name="Tekst upozorenja 2" xfId="36068" xr:uid="{00000000-0005-0000-0000-0000DB8C0000}"/>
    <cellStyle name="Tekst upozorenja 3" xfId="36069" xr:uid="{00000000-0005-0000-0000-0000DC8C0000}"/>
    <cellStyle name="Tekst upozorenja 4" xfId="36070" xr:uid="{00000000-0005-0000-0000-0000DD8C0000}"/>
    <cellStyle name="Tekst upozorenja 5" xfId="36071" xr:uid="{00000000-0005-0000-0000-0000DE8C0000}"/>
    <cellStyle name="Tekst upozorenja 6" xfId="36072" xr:uid="{00000000-0005-0000-0000-0000DF8C0000}"/>
    <cellStyle name="Tekst upozorenja 7" xfId="36073" xr:uid="{00000000-0005-0000-0000-0000E08C0000}"/>
    <cellStyle name="Tekst upozorenja 8" xfId="36074" xr:uid="{00000000-0005-0000-0000-0000E18C0000}"/>
    <cellStyle name="Tekst upozorenja 9" xfId="36075" xr:uid="{00000000-0005-0000-0000-0000E28C0000}"/>
    <cellStyle name="test" xfId="150" xr:uid="{00000000-0005-0000-0000-0000E38C0000}"/>
    <cellStyle name="test 2" xfId="36076" xr:uid="{00000000-0005-0000-0000-0000E48C0000}"/>
    <cellStyle name="test 3" xfId="36077" xr:uid="{00000000-0005-0000-0000-0000E58C0000}"/>
    <cellStyle name="test 4" xfId="36078" xr:uid="{00000000-0005-0000-0000-0000E68C0000}"/>
    <cellStyle name="test 5" xfId="36079" xr:uid="{00000000-0005-0000-0000-0000E78C0000}"/>
    <cellStyle name="test 6" xfId="36080" xr:uid="{00000000-0005-0000-0000-0000E88C0000}"/>
    <cellStyle name="Text" xfId="36081" xr:uid="{00000000-0005-0000-0000-0000E98C0000}"/>
    <cellStyle name="Text • 11 fett" xfId="36082" xr:uid="{00000000-0005-0000-0000-0000EA8C0000}"/>
    <cellStyle name="Text 2" xfId="36083" xr:uid="{00000000-0005-0000-0000-0000EB8C0000}"/>
    <cellStyle name="þ_x001d_ð&quot;&amp;¢û’&amp;›û_x000b__x0008_4_x000e__x000e__x000f__x0007__x0001__x0001_" xfId="36084" xr:uid="{00000000-0005-0000-0000-0000EC8C0000}"/>
    <cellStyle name="Thousand" xfId="36085" xr:uid="{00000000-0005-0000-0000-0000ED8C0000}"/>
    <cellStyle name="Title 10" xfId="36086" xr:uid="{00000000-0005-0000-0000-0000EE8C0000}"/>
    <cellStyle name="Title 11" xfId="36087" xr:uid="{00000000-0005-0000-0000-0000EF8C0000}"/>
    <cellStyle name="Title 12" xfId="36088" xr:uid="{00000000-0005-0000-0000-0000F08C0000}"/>
    <cellStyle name="Title 13" xfId="36089" xr:uid="{00000000-0005-0000-0000-0000F18C0000}"/>
    <cellStyle name="Title 14" xfId="36090" xr:uid="{00000000-0005-0000-0000-0000F28C0000}"/>
    <cellStyle name="Title 15" xfId="36091" xr:uid="{00000000-0005-0000-0000-0000F38C0000}"/>
    <cellStyle name="Title 16" xfId="36092" xr:uid="{00000000-0005-0000-0000-0000F48C0000}"/>
    <cellStyle name="Title 17" xfId="36093" xr:uid="{00000000-0005-0000-0000-0000F58C0000}"/>
    <cellStyle name="Title 18" xfId="36094" xr:uid="{00000000-0005-0000-0000-0000F68C0000}"/>
    <cellStyle name="Title 19" xfId="36095" xr:uid="{00000000-0005-0000-0000-0000F78C0000}"/>
    <cellStyle name="Title 2" xfId="36096" xr:uid="{00000000-0005-0000-0000-0000F88C0000}"/>
    <cellStyle name="Title 2 10" xfId="36097" xr:uid="{00000000-0005-0000-0000-0000F98C0000}"/>
    <cellStyle name="Title 2 11" xfId="36098" xr:uid="{00000000-0005-0000-0000-0000FA8C0000}"/>
    <cellStyle name="Title 2 12" xfId="36099" xr:uid="{00000000-0005-0000-0000-0000FB8C0000}"/>
    <cellStyle name="Title 2 13" xfId="36100" xr:uid="{00000000-0005-0000-0000-0000FC8C0000}"/>
    <cellStyle name="Title 2 14" xfId="36101" xr:uid="{00000000-0005-0000-0000-0000FD8C0000}"/>
    <cellStyle name="Title 2 15" xfId="36102" xr:uid="{00000000-0005-0000-0000-0000FE8C0000}"/>
    <cellStyle name="Title 2 16" xfId="36103" xr:uid="{00000000-0005-0000-0000-0000FF8C0000}"/>
    <cellStyle name="Title 2 17" xfId="36104" xr:uid="{00000000-0005-0000-0000-0000008D0000}"/>
    <cellStyle name="Title 2 2" xfId="36105" xr:uid="{00000000-0005-0000-0000-0000018D0000}"/>
    <cellStyle name="Title 2 2 2" xfId="36106" xr:uid="{00000000-0005-0000-0000-0000028D0000}"/>
    <cellStyle name="Title 2 3" xfId="36107" xr:uid="{00000000-0005-0000-0000-0000038D0000}"/>
    <cellStyle name="Title 2 3 2" xfId="36108" xr:uid="{00000000-0005-0000-0000-0000048D0000}"/>
    <cellStyle name="Title 2 4" xfId="36109" xr:uid="{00000000-0005-0000-0000-0000058D0000}"/>
    <cellStyle name="Title 2 4 2" xfId="36110" xr:uid="{00000000-0005-0000-0000-0000068D0000}"/>
    <cellStyle name="Title 2 5" xfId="36111" xr:uid="{00000000-0005-0000-0000-0000078D0000}"/>
    <cellStyle name="Title 2 6" xfId="36112" xr:uid="{00000000-0005-0000-0000-0000088D0000}"/>
    <cellStyle name="Title 2 6 2" xfId="36113" xr:uid="{00000000-0005-0000-0000-0000098D0000}"/>
    <cellStyle name="Title 2 7" xfId="36114" xr:uid="{00000000-0005-0000-0000-00000A8D0000}"/>
    <cellStyle name="Title 2 8" xfId="36115" xr:uid="{00000000-0005-0000-0000-00000B8D0000}"/>
    <cellStyle name="Title 2 9" xfId="36116" xr:uid="{00000000-0005-0000-0000-00000C8D0000}"/>
    <cellStyle name="Title 20" xfId="36117" xr:uid="{00000000-0005-0000-0000-00000D8D0000}"/>
    <cellStyle name="Title 21" xfId="36118" xr:uid="{00000000-0005-0000-0000-00000E8D0000}"/>
    <cellStyle name="Title 22" xfId="36119" xr:uid="{00000000-0005-0000-0000-00000F8D0000}"/>
    <cellStyle name="Title 23" xfId="36120" xr:uid="{00000000-0005-0000-0000-0000108D0000}"/>
    <cellStyle name="Title 24" xfId="36121" xr:uid="{00000000-0005-0000-0000-0000118D0000}"/>
    <cellStyle name="Title 25" xfId="36122" xr:uid="{00000000-0005-0000-0000-0000128D0000}"/>
    <cellStyle name="Title 26" xfId="36123" xr:uid="{00000000-0005-0000-0000-0000138D0000}"/>
    <cellStyle name="Title 27" xfId="36124" xr:uid="{00000000-0005-0000-0000-0000148D0000}"/>
    <cellStyle name="Title 28" xfId="36125" xr:uid="{00000000-0005-0000-0000-0000158D0000}"/>
    <cellStyle name="Title 29" xfId="36126" xr:uid="{00000000-0005-0000-0000-0000168D0000}"/>
    <cellStyle name="Title 3" xfId="36127" xr:uid="{00000000-0005-0000-0000-0000178D0000}"/>
    <cellStyle name="Title 3 2" xfId="36128" xr:uid="{00000000-0005-0000-0000-0000188D0000}"/>
    <cellStyle name="Title 3 3" xfId="36129" xr:uid="{00000000-0005-0000-0000-0000198D0000}"/>
    <cellStyle name="Title 30" xfId="36130" xr:uid="{00000000-0005-0000-0000-00001A8D0000}"/>
    <cellStyle name="Title 31" xfId="36131" xr:uid="{00000000-0005-0000-0000-00001B8D0000}"/>
    <cellStyle name="Title 32" xfId="36132" xr:uid="{00000000-0005-0000-0000-00001C8D0000}"/>
    <cellStyle name="Title 33" xfId="36133" xr:uid="{00000000-0005-0000-0000-00001D8D0000}"/>
    <cellStyle name="Title 34" xfId="36134" xr:uid="{00000000-0005-0000-0000-00001E8D0000}"/>
    <cellStyle name="Title 35" xfId="36135" xr:uid="{00000000-0005-0000-0000-00001F8D0000}"/>
    <cellStyle name="Title 36" xfId="36136" xr:uid="{00000000-0005-0000-0000-0000208D0000}"/>
    <cellStyle name="Title 37" xfId="36137" xr:uid="{00000000-0005-0000-0000-0000218D0000}"/>
    <cellStyle name="Title 38" xfId="36138" xr:uid="{00000000-0005-0000-0000-0000228D0000}"/>
    <cellStyle name="Title 4" xfId="36139" xr:uid="{00000000-0005-0000-0000-0000238D0000}"/>
    <cellStyle name="Title 4 2" xfId="36140" xr:uid="{00000000-0005-0000-0000-0000248D0000}"/>
    <cellStyle name="Title 4 3" xfId="36141" xr:uid="{00000000-0005-0000-0000-0000258D0000}"/>
    <cellStyle name="Title 5" xfId="36142" xr:uid="{00000000-0005-0000-0000-0000268D0000}"/>
    <cellStyle name="Title 6" xfId="36143" xr:uid="{00000000-0005-0000-0000-0000278D0000}"/>
    <cellStyle name="Title 7" xfId="36144" xr:uid="{00000000-0005-0000-0000-0000288D0000}"/>
    <cellStyle name="Title 8" xfId="36145" xr:uid="{00000000-0005-0000-0000-0000298D0000}"/>
    <cellStyle name="Title 9" xfId="36146" xr:uid="{00000000-0005-0000-0000-00002A8D0000}"/>
    <cellStyle name="Title Line" xfId="36147" xr:uid="{00000000-0005-0000-0000-00002B8D0000}"/>
    <cellStyle name="Titulo fecha 2" xfId="36148" xr:uid="{00000000-0005-0000-0000-00002C8D0000}"/>
    <cellStyle name="Titulo fecha 2 10" xfId="36149" xr:uid="{00000000-0005-0000-0000-00002D8D0000}"/>
    <cellStyle name="Titulo fecha 2 2" xfId="36150" xr:uid="{00000000-0005-0000-0000-00002E8D0000}"/>
    <cellStyle name="Titulo fecha 2 2 10" xfId="36151" xr:uid="{00000000-0005-0000-0000-00002F8D0000}"/>
    <cellStyle name="Titulo fecha 2 2 2" xfId="36152" xr:uid="{00000000-0005-0000-0000-0000308D0000}"/>
    <cellStyle name="Titulo fecha 2 2 2 2" xfId="36153" xr:uid="{00000000-0005-0000-0000-0000318D0000}"/>
    <cellStyle name="Titulo fecha 2 2 2 3" xfId="36154" xr:uid="{00000000-0005-0000-0000-0000328D0000}"/>
    <cellStyle name="Titulo fecha 2 2 2 4" xfId="36155" xr:uid="{00000000-0005-0000-0000-0000338D0000}"/>
    <cellStyle name="Titulo fecha 2 2 2 5" xfId="36156" xr:uid="{00000000-0005-0000-0000-0000348D0000}"/>
    <cellStyle name="Titulo fecha 2 2 3" xfId="36157" xr:uid="{00000000-0005-0000-0000-0000358D0000}"/>
    <cellStyle name="Titulo fecha 2 2 3 2" xfId="36158" xr:uid="{00000000-0005-0000-0000-0000368D0000}"/>
    <cellStyle name="Titulo fecha 2 2 3 3" xfId="36159" xr:uid="{00000000-0005-0000-0000-0000378D0000}"/>
    <cellStyle name="Titulo fecha 2 2 3 4" xfId="36160" xr:uid="{00000000-0005-0000-0000-0000388D0000}"/>
    <cellStyle name="Titulo fecha 2 2 3 5" xfId="36161" xr:uid="{00000000-0005-0000-0000-0000398D0000}"/>
    <cellStyle name="Titulo fecha 2 2 4" xfId="36162" xr:uid="{00000000-0005-0000-0000-00003A8D0000}"/>
    <cellStyle name="Titulo fecha 2 2 4 2" xfId="36163" xr:uid="{00000000-0005-0000-0000-00003B8D0000}"/>
    <cellStyle name="Titulo fecha 2 2 4 3" xfId="36164" xr:uid="{00000000-0005-0000-0000-00003C8D0000}"/>
    <cellStyle name="Titulo fecha 2 2 4 4" xfId="36165" xr:uid="{00000000-0005-0000-0000-00003D8D0000}"/>
    <cellStyle name="Titulo fecha 2 2 4 5" xfId="36166" xr:uid="{00000000-0005-0000-0000-00003E8D0000}"/>
    <cellStyle name="Titulo fecha 2 2 5" xfId="36167" xr:uid="{00000000-0005-0000-0000-00003F8D0000}"/>
    <cellStyle name="Titulo fecha 2 2 5 2" xfId="36168" xr:uid="{00000000-0005-0000-0000-0000408D0000}"/>
    <cellStyle name="Titulo fecha 2 2 5 3" xfId="36169" xr:uid="{00000000-0005-0000-0000-0000418D0000}"/>
    <cellStyle name="Titulo fecha 2 2 5 4" xfId="36170" xr:uid="{00000000-0005-0000-0000-0000428D0000}"/>
    <cellStyle name="Titulo fecha 2 2 5 5" xfId="36171" xr:uid="{00000000-0005-0000-0000-0000438D0000}"/>
    <cellStyle name="Titulo fecha 2 2 6" xfId="36172" xr:uid="{00000000-0005-0000-0000-0000448D0000}"/>
    <cellStyle name="Titulo fecha 2 2 6 2" xfId="36173" xr:uid="{00000000-0005-0000-0000-0000458D0000}"/>
    <cellStyle name="Titulo fecha 2 2 6 3" xfId="36174" xr:uid="{00000000-0005-0000-0000-0000468D0000}"/>
    <cellStyle name="Titulo fecha 2 2 6 4" xfId="36175" xr:uid="{00000000-0005-0000-0000-0000478D0000}"/>
    <cellStyle name="Titulo fecha 2 2 6 5" xfId="36176" xr:uid="{00000000-0005-0000-0000-0000488D0000}"/>
    <cellStyle name="Titulo fecha 2 2 7" xfId="36177" xr:uid="{00000000-0005-0000-0000-0000498D0000}"/>
    <cellStyle name="Titulo fecha 2 2 8" xfId="36178" xr:uid="{00000000-0005-0000-0000-00004A8D0000}"/>
    <cellStyle name="Titulo fecha 2 2 9" xfId="36179" xr:uid="{00000000-0005-0000-0000-00004B8D0000}"/>
    <cellStyle name="Titulo fecha 2 3" xfId="36180" xr:uid="{00000000-0005-0000-0000-00004C8D0000}"/>
    <cellStyle name="Titulo fecha 2 3 2" xfId="36181" xr:uid="{00000000-0005-0000-0000-00004D8D0000}"/>
    <cellStyle name="Titulo fecha 2 3 3" xfId="36182" xr:uid="{00000000-0005-0000-0000-00004E8D0000}"/>
    <cellStyle name="Titulo fecha 2 3 4" xfId="36183" xr:uid="{00000000-0005-0000-0000-00004F8D0000}"/>
    <cellStyle name="Titulo fecha 2 3 5" xfId="36184" xr:uid="{00000000-0005-0000-0000-0000508D0000}"/>
    <cellStyle name="Titulo fecha 2 4" xfId="36185" xr:uid="{00000000-0005-0000-0000-0000518D0000}"/>
    <cellStyle name="Titulo fecha 2 4 2" xfId="36186" xr:uid="{00000000-0005-0000-0000-0000528D0000}"/>
    <cellStyle name="Titulo fecha 2 4 3" xfId="36187" xr:uid="{00000000-0005-0000-0000-0000538D0000}"/>
    <cellStyle name="Titulo fecha 2 4 4" xfId="36188" xr:uid="{00000000-0005-0000-0000-0000548D0000}"/>
    <cellStyle name="Titulo fecha 2 4 5" xfId="36189" xr:uid="{00000000-0005-0000-0000-0000558D0000}"/>
    <cellStyle name="Titulo fecha 2 5" xfId="36190" xr:uid="{00000000-0005-0000-0000-0000568D0000}"/>
    <cellStyle name="Titulo fecha 2 5 2" xfId="36191" xr:uid="{00000000-0005-0000-0000-0000578D0000}"/>
    <cellStyle name="Titulo fecha 2 5 3" xfId="36192" xr:uid="{00000000-0005-0000-0000-0000588D0000}"/>
    <cellStyle name="Titulo fecha 2 5 4" xfId="36193" xr:uid="{00000000-0005-0000-0000-0000598D0000}"/>
    <cellStyle name="Titulo fecha 2 5 5" xfId="36194" xr:uid="{00000000-0005-0000-0000-00005A8D0000}"/>
    <cellStyle name="Titulo fecha 2 6" xfId="36195" xr:uid="{00000000-0005-0000-0000-00005B8D0000}"/>
    <cellStyle name="Titulo fecha 2 6 2" xfId="36196" xr:uid="{00000000-0005-0000-0000-00005C8D0000}"/>
    <cellStyle name="Titulo fecha 2 6 3" xfId="36197" xr:uid="{00000000-0005-0000-0000-00005D8D0000}"/>
    <cellStyle name="Titulo fecha 2 6 4" xfId="36198" xr:uid="{00000000-0005-0000-0000-00005E8D0000}"/>
    <cellStyle name="Titulo fecha 2 6 5" xfId="36199" xr:uid="{00000000-0005-0000-0000-00005F8D0000}"/>
    <cellStyle name="Titulo fecha 2 7" xfId="36200" xr:uid="{00000000-0005-0000-0000-0000608D0000}"/>
    <cellStyle name="Titulo fecha 2 8" xfId="36201" xr:uid="{00000000-0005-0000-0000-0000618D0000}"/>
    <cellStyle name="Titulo fecha 2 9" xfId="36202" xr:uid="{00000000-0005-0000-0000-0000628D0000}"/>
    <cellStyle name="Titulos Fecha" xfId="36203" xr:uid="{00000000-0005-0000-0000-0000638D0000}"/>
    <cellStyle name="Top Row" xfId="36204" xr:uid="{00000000-0005-0000-0000-0000648D0000}"/>
    <cellStyle name="Total 10" xfId="36205" xr:uid="{00000000-0005-0000-0000-0000658D0000}"/>
    <cellStyle name="Total 10 2" xfId="36206" xr:uid="{00000000-0005-0000-0000-0000668D0000}"/>
    <cellStyle name="Total 10 2 2" xfId="36207" xr:uid="{00000000-0005-0000-0000-0000678D0000}"/>
    <cellStyle name="Total 10 2 2 2" xfId="36208" xr:uid="{00000000-0005-0000-0000-0000688D0000}"/>
    <cellStyle name="Total 10 2 2 2 2" xfId="36209" xr:uid="{00000000-0005-0000-0000-0000698D0000}"/>
    <cellStyle name="Total 10 2 2 2 3" xfId="36210" xr:uid="{00000000-0005-0000-0000-00006A8D0000}"/>
    <cellStyle name="Total 10 2 2 2 4" xfId="36211" xr:uid="{00000000-0005-0000-0000-00006B8D0000}"/>
    <cellStyle name="Total 10 2 2 3" xfId="36212" xr:uid="{00000000-0005-0000-0000-00006C8D0000}"/>
    <cellStyle name="Total 10 2 2 3 2" xfId="36213" xr:uid="{00000000-0005-0000-0000-00006D8D0000}"/>
    <cellStyle name="Total 10 2 2 3 3" xfId="36214" xr:uid="{00000000-0005-0000-0000-00006E8D0000}"/>
    <cellStyle name="Total 10 2 2 3 4" xfId="36215" xr:uid="{00000000-0005-0000-0000-00006F8D0000}"/>
    <cellStyle name="Total 10 2 2 4" xfId="36216" xr:uid="{00000000-0005-0000-0000-0000708D0000}"/>
    <cellStyle name="Total 10 2 2 4 2" xfId="36217" xr:uid="{00000000-0005-0000-0000-0000718D0000}"/>
    <cellStyle name="Total 10 2 2 4 3" xfId="36218" xr:uid="{00000000-0005-0000-0000-0000728D0000}"/>
    <cellStyle name="Total 10 2 2 4 4" xfId="36219" xr:uid="{00000000-0005-0000-0000-0000738D0000}"/>
    <cellStyle name="Total 10 2 2 5" xfId="36220" xr:uid="{00000000-0005-0000-0000-0000748D0000}"/>
    <cellStyle name="Total 10 2 2 5 2" xfId="36221" xr:uid="{00000000-0005-0000-0000-0000758D0000}"/>
    <cellStyle name="Total 10 2 2 5 3" xfId="36222" xr:uid="{00000000-0005-0000-0000-0000768D0000}"/>
    <cellStyle name="Total 10 2 2 5 4" xfId="36223" xr:uid="{00000000-0005-0000-0000-0000778D0000}"/>
    <cellStyle name="Total 10 2 2 6" xfId="36224" xr:uid="{00000000-0005-0000-0000-0000788D0000}"/>
    <cellStyle name="Total 10 2 2 7" xfId="36225" xr:uid="{00000000-0005-0000-0000-0000798D0000}"/>
    <cellStyle name="Total 10 2 2 8" xfId="36226" xr:uid="{00000000-0005-0000-0000-00007A8D0000}"/>
    <cellStyle name="Total 10 2 3" xfId="36227" xr:uid="{00000000-0005-0000-0000-00007B8D0000}"/>
    <cellStyle name="Total 10 2 3 2" xfId="36228" xr:uid="{00000000-0005-0000-0000-00007C8D0000}"/>
    <cellStyle name="Total 10 2 3 3" xfId="36229" xr:uid="{00000000-0005-0000-0000-00007D8D0000}"/>
    <cellStyle name="Total 10 2 3 4" xfId="36230" xr:uid="{00000000-0005-0000-0000-00007E8D0000}"/>
    <cellStyle name="Total 10 2 4" xfId="36231" xr:uid="{00000000-0005-0000-0000-00007F8D0000}"/>
    <cellStyle name="Total 10 2 5" xfId="36232" xr:uid="{00000000-0005-0000-0000-0000808D0000}"/>
    <cellStyle name="Total 10 2 6" xfId="36233" xr:uid="{00000000-0005-0000-0000-0000818D0000}"/>
    <cellStyle name="Total 10 3" xfId="36234" xr:uid="{00000000-0005-0000-0000-0000828D0000}"/>
    <cellStyle name="Total 10 3 2" xfId="36235" xr:uid="{00000000-0005-0000-0000-0000838D0000}"/>
    <cellStyle name="Total 10 3 2 2" xfId="36236" xr:uid="{00000000-0005-0000-0000-0000848D0000}"/>
    <cellStyle name="Total 10 3 2 3" xfId="36237" xr:uid="{00000000-0005-0000-0000-0000858D0000}"/>
    <cellStyle name="Total 10 3 2 4" xfId="36238" xr:uid="{00000000-0005-0000-0000-0000868D0000}"/>
    <cellStyle name="Total 10 3 3" xfId="36239" xr:uid="{00000000-0005-0000-0000-0000878D0000}"/>
    <cellStyle name="Total 10 3 3 2" xfId="36240" xr:uid="{00000000-0005-0000-0000-0000888D0000}"/>
    <cellStyle name="Total 10 3 3 3" xfId="36241" xr:uid="{00000000-0005-0000-0000-0000898D0000}"/>
    <cellStyle name="Total 10 3 3 4" xfId="36242" xr:uid="{00000000-0005-0000-0000-00008A8D0000}"/>
    <cellStyle name="Total 10 3 4" xfId="36243" xr:uid="{00000000-0005-0000-0000-00008B8D0000}"/>
    <cellStyle name="Total 10 3 4 2" xfId="36244" xr:uid="{00000000-0005-0000-0000-00008C8D0000}"/>
    <cellStyle name="Total 10 3 4 3" xfId="36245" xr:uid="{00000000-0005-0000-0000-00008D8D0000}"/>
    <cellStyle name="Total 10 3 4 4" xfId="36246" xr:uid="{00000000-0005-0000-0000-00008E8D0000}"/>
    <cellStyle name="Total 10 3 5" xfId="36247" xr:uid="{00000000-0005-0000-0000-00008F8D0000}"/>
    <cellStyle name="Total 10 3 5 2" xfId="36248" xr:uid="{00000000-0005-0000-0000-0000908D0000}"/>
    <cellStyle name="Total 10 3 5 3" xfId="36249" xr:uid="{00000000-0005-0000-0000-0000918D0000}"/>
    <cellStyle name="Total 10 3 5 4" xfId="36250" xr:uid="{00000000-0005-0000-0000-0000928D0000}"/>
    <cellStyle name="Total 10 3 6" xfId="36251" xr:uid="{00000000-0005-0000-0000-0000938D0000}"/>
    <cellStyle name="Total 10 3 7" xfId="36252" xr:uid="{00000000-0005-0000-0000-0000948D0000}"/>
    <cellStyle name="Total 10 3 8" xfId="36253" xr:uid="{00000000-0005-0000-0000-0000958D0000}"/>
    <cellStyle name="Total 10 4" xfId="36254" xr:uid="{00000000-0005-0000-0000-0000968D0000}"/>
    <cellStyle name="Total 10 4 2" xfId="36255" xr:uid="{00000000-0005-0000-0000-0000978D0000}"/>
    <cellStyle name="Total 10 4 3" xfId="36256" xr:uid="{00000000-0005-0000-0000-0000988D0000}"/>
    <cellStyle name="Total 10 4 4" xfId="36257" xr:uid="{00000000-0005-0000-0000-0000998D0000}"/>
    <cellStyle name="Total 10 5" xfId="36258" xr:uid="{00000000-0005-0000-0000-00009A8D0000}"/>
    <cellStyle name="Total 10 6" xfId="36259" xr:uid="{00000000-0005-0000-0000-00009B8D0000}"/>
    <cellStyle name="Total 10 7" xfId="36260" xr:uid="{00000000-0005-0000-0000-00009C8D0000}"/>
    <cellStyle name="Total 11" xfId="36261" xr:uid="{00000000-0005-0000-0000-00009D8D0000}"/>
    <cellStyle name="Total 11 2" xfId="36262" xr:uid="{00000000-0005-0000-0000-00009E8D0000}"/>
    <cellStyle name="Total 11 2 2" xfId="36263" xr:uid="{00000000-0005-0000-0000-00009F8D0000}"/>
    <cellStyle name="Total 11 2 2 2" xfId="36264" xr:uid="{00000000-0005-0000-0000-0000A08D0000}"/>
    <cellStyle name="Total 11 2 2 2 2" xfId="36265" xr:uid="{00000000-0005-0000-0000-0000A18D0000}"/>
    <cellStyle name="Total 11 2 2 2 3" xfId="36266" xr:uid="{00000000-0005-0000-0000-0000A28D0000}"/>
    <cellStyle name="Total 11 2 2 2 4" xfId="36267" xr:uid="{00000000-0005-0000-0000-0000A38D0000}"/>
    <cellStyle name="Total 11 2 2 3" xfId="36268" xr:uid="{00000000-0005-0000-0000-0000A48D0000}"/>
    <cellStyle name="Total 11 2 2 3 2" xfId="36269" xr:uid="{00000000-0005-0000-0000-0000A58D0000}"/>
    <cellStyle name="Total 11 2 2 3 3" xfId="36270" xr:uid="{00000000-0005-0000-0000-0000A68D0000}"/>
    <cellStyle name="Total 11 2 2 3 4" xfId="36271" xr:uid="{00000000-0005-0000-0000-0000A78D0000}"/>
    <cellStyle name="Total 11 2 2 4" xfId="36272" xr:uid="{00000000-0005-0000-0000-0000A88D0000}"/>
    <cellStyle name="Total 11 2 2 4 2" xfId="36273" xr:uid="{00000000-0005-0000-0000-0000A98D0000}"/>
    <cellStyle name="Total 11 2 2 4 3" xfId="36274" xr:uid="{00000000-0005-0000-0000-0000AA8D0000}"/>
    <cellStyle name="Total 11 2 2 4 4" xfId="36275" xr:uid="{00000000-0005-0000-0000-0000AB8D0000}"/>
    <cellStyle name="Total 11 2 2 5" xfId="36276" xr:uid="{00000000-0005-0000-0000-0000AC8D0000}"/>
    <cellStyle name="Total 11 2 2 5 2" xfId="36277" xr:uid="{00000000-0005-0000-0000-0000AD8D0000}"/>
    <cellStyle name="Total 11 2 2 5 3" xfId="36278" xr:uid="{00000000-0005-0000-0000-0000AE8D0000}"/>
    <cellStyle name="Total 11 2 2 5 4" xfId="36279" xr:uid="{00000000-0005-0000-0000-0000AF8D0000}"/>
    <cellStyle name="Total 11 2 2 6" xfId="36280" xr:uid="{00000000-0005-0000-0000-0000B08D0000}"/>
    <cellStyle name="Total 11 2 2 7" xfId="36281" xr:uid="{00000000-0005-0000-0000-0000B18D0000}"/>
    <cellStyle name="Total 11 2 2 8" xfId="36282" xr:uid="{00000000-0005-0000-0000-0000B28D0000}"/>
    <cellStyle name="Total 11 2 3" xfId="36283" xr:uid="{00000000-0005-0000-0000-0000B38D0000}"/>
    <cellStyle name="Total 11 2 3 2" xfId="36284" xr:uid="{00000000-0005-0000-0000-0000B48D0000}"/>
    <cellStyle name="Total 11 2 3 3" xfId="36285" xr:uid="{00000000-0005-0000-0000-0000B58D0000}"/>
    <cellStyle name="Total 11 2 3 4" xfId="36286" xr:uid="{00000000-0005-0000-0000-0000B68D0000}"/>
    <cellStyle name="Total 11 2 4" xfId="36287" xr:uid="{00000000-0005-0000-0000-0000B78D0000}"/>
    <cellStyle name="Total 11 2 5" xfId="36288" xr:uid="{00000000-0005-0000-0000-0000B88D0000}"/>
    <cellStyle name="Total 11 2 6" xfId="36289" xr:uid="{00000000-0005-0000-0000-0000B98D0000}"/>
    <cellStyle name="Total 11 3" xfId="36290" xr:uid="{00000000-0005-0000-0000-0000BA8D0000}"/>
    <cellStyle name="Total 11 3 2" xfId="36291" xr:uid="{00000000-0005-0000-0000-0000BB8D0000}"/>
    <cellStyle name="Total 11 3 2 2" xfId="36292" xr:uid="{00000000-0005-0000-0000-0000BC8D0000}"/>
    <cellStyle name="Total 11 3 2 3" xfId="36293" xr:uid="{00000000-0005-0000-0000-0000BD8D0000}"/>
    <cellStyle name="Total 11 3 2 4" xfId="36294" xr:uid="{00000000-0005-0000-0000-0000BE8D0000}"/>
    <cellStyle name="Total 11 3 3" xfId="36295" xr:uid="{00000000-0005-0000-0000-0000BF8D0000}"/>
    <cellStyle name="Total 11 3 3 2" xfId="36296" xr:uid="{00000000-0005-0000-0000-0000C08D0000}"/>
    <cellStyle name="Total 11 3 3 3" xfId="36297" xr:uid="{00000000-0005-0000-0000-0000C18D0000}"/>
    <cellStyle name="Total 11 3 3 4" xfId="36298" xr:uid="{00000000-0005-0000-0000-0000C28D0000}"/>
    <cellStyle name="Total 11 3 4" xfId="36299" xr:uid="{00000000-0005-0000-0000-0000C38D0000}"/>
    <cellStyle name="Total 11 3 4 2" xfId="36300" xr:uid="{00000000-0005-0000-0000-0000C48D0000}"/>
    <cellStyle name="Total 11 3 4 3" xfId="36301" xr:uid="{00000000-0005-0000-0000-0000C58D0000}"/>
    <cellStyle name="Total 11 3 4 4" xfId="36302" xr:uid="{00000000-0005-0000-0000-0000C68D0000}"/>
    <cellStyle name="Total 11 3 5" xfId="36303" xr:uid="{00000000-0005-0000-0000-0000C78D0000}"/>
    <cellStyle name="Total 11 3 5 2" xfId="36304" xr:uid="{00000000-0005-0000-0000-0000C88D0000}"/>
    <cellStyle name="Total 11 3 5 3" xfId="36305" xr:uid="{00000000-0005-0000-0000-0000C98D0000}"/>
    <cellStyle name="Total 11 3 5 4" xfId="36306" xr:uid="{00000000-0005-0000-0000-0000CA8D0000}"/>
    <cellStyle name="Total 11 3 6" xfId="36307" xr:uid="{00000000-0005-0000-0000-0000CB8D0000}"/>
    <cellStyle name="Total 11 3 7" xfId="36308" xr:uid="{00000000-0005-0000-0000-0000CC8D0000}"/>
    <cellStyle name="Total 11 3 8" xfId="36309" xr:uid="{00000000-0005-0000-0000-0000CD8D0000}"/>
    <cellStyle name="Total 11 4" xfId="36310" xr:uid="{00000000-0005-0000-0000-0000CE8D0000}"/>
    <cellStyle name="Total 11 4 2" xfId="36311" xr:uid="{00000000-0005-0000-0000-0000CF8D0000}"/>
    <cellStyle name="Total 11 4 3" xfId="36312" xr:uid="{00000000-0005-0000-0000-0000D08D0000}"/>
    <cellStyle name="Total 11 4 4" xfId="36313" xr:uid="{00000000-0005-0000-0000-0000D18D0000}"/>
    <cellStyle name="Total 11 5" xfId="36314" xr:uid="{00000000-0005-0000-0000-0000D28D0000}"/>
    <cellStyle name="Total 11 6" xfId="36315" xr:uid="{00000000-0005-0000-0000-0000D38D0000}"/>
    <cellStyle name="Total 11 7" xfId="36316" xr:uid="{00000000-0005-0000-0000-0000D48D0000}"/>
    <cellStyle name="Total 12" xfId="36317" xr:uid="{00000000-0005-0000-0000-0000D58D0000}"/>
    <cellStyle name="Total 12 2" xfId="36318" xr:uid="{00000000-0005-0000-0000-0000D68D0000}"/>
    <cellStyle name="Total 12 2 2" xfId="36319" xr:uid="{00000000-0005-0000-0000-0000D78D0000}"/>
    <cellStyle name="Total 12 2 2 2" xfId="36320" xr:uid="{00000000-0005-0000-0000-0000D88D0000}"/>
    <cellStyle name="Total 12 2 2 2 2" xfId="36321" xr:uid="{00000000-0005-0000-0000-0000D98D0000}"/>
    <cellStyle name="Total 12 2 2 2 3" xfId="36322" xr:uid="{00000000-0005-0000-0000-0000DA8D0000}"/>
    <cellStyle name="Total 12 2 2 2 4" xfId="36323" xr:uid="{00000000-0005-0000-0000-0000DB8D0000}"/>
    <cellStyle name="Total 12 2 2 3" xfId="36324" xr:uid="{00000000-0005-0000-0000-0000DC8D0000}"/>
    <cellStyle name="Total 12 2 2 3 2" xfId="36325" xr:uid="{00000000-0005-0000-0000-0000DD8D0000}"/>
    <cellStyle name="Total 12 2 2 3 3" xfId="36326" xr:uid="{00000000-0005-0000-0000-0000DE8D0000}"/>
    <cellStyle name="Total 12 2 2 3 4" xfId="36327" xr:uid="{00000000-0005-0000-0000-0000DF8D0000}"/>
    <cellStyle name="Total 12 2 2 4" xfId="36328" xr:uid="{00000000-0005-0000-0000-0000E08D0000}"/>
    <cellStyle name="Total 12 2 2 4 2" xfId="36329" xr:uid="{00000000-0005-0000-0000-0000E18D0000}"/>
    <cellStyle name="Total 12 2 2 4 3" xfId="36330" xr:uid="{00000000-0005-0000-0000-0000E28D0000}"/>
    <cellStyle name="Total 12 2 2 4 4" xfId="36331" xr:uid="{00000000-0005-0000-0000-0000E38D0000}"/>
    <cellStyle name="Total 12 2 2 5" xfId="36332" xr:uid="{00000000-0005-0000-0000-0000E48D0000}"/>
    <cellStyle name="Total 12 2 2 5 2" xfId="36333" xr:uid="{00000000-0005-0000-0000-0000E58D0000}"/>
    <cellStyle name="Total 12 2 2 5 3" xfId="36334" xr:uid="{00000000-0005-0000-0000-0000E68D0000}"/>
    <cellStyle name="Total 12 2 2 5 4" xfId="36335" xr:uid="{00000000-0005-0000-0000-0000E78D0000}"/>
    <cellStyle name="Total 12 2 2 6" xfId="36336" xr:uid="{00000000-0005-0000-0000-0000E88D0000}"/>
    <cellStyle name="Total 12 2 2 7" xfId="36337" xr:uid="{00000000-0005-0000-0000-0000E98D0000}"/>
    <cellStyle name="Total 12 2 2 8" xfId="36338" xr:uid="{00000000-0005-0000-0000-0000EA8D0000}"/>
    <cellStyle name="Total 12 2 3" xfId="36339" xr:uid="{00000000-0005-0000-0000-0000EB8D0000}"/>
    <cellStyle name="Total 12 2 3 2" xfId="36340" xr:uid="{00000000-0005-0000-0000-0000EC8D0000}"/>
    <cellStyle name="Total 12 2 3 3" xfId="36341" xr:uid="{00000000-0005-0000-0000-0000ED8D0000}"/>
    <cellStyle name="Total 12 2 3 4" xfId="36342" xr:uid="{00000000-0005-0000-0000-0000EE8D0000}"/>
    <cellStyle name="Total 12 2 4" xfId="36343" xr:uid="{00000000-0005-0000-0000-0000EF8D0000}"/>
    <cellStyle name="Total 12 2 5" xfId="36344" xr:uid="{00000000-0005-0000-0000-0000F08D0000}"/>
    <cellStyle name="Total 12 2 6" xfId="36345" xr:uid="{00000000-0005-0000-0000-0000F18D0000}"/>
    <cellStyle name="Total 12 3" xfId="36346" xr:uid="{00000000-0005-0000-0000-0000F28D0000}"/>
    <cellStyle name="Total 12 3 2" xfId="36347" xr:uid="{00000000-0005-0000-0000-0000F38D0000}"/>
    <cellStyle name="Total 12 3 2 2" xfId="36348" xr:uid="{00000000-0005-0000-0000-0000F48D0000}"/>
    <cellStyle name="Total 12 3 2 3" xfId="36349" xr:uid="{00000000-0005-0000-0000-0000F58D0000}"/>
    <cellStyle name="Total 12 3 2 4" xfId="36350" xr:uid="{00000000-0005-0000-0000-0000F68D0000}"/>
    <cellStyle name="Total 12 3 3" xfId="36351" xr:uid="{00000000-0005-0000-0000-0000F78D0000}"/>
    <cellStyle name="Total 12 3 3 2" xfId="36352" xr:uid="{00000000-0005-0000-0000-0000F88D0000}"/>
    <cellStyle name="Total 12 3 3 3" xfId="36353" xr:uid="{00000000-0005-0000-0000-0000F98D0000}"/>
    <cellStyle name="Total 12 3 3 4" xfId="36354" xr:uid="{00000000-0005-0000-0000-0000FA8D0000}"/>
    <cellStyle name="Total 12 3 4" xfId="36355" xr:uid="{00000000-0005-0000-0000-0000FB8D0000}"/>
    <cellStyle name="Total 12 3 4 2" xfId="36356" xr:uid="{00000000-0005-0000-0000-0000FC8D0000}"/>
    <cellStyle name="Total 12 3 4 3" xfId="36357" xr:uid="{00000000-0005-0000-0000-0000FD8D0000}"/>
    <cellStyle name="Total 12 3 4 4" xfId="36358" xr:uid="{00000000-0005-0000-0000-0000FE8D0000}"/>
    <cellStyle name="Total 12 3 5" xfId="36359" xr:uid="{00000000-0005-0000-0000-0000FF8D0000}"/>
    <cellStyle name="Total 12 3 5 2" xfId="36360" xr:uid="{00000000-0005-0000-0000-0000008E0000}"/>
    <cellStyle name="Total 12 3 5 3" xfId="36361" xr:uid="{00000000-0005-0000-0000-0000018E0000}"/>
    <cellStyle name="Total 12 3 5 4" xfId="36362" xr:uid="{00000000-0005-0000-0000-0000028E0000}"/>
    <cellStyle name="Total 12 3 6" xfId="36363" xr:uid="{00000000-0005-0000-0000-0000038E0000}"/>
    <cellStyle name="Total 12 3 7" xfId="36364" xr:uid="{00000000-0005-0000-0000-0000048E0000}"/>
    <cellStyle name="Total 12 3 8" xfId="36365" xr:uid="{00000000-0005-0000-0000-0000058E0000}"/>
    <cellStyle name="Total 12 4" xfId="36366" xr:uid="{00000000-0005-0000-0000-0000068E0000}"/>
    <cellStyle name="Total 12 4 2" xfId="36367" xr:uid="{00000000-0005-0000-0000-0000078E0000}"/>
    <cellStyle name="Total 12 4 3" xfId="36368" xr:uid="{00000000-0005-0000-0000-0000088E0000}"/>
    <cellStyle name="Total 12 4 4" xfId="36369" xr:uid="{00000000-0005-0000-0000-0000098E0000}"/>
    <cellStyle name="Total 12 5" xfId="36370" xr:uid="{00000000-0005-0000-0000-00000A8E0000}"/>
    <cellStyle name="Total 12 6" xfId="36371" xr:uid="{00000000-0005-0000-0000-00000B8E0000}"/>
    <cellStyle name="Total 12 7" xfId="36372" xr:uid="{00000000-0005-0000-0000-00000C8E0000}"/>
    <cellStyle name="Total 13" xfId="36373" xr:uid="{00000000-0005-0000-0000-00000D8E0000}"/>
    <cellStyle name="Total 13 2" xfId="36374" xr:uid="{00000000-0005-0000-0000-00000E8E0000}"/>
    <cellStyle name="Total 13 2 2" xfId="36375" xr:uid="{00000000-0005-0000-0000-00000F8E0000}"/>
    <cellStyle name="Total 13 2 2 2" xfId="36376" xr:uid="{00000000-0005-0000-0000-0000108E0000}"/>
    <cellStyle name="Total 13 2 2 2 2" xfId="36377" xr:uid="{00000000-0005-0000-0000-0000118E0000}"/>
    <cellStyle name="Total 13 2 2 2 3" xfId="36378" xr:uid="{00000000-0005-0000-0000-0000128E0000}"/>
    <cellStyle name="Total 13 2 2 2 4" xfId="36379" xr:uid="{00000000-0005-0000-0000-0000138E0000}"/>
    <cellStyle name="Total 13 2 2 3" xfId="36380" xr:uid="{00000000-0005-0000-0000-0000148E0000}"/>
    <cellStyle name="Total 13 2 2 3 2" xfId="36381" xr:uid="{00000000-0005-0000-0000-0000158E0000}"/>
    <cellStyle name="Total 13 2 2 3 3" xfId="36382" xr:uid="{00000000-0005-0000-0000-0000168E0000}"/>
    <cellStyle name="Total 13 2 2 3 4" xfId="36383" xr:uid="{00000000-0005-0000-0000-0000178E0000}"/>
    <cellStyle name="Total 13 2 2 4" xfId="36384" xr:uid="{00000000-0005-0000-0000-0000188E0000}"/>
    <cellStyle name="Total 13 2 2 4 2" xfId="36385" xr:uid="{00000000-0005-0000-0000-0000198E0000}"/>
    <cellStyle name="Total 13 2 2 4 3" xfId="36386" xr:uid="{00000000-0005-0000-0000-00001A8E0000}"/>
    <cellStyle name="Total 13 2 2 4 4" xfId="36387" xr:uid="{00000000-0005-0000-0000-00001B8E0000}"/>
    <cellStyle name="Total 13 2 2 5" xfId="36388" xr:uid="{00000000-0005-0000-0000-00001C8E0000}"/>
    <cellStyle name="Total 13 2 2 5 2" xfId="36389" xr:uid="{00000000-0005-0000-0000-00001D8E0000}"/>
    <cellStyle name="Total 13 2 2 5 3" xfId="36390" xr:uid="{00000000-0005-0000-0000-00001E8E0000}"/>
    <cellStyle name="Total 13 2 2 5 4" xfId="36391" xr:uid="{00000000-0005-0000-0000-00001F8E0000}"/>
    <cellStyle name="Total 13 2 2 6" xfId="36392" xr:uid="{00000000-0005-0000-0000-0000208E0000}"/>
    <cellStyle name="Total 13 2 2 7" xfId="36393" xr:uid="{00000000-0005-0000-0000-0000218E0000}"/>
    <cellStyle name="Total 13 2 2 8" xfId="36394" xr:uid="{00000000-0005-0000-0000-0000228E0000}"/>
    <cellStyle name="Total 13 2 3" xfId="36395" xr:uid="{00000000-0005-0000-0000-0000238E0000}"/>
    <cellStyle name="Total 13 2 3 2" xfId="36396" xr:uid="{00000000-0005-0000-0000-0000248E0000}"/>
    <cellStyle name="Total 13 2 3 3" xfId="36397" xr:uid="{00000000-0005-0000-0000-0000258E0000}"/>
    <cellStyle name="Total 13 2 3 4" xfId="36398" xr:uid="{00000000-0005-0000-0000-0000268E0000}"/>
    <cellStyle name="Total 13 2 4" xfId="36399" xr:uid="{00000000-0005-0000-0000-0000278E0000}"/>
    <cellStyle name="Total 13 2 5" xfId="36400" xr:uid="{00000000-0005-0000-0000-0000288E0000}"/>
    <cellStyle name="Total 13 2 6" xfId="36401" xr:uid="{00000000-0005-0000-0000-0000298E0000}"/>
    <cellStyle name="Total 13 3" xfId="36402" xr:uid="{00000000-0005-0000-0000-00002A8E0000}"/>
    <cellStyle name="Total 13 3 2" xfId="36403" xr:uid="{00000000-0005-0000-0000-00002B8E0000}"/>
    <cellStyle name="Total 13 3 2 2" xfId="36404" xr:uid="{00000000-0005-0000-0000-00002C8E0000}"/>
    <cellStyle name="Total 13 3 2 3" xfId="36405" xr:uid="{00000000-0005-0000-0000-00002D8E0000}"/>
    <cellStyle name="Total 13 3 2 4" xfId="36406" xr:uid="{00000000-0005-0000-0000-00002E8E0000}"/>
    <cellStyle name="Total 13 3 3" xfId="36407" xr:uid="{00000000-0005-0000-0000-00002F8E0000}"/>
    <cellStyle name="Total 13 3 3 2" xfId="36408" xr:uid="{00000000-0005-0000-0000-0000308E0000}"/>
    <cellStyle name="Total 13 3 3 3" xfId="36409" xr:uid="{00000000-0005-0000-0000-0000318E0000}"/>
    <cellStyle name="Total 13 3 3 4" xfId="36410" xr:uid="{00000000-0005-0000-0000-0000328E0000}"/>
    <cellStyle name="Total 13 3 4" xfId="36411" xr:uid="{00000000-0005-0000-0000-0000338E0000}"/>
    <cellStyle name="Total 13 3 4 2" xfId="36412" xr:uid="{00000000-0005-0000-0000-0000348E0000}"/>
    <cellStyle name="Total 13 3 4 3" xfId="36413" xr:uid="{00000000-0005-0000-0000-0000358E0000}"/>
    <cellStyle name="Total 13 3 4 4" xfId="36414" xr:uid="{00000000-0005-0000-0000-0000368E0000}"/>
    <cellStyle name="Total 13 3 5" xfId="36415" xr:uid="{00000000-0005-0000-0000-0000378E0000}"/>
    <cellStyle name="Total 13 3 5 2" xfId="36416" xr:uid="{00000000-0005-0000-0000-0000388E0000}"/>
    <cellStyle name="Total 13 3 5 3" xfId="36417" xr:uid="{00000000-0005-0000-0000-0000398E0000}"/>
    <cellStyle name="Total 13 3 5 4" xfId="36418" xr:uid="{00000000-0005-0000-0000-00003A8E0000}"/>
    <cellStyle name="Total 13 3 6" xfId="36419" xr:uid="{00000000-0005-0000-0000-00003B8E0000}"/>
    <cellStyle name="Total 13 3 7" xfId="36420" xr:uid="{00000000-0005-0000-0000-00003C8E0000}"/>
    <cellStyle name="Total 13 3 8" xfId="36421" xr:uid="{00000000-0005-0000-0000-00003D8E0000}"/>
    <cellStyle name="Total 13 4" xfId="36422" xr:uid="{00000000-0005-0000-0000-00003E8E0000}"/>
    <cellStyle name="Total 13 4 2" xfId="36423" xr:uid="{00000000-0005-0000-0000-00003F8E0000}"/>
    <cellStyle name="Total 13 4 3" xfId="36424" xr:uid="{00000000-0005-0000-0000-0000408E0000}"/>
    <cellStyle name="Total 13 4 4" xfId="36425" xr:uid="{00000000-0005-0000-0000-0000418E0000}"/>
    <cellStyle name="Total 13 5" xfId="36426" xr:uid="{00000000-0005-0000-0000-0000428E0000}"/>
    <cellStyle name="Total 13 6" xfId="36427" xr:uid="{00000000-0005-0000-0000-0000438E0000}"/>
    <cellStyle name="Total 13 7" xfId="36428" xr:uid="{00000000-0005-0000-0000-0000448E0000}"/>
    <cellStyle name="Total 14" xfId="36429" xr:uid="{00000000-0005-0000-0000-0000458E0000}"/>
    <cellStyle name="Total 14 2" xfId="36430" xr:uid="{00000000-0005-0000-0000-0000468E0000}"/>
    <cellStyle name="Total 14 2 2" xfId="36431" xr:uid="{00000000-0005-0000-0000-0000478E0000}"/>
    <cellStyle name="Total 14 2 2 2" xfId="36432" xr:uid="{00000000-0005-0000-0000-0000488E0000}"/>
    <cellStyle name="Total 14 2 2 2 2" xfId="36433" xr:uid="{00000000-0005-0000-0000-0000498E0000}"/>
    <cellStyle name="Total 14 2 2 2 3" xfId="36434" xr:uid="{00000000-0005-0000-0000-00004A8E0000}"/>
    <cellStyle name="Total 14 2 2 2 4" xfId="36435" xr:uid="{00000000-0005-0000-0000-00004B8E0000}"/>
    <cellStyle name="Total 14 2 2 3" xfId="36436" xr:uid="{00000000-0005-0000-0000-00004C8E0000}"/>
    <cellStyle name="Total 14 2 2 3 2" xfId="36437" xr:uid="{00000000-0005-0000-0000-00004D8E0000}"/>
    <cellStyle name="Total 14 2 2 3 3" xfId="36438" xr:uid="{00000000-0005-0000-0000-00004E8E0000}"/>
    <cellStyle name="Total 14 2 2 3 4" xfId="36439" xr:uid="{00000000-0005-0000-0000-00004F8E0000}"/>
    <cellStyle name="Total 14 2 2 4" xfId="36440" xr:uid="{00000000-0005-0000-0000-0000508E0000}"/>
    <cellStyle name="Total 14 2 2 4 2" xfId="36441" xr:uid="{00000000-0005-0000-0000-0000518E0000}"/>
    <cellStyle name="Total 14 2 2 4 3" xfId="36442" xr:uid="{00000000-0005-0000-0000-0000528E0000}"/>
    <cellStyle name="Total 14 2 2 4 4" xfId="36443" xr:uid="{00000000-0005-0000-0000-0000538E0000}"/>
    <cellStyle name="Total 14 2 2 5" xfId="36444" xr:uid="{00000000-0005-0000-0000-0000548E0000}"/>
    <cellStyle name="Total 14 2 2 5 2" xfId="36445" xr:uid="{00000000-0005-0000-0000-0000558E0000}"/>
    <cellStyle name="Total 14 2 2 5 3" xfId="36446" xr:uid="{00000000-0005-0000-0000-0000568E0000}"/>
    <cellStyle name="Total 14 2 2 5 4" xfId="36447" xr:uid="{00000000-0005-0000-0000-0000578E0000}"/>
    <cellStyle name="Total 14 2 2 6" xfId="36448" xr:uid="{00000000-0005-0000-0000-0000588E0000}"/>
    <cellStyle name="Total 14 2 2 7" xfId="36449" xr:uid="{00000000-0005-0000-0000-0000598E0000}"/>
    <cellStyle name="Total 14 2 2 8" xfId="36450" xr:uid="{00000000-0005-0000-0000-00005A8E0000}"/>
    <cellStyle name="Total 14 2 3" xfId="36451" xr:uid="{00000000-0005-0000-0000-00005B8E0000}"/>
    <cellStyle name="Total 14 2 3 2" xfId="36452" xr:uid="{00000000-0005-0000-0000-00005C8E0000}"/>
    <cellStyle name="Total 14 2 3 3" xfId="36453" xr:uid="{00000000-0005-0000-0000-00005D8E0000}"/>
    <cellStyle name="Total 14 2 3 4" xfId="36454" xr:uid="{00000000-0005-0000-0000-00005E8E0000}"/>
    <cellStyle name="Total 14 2 4" xfId="36455" xr:uid="{00000000-0005-0000-0000-00005F8E0000}"/>
    <cellStyle name="Total 14 2 5" xfId="36456" xr:uid="{00000000-0005-0000-0000-0000608E0000}"/>
    <cellStyle name="Total 14 2 6" xfId="36457" xr:uid="{00000000-0005-0000-0000-0000618E0000}"/>
    <cellStyle name="Total 14 3" xfId="36458" xr:uid="{00000000-0005-0000-0000-0000628E0000}"/>
    <cellStyle name="Total 14 3 2" xfId="36459" xr:uid="{00000000-0005-0000-0000-0000638E0000}"/>
    <cellStyle name="Total 14 3 2 2" xfId="36460" xr:uid="{00000000-0005-0000-0000-0000648E0000}"/>
    <cellStyle name="Total 14 3 2 3" xfId="36461" xr:uid="{00000000-0005-0000-0000-0000658E0000}"/>
    <cellStyle name="Total 14 3 2 4" xfId="36462" xr:uid="{00000000-0005-0000-0000-0000668E0000}"/>
    <cellStyle name="Total 14 3 3" xfId="36463" xr:uid="{00000000-0005-0000-0000-0000678E0000}"/>
    <cellStyle name="Total 14 3 3 2" xfId="36464" xr:uid="{00000000-0005-0000-0000-0000688E0000}"/>
    <cellStyle name="Total 14 3 3 3" xfId="36465" xr:uid="{00000000-0005-0000-0000-0000698E0000}"/>
    <cellStyle name="Total 14 3 3 4" xfId="36466" xr:uid="{00000000-0005-0000-0000-00006A8E0000}"/>
    <cellStyle name="Total 14 3 4" xfId="36467" xr:uid="{00000000-0005-0000-0000-00006B8E0000}"/>
    <cellStyle name="Total 14 3 4 2" xfId="36468" xr:uid="{00000000-0005-0000-0000-00006C8E0000}"/>
    <cellStyle name="Total 14 3 4 3" xfId="36469" xr:uid="{00000000-0005-0000-0000-00006D8E0000}"/>
    <cellStyle name="Total 14 3 4 4" xfId="36470" xr:uid="{00000000-0005-0000-0000-00006E8E0000}"/>
    <cellStyle name="Total 14 3 5" xfId="36471" xr:uid="{00000000-0005-0000-0000-00006F8E0000}"/>
    <cellStyle name="Total 14 3 5 2" xfId="36472" xr:uid="{00000000-0005-0000-0000-0000708E0000}"/>
    <cellStyle name="Total 14 3 5 3" xfId="36473" xr:uid="{00000000-0005-0000-0000-0000718E0000}"/>
    <cellStyle name="Total 14 3 5 4" xfId="36474" xr:uid="{00000000-0005-0000-0000-0000728E0000}"/>
    <cellStyle name="Total 14 3 6" xfId="36475" xr:uid="{00000000-0005-0000-0000-0000738E0000}"/>
    <cellStyle name="Total 14 3 7" xfId="36476" xr:uid="{00000000-0005-0000-0000-0000748E0000}"/>
    <cellStyle name="Total 14 3 8" xfId="36477" xr:uid="{00000000-0005-0000-0000-0000758E0000}"/>
    <cellStyle name="Total 14 4" xfId="36478" xr:uid="{00000000-0005-0000-0000-0000768E0000}"/>
    <cellStyle name="Total 14 4 2" xfId="36479" xr:uid="{00000000-0005-0000-0000-0000778E0000}"/>
    <cellStyle name="Total 14 4 3" xfId="36480" xr:uid="{00000000-0005-0000-0000-0000788E0000}"/>
    <cellStyle name="Total 14 4 4" xfId="36481" xr:uid="{00000000-0005-0000-0000-0000798E0000}"/>
    <cellStyle name="Total 14 5" xfId="36482" xr:uid="{00000000-0005-0000-0000-00007A8E0000}"/>
    <cellStyle name="Total 14 6" xfId="36483" xr:uid="{00000000-0005-0000-0000-00007B8E0000}"/>
    <cellStyle name="Total 14 7" xfId="36484" xr:uid="{00000000-0005-0000-0000-00007C8E0000}"/>
    <cellStyle name="Total 15" xfId="36485" xr:uid="{00000000-0005-0000-0000-00007D8E0000}"/>
    <cellStyle name="Total 15 2" xfId="36486" xr:uid="{00000000-0005-0000-0000-00007E8E0000}"/>
    <cellStyle name="Total 15 2 2" xfId="36487" xr:uid="{00000000-0005-0000-0000-00007F8E0000}"/>
    <cellStyle name="Total 15 2 2 2" xfId="36488" xr:uid="{00000000-0005-0000-0000-0000808E0000}"/>
    <cellStyle name="Total 15 2 2 2 2" xfId="36489" xr:uid="{00000000-0005-0000-0000-0000818E0000}"/>
    <cellStyle name="Total 15 2 2 2 3" xfId="36490" xr:uid="{00000000-0005-0000-0000-0000828E0000}"/>
    <cellStyle name="Total 15 2 2 2 4" xfId="36491" xr:uid="{00000000-0005-0000-0000-0000838E0000}"/>
    <cellStyle name="Total 15 2 2 3" xfId="36492" xr:uid="{00000000-0005-0000-0000-0000848E0000}"/>
    <cellStyle name="Total 15 2 2 3 2" xfId="36493" xr:uid="{00000000-0005-0000-0000-0000858E0000}"/>
    <cellStyle name="Total 15 2 2 3 3" xfId="36494" xr:uid="{00000000-0005-0000-0000-0000868E0000}"/>
    <cellStyle name="Total 15 2 2 3 4" xfId="36495" xr:uid="{00000000-0005-0000-0000-0000878E0000}"/>
    <cellStyle name="Total 15 2 2 4" xfId="36496" xr:uid="{00000000-0005-0000-0000-0000888E0000}"/>
    <cellStyle name="Total 15 2 2 4 2" xfId="36497" xr:uid="{00000000-0005-0000-0000-0000898E0000}"/>
    <cellStyle name="Total 15 2 2 4 3" xfId="36498" xr:uid="{00000000-0005-0000-0000-00008A8E0000}"/>
    <cellStyle name="Total 15 2 2 4 4" xfId="36499" xr:uid="{00000000-0005-0000-0000-00008B8E0000}"/>
    <cellStyle name="Total 15 2 2 5" xfId="36500" xr:uid="{00000000-0005-0000-0000-00008C8E0000}"/>
    <cellStyle name="Total 15 2 2 5 2" xfId="36501" xr:uid="{00000000-0005-0000-0000-00008D8E0000}"/>
    <cellStyle name="Total 15 2 2 5 3" xfId="36502" xr:uid="{00000000-0005-0000-0000-00008E8E0000}"/>
    <cellStyle name="Total 15 2 2 5 4" xfId="36503" xr:uid="{00000000-0005-0000-0000-00008F8E0000}"/>
    <cellStyle name="Total 15 2 2 6" xfId="36504" xr:uid="{00000000-0005-0000-0000-0000908E0000}"/>
    <cellStyle name="Total 15 2 2 7" xfId="36505" xr:uid="{00000000-0005-0000-0000-0000918E0000}"/>
    <cellStyle name="Total 15 2 2 8" xfId="36506" xr:uid="{00000000-0005-0000-0000-0000928E0000}"/>
    <cellStyle name="Total 15 2 3" xfId="36507" xr:uid="{00000000-0005-0000-0000-0000938E0000}"/>
    <cellStyle name="Total 15 2 3 2" xfId="36508" xr:uid="{00000000-0005-0000-0000-0000948E0000}"/>
    <cellStyle name="Total 15 2 3 3" xfId="36509" xr:uid="{00000000-0005-0000-0000-0000958E0000}"/>
    <cellStyle name="Total 15 2 3 4" xfId="36510" xr:uid="{00000000-0005-0000-0000-0000968E0000}"/>
    <cellStyle name="Total 15 2 4" xfId="36511" xr:uid="{00000000-0005-0000-0000-0000978E0000}"/>
    <cellStyle name="Total 15 2 5" xfId="36512" xr:uid="{00000000-0005-0000-0000-0000988E0000}"/>
    <cellStyle name="Total 15 2 6" xfId="36513" xr:uid="{00000000-0005-0000-0000-0000998E0000}"/>
    <cellStyle name="Total 15 3" xfId="36514" xr:uid="{00000000-0005-0000-0000-00009A8E0000}"/>
    <cellStyle name="Total 15 3 2" xfId="36515" xr:uid="{00000000-0005-0000-0000-00009B8E0000}"/>
    <cellStyle name="Total 15 3 2 2" xfId="36516" xr:uid="{00000000-0005-0000-0000-00009C8E0000}"/>
    <cellStyle name="Total 15 3 2 3" xfId="36517" xr:uid="{00000000-0005-0000-0000-00009D8E0000}"/>
    <cellStyle name="Total 15 3 2 4" xfId="36518" xr:uid="{00000000-0005-0000-0000-00009E8E0000}"/>
    <cellStyle name="Total 15 3 3" xfId="36519" xr:uid="{00000000-0005-0000-0000-00009F8E0000}"/>
    <cellStyle name="Total 15 3 3 2" xfId="36520" xr:uid="{00000000-0005-0000-0000-0000A08E0000}"/>
    <cellStyle name="Total 15 3 3 3" xfId="36521" xr:uid="{00000000-0005-0000-0000-0000A18E0000}"/>
    <cellStyle name="Total 15 3 3 4" xfId="36522" xr:uid="{00000000-0005-0000-0000-0000A28E0000}"/>
    <cellStyle name="Total 15 3 4" xfId="36523" xr:uid="{00000000-0005-0000-0000-0000A38E0000}"/>
    <cellStyle name="Total 15 3 4 2" xfId="36524" xr:uid="{00000000-0005-0000-0000-0000A48E0000}"/>
    <cellStyle name="Total 15 3 4 3" xfId="36525" xr:uid="{00000000-0005-0000-0000-0000A58E0000}"/>
    <cellStyle name="Total 15 3 4 4" xfId="36526" xr:uid="{00000000-0005-0000-0000-0000A68E0000}"/>
    <cellStyle name="Total 15 3 5" xfId="36527" xr:uid="{00000000-0005-0000-0000-0000A78E0000}"/>
    <cellStyle name="Total 15 3 5 2" xfId="36528" xr:uid="{00000000-0005-0000-0000-0000A88E0000}"/>
    <cellStyle name="Total 15 3 5 3" xfId="36529" xr:uid="{00000000-0005-0000-0000-0000A98E0000}"/>
    <cellStyle name="Total 15 3 5 4" xfId="36530" xr:uid="{00000000-0005-0000-0000-0000AA8E0000}"/>
    <cellStyle name="Total 15 3 6" xfId="36531" xr:uid="{00000000-0005-0000-0000-0000AB8E0000}"/>
    <cellStyle name="Total 15 3 7" xfId="36532" xr:uid="{00000000-0005-0000-0000-0000AC8E0000}"/>
    <cellStyle name="Total 15 3 8" xfId="36533" xr:uid="{00000000-0005-0000-0000-0000AD8E0000}"/>
    <cellStyle name="Total 15 4" xfId="36534" xr:uid="{00000000-0005-0000-0000-0000AE8E0000}"/>
    <cellStyle name="Total 15 4 2" xfId="36535" xr:uid="{00000000-0005-0000-0000-0000AF8E0000}"/>
    <cellStyle name="Total 15 4 3" xfId="36536" xr:uid="{00000000-0005-0000-0000-0000B08E0000}"/>
    <cellStyle name="Total 15 4 4" xfId="36537" xr:uid="{00000000-0005-0000-0000-0000B18E0000}"/>
    <cellStyle name="Total 15 5" xfId="36538" xr:uid="{00000000-0005-0000-0000-0000B28E0000}"/>
    <cellStyle name="Total 15 6" xfId="36539" xr:uid="{00000000-0005-0000-0000-0000B38E0000}"/>
    <cellStyle name="Total 15 7" xfId="36540" xr:uid="{00000000-0005-0000-0000-0000B48E0000}"/>
    <cellStyle name="Total 16" xfId="36541" xr:uid="{00000000-0005-0000-0000-0000B58E0000}"/>
    <cellStyle name="Total 16 2" xfId="36542" xr:uid="{00000000-0005-0000-0000-0000B68E0000}"/>
    <cellStyle name="Total 16 2 2" xfId="36543" xr:uid="{00000000-0005-0000-0000-0000B78E0000}"/>
    <cellStyle name="Total 16 2 2 2" xfId="36544" xr:uid="{00000000-0005-0000-0000-0000B88E0000}"/>
    <cellStyle name="Total 16 2 2 2 2" xfId="36545" xr:uid="{00000000-0005-0000-0000-0000B98E0000}"/>
    <cellStyle name="Total 16 2 2 2 3" xfId="36546" xr:uid="{00000000-0005-0000-0000-0000BA8E0000}"/>
    <cellStyle name="Total 16 2 2 2 4" xfId="36547" xr:uid="{00000000-0005-0000-0000-0000BB8E0000}"/>
    <cellStyle name="Total 16 2 2 3" xfId="36548" xr:uid="{00000000-0005-0000-0000-0000BC8E0000}"/>
    <cellStyle name="Total 16 2 2 3 2" xfId="36549" xr:uid="{00000000-0005-0000-0000-0000BD8E0000}"/>
    <cellStyle name="Total 16 2 2 3 3" xfId="36550" xr:uid="{00000000-0005-0000-0000-0000BE8E0000}"/>
    <cellStyle name="Total 16 2 2 3 4" xfId="36551" xr:uid="{00000000-0005-0000-0000-0000BF8E0000}"/>
    <cellStyle name="Total 16 2 2 4" xfId="36552" xr:uid="{00000000-0005-0000-0000-0000C08E0000}"/>
    <cellStyle name="Total 16 2 2 4 2" xfId="36553" xr:uid="{00000000-0005-0000-0000-0000C18E0000}"/>
    <cellStyle name="Total 16 2 2 4 3" xfId="36554" xr:uid="{00000000-0005-0000-0000-0000C28E0000}"/>
    <cellStyle name="Total 16 2 2 4 4" xfId="36555" xr:uid="{00000000-0005-0000-0000-0000C38E0000}"/>
    <cellStyle name="Total 16 2 2 5" xfId="36556" xr:uid="{00000000-0005-0000-0000-0000C48E0000}"/>
    <cellStyle name="Total 16 2 2 5 2" xfId="36557" xr:uid="{00000000-0005-0000-0000-0000C58E0000}"/>
    <cellStyle name="Total 16 2 2 5 3" xfId="36558" xr:uid="{00000000-0005-0000-0000-0000C68E0000}"/>
    <cellStyle name="Total 16 2 2 5 4" xfId="36559" xr:uid="{00000000-0005-0000-0000-0000C78E0000}"/>
    <cellStyle name="Total 16 2 2 6" xfId="36560" xr:uid="{00000000-0005-0000-0000-0000C88E0000}"/>
    <cellStyle name="Total 16 2 2 7" xfId="36561" xr:uid="{00000000-0005-0000-0000-0000C98E0000}"/>
    <cellStyle name="Total 16 2 2 8" xfId="36562" xr:uid="{00000000-0005-0000-0000-0000CA8E0000}"/>
    <cellStyle name="Total 16 2 3" xfId="36563" xr:uid="{00000000-0005-0000-0000-0000CB8E0000}"/>
    <cellStyle name="Total 16 2 3 2" xfId="36564" xr:uid="{00000000-0005-0000-0000-0000CC8E0000}"/>
    <cellStyle name="Total 16 2 3 3" xfId="36565" xr:uid="{00000000-0005-0000-0000-0000CD8E0000}"/>
    <cellStyle name="Total 16 2 3 4" xfId="36566" xr:uid="{00000000-0005-0000-0000-0000CE8E0000}"/>
    <cellStyle name="Total 16 2 4" xfId="36567" xr:uid="{00000000-0005-0000-0000-0000CF8E0000}"/>
    <cellStyle name="Total 16 2 5" xfId="36568" xr:uid="{00000000-0005-0000-0000-0000D08E0000}"/>
    <cellStyle name="Total 16 2 6" xfId="36569" xr:uid="{00000000-0005-0000-0000-0000D18E0000}"/>
    <cellStyle name="Total 16 3" xfId="36570" xr:uid="{00000000-0005-0000-0000-0000D28E0000}"/>
    <cellStyle name="Total 16 3 2" xfId="36571" xr:uid="{00000000-0005-0000-0000-0000D38E0000}"/>
    <cellStyle name="Total 16 3 2 2" xfId="36572" xr:uid="{00000000-0005-0000-0000-0000D48E0000}"/>
    <cellStyle name="Total 16 3 2 3" xfId="36573" xr:uid="{00000000-0005-0000-0000-0000D58E0000}"/>
    <cellStyle name="Total 16 3 2 4" xfId="36574" xr:uid="{00000000-0005-0000-0000-0000D68E0000}"/>
    <cellStyle name="Total 16 3 3" xfId="36575" xr:uid="{00000000-0005-0000-0000-0000D78E0000}"/>
    <cellStyle name="Total 16 3 3 2" xfId="36576" xr:uid="{00000000-0005-0000-0000-0000D88E0000}"/>
    <cellStyle name="Total 16 3 3 3" xfId="36577" xr:uid="{00000000-0005-0000-0000-0000D98E0000}"/>
    <cellStyle name="Total 16 3 3 4" xfId="36578" xr:uid="{00000000-0005-0000-0000-0000DA8E0000}"/>
    <cellStyle name="Total 16 3 4" xfId="36579" xr:uid="{00000000-0005-0000-0000-0000DB8E0000}"/>
    <cellStyle name="Total 16 3 4 2" xfId="36580" xr:uid="{00000000-0005-0000-0000-0000DC8E0000}"/>
    <cellStyle name="Total 16 3 4 3" xfId="36581" xr:uid="{00000000-0005-0000-0000-0000DD8E0000}"/>
    <cellStyle name="Total 16 3 4 4" xfId="36582" xr:uid="{00000000-0005-0000-0000-0000DE8E0000}"/>
    <cellStyle name="Total 16 3 5" xfId="36583" xr:uid="{00000000-0005-0000-0000-0000DF8E0000}"/>
    <cellStyle name="Total 16 3 5 2" xfId="36584" xr:uid="{00000000-0005-0000-0000-0000E08E0000}"/>
    <cellStyle name="Total 16 3 5 3" xfId="36585" xr:uid="{00000000-0005-0000-0000-0000E18E0000}"/>
    <cellStyle name="Total 16 3 5 4" xfId="36586" xr:uid="{00000000-0005-0000-0000-0000E28E0000}"/>
    <cellStyle name="Total 16 3 6" xfId="36587" xr:uid="{00000000-0005-0000-0000-0000E38E0000}"/>
    <cellStyle name="Total 16 3 7" xfId="36588" xr:uid="{00000000-0005-0000-0000-0000E48E0000}"/>
    <cellStyle name="Total 16 3 8" xfId="36589" xr:uid="{00000000-0005-0000-0000-0000E58E0000}"/>
    <cellStyle name="Total 16 4" xfId="36590" xr:uid="{00000000-0005-0000-0000-0000E68E0000}"/>
    <cellStyle name="Total 16 4 2" xfId="36591" xr:uid="{00000000-0005-0000-0000-0000E78E0000}"/>
    <cellStyle name="Total 16 4 3" xfId="36592" xr:uid="{00000000-0005-0000-0000-0000E88E0000}"/>
    <cellStyle name="Total 16 4 4" xfId="36593" xr:uid="{00000000-0005-0000-0000-0000E98E0000}"/>
    <cellStyle name="Total 16 5" xfId="36594" xr:uid="{00000000-0005-0000-0000-0000EA8E0000}"/>
    <cellStyle name="Total 16 6" xfId="36595" xr:uid="{00000000-0005-0000-0000-0000EB8E0000}"/>
    <cellStyle name="Total 16 7" xfId="36596" xr:uid="{00000000-0005-0000-0000-0000EC8E0000}"/>
    <cellStyle name="Total 17" xfId="36597" xr:uid="{00000000-0005-0000-0000-0000ED8E0000}"/>
    <cellStyle name="Total 17 2" xfId="36598" xr:uid="{00000000-0005-0000-0000-0000EE8E0000}"/>
    <cellStyle name="Total 17 2 2" xfId="36599" xr:uid="{00000000-0005-0000-0000-0000EF8E0000}"/>
    <cellStyle name="Total 17 2 2 2" xfId="36600" xr:uid="{00000000-0005-0000-0000-0000F08E0000}"/>
    <cellStyle name="Total 17 2 2 2 2" xfId="36601" xr:uid="{00000000-0005-0000-0000-0000F18E0000}"/>
    <cellStyle name="Total 17 2 2 2 3" xfId="36602" xr:uid="{00000000-0005-0000-0000-0000F28E0000}"/>
    <cellStyle name="Total 17 2 2 2 4" xfId="36603" xr:uid="{00000000-0005-0000-0000-0000F38E0000}"/>
    <cellStyle name="Total 17 2 2 3" xfId="36604" xr:uid="{00000000-0005-0000-0000-0000F48E0000}"/>
    <cellStyle name="Total 17 2 2 3 2" xfId="36605" xr:uid="{00000000-0005-0000-0000-0000F58E0000}"/>
    <cellStyle name="Total 17 2 2 3 3" xfId="36606" xr:uid="{00000000-0005-0000-0000-0000F68E0000}"/>
    <cellStyle name="Total 17 2 2 3 4" xfId="36607" xr:uid="{00000000-0005-0000-0000-0000F78E0000}"/>
    <cellStyle name="Total 17 2 2 4" xfId="36608" xr:uid="{00000000-0005-0000-0000-0000F88E0000}"/>
    <cellStyle name="Total 17 2 2 4 2" xfId="36609" xr:uid="{00000000-0005-0000-0000-0000F98E0000}"/>
    <cellStyle name="Total 17 2 2 4 3" xfId="36610" xr:uid="{00000000-0005-0000-0000-0000FA8E0000}"/>
    <cellStyle name="Total 17 2 2 4 4" xfId="36611" xr:uid="{00000000-0005-0000-0000-0000FB8E0000}"/>
    <cellStyle name="Total 17 2 2 5" xfId="36612" xr:uid="{00000000-0005-0000-0000-0000FC8E0000}"/>
    <cellStyle name="Total 17 2 2 5 2" xfId="36613" xr:uid="{00000000-0005-0000-0000-0000FD8E0000}"/>
    <cellStyle name="Total 17 2 2 5 3" xfId="36614" xr:uid="{00000000-0005-0000-0000-0000FE8E0000}"/>
    <cellStyle name="Total 17 2 2 5 4" xfId="36615" xr:uid="{00000000-0005-0000-0000-0000FF8E0000}"/>
    <cellStyle name="Total 17 2 2 6" xfId="36616" xr:uid="{00000000-0005-0000-0000-0000008F0000}"/>
    <cellStyle name="Total 17 2 2 7" xfId="36617" xr:uid="{00000000-0005-0000-0000-0000018F0000}"/>
    <cellStyle name="Total 17 2 2 8" xfId="36618" xr:uid="{00000000-0005-0000-0000-0000028F0000}"/>
    <cellStyle name="Total 17 2 3" xfId="36619" xr:uid="{00000000-0005-0000-0000-0000038F0000}"/>
    <cellStyle name="Total 17 2 3 2" xfId="36620" xr:uid="{00000000-0005-0000-0000-0000048F0000}"/>
    <cellStyle name="Total 17 2 3 3" xfId="36621" xr:uid="{00000000-0005-0000-0000-0000058F0000}"/>
    <cellStyle name="Total 17 2 3 4" xfId="36622" xr:uid="{00000000-0005-0000-0000-0000068F0000}"/>
    <cellStyle name="Total 17 2 4" xfId="36623" xr:uid="{00000000-0005-0000-0000-0000078F0000}"/>
    <cellStyle name="Total 17 2 5" xfId="36624" xr:uid="{00000000-0005-0000-0000-0000088F0000}"/>
    <cellStyle name="Total 17 2 6" xfId="36625" xr:uid="{00000000-0005-0000-0000-0000098F0000}"/>
    <cellStyle name="Total 17 3" xfId="36626" xr:uid="{00000000-0005-0000-0000-00000A8F0000}"/>
    <cellStyle name="Total 17 3 2" xfId="36627" xr:uid="{00000000-0005-0000-0000-00000B8F0000}"/>
    <cellStyle name="Total 17 3 2 2" xfId="36628" xr:uid="{00000000-0005-0000-0000-00000C8F0000}"/>
    <cellStyle name="Total 17 3 2 3" xfId="36629" xr:uid="{00000000-0005-0000-0000-00000D8F0000}"/>
    <cellStyle name="Total 17 3 2 4" xfId="36630" xr:uid="{00000000-0005-0000-0000-00000E8F0000}"/>
    <cellStyle name="Total 17 3 3" xfId="36631" xr:uid="{00000000-0005-0000-0000-00000F8F0000}"/>
    <cellStyle name="Total 17 3 3 2" xfId="36632" xr:uid="{00000000-0005-0000-0000-0000108F0000}"/>
    <cellStyle name="Total 17 3 3 3" xfId="36633" xr:uid="{00000000-0005-0000-0000-0000118F0000}"/>
    <cellStyle name="Total 17 3 3 4" xfId="36634" xr:uid="{00000000-0005-0000-0000-0000128F0000}"/>
    <cellStyle name="Total 17 3 4" xfId="36635" xr:uid="{00000000-0005-0000-0000-0000138F0000}"/>
    <cellStyle name="Total 17 3 4 2" xfId="36636" xr:uid="{00000000-0005-0000-0000-0000148F0000}"/>
    <cellStyle name="Total 17 3 4 3" xfId="36637" xr:uid="{00000000-0005-0000-0000-0000158F0000}"/>
    <cellStyle name="Total 17 3 4 4" xfId="36638" xr:uid="{00000000-0005-0000-0000-0000168F0000}"/>
    <cellStyle name="Total 17 3 5" xfId="36639" xr:uid="{00000000-0005-0000-0000-0000178F0000}"/>
    <cellStyle name="Total 17 3 5 2" xfId="36640" xr:uid="{00000000-0005-0000-0000-0000188F0000}"/>
    <cellStyle name="Total 17 3 5 3" xfId="36641" xr:uid="{00000000-0005-0000-0000-0000198F0000}"/>
    <cellStyle name="Total 17 3 5 4" xfId="36642" xr:uid="{00000000-0005-0000-0000-00001A8F0000}"/>
    <cellStyle name="Total 17 3 6" xfId="36643" xr:uid="{00000000-0005-0000-0000-00001B8F0000}"/>
    <cellStyle name="Total 17 3 7" xfId="36644" xr:uid="{00000000-0005-0000-0000-00001C8F0000}"/>
    <cellStyle name="Total 17 3 8" xfId="36645" xr:uid="{00000000-0005-0000-0000-00001D8F0000}"/>
    <cellStyle name="Total 17 4" xfId="36646" xr:uid="{00000000-0005-0000-0000-00001E8F0000}"/>
    <cellStyle name="Total 17 4 2" xfId="36647" xr:uid="{00000000-0005-0000-0000-00001F8F0000}"/>
    <cellStyle name="Total 17 4 3" xfId="36648" xr:uid="{00000000-0005-0000-0000-0000208F0000}"/>
    <cellStyle name="Total 17 4 4" xfId="36649" xr:uid="{00000000-0005-0000-0000-0000218F0000}"/>
    <cellStyle name="Total 17 5" xfId="36650" xr:uid="{00000000-0005-0000-0000-0000228F0000}"/>
    <cellStyle name="Total 17 6" xfId="36651" xr:uid="{00000000-0005-0000-0000-0000238F0000}"/>
    <cellStyle name="Total 17 7" xfId="36652" xr:uid="{00000000-0005-0000-0000-0000248F0000}"/>
    <cellStyle name="Total 18" xfId="36653" xr:uid="{00000000-0005-0000-0000-0000258F0000}"/>
    <cellStyle name="Total 18 2" xfId="36654" xr:uid="{00000000-0005-0000-0000-0000268F0000}"/>
    <cellStyle name="Total 18 2 2" xfId="36655" xr:uid="{00000000-0005-0000-0000-0000278F0000}"/>
    <cellStyle name="Total 18 2 2 2" xfId="36656" xr:uid="{00000000-0005-0000-0000-0000288F0000}"/>
    <cellStyle name="Total 18 2 2 2 2" xfId="36657" xr:uid="{00000000-0005-0000-0000-0000298F0000}"/>
    <cellStyle name="Total 18 2 2 2 3" xfId="36658" xr:uid="{00000000-0005-0000-0000-00002A8F0000}"/>
    <cellStyle name="Total 18 2 2 2 4" xfId="36659" xr:uid="{00000000-0005-0000-0000-00002B8F0000}"/>
    <cellStyle name="Total 18 2 2 3" xfId="36660" xr:uid="{00000000-0005-0000-0000-00002C8F0000}"/>
    <cellStyle name="Total 18 2 2 3 2" xfId="36661" xr:uid="{00000000-0005-0000-0000-00002D8F0000}"/>
    <cellStyle name="Total 18 2 2 3 3" xfId="36662" xr:uid="{00000000-0005-0000-0000-00002E8F0000}"/>
    <cellStyle name="Total 18 2 2 3 4" xfId="36663" xr:uid="{00000000-0005-0000-0000-00002F8F0000}"/>
    <cellStyle name="Total 18 2 2 4" xfId="36664" xr:uid="{00000000-0005-0000-0000-0000308F0000}"/>
    <cellStyle name="Total 18 2 2 4 2" xfId="36665" xr:uid="{00000000-0005-0000-0000-0000318F0000}"/>
    <cellStyle name="Total 18 2 2 4 3" xfId="36666" xr:uid="{00000000-0005-0000-0000-0000328F0000}"/>
    <cellStyle name="Total 18 2 2 4 4" xfId="36667" xr:uid="{00000000-0005-0000-0000-0000338F0000}"/>
    <cellStyle name="Total 18 2 2 5" xfId="36668" xr:uid="{00000000-0005-0000-0000-0000348F0000}"/>
    <cellStyle name="Total 18 2 2 5 2" xfId="36669" xr:uid="{00000000-0005-0000-0000-0000358F0000}"/>
    <cellStyle name="Total 18 2 2 5 3" xfId="36670" xr:uid="{00000000-0005-0000-0000-0000368F0000}"/>
    <cellStyle name="Total 18 2 2 5 4" xfId="36671" xr:uid="{00000000-0005-0000-0000-0000378F0000}"/>
    <cellStyle name="Total 18 2 2 6" xfId="36672" xr:uid="{00000000-0005-0000-0000-0000388F0000}"/>
    <cellStyle name="Total 18 2 2 7" xfId="36673" xr:uid="{00000000-0005-0000-0000-0000398F0000}"/>
    <cellStyle name="Total 18 2 2 8" xfId="36674" xr:uid="{00000000-0005-0000-0000-00003A8F0000}"/>
    <cellStyle name="Total 18 2 3" xfId="36675" xr:uid="{00000000-0005-0000-0000-00003B8F0000}"/>
    <cellStyle name="Total 18 2 3 2" xfId="36676" xr:uid="{00000000-0005-0000-0000-00003C8F0000}"/>
    <cellStyle name="Total 18 2 3 3" xfId="36677" xr:uid="{00000000-0005-0000-0000-00003D8F0000}"/>
    <cellStyle name="Total 18 2 3 4" xfId="36678" xr:uid="{00000000-0005-0000-0000-00003E8F0000}"/>
    <cellStyle name="Total 18 2 4" xfId="36679" xr:uid="{00000000-0005-0000-0000-00003F8F0000}"/>
    <cellStyle name="Total 18 2 5" xfId="36680" xr:uid="{00000000-0005-0000-0000-0000408F0000}"/>
    <cellStyle name="Total 18 2 6" xfId="36681" xr:uid="{00000000-0005-0000-0000-0000418F0000}"/>
    <cellStyle name="Total 18 3" xfId="36682" xr:uid="{00000000-0005-0000-0000-0000428F0000}"/>
    <cellStyle name="Total 18 3 2" xfId="36683" xr:uid="{00000000-0005-0000-0000-0000438F0000}"/>
    <cellStyle name="Total 18 3 2 2" xfId="36684" xr:uid="{00000000-0005-0000-0000-0000448F0000}"/>
    <cellStyle name="Total 18 3 2 3" xfId="36685" xr:uid="{00000000-0005-0000-0000-0000458F0000}"/>
    <cellStyle name="Total 18 3 2 4" xfId="36686" xr:uid="{00000000-0005-0000-0000-0000468F0000}"/>
    <cellStyle name="Total 18 3 3" xfId="36687" xr:uid="{00000000-0005-0000-0000-0000478F0000}"/>
    <cellStyle name="Total 18 3 3 2" xfId="36688" xr:uid="{00000000-0005-0000-0000-0000488F0000}"/>
    <cellStyle name="Total 18 3 3 3" xfId="36689" xr:uid="{00000000-0005-0000-0000-0000498F0000}"/>
    <cellStyle name="Total 18 3 3 4" xfId="36690" xr:uid="{00000000-0005-0000-0000-00004A8F0000}"/>
    <cellStyle name="Total 18 3 4" xfId="36691" xr:uid="{00000000-0005-0000-0000-00004B8F0000}"/>
    <cellStyle name="Total 18 3 4 2" xfId="36692" xr:uid="{00000000-0005-0000-0000-00004C8F0000}"/>
    <cellStyle name="Total 18 3 4 3" xfId="36693" xr:uid="{00000000-0005-0000-0000-00004D8F0000}"/>
    <cellStyle name="Total 18 3 4 4" xfId="36694" xr:uid="{00000000-0005-0000-0000-00004E8F0000}"/>
    <cellStyle name="Total 18 3 5" xfId="36695" xr:uid="{00000000-0005-0000-0000-00004F8F0000}"/>
    <cellStyle name="Total 18 3 5 2" xfId="36696" xr:uid="{00000000-0005-0000-0000-0000508F0000}"/>
    <cellStyle name="Total 18 3 5 3" xfId="36697" xr:uid="{00000000-0005-0000-0000-0000518F0000}"/>
    <cellStyle name="Total 18 3 5 4" xfId="36698" xr:uid="{00000000-0005-0000-0000-0000528F0000}"/>
    <cellStyle name="Total 18 3 6" xfId="36699" xr:uid="{00000000-0005-0000-0000-0000538F0000}"/>
    <cellStyle name="Total 18 3 7" xfId="36700" xr:uid="{00000000-0005-0000-0000-0000548F0000}"/>
    <cellStyle name="Total 18 3 8" xfId="36701" xr:uid="{00000000-0005-0000-0000-0000558F0000}"/>
    <cellStyle name="Total 18 4" xfId="36702" xr:uid="{00000000-0005-0000-0000-0000568F0000}"/>
    <cellStyle name="Total 18 4 2" xfId="36703" xr:uid="{00000000-0005-0000-0000-0000578F0000}"/>
    <cellStyle name="Total 18 4 3" xfId="36704" xr:uid="{00000000-0005-0000-0000-0000588F0000}"/>
    <cellStyle name="Total 18 4 4" xfId="36705" xr:uid="{00000000-0005-0000-0000-0000598F0000}"/>
    <cellStyle name="Total 18 5" xfId="36706" xr:uid="{00000000-0005-0000-0000-00005A8F0000}"/>
    <cellStyle name="Total 18 6" xfId="36707" xr:uid="{00000000-0005-0000-0000-00005B8F0000}"/>
    <cellStyle name="Total 18 7" xfId="36708" xr:uid="{00000000-0005-0000-0000-00005C8F0000}"/>
    <cellStyle name="Total 19" xfId="36709" xr:uid="{00000000-0005-0000-0000-00005D8F0000}"/>
    <cellStyle name="Total 19 2" xfId="36710" xr:uid="{00000000-0005-0000-0000-00005E8F0000}"/>
    <cellStyle name="Total 19 2 2" xfId="36711" xr:uid="{00000000-0005-0000-0000-00005F8F0000}"/>
    <cellStyle name="Total 19 2 2 2" xfId="36712" xr:uid="{00000000-0005-0000-0000-0000608F0000}"/>
    <cellStyle name="Total 19 2 2 2 2" xfId="36713" xr:uid="{00000000-0005-0000-0000-0000618F0000}"/>
    <cellStyle name="Total 19 2 2 2 3" xfId="36714" xr:uid="{00000000-0005-0000-0000-0000628F0000}"/>
    <cellStyle name="Total 19 2 2 2 4" xfId="36715" xr:uid="{00000000-0005-0000-0000-0000638F0000}"/>
    <cellStyle name="Total 19 2 2 3" xfId="36716" xr:uid="{00000000-0005-0000-0000-0000648F0000}"/>
    <cellStyle name="Total 19 2 2 3 2" xfId="36717" xr:uid="{00000000-0005-0000-0000-0000658F0000}"/>
    <cellStyle name="Total 19 2 2 3 3" xfId="36718" xr:uid="{00000000-0005-0000-0000-0000668F0000}"/>
    <cellStyle name="Total 19 2 2 3 4" xfId="36719" xr:uid="{00000000-0005-0000-0000-0000678F0000}"/>
    <cellStyle name="Total 19 2 2 4" xfId="36720" xr:uid="{00000000-0005-0000-0000-0000688F0000}"/>
    <cellStyle name="Total 19 2 2 4 2" xfId="36721" xr:uid="{00000000-0005-0000-0000-0000698F0000}"/>
    <cellStyle name="Total 19 2 2 4 3" xfId="36722" xr:uid="{00000000-0005-0000-0000-00006A8F0000}"/>
    <cellStyle name="Total 19 2 2 4 4" xfId="36723" xr:uid="{00000000-0005-0000-0000-00006B8F0000}"/>
    <cellStyle name="Total 19 2 2 5" xfId="36724" xr:uid="{00000000-0005-0000-0000-00006C8F0000}"/>
    <cellStyle name="Total 19 2 2 5 2" xfId="36725" xr:uid="{00000000-0005-0000-0000-00006D8F0000}"/>
    <cellStyle name="Total 19 2 2 5 3" xfId="36726" xr:uid="{00000000-0005-0000-0000-00006E8F0000}"/>
    <cellStyle name="Total 19 2 2 5 4" xfId="36727" xr:uid="{00000000-0005-0000-0000-00006F8F0000}"/>
    <cellStyle name="Total 19 2 2 6" xfId="36728" xr:uid="{00000000-0005-0000-0000-0000708F0000}"/>
    <cellStyle name="Total 19 2 2 7" xfId="36729" xr:uid="{00000000-0005-0000-0000-0000718F0000}"/>
    <cellStyle name="Total 19 2 2 8" xfId="36730" xr:uid="{00000000-0005-0000-0000-0000728F0000}"/>
    <cellStyle name="Total 19 2 3" xfId="36731" xr:uid="{00000000-0005-0000-0000-0000738F0000}"/>
    <cellStyle name="Total 19 2 3 2" xfId="36732" xr:uid="{00000000-0005-0000-0000-0000748F0000}"/>
    <cellStyle name="Total 19 2 3 3" xfId="36733" xr:uid="{00000000-0005-0000-0000-0000758F0000}"/>
    <cellStyle name="Total 19 2 3 4" xfId="36734" xr:uid="{00000000-0005-0000-0000-0000768F0000}"/>
    <cellStyle name="Total 19 2 4" xfId="36735" xr:uid="{00000000-0005-0000-0000-0000778F0000}"/>
    <cellStyle name="Total 19 2 5" xfId="36736" xr:uid="{00000000-0005-0000-0000-0000788F0000}"/>
    <cellStyle name="Total 19 2 6" xfId="36737" xr:uid="{00000000-0005-0000-0000-0000798F0000}"/>
    <cellStyle name="Total 19 3" xfId="36738" xr:uid="{00000000-0005-0000-0000-00007A8F0000}"/>
    <cellStyle name="Total 19 3 2" xfId="36739" xr:uid="{00000000-0005-0000-0000-00007B8F0000}"/>
    <cellStyle name="Total 19 3 2 2" xfId="36740" xr:uid="{00000000-0005-0000-0000-00007C8F0000}"/>
    <cellStyle name="Total 19 3 2 3" xfId="36741" xr:uid="{00000000-0005-0000-0000-00007D8F0000}"/>
    <cellStyle name="Total 19 3 2 4" xfId="36742" xr:uid="{00000000-0005-0000-0000-00007E8F0000}"/>
    <cellStyle name="Total 19 3 3" xfId="36743" xr:uid="{00000000-0005-0000-0000-00007F8F0000}"/>
    <cellStyle name="Total 19 3 3 2" xfId="36744" xr:uid="{00000000-0005-0000-0000-0000808F0000}"/>
    <cellStyle name="Total 19 3 3 3" xfId="36745" xr:uid="{00000000-0005-0000-0000-0000818F0000}"/>
    <cellStyle name="Total 19 3 3 4" xfId="36746" xr:uid="{00000000-0005-0000-0000-0000828F0000}"/>
    <cellStyle name="Total 19 3 4" xfId="36747" xr:uid="{00000000-0005-0000-0000-0000838F0000}"/>
    <cellStyle name="Total 19 3 4 2" xfId="36748" xr:uid="{00000000-0005-0000-0000-0000848F0000}"/>
    <cellStyle name="Total 19 3 4 3" xfId="36749" xr:uid="{00000000-0005-0000-0000-0000858F0000}"/>
    <cellStyle name="Total 19 3 4 4" xfId="36750" xr:uid="{00000000-0005-0000-0000-0000868F0000}"/>
    <cellStyle name="Total 19 3 5" xfId="36751" xr:uid="{00000000-0005-0000-0000-0000878F0000}"/>
    <cellStyle name="Total 19 3 5 2" xfId="36752" xr:uid="{00000000-0005-0000-0000-0000888F0000}"/>
    <cellStyle name="Total 19 3 5 3" xfId="36753" xr:uid="{00000000-0005-0000-0000-0000898F0000}"/>
    <cellStyle name="Total 19 3 5 4" xfId="36754" xr:uid="{00000000-0005-0000-0000-00008A8F0000}"/>
    <cellStyle name="Total 19 3 6" xfId="36755" xr:uid="{00000000-0005-0000-0000-00008B8F0000}"/>
    <cellStyle name="Total 19 3 7" xfId="36756" xr:uid="{00000000-0005-0000-0000-00008C8F0000}"/>
    <cellStyle name="Total 19 3 8" xfId="36757" xr:uid="{00000000-0005-0000-0000-00008D8F0000}"/>
    <cellStyle name="Total 19 4" xfId="36758" xr:uid="{00000000-0005-0000-0000-00008E8F0000}"/>
    <cellStyle name="Total 19 4 2" xfId="36759" xr:uid="{00000000-0005-0000-0000-00008F8F0000}"/>
    <cellStyle name="Total 19 4 3" xfId="36760" xr:uid="{00000000-0005-0000-0000-0000908F0000}"/>
    <cellStyle name="Total 19 4 4" xfId="36761" xr:uid="{00000000-0005-0000-0000-0000918F0000}"/>
    <cellStyle name="Total 19 5" xfId="36762" xr:uid="{00000000-0005-0000-0000-0000928F0000}"/>
    <cellStyle name="Total 19 6" xfId="36763" xr:uid="{00000000-0005-0000-0000-0000938F0000}"/>
    <cellStyle name="Total 19 7" xfId="36764" xr:uid="{00000000-0005-0000-0000-0000948F0000}"/>
    <cellStyle name="Total 2" xfId="36765" xr:uid="{00000000-0005-0000-0000-0000958F0000}"/>
    <cellStyle name="Total 2 10" xfId="36766" xr:uid="{00000000-0005-0000-0000-0000968F0000}"/>
    <cellStyle name="Total 2 10 2" xfId="36767" xr:uid="{00000000-0005-0000-0000-0000978F0000}"/>
    <cellStyle name="Total 2 10 3" xfId="36768" xr:uid="{00000000-0005-0000-0000-0000988F0000}"/>
    <cellStyle name="Total 2 11" xfId="36769" xr:uid="{00000000-0005-0000-0000-0000998F0000}"/>
    <cellStyle name="Total 2 11 2" xfId="36770" xr:uid="{00000000-0005-0000-0000-00009A8F0000}"/>
    <cellStyle name="Total 2 11 3" xfId="36771" xr:uid="{00000000-0005-0000-0000-00009B8F0000}"/>
    <cellStyle name="Total 2 12" xfId="36772" xr:uid="{00000000-0005-0000-0000-00009C8F0000}"/>
    <cellStyle name="Total 2 12 2" xfId="36773" xr:uid="{00000000-0005-0000-0000-00009D8F0000}"/>
    <cellStyle name="Total 2 12 3" xfId="36774" xr:uid="{00000000-0005-0000-0000-00009E8F0000}"/>
    <cellStyle name="Total 2 13" xfId="36775" xr:uid="{00000000-0005-0000-0000-00009F8F0000}"/>
    <cellStyle name="Total 2 13 2" xfId="36776" xr:uid="{00000000-0005-0000-0000-0000A08F0000}"/>
    <cellStyle name="Total 2 13 3" xfId="36777" xr:uid="{00000000-0005-0000-0000-0000A18F0000}"/>
    <cellStyle name="Total 2 14" xfId="36778" xr:uid="{00000000-0005-0000-0000-0000A28F0000}"/>
    <cellStyle name="Total 2 14 2" xfId="36779" xr:uid="{00000000-0005-0000-0000-0000A38F0000}"/>
    <cellStyle name="Total 2 14 3" xfId="36780" xr:uid="{00000000-0005-0000-0000-0000A48F0000}"/>
    <cellStyle name="Total 2 15" xfId="36781" xr:uid="{00000000-0005-0000-0000-0000A58F0000}"/>
    <cellStyle name="Total 2 15 2" xfId="36782" xr:uid="{00000000-0005-0000-0000-0000A68F0000}"/>
    <cellStyle name="Total 2 15 3" xfId="36783" xr:uid="{00000000-0005-0000-0000-0000A78F0000}"/>
    <cellStyle name="Total 2 16" xfId="36784" xr:uid="{00000000-0005-0000-0000-0000A88F0000}"/>
    <cellStyle name="Total 2 16 2" xfId="36785" xr:uid="{00000000-0005-0000-0000-0000A98F0000}"/>
    <cellStyle name="Total 2 16 3" xfId="36786" xr:uid="{00000000-0005-0000-0000-0000AA8F0000}"/>
    <cellStyle name="Total 2 17" xfId="36787" xr:uid="{00000000-0005-0000-0000-0000AB8F0000}"/>
    <cellStyle name="Total 2 17 2" xfId="36788" xr:uid="{00000000-0005-0000-0000-0000AC8F0000}"/>
    <cellStyle name="Total 2 17 3" xfId="36789" xr:uid="{00000000-0005-0000-0000-0000AD8F0000}"/>
    <cellStyle name="Total 2 18" xfId="36790" xr:uid="{00000000-0005-0000-0000-0000AE8F0000}"/>
    <cellStyle name="Total 2 18 2" xfId="36791" xr:uid="{00000000-0005-0000-0000-0000AF8F0000}"/>
    <cellStyle name="Total 2 18 3" xfId="36792" xr:uid="{00000000-0005-0000-0000-0000B08F0000}"/>
    <cellStyle name="Total 2 19" xfId="36793" xr:uid="{00000000-0005-0000-0000-0000B18F0000}"/>
    <cellStyle name="Total 2 19 2" xfId="36794" xr:uid="{00000000-0005-0000-0000-0000B28F0000}"/>
    <cellStyle name="Total 2 19 3" xfId="36795" xr:uid="{00000000-0005-0000-0000-0000B38F0000}"/>
    <cellStyle name="Total 2 2" xfId="36796" xr:uid="{00000000-0005-0000-0000-0000B48F0000}"/>
    <cellStyle name="Total 2 2 10" xfId="36797" xr:uid="{00000000-0005-0000-0000-0000B58F0000}"/>
    <cellStyle name="Total 2 2 10 2" xfId="36798" xr:uid="{00000000-0005-0000-0000-0000B68F0000}"/>
    <cellStyle name="Total 2 2 10 3" xfId="36799" xr:uid="{00000000-0005-0000-0000-0000B78F0000}"/>
    <cellStyle name="Total 2 2 10 4" xfId="36800" xr:uid="{00000000-0005-0000-0000-0000B88F0000}"/>
    <cellStyle name="Total 2 2 11" xfId="36801" xr:uid="{00000000-0005-0000-0000-0000B98F0000}"/>
    <cellStyle name="Total 2 2 11 2" xfId="36802" xr:uid="{00000000-0005-0000-0000-0000BA8F0000}"/>
    <cellStyle name="Total 2 2 11 3" xfId="36803" xr:uid="{00000000-0005-0000-0000-0000BB8F0000}"/>
    <cellStyle name="Total 2 2 11 4" xfId="36804" xr:uid="{00000000-0005-0000-0000-0000BC8F0000}"/>
    <cellStyle name="Total 2 2 12" xfId="36805" xr:uid="{00000000-0005-0000-0000-0000BD8F0000}"/>
    <cellStyle name="Total 2 2 12 2" xfId="36806" xr:uid="{00000000-0005-0000-0000-0000BE8F0000}"/>
    <cellStyle name="Total 2 2 12 3" xfId="36807" xr:uid="{00000000-0005-0000-0000-0000BF8F0000}"/>
    <cellStyle name="Total 2 2 12 4" xfId="36808" xr:uid="{00000000-0005-0000-0000-0000C08F0000}"/>
    <cellStyle name="Total 2 2 13" xfId="36809" xr:uid="{00000000-0005-0000-0000-0000C18F0000}"/>
    <cellStyle name="Total 2 2 13 2" xfId="36810" xr:uid="{00000000-0005-0000-0000-0000C28F0000}"/>
    <cellStyle name="Total 2 2 13 3" xfId="36811" xr:uid="{00000000-0005-0000-0000-0000C38F0000}"/>
    <cellStyle name="Total 2 2 13 4" xfId="36812" xr:uid="{00000000-0005-0000-0000-0000C48F0000}"/>
    <cellStyle name="Total 2 2 14" xfId="36813" xr:uid="{00000000-0005-0000-0000-0000C58F0000}"/>
    <cellStyle name="Total 2 2 14 2" xfId="36814" xr:uid="{00000000-0005-0000-0000-0000C68F0000}"/>
    <cellStyle name="Total 2 2 14 3" xfId="36815" xr:uid="{00000000-0005-0000-0000-0000C78F0000}"/>
    <cellStyle name="Total 2 2 14 4" xfId="36816" xr:uid="{00000000-0005-0000-0000-0000C88F0000}"/>
    <cellStyle name="Total 2 2 15" xfId="36817" xr:uid="{00000000-0005-0000-0000-0000C98F0000}"/>
    <cellStyle name="Total 2 2 16" xfId="36818" xr:uid="{00000000-0005-0000-0000-0000CA8F0000}"/>
    <cellStyle name="Total 2 2 17" xfId="36819" xr:uid="{00000000-0005-0000-0000-0000CB8F0000}"/>
    <cellStyle name="Total 2 2 2" xfId="36820" xr:uid="{00000000-0005-0000-0000-0000CC8F0000}"/>
    <cellStyle name="Total 2 2 2 2" xfId="36821" xr:uid="{00000000-0005-0000-0000-0000CD8F0000}"/>
    <cellStyle name="Total 2 2 2 2 2" xfId="36822" xr:uid="{00000000-0005-0000-0000-0000CE8F0000}"/>
    <cellStyle name="Total 2 2 2 2 2 2" xfId="36823" xr:uid="{00000000-0005-0000-0000-0000CF8F0000}"/>
    <cellStyle name="Total 2 2 2 2 2 3" xfId="36824" xr:uid="{00000000-0005-0000-0000-0000D08F0000}"/>
    <cellStyle name="Total 2 2 2 2 3" xfId="36825" xr:uid="{00000000-0005-0000-0000-0000D18F0000}"/>
    <cellStyle name="Total 2 2 2 2 4" xfId="36826" xr:uid="{00000000-0005-0000-0000-0000D28F0000}"/>
    <cellStyle name="Total 2 2 2 2 5" xfId="36827" xr:uid="{00000000-0005-0000-0000-0000D38F0000}"/>
    <cellStyle name="Total 2 2 2 3" xfId="36828" xr:uid="{00000000-0005-0000-0000-0000D48F0000}"/>
    <cellStyle name="Total 2 2 2 3 2" xfId="36829" xr:uid="{00000000-0005-0000-0000-0000D58F0000}"/>
    <cellStyle name="Total 2 2 2 3 3" xfId="36830" xr:uid="{00000000-0005-0000-0000-0000D68F0000}"/>
    <cellStyle name="Total 2 2 2 3 4" xfId="36831" xr:uid="{00000000-0005-0000-0000-0000D78F0000}"/>
    <cellStyle name="Total 2 2 2 4" xfId="36832" xr:uid="{00000000-0005-0000-0000-0000D88F0000}"/>
    <cellStyle name="Total 2 2 2 4 2" xfId="36833" xr:uid="{00000000-0005-0000-0000-0000D98F0000}"/>
    <cellStyle name="Total 2 2 2 4 3" xfId="36834" xr:uid="{00000000-0005-0000-0000-0000DA8F0000}"/>
    <cellStyle name="Total 2 2 2 4 4" xfId="36835" xr:uid="{00000000-0005-0000-0000-0000DB8F0000}"/>
    <cellStyle name="Total 2 2 2 5" xfId="36836" xr:uid="{00000000-0005-0000-0000-0000DC8F0000}"/>
    <cellStyle name="Total 2 2 2 5 2" xfId="36837" xr:uid="{00000000-0005-0000-0000-0000DD8F0000}"/>
    <cellStyle name="Total 2 2 2 5 3" xfId="36838" xr:uid="{00000000-0005-0000-0000-0000DE8F0000}"/>
    <cellStyle name="Total 2 2 2 5 4" xfId="36839" xr:uid="{00000000-0005-0000-0000-0000DF8F0000}"/>
    <cellStyle name="Total 2 2 2 6" xfId="36840" xr:uid="{00000000-0005-0000-0000-0000E08F0000}"/>
    <cellStyle name="Total 2 2 2 6 2" xfId="36841" xr:uid="{00000000-0005-0000-0000-0000E18F0000}"/>
    <cellStyle name="Total 2 2 2 6 3" xfId="36842" xr:uid="{00000000-0005-0000-0000-0000E28F0000}"/>
    <cellStyle name="Total 2 2 2 6 4" xfId="36843" xr:uid="{00000000-0005-0000-0000-0000E38F0000}"/>
    <cellStyle name="Total 2 2 2 7" xfId="36844" xr:uid="{00000000-0005-0000-0000-0000E48F0000}"/>
    <cellStyle name="Total 2 2 2 7 2" xfId="36845" xr:uid="{00000000-0005-0000-0000-0000E58F0000}"/>
    <cellStyle name="Total 2 2 2 8" xfId="36846" xr:uid="{00000000-0005-0000-0000-0000E68F0000}"/>
    <cellStyle name="Total 2 2 2 8 2" xfId="36847" xr:uid="{00000000-0005-0000-0000-0000E78F0000}"/>
    <cellStyle name="Total 2 2 2 9" xfId="36848" xr:uid="{00000000-0005-0000-0000-0000E88F0000}"/>
    <cellStyle name="Total 2 2 3" xfId="36849" xr:uid="{00000000-0005-0000-0000-0000E98F0000}"/>
    <cellStyle name="Total 2 2 3 2" xfId="36850" xr:uid="{00000000-0005-0000-0000-0000EA8F0000}"/>
    <cellStyle name="Total 2 2 3 2 2" xfId="36851" xr:uid="{00000000-0005-0000-0000-0000EB8F0000}"/>
    <cellStyle name="Total 2 2 3 2 3" xfId="36852" xr:uid="{00000000-0005-0000-0000-0000EC8F0000}"/>
    <cellStyle name="Total 2 2 3 3" xfId="36853" xr:uid="{00000000-0005-0000-0000-0000ED8F0000}"/>
    <cellStyle name="Total 2 2 3 4" xfId="36854" xr:uid="{00000000-0005-0000-0000-0000EE8F0000}"/>
    <cellStyle name="Total 2 2 3 5" xfId="36855" xr:uid="{00000000-0005-0000-0000-0000EF8F0000}"/>
    <cellStyle name="Total 2 2 4" xfId="36856" xr:uid="{00000000-0005-0000-0000-0000F08F0000}"/>
    <cellStyle name="Total 2 2 4 2" xfId="36857" xr:uid="{00000000-0005-0000-0000-0000F18F0000}"/>
    <cellStyle name="Total 2 2 4 3" xfId="36858" xr:uid="{00000000-0005-0000-0000-0000F28F0000}"/>
    <cellStyle name="Total 2 2 4 4" xfId="36859" xr:uid="{00000000-0005-0000-0000-0000F38F0000}"/>
    <cellStyle name="Total 2 2 5" xfId="36860" xr:uid="{00000000-0005-0000-0000-0000F48F0000}"/>
    <cellStyle name="Total 2 2 5 2" xfId="36861" xr:uid="{00000000-0005-0000-0000-0000F58F0000}"/>
    <cellStyle name="Total 2 2 5 3" xfId="36862" xr:uid="{00000000-0005-0000-0000-0000F68F0000}"/>
    <cellStyle name="Total 2 2 5 4" xfId="36863" xr:uid="{00000000-0005-0000-0000-0000F78F0000}"/>
    <cellStyle name="Total 2 2 6" xfId="36864" xr:uid="{00000000-0005-0000-0000-0000F88F0000}"/>
    <cellStyle name="Total 2 2 6 2" xfId="36865" xr:uid="{00000000-0005-0000-0000-0000F98F0000}"/>
    <cellStyle name="Total 2 2 6 3" xfId="36866" xr:uid="{00000000-0005-0000-0000-0000FA8F0000}"/>
    <cellStyle name="Total 2 2 6 4" xfId="36867" xr:uid="{00000000-0005-0000-0000-0000FB8F0000}"/>
    <cellStyle name="Total 2 2 7" xfId="36868" xr:uid="{00000000-0005-0000-0000-0000FC8F0000}"/>
    <cellStyle name="Total 2 2 7 2" xfId="36869" xr:uid="{00000000-0005-0000-0000-0000FD8F0000}"/>
    <cellStyle name="Total 2 2 7 3" xfId="36870" xr:uid="{00000000-0005-0000-0000-0000FE8F0000}"/>
    <cellStyle name="Total 2 2 7 4" xfId="36871" xr:uid="{00000000-0005-0000-0000-0000FF8F0000}"/>
    <cellStyle name="Total 2 2 8" xfId="36872" xr:uid="{00000000-0005-0000-0000-000000900000}"/>
    <cellStyle name="Total 2 2 8 2" xfId="36873" xr:uid="{00000000-0005-0000-0000-000001900000}"/>
    <cellStyle name="Total 2 2 8 3" xfId="36874" xr:uid="{00000000-0005-0000-0000-000002900000}"/>
    <cellStyle name="Total 2 2 8 4" xfId="36875" xr:uid="{00000000-0005-0000-0000-000003900000}"/>
    <cellStyle name="Total 2 2 9" xfId="36876" xr:uid="{00000000-0005-0000-0000-000004900000}"/>
    <cellStyle name="Total 2 2 9 2" xfId="36877" xr:uid="{00000000-0005-0000-0000-000005900000}"/>
    <cellStyle name="Total 2 2 9 3" xfId="36878" xr:uid="{00000000-0005-0000-0000-000006900000}"/>
    <cellStyle name="Total 2 2 9 4" xfId="36879" xr:uid="{00000000-0005-0000-0000-000007900000}"/>
    <cellStyle name="Total 2 20" xfId="36880" xr:uid="{00000000-0005-0000-0000-000008900000}"/>
    <cellStyle name="Total 2 20 2" xfId="36881" xr:uid="{00000000-0005-0000-0000-000009900000}"/>
    <cellStyle name="Total 2 20 3" xfId="36882" xr:uid="{00000000-0005-0000-0000-00000A900000}"/>
    <cellStyle name="Total 2 21" xfId="36883" xr:uid="{00000000-0005-0000-0000-00000B900000}"/>
    <cellStyle name="Total 2 21 2" xfId="36884" xr:uid="{00000000-0005-0000-0000-00000C900000}"/>
    <cellStyle name="Total 2 21 3" xfId="36885" xr:uid="{00000000-0005-0000-0000-00000D900000}"/>
    <cellStyle name="Total 2 22" xfId="36886" xr:uid="{00000000-0005-0000-0000-00000E900000}"/>
    <cellStyle name="Total 2 22 2" xfId="36887" xr:uid="{00000000-0005-0000-0000-00000F900000}"/>
    <cellStyle name="Total 2 22 3" xfId="36888" xr:uid="{00000000-0005-0000-0000-000010900000}"/>
    <cellStyle name="Total 2 23" xfId="36889" xr:uid="{00000000-0005-0000-0000-000011900000}"/>
    <cellStyle name="Total 2 23 2" xfId="36890" xr:uid="{00000000-0005-0000-0000-000012900000}"/>
    <cellStyle name="Total 2 23 3" xfId="36891" xr:uid="{00000000-0005-0000-0000-000013900000}"/>
    <cellStyle name="Total 2 24" xfId="36892" xr:uid="{00000000-0005-0000-0000-000014900000}"/>
    <cellStyle name="Total 2 24 2" xfId="36893" xr:uid="{00000000-0005-0000-0000-000015900000}"/>
    <cellStyle name="Total 2 24 3" xfId="36894" xr:uid="{00000000-0005-0000-0000-000016900000}"/>
    <cellStyle name="Total 2 25" xfId="36895" xr:uid="{00000000-0005-0000-0000-000017900000}"/>
    <cellStyle name="Total 2 26" xfId="36896" xr:uid="{00000000-0005-0000-0000-000018900000}"/>
    <cellStyle name="Total 2 27" xfId="36897" xr:uid="{00000000-0005-0000-0000-000019900000}"/>
    <cellStyle name="Total 2 28" xfId="36898" xr:uid="{00000000-0005-0000-0000-00001A900000}"/>
    <cellStyle name="Total 2 28 2" xfId="36899" xr:uid="{00000000-0005-0000-0000-00001B900000}"/>
    <cellStyle name="Total 2 29" xfId="36900" xr:uid="{00000000-0005-0000-0000-00001C900000}"/>
    <cellStyle name="Total 2 29 2" xfId="36901" xr:uid="{00000000-0005-0000-0000-00001D900000}"/>
    <cellStyle name="Total 2 3" xfId="36902" xr:uid="{00000000-0005-0000-0000-00001E900000}"/>
    <cellStyle name="Total 2 3 10" xfId="36903" xr:uid="{00000000-0005-0000-0000-00001F900000}"/>
    <cellStyle name="Total 2 3 10 2" xfId="36904" xr:uid="{00000000-0005-0000-0000-000020900000}"/>
    <cellStyle name="Total 2 3 11" xfId="36905" xr:uid="{00000000-0005-0000-0000-000021900000}"/>
    <cellStyle name="Total 2 3 11 2" xfId="36906" xr:uid="{00000000-0005-0000-0000-000022900000}"/>
    <cellStyle name="Total 2 3 12" xfId="36907" xr:uid="{00000000-0005-0000-0000-000023900000}"/>
    <cellStyle name="Total 2 3 2" xfId="36908" xr:uid="{00000000-0005-0000-0000-000024900000}"/>
    <cellStyle name="Total 2 3 2 2" xfId="36909" xr:uid="{00000000-0005-0000-0000-000025900000}"/>
    <cellStyle name="Total 2 3 2 2 2" xfId="36910" xr:uid="{00000000-0005-0000-0000-000026900000}"/>
    <cellStyle name="Total 2 3 2 2 3" xfId="36911" xr:uid="{00000000-0005-0000-0000-000027900000}"/>
    <cellStyle name="Total 2 3 2 2 4" xfId="36912" xr:uid="{00000000-0005-0000-0000-000028900000}"/>
    <cellStyle name="Total 2 3 2 3" xfId="36913" xr:uid="{00000000-0005-0000-0000-000029900000}"/>
    <cellStyle name="Total 2 3 2 3 2" xfId="36914" xr:uid="{00000000-0005-0000-0000-00002A900000}"/>
    <cellStyle name="Total 2 3 2 3 3" xfId="36915" xr:uid="{00000000-0005-0000-0000-00002B900000}"/>
    <cellStyle name="Total 2 3 2 3 4" xfId="36916" xr:uid="{00000000-0005-0000-0000-00002C900000}"/>
    <cellStyle name="Total 2 3 2 4" xfId="36917" xr:uid="{00000000-0005-0000-0000-00002D900000}"/>
    <cellStyle name="Total 2 3 2 4 2" xfId="36918" xr:uid="{00000000-0005-0000-0000-00002E900000}"/>
    <cellStyle name="Total 2 3 2 4 3" xfId="36919" xr:uid="{00000000-0005-0000-0000-00002F900000}"/>
    <cellStyle name="Total 2 3 2 4 4" xfId="36920" xr:uid="{00000000-0005-0000-0000-000030900000}"/>
    <cellStyle name="Total 2 3 2 5" xfId="36921" xr:uid="{00000000-0005-0000-0000-000031900000}"/>
    <cellStyle name="Total 2 3 2 5 2" xfId="36922" xr:uid="{00000000-0005-0000-0000-000032900000}"/>
    <cellStyle name="Total 2 3 2 5 3" xfId="36923" xr:uid="{00000000-0005-0000-0000-000033900000}"/>
    <cellStyle name="Total 2 3 2 5 4" xfId="36924" xr:uid="{00000000-0005-0000-0000-000034900000}"/>
    <cellStyle name="Total 2 3 2 6" xfId="36925" xr:uid="{00000000-0005-0000-0000-000035900000}"/>
    <cellStyle name="Total 2 3 2 6 2" xfId="36926" xr:uid="{00000000-0005-0000-0000-000036900000}"/>
    <cellStyle name="Total 2 3 2 6 3" xfId="36927" xr:uid="{00000000-0005-0000-0000-000037900000}"/>
    <cellStyle name="Total 2 3 2 6 4" xfId="36928" xr:uid="{00000000-0005-0000-0000-000038900000}"/>
    <cellStyle name="Total 2 3 2 7" xfId="36929" xr:uid="{00000000-0005-0000-0000-000039900000}"/>
    <cellStyle name="Total 2 3 2 7 2" xfId="36930" xr:uid="{00000000-0005-0000-0000-00003A900000}"/>
    <cellStyle name="Total 2 3 2 8" xfId="36931" xr:uid="{00000000-0005-0000-0000-00003B900000}"/>
    <cellStyle name="Total 2 3 2 9" xfId="36932" xr:uid="{00000000-0005-0000-0000-00003C900000}"/>
    <cellStyle name="Total 2 3 3" xfId="36933" xr:uid="{00000000-0005-0000-0000-00003D900000}"/>
    <cellStyle name="Total 2 3 3 2" xfId="36934" xr:uid="{00000000-0005-0000-0000-00003E900000}"/>
    <cellStyle name="Total 2 3 3 3" xfId="36935" xr:uid="{00000000-0005-0000-0000-00003F900000}"/>
    <cellStyle name="Total 2 3 3 4" xfId="36936" xr:uid="{00000000-0005-0000-0000-000040900000}"/>
    <cellStyle name="Total 2 3 4" xfId="36937" xr:uid="{00000000-0005-0000-0000-000041900000}"/>
    <cellStyle name="Total 2 3 4 2" xfId="36938" xr:uid="{00000000-0005-0000-0000-000042900000}"/>
    <cellStyle name="Total 2 3 4 3" xfId="36939" xr:uid="{00000000-0005-0000-0000-000043900000}"/>
    <cellStyle name="Total 2 3 4 4" xfId="36940" xr:uid="{00000000-0005-0000-0000-000044900000}"/>
    <cellStyle name="Total 2 3 5" xfId="36941" xr:uid="{00000000-0005-0000-0000-000045900000}"/>
    <cellStyle name="Total 2 3 5 2" xfId="36942" xr:uid="{00000000-0005-0000-0000-000046900000}"/>
    <cellStyle name="Total 2 3 5 3" xfId="36943" xr:uid="{00000000-0005-0000-0000-000047900000}"/>
    <cellStyle name="Total 2 3 5 4" xfId="36944" xr:uid="{00000000-0005-0000-0000-000048900000}"/>
    <cellStyle name="Total 2 3 6" xfId="36945" xr:uid="{00000000-0005-0000-0000-000049900000}"/>
    <cellStyle name="Total 2 3 6 2" xfId="36946" xr:uid="{00000000-0005-0000-0000-00004A900000}"/>
    <cellStyle name="Total 2 3 6 3" xfId="36947" xr:uid="{00000000-0005-0000-0000-00004B900000}"/>
    <cellStyle name="Total 2 3 6 4" xfId="36948" xr:uid="{00000000-0005-0000-0000-00004C900000}"/>
    <cellStyle name="Total 2 3 7" xfId="36949" xr:uid="{00000000-0005-0000-0000-00004D900000}"/>
    <cellStyle name="Total 2 3 7 2" xfId="36950" xr:uid="{00000000-0005-0000-0000-00004E900000}"/>
    <cellStyle name="Total 2 3 7 3" xfId="36951" xr:uid="{00000000-0005-0000-0000-00004F900000}"/>
    <cellStyle name="Total 2 3 7 4" xfId="36952" xr:uid="{00000000-0005-0000-0000-000050900000}"/>
    <cellStyle name="Total 2 3 8" xfId="36953" xr:uid="{00000000-0005-0000-0000-000051900000}"/>
    <cellStyle name="Total 2 3 9" xfId="36954" xr:uid="{00000000-0005-0000-0000-000052900000}"/>
    <cellStyle name="Total 2 3 9 2" xfId="36955" xr:uid="{00000000-0005-0000-0000-000053900000}"/>
    <cellStyle name="Total 2 30" xfId="36956" xr:uid="{00000000-0005-0000-0000-000054900000}"/>
    <cellStyle name="Total 2 31" xfId="36957" xr:uid="{00000000-0005-0000-0000-000055900000}"/>
    <cellStyle name="Total 2 32" xfId="36958" xr:uid="{00000000-0005-0000-0000-000056900000}"/>
    <cellStyle name="Total 2 4" xfId="36959" xr:uid="{00000000-0005-0000-0000-000057900000}"/>
    <cellStyle name="Total 2 4 10" xfId="36960" xr:uid="{00000000-0005-0000-0000-000058900000}"/>
    <cellStyle name="Total 2 4 10 2" xfId="36961" xr:uid="{00000000-0005-0000-0000-000059900000}"/>
    <cellStyle name="Total 2 4 11" xfId="36962" xr:uid="{00000000-0005-0000-0000-00005A900000}"/>
    <cellStyle name="Total 2 4 11 2" xfId="36963" xr:uid="{00000000-0005-0000-0000-00005B900000}"/>
    <cellStyle name="Total 2 4 12" xfId="36964" xr:uid="{00000000-0005-0000-0000-00005C900000}"/>
    <cellStyle name="Total 2 4 2" xfId="36965" xr:uid="{00000000-0005-0000-0000-00005D900000}"/>
    <cellStyle name="Total 2 4 2 2" xfId="36966" xr:uid="{00000000-0005-0000-0000-00005E900000}"/>
    <cellStyle name="Total 2 4 2 2 2" xfId="36967" xr:uid="{00000000-0005-0000-0000-00005F900000}"/>
    <cellStyle name="Total 2 4 2 2 3" xfId="36968" xr:uid="{00000000-0005-0000-0000-000060900000}"/>
    <cellStyle name="Total 2 4 2 3" xfId="36969" xr:uid="{00000000-0005-0000-0000-000061900000}"/>
    <cellStyle name="Total 2 4 2 4" xfId="36970" xr:uid="{00000000-0005-0000-0000-000062900000}"/>
    <cellStyle name="Total 2 4 2 5" xfId="36971" xr:uid="{00000000-0005-0000-0000-000063900000}"/>
    <cellStyle name="Total 2 4 3" xfId="36972" xr:uid="{00000000-0005-0000-0000-000064900000}"/>
    <cellStyle name="Total 2 4 3 2" xfId="36973" xr:uid="{00000000-0005-0000-0000-000065900000}"/>
    <cellStyle name="Total 2 4 3 3" xfId="36974" xr:uid="{00000000-0005-0000-0000-000066900000}"/>
    <cellStyle name="Total 2 4 3 4" xfId="36975" xr:uid="{00000000-0005-0000-0000-000067900000}"/>
    <cellStyle name="Total 2 4 4" xfId="36976" xr:uid="{00000000-0005-0000-0000-000068900000}"/>
    <cellStyle name="Total 2 4 4 2" xfId="36977" xr:uid="{00000000-0005-0000-0000-000069900000}"/>
    <cellStyle name="Total 2 4 4 3" xfId="36978" xr:uid="{00000000-0005-0000-0000-00006A900000}"/>
    <cellStyle name="Total 2 4 4 4" xfId="36979" xr:uid="{00000000-0005-0000-0000-00006B900000}"/>
    <cellStyle name="Total 2 4 5" xfId="36980" xr:uid="{00000000-0005-0000-0000-00006C900000}"/>
    <cellStyle name="Total 2 4 5 2" xfId="36981" xr:uid="{00000000-0005-0000-0000-00006D900000}"/>
    <cellStyle name="Total 2 4 5 3" xfId="36982" xr:uid="{00000000-0005-0000-0000-00006E900000}"/>
    <cellStyle name="Total 2 4 5 4" xfId="36983" xr:uid="{00000000-0005-0000-0000-00006F900000}"/>
    <cellStyle name="Total 2 4 6" xfId="36984" xr:uid="{00000000-0005-0000-0000-000070900000}"/>
    <cellStyle name="Total 2 4 6 2" xfId="36985" xr:uid="{00000000-0005-0000-0000-000071900000}"/>
    <cellStyle name="Total 2 4 6 3" xfId="36986" xr:uid="{00000000-0005-0000-0000-000072900000}"/>
    <cellStyle name="Total 2 4 6 4" xfId="36987" xr:uid="{00000000-0005-0000-0000-000073900000}"/>
    <cellStyle name="Total 2 4 7" xfId="36988" xr:uid="{00000000-0005-0000-0000-000074900000}"/>
    <cellStyle name="Total 2 4 8" xfId="36989" xr:uid="{00000000-0005-0000-0000-000075900000}"/>
    <cellStyle name="Total 2 4 9" xfId="36990" xr:uid="{00000000-0005-0000-0000-000076900000}"/>
    <cellStyle name="Total 2 4 9 2" xfId="36991" xr:uid="{00000000-0005-0000-0000-000077900000}"/>
    <cellStyle name="Total 2 5" xfId="36992" xr:uid="{00000000-0005-0000-0000-000078900000}"/>
    <cellStyle name="Total 2 5 2" xfId="36993" xr:uid="{00000000-0005-0000-0000-000079900000}"/>
    <cellStyle name="Total 2 5 2 2" xfId="36994" xr:uid="{00000000-0005-0000-0000-00007A900000}"/>
    <cellStyle name="Total 2 5 2 2 2" xfId="36995" xr:uid="{00000000-0005-0000-0000-00007B900000}"/>
    <cellStyle name="Total 2 5 2 2 3" xfId="36996" xr:uid="{00000000-0005-0000-0000-00007C900000}"/>
    <cellStyle name="Total 2 5 2 3" xfId="36997" xr:uid="{00000000-0005-0000-0000-00007D900000}"/>
    <cellStyle name="Total 2 5 2 4" xfId="36998" xr:uid="{00000000-0005-0000-0000-00007E900000}"/>
    <cellStyle name="Total 2 5 2 5" xfId="36999" xr:uid="{00000000-0005-0000-0000-00007F900000}"/>
    <cellStyle name="Total 2 5 3" xfId="37000" xr:uid="{00000000-0005-0000-0000-000080900000}"/>
    <cellStyle name="Total 2 5 3 2" xfId="37001" xr:uid="{00000000-0005-0000-0000-000081900000}"/>
    <cellStyle name="Total 2 5 3 3" xfId="37002" xr:uid="{00000000-0005-0000-0000-000082900000}"/>
    <cellStyle name="Total 2 5 3 4" xfId="37003" xr:uid="{00000000-0005-0000-0000-000083900000}"/>
    <cellStyle name="Total 2 5 4" xfId="37004" xr:uid="{00000000-0005-0000-0000-000084900000}"/>
    <cellStyle name="Total 2 5 4 2" xfId="37005" xr:uid="{00000000-0005-0000-0000-000085900000}"/>
    <cellStyle name="Total 2 5 4 3" xfId="37006" xr:uid="{00000000-0005-0000-0000-000086900000}"/>
    <cellStyle name="Total 2 5 4 4" xfId="37007" xr:uid="{00000000-0005-0000-0000-000087900000}"/>
    <cellStyle name="Total 2 5 5" xfId="37008" xr:uid="{00000000-0005-0000-0000-000088900000}"/>
    <cellStyle name="Total 2 5 5 2" xfId="37009" xr:uid="{00000000-0005-0000-0000-000089900000}"/>
    <cellStyle name="Total 2 5 5 3" xfId="37010" xr:uid="{00000000-0005-0000-0000-00008A900000}"/>
    <cellStyle name="Total 2 5 5 4" xfId="37011" xr:uid="{00000000-0005-0000-0000-00008B900000}"/>
    <cellStyle name="Total 2 5 6" xfId="37012" xr:uid="{00000000-0005-0000-0000-00008C900000}"/>
    <cellStyle name="Total 2 5 7" xfId="37013" xr:uid="{00000000-0005-0000-0000-00008D900000}"/>
    <cellStyle name="Total 2 5 8" xfId="37014" xr:uid="{00000000-0005-0000-0000-00008E900000}"/>
    <cellStyle name="Total 2 5 9" xfId="37015" xr:uid="{00000000-0005-0000-0000-00008F900000}"/>
    <cellStyle name="Total 2 6" xfId="37016" xr:uid="{00000000-0005-0000-0000-000090900000}"/>
    <cellStyle name="Total 2 6 2" xfId="37017" xr:uid="{00000000-0005-0000-0000-000091900000}"/>
    <cellStyle name="Total 2 6 2 2" xfId="37018" xr:uid="{00000000-0005-0000-0000-000092900000}"/>
    <cellStyle name="Total 2 6 2 3" xfId="37019" xr:uid="{00000000-0005-0000-0000-000093900000}"/>
    <cellStyle name="Total 2 6 3" xfId="37020" xr:uid="{00000000-0005-0000-0000-000094900000}"/>
    <cellStyle name="Total 2 6 3 2" xfId="37021" xr:uid="{00000000-0005-0000-0000-000095900000}"/>
    <cellStyle name="Total 2 6 4" xfId="37022" xr:uid="{00000000-0005-0000-0000-000096900000}"/>
    <cellStyle name="Total 2 6 5" xfId="37023" xr:uid="{00000000-0005-0000-0000-000097900000}"/>
    <cellStyle name="Total 2 6 6" xfId="37024" xr:uid="{00000000-0005-0000-0000-000098900000}"/>
    <cellStyle name="Total 2 6 7" xfId="37025" xr:uid="{00000000-0005-0000-0000-000099900000}"/>
    <cellStyle name="Total 2 6 8" xfId="37026" xr:uid="{00000000-0005-0000-0000-00009A900000}"/>
    <cellStyle name="Total 2 7" xfId="37027" xr:uid="{00000000-0005-0000-0000-00009B900000}"/>
    <cellStyle name="Total 2 7 2" xfId="37028" xr:uid="{00000000-0005-0000-0000-00009C900000}"/>
    <cellStyle name="Total 2 7 2 2" xfId="37029" xr:uid="{00000000-0005-0000-0000-00009D900000}"/>
    <cellStyle name="Total 2 7 2 2 2" xfId="37030" xr:uid="{00000000-0005-0000-0000-00009E900000}"/>
    <cellStyle name="Total 2 7 2 3" xfId="37031" xr:uid="{00000000-0005-0000-0000-00009F900000}"/>
    <cellStyle name="Total 2 7 2 4" xfId="37032" xr:uid="{00000000-0005-0000-0000-0000A0900000}"/>
    <cellStyle name="Total 2 7 3" xfId="37033" xr:uid="{00000000-0005-0000-0000-0000A1900000}"/>
    <cellStyle name="Total 2 7 4" xfId="37034" xr:uid="{00000000-0005-0000-0000-0000A2900000}"/>
    <cellStyle name="Total 2 7 5" xfId="37035" xr:uid="{00000000-0005-0000-0000-0000A3900000}"/>
    <cellStyle name="Total 2 7 6" xfId="37036" xr:uid="{00000000-0005-0000-0000-0000A4900000}"/>
    <cellStyle name="Total 2 7 7" xfId="37037" xr:uid="{00000000-0005-0000-0000-0000A5900000}"/>
    <cellStyle name="Total 2 8" xfId="37038" xr:uid="{00000000-0005-0000-0000-0000A6900000}"/>
    <cellStyle name="Total 2 8 2" xfId="37039" xr:uid="{00000000-0005-0000-0000-0000A7900000}"/>
    <cellStyle name="Total 2 8 2 2" xfId="37040" xr:uid="{00000000-0005-0000-0000-0000A8900000}"/>
    <cellStyle name="Total 2 8 2 2 2" xfId="37041" xr:uid="{00000000-0005-0000-0000-0000A9900000}"/>
    <cellStyle name="Total 2 8 2 3" xfId="37042" xr:uid="{00000000-0005-0000-0000-0000AA900000}"/>
    <cellStyle name="Total 2 8 2 4" xfId="37043" xr:uid="{00000000-0005-0000-0000-0000AB900000}"/>
    <cellStyle name="Total 2 8 3" xfId="37044" xr:uid="{00000000-0005-0000-0000-0000AC900000}"/>
    <cellStyle name="Total 2 8 4" xfId="37045" xr:uid="{00000000-0005-0000-0000-0000AD900000}"/>
    <cellStyle name="Total 2 8 5" xfId="37046" xr:uid="{00000000-0005-0000-0000-0000AE900000}"/>
    <cellStyle name="Total 2 8 6" xfId="37047" xr:uid="{00000000-0005-0000-0000-0000AF900000}"/>
    <cellStyle name="Total 2 8 7" xfId="37048" xr:uid="{00000000-0005-0000-0000-0000B0900000}"/>
    <cellStyle name="Total 2 9" xfId="37049" xr:uid="{00000000-0005-0000-0000-0000B1900000}"/>
    <cellStyle name="Total 2 9 2" xfId="37050" xr:uid="{00000000-0005-0000-0000-0000B2900000}"/>
    <cellStyle name="Total 2 9 2 2" xfId="37051" xr:uid="{00000000-0005-0000-0000-0000B3900000}"/>
    <cellStyle name="Total 2 9 3" xfId="37052" xr:uid="{00000000-0005-0000-0000-0000B4900000}"/>
    <cellStyle name="Total 2 9 4" xfId="37053" xr:uid="{00000000-0005-0000-0000-0000B5900000}"/>
    <cellStyle name="Total 2 9 5" xfId="37054" xr:uid="{00000000-0005-0000-0000-0000B6900000}"/>
    <cellStyle name="Total 2 9 6" xfId="37055" xr:uid="{00000000-0005-0000-0000-0000B7900000}"/>
    <cellStyle name="Total 20" xfId="37056" xr:uid="{00000000-0005-0000-0000-0000B8900000}"/>
    <cellStyle name="Total 20 2" xfId="37057" xr:uid="{00000000-0005-0000-0000-0000B9900000}"/>
    <cellStyle name="Total 20 2 2" xfId="37058" xr:uid="{00000000-0005-0000-0000-0000BA900000}"/>
    <cellStyle name="Total 20 2 2 2" xfId="37059" xr:uid="{00000000-0005-0000-0000-0000BB900000}"/>
    <cellStyle name="Total 20 2 2 2 2" xfId="37060" xr:uid="{00000000-0005-0000-0000-0000BC900000}"/>
    <cellStyle name="Total 20 2 2 2 3" xfId="37061" xr:uid="{00000000-0005-0000-0000-0000BD900000}"/>
    <cellStyle name="Total 20 2 2 2 4" xfId="37062" xr:uid="{00000000-0005-0000-0000-0000BE900000}"/>
    <cellStyle name="Total 20 2 2 3" xfId="37063" xr:uid="{00000000-0005-0000-0000-0000BF900000}"/>
    <cellStyle name="Total 20 2 2 3 2" xfId="37064" xr:uid="{00000000-0005-0000-0000-0000C0900000}"/>
    <cellStyle name="Total 20 2 2 3 3" xfId="37065" xr:uid="{00000000-0005-0000-0000-0000C1900000}"/>
    <cellStyle name="Total 20 2 2 3 4" xfId="37066" xr:uid="{00000000-0005-0000-0000-0000C2900000}"/>
    <cellStyle name="Total 20 2 2 4" xfId="37067" xr:uid="{00000000-0005-0000-0000-0000C3900000}"/>
    <cellStyle name="Total 20 2 2 4 2" xfId="37068" xr:uid="{00000000-0005-0000-0000-0000C4900000}"/>
    <cellStyle name="Total 20 2 2 4 3" xfId="37069" xr:uid="{00000000-0005-0000-0000-0000C5900000}"/>
    <cellStyle name="Total 20 2 2 4 4" xfId="37070" xr:uid="{00000000-0005-0000-0000-0000C6900000}"/>
    <cellStyle name="Total 20 2 2 5" xfId="37071" xr:uid="{00000000-0005-0000-0000-0000C7900000}"/>
    <cellStyle name="Total 20 2 2 5 2" xfId="37072" xr:uid="{00000000-0005-0000-0000-0000C8900000}"/>
    <cellStyle name="Total 20 2 2 5 3" xfId="37073" xr:uid="{00000000-0005-0000-0000-0000C9900000}"/>
    <cellStyle name="Total 20 2 2 5 4" xfId="37074" xr:uid="{00000000-0005-0000-0000-0000CA900000}"/>
    <cellStyle name="Total 20 2 2 6" xfId="37075" xr:uid="{00000000-0005-0000-0000-0000CB900000}"/>
    <cellStyle name="Total 20 2 2 7" xfId="37076" xr:uid="{00000000-0005-0000-0000-0000CC900000}"/>
    <cellStyle name="Total 20 2 2 8" xfId="37077" xr:uid="{00000000-0005-0000-0000-0000CD900000}"/>
    <cellStyle name="Total 20 2 3" xfId="37078" xr:uid="{00000000-0005-0000-0000-0000CE900000}"/>
    <cellStyle name="Total 20 2 3 2" xfId="37079" xr:uid="{00000000-0005-0000-0000-0000CF900000}"/>
    <cellStyle name="Total 20 2 3 3" xfId="37080" xr:uid="{00000000-0005-0000-0000-0000D0900000}"/>
    <cellStyle name="Total 20 2 3 4" xfId="37081" xr:uid="{00000000-0005-0000-0000-0000D1900000}"/>
    <cellStyle name="Total 20 2 4" xfId="37082" xr:uid="{00000000-0005-0000-0000-0000D2900000}"/>
    <cellStyle name="Total 20 2 5" xfId="37083" xr:uid="{00000000-0005-0000-0000-0000D3900000}"/>
    <cellStyle name="Total 20 2 6" xfId="37084" xr:uid="{00000000-0005-0000-0000-0000D4900000}"/>
    <cellStyle name="Total 20 3" xfId="37085" xr:uid="{00000000-0005-0000-0000-0000D5900000}"/>
    <cellStyle name="Total 20 3 2" xfId="37086" xr:uid="{00000000-0005-0000-0000-0000D6900000}"/>
    <cellStyle name="Total 20 3 2 2" xfId="37087" xr:uid="{00000000-0005-0000-0000-0000D7900000}"/>
    <cellStyle name="Total 20 3 2 3" xfId="37088" xr:uid="{00000000-0005-0000-0000-0000D8900000}"/>
    <cellStyle name="Total 20 3 2 4" xfId="37089" xr:uid="{00000000-0005-0000-0000-0000D9900000}"/>
    <cellStyle name="Total 20 3 3" xfId="37090" xr:uid="{00000000-0005-0000-0000-0000DA900000}"/>
    <cellStyle name="Total 20 3 3 2" xfId="37091" xr:uid="{00000000-0005-0000-0000-0000DB900000}"/>
    <cellStyle name="Total 20 3 3 3" xfId="37092" xr:uid="{00000000-0005-0000-0000-0000DC900000}"/>
    <cellStyle name="Total 20 3 3 4" xfId="37093" xr:uid="{00000000-0005-0000-0000-0000DD900000}"/>
    <cellStyle name="Total 20 3 4" xfId="37094" xr:uid="{00000000-0005-0000-0000-0000DE900000}"/>
    <cellStyle name="Total 20 3 4 2" xfId="37095" xr:uid="{00000000-0005-0000-0000-0000DF900000}"/>
    <cellStyle name="Total 20 3 4 3" xfId="37096" xr:uid="{00000000-0005-0000-0000-0000E0900000}"/>
    <cellStyle name="Total 20 3 4 4" xfId="37097" xr:uid="{00000000-0005-0000-0000-0000E1900000}"/>
    <cellStyle name="Total 20 3 5" xfId="37098" xr:uid="{00000000-0005-0000-0000-0000E2900000}"/>
    <cellStyle name="Total 20 3 5 2" xfId="37099" xr:uid="{00000000-0005-0000-0000-0000E3900000}"/>
    <cellStyle name="Total 20 3 5 3" xfId="37100" xr:uid="{00000000-0005-0000-0000-0000E4900000}"/>
    <cellStyle name="Total 20 3 5 4" xfId="37101" xr:uid="{00000000-0005-0000-0000-0000E5900000}"/>
    <cellStyle name="Total 20 3 6" xfId="37102" xr:uid="{00000000-0005-0000-0000-0000E6900000}"/>
    <cellStyle name="Total 20 3 7" xfId="37103" xr:uid="{00000000-0005-0000-0000-0000E7900000}"/>
    <cellStyle name="Total 20 3 8" xfId="37104" xr:uid="{00000000-0005-0000-0000-0000E8900000}"/>
    <cellStyle name="Total 20 4" xfId="37105" xr:uid="{00000000-0005-0000-0000-0000E9900000}"/>
    <cellStyle name="Total 20 4 2" xfId="37106" xr:uid="{00000000-0005-0000-0000-0000EA900000}"/>
    <cellStyle name="Total 20 4 3" xfId="37107" xr:uid="{00000000-0005-0000-0000-0000EB900000}"/>
    <cellStyle name="Total 20 4 4" xfId="37108" xr:uid="{00000000-0005-0000-0000-0000EC900000}"/>
    <cellStyle name="Total 20 5" xfId="37109" xr:uid="{00000000-0005-0000-0000-0000ED900000}"/>
    <cellStyle name="Total 20 6" xfId="37110" xr:uid="{00000000-0005-0000-0000-0000EE900000}"/>
    <cellStyle name="Total 20 7" xfId="37111" xr:uid="{00000000-0005-0000-0000-0000EF900000}"/>
    <cellStyle name="Total 21" xfId="37112" xr:uid="{00000000-0005-0000-0000-0000F0900000}"/>
    <cellStyle name="Total 21 2" xfId="37113" xr:uid="{00000000-0005-0000-0000-0000F1900000}"/>
    <cellStyle name="Total 21 2 2" xfId="37114" xr:uid="{00000000-0005-0000-0000-0000F2900000}"/>
    <cellStyle name="Total 21 2 2 2" xfId="37115" xr:uid="{00000000-0005-0000-0000-0000F3900000}"/>
    <cellStyle name="Total 21 2 2 2 2" xfId="37116" xr:uid="{00000000-0005-0000-0000-0000F4900000}"/>
    <cellStyle name="Total 21 2 2 2 3" xfId="37117" xr:uid="{00000000-0005-0000-0000-0000F5900000}"/>
    <cellStyle name="Total 21 2 2 2 4" xfId="37118" xr:uid="{00000000-0005-0000-0000-0000F6900000}"/>
    <cellStyle name="Total 21 2 2 3" xfId="37119" xr:uid="{00000000-0005-0000-0000-0000F7900000}"/>
    <cellStyle name="Total 21 2 2 3 2" xfId="37120" xr:uid="{00000000-0005-0000-0000-0000F8900000}"/>
    <cellStyle name="Total 21 2 2 3 3" xfId="37121" xr:uid="{00000000-0005-0000-0000-0000F9900000}"/>
    <cellStyle name="Total 21 2 2 3 4" xfId="37122" xr:uid="{00000000-0005-0000-0000-0000FA900000}"/>
    <cellStyle name="Total 21 2 2 4" xfId="37123" xr:uid="{00000000-0005-0000-0000-0000FB900000}"/>
    <cellStyle name="Total 21 2 2 4 2" xfId="37124" xr:uid="{00000000-0005-0000-0000-0000FC900000}"/>
    <cellStyle name="Total 21 2 2 4 3" xfId="37125" xr:uid="{00000000-0005-0000-0000-0000FD900000}"/>
    <cellStyle name="Total 21 2 2 4 4" xfId="37126" xr:uid="{00000000-0005-0000-0000-0000FE900000}"/>
    <cellStyle name="Total 21 2 2 5" xfId="37127" xr:uid="{00000000-0005-0000-0000-0000FF900000}"/>
    <cellStyle name="Total 21 2 2 5 2" xfId="37128" xr:uid="{00000000-0005-0000-0000-000000910000}"/>
    <cellStyle name="Total 21 2 2 5 3" xfId="37129" xr:uid="{00000000-0005-0000-0000-000001910000}"/>
    <cellStyle name="Total 21 2 2 5 4" xfId="37130" xr:uid="{00000000-0005-0000-0000-000002910000}"/>
    <cellStyle name="Total 21 2 2 6" xfId="37131" xr:uid="{00000000-0005-0000-0000-000003910000}"/>
    <cellStyle name="Total 21 2 2 7" xfId="37132" xr:uid="{00000000-0005-0000-0000-000004910000}"/>
    <cellStyle name="Total 21 2 2 8" xfId="37133" xr:uid="{00000000-0005-0000-0000-000005910000}"/>
    <cellStyle name="Total 21 2 3" xfId="37134" xr:uid="{00000000-0005-0000-0000-000006910000}"/>
    <cellStyle name="Total 21 2 3 2" xfId="37135" xr:uid="{00000000-0005-0000-0000-000007910000}"/>
    <cellStyle name="Total 21 2 3 3" xfId="37136" xr:uid="{00000000-0005-0000-0000-000008910000}"/>
    <cellStyle name="Total 21 2 3 4" xfId="37137" xr:uid="{00000000-0005-0000-0000-000009910000}"/>
    <cellStyle name="Total 21 2 4" xfId="37138" xr:uid="{00000000-0005-0000-0000-00000A910000}"/>
    <cellStyle name="Total 21 2 5" xfId="37139" xr:uid="{00000000-0005-0000-0000-00000B910000}"/>
    <cellStyle name="Total 21 2 6" xfId="37140" xr:uid="{00000000-0005-0000-0000-00000C910000}"/>
    <cellStyle name="Total 21 3" xfId="37141" xr:uid="{00000000-0005-0000-0000-00000D910000}"/>
    <cellStyle name="Total 21 3 2" xfId="37142" xr:uid="{00000000-0005-0000-0000-00000E910000}"/>
    <cellStyle name="Total 21 3 2 2" xfId="37143" xr:uid="{00000000-0005-0000-0000-00000F910000}"/>
    <cellStyle name="Total 21 3 2 3" xfId="37144" xr:uid="{00000000-0005-0000-0000-000010910000}"/>
    <cellStyle name="Total 21 3 2 4" xfId="37145" xr:uid="{00000000-0005-0000-0000-000011910000}"/>
    <cellStyle name="Total 21 3 3" xfId="37146" xr:uid="{00000000-0005-0000-0000-000012910000}"/>
    <cellStyle name="Total 21 3 3 2" xfId="37147" xr:uid="{00000000-0005-0000-0000-000013910000}"/>
    <cellStyle name="Total 21 3 3 3" xfId="37148" xr:uid="{00000000-0005-0000-0000-000014910000}"/>
    <cellStyle name="Total 21 3 3 4" xfId="37149" xr:uid="{00000000-0005-0000-0000-000015910000}"/>
    <cellStyle name="Total 21 3 4" xfId="37150" xr:uid="{00000000-0005-0000-0000-000016910000}"/>
    <cellStyle name="Total 21 3 4 2" xfId="37151" xr:uid="{00000000-0005-0000-0000-000017910000}"/>
    <cellStyle name="Total 21 3 4 3" xfId="37152" xr:uid="{00000000-0005-0000-0000-000018910000}"/>
    <cellStyle name="Total 21 3 4 4" xfId="37153" xr:uid="{00000000-0005-0000-0000-000019910000}"/>
    <cellStyle name="Total 21 3 5" xfId="37154" xr:uid="{00000000-0005-0000-0000-00001A910000}"/>
    <cellStyle name="Total 21 3 5 2" xfId="37155" xr:uid="{00000000-0005-0000-0000-00001B910000}"/>
    <cellStyle name="Total 21 3 5 3" xfId="37156" xr:uid="{00000000-0005-0000-0000-00001C910000}"/>
    <cellStyle name="Total 21 3 5 4" xfId="37157" xr:uid="{00000000-0005-0000-0000-00001D910000}"/>
    <cellStyle name="Total 21 3 6" xfId="37158" xr:uid="{00000000-0005-0000-0000-00001E910000}"/>
    <cellStyle name="Total 21 3 7" xfId="37159" xr:uid="{00000000-0005-0000-0000-00001F910000}"/>
    <cellStyle name="Total 21 3 8" xfId="37160" xr:uid="{00000000-0005-0000-0000-000020910000}"/>
    <cellStyle name="Total 21 4" xfId="37161" xr:uid="{00000000-0005-0000-0000-000021910000}"/>
    <cellStyle name="Total 21 4 2" xfId="37162" xr:uid="{00000000-0005-0000-0000-000022910000}"/>
    <cellStyle name="Total 21 4 3" xfId="37163" xr:uid="{00000000-0005-0000-0000-000023910000}"/>
    <cellStyle name="Total 21 4 4" xfId="37164" xr:uid="{00000000-0005-0000-0000-000024910000}"/>
    <cellStyle name="Total 21 5" xfId="37165" xr:uid="{00000000-0005-0000-0000-000025910000}"/>
    <cellStyle name="Total 21 6" xfId="37166" xr:uid="{00000000-0005-0000-0000-000026910000}"/>
    <cellStyle name="Total 21 7" xfId="37167" xr:uid="{00000000-0005-0000-0000-000027910000}"/>
    <cellStyle name="Total 22" xfId="37168" xr:uid="{00000000-0005-0000-0000-000028910000}"/>
    <cellStyle name="Total 22 2" xfId="37169" xr:uid="{00000000-0005-0000-0000-000029910000}"/>
    <cellStyle name="Total 22 2 2" xfId="37170" xr:uid="{00000000-0005-0000-0000-00002A910000}"/>
    <cellStyle name="Total 22 2 2 2" xfId="37171" xr:uid="{00000000-0005-0000-0000-00002B910000}"/>
    <cellStyle name="Total 22 2 2 2 2" xfId="37172" xr:uid="{00000000-0005-0000-0000-00002C910000}"/>
    <cellStyle name="Total 22 2 2 2 3" xfId="37173" xr:uid="{00000000-0005-0000-0000-00002D910000}"/>
    <cellStyle name="Total 22 2 2 2 4" xfId="37174" xr:uid="{00000000-0005-0000-0000-00002E910000}"/>
    <cellStyle name="Total 22 2 2 3" xfId="37175" xr:uid="{00000000-0005-0000-0000-00002F910000}"/>
    <cellStyle name="Total 22 2 2 3 2" xfId="37176" xr:uid="{00000000-0005-0000-0000-000030910000}"/>
    <cellStyle name="Total 22 2 2 3 3" xfId="37177" xr:uid="{00000000-0005-0000-0000-000031910000}"/>
    <cellStyle name="Total 22 2 2 3 4" xfId="37178" xr:uid="{00000000-0005-0000-0000-000032910000}"/>
    <cellStyle name="Total 22 2 2 4" xfId="37179" xr:uid="{00000000-0005-0000-0000-000033910000}"/>
    <cellStyle name="Total 22 2 2 4 2" xfId="37180" xr:uid="{00000000-0005-0000-0000-000034910000}"/>
    <cellStyle name="Total 22 2 2 4 3" xfId="37181" xr:uid="{00000000-0005-0000-0000-000035910000}"/>
    <cellStyle name="Total 22 2 2 4 4" xfId="37182" xr:uid="{00000000-0005-0000-0000-000036910000}"/>
    <cellStyle name="Total 22 2 2 5" xfId="37183" xr:uid="{00000000-0005-0000-0000-000037910000}"/>
    <cellStyle name="Total 22 2 2 5 2" xfId="37184" xr:uid="{00000000-0005-0000-0000-000038910000}"/>
    <cellStyle name="Total 22 2 2 5 3" xfId="37185" xr:uid="{00000000-0005-0000-0000-000039910000}"/>
    <cellStyle name="Total 22 2 2 5 4" xfId="37186" xr:uid="{00000000-0005-0000-0000-00003A910000}"/>
    <cellStyle name="Total 22 2 2 6" xfId="37187" xr:uid="{00000000-0005-0000-0000-00003B910000}"/>
    <cellStyle name="Total 22 2 2 7" xfId="37188" xr:uid="{00000000-0005-0000-0000-00003C910000}"/>
    <cellStyle name="Total 22 2 2 8" xfId="37189" xr:uid="{00000000-0005-0000-0000-00003D910000}"/>
    <cellStyle name="Total 22 2 3" xfId="37190" xr:uid="{00000000-0005-0000-0000-00003E910000}"/>
    <cellStyle name="Total 22 2 3 2" xfId="37191" xr:uid="{00000000-0005-0000-0000-00003F910000}"/>
    <cellStyle name="Total 22 2 3 3" xfId="37192" xr:uid="{00000000-0005-0000-0000-000040910000}"/>
    <cellStyle name="Total 22 2 3 4" xfId="37193" xr:uid="{00000000-0005-0000-0000-000041910000}"/>
    <cellStyle name="Total 22 2 4" xfId="37194" xr:uid="{00000000-0005-0000-0000-000042910000}"/>
    <cellStyle name="Total 22 2 5" xfId="37195" xr:uid="{00000000-0005-0000-0000-000043910000}"/>
    <cellStyle name="Total 22 2 6" xfId="37196" xr:uid="{00000000-0005-0000-0000-000044910000}"/>
    <cellStyle name="Total 22 3" xfId="37197" xr:uid="{00000000-0005-0000-0000-000045910000}"/>
    <cellStyle name="Total 22 3 2" xfId="37198" xr:uid="{00000000-0005-0000-0000-000046910000}"/>
    <cellStyle name="Total 22 3 2 2" xfId="37199" xr:uid="{00000000-0005-0000-0000-000047910000}"/>
    <cellStyle name="Total 22 3 2 3" xfId="37200" xr:uid="{00000000-0005-0000-0000-000048910000}"/>
    <cellStyle name="Total 22 3 2 4" xfId="37201" xr:uid="{00000000-0005-0000-0000-000049910000}"/>
    <cellStyle name="Total 22 3 3" xfId="37202" xr:uid="{00000000-0005-0000-0000-00004A910000}"/>
    <cellStyle name="Total 22 3 3 2" xfId="37203" xr:uid="{00000000-0005-0000-0000-00004B910000}"/>
    <cellStyle name="Total 22 3 3 3" xfId="37204" xr:uid="{00000000-0005-0000-0000-00004C910000}"/>
    <cellStyle name="Total 22 3 3 4" xfId="37205" xr:uid="{00000000-0005-0000-0000-00004D910000}"/>
    <cellStyle name="Total 22 3 4" xfId="37206" xr:uid="{00000000-0005-0000-0000-00004E910000}"/>
    <cellStyle name="Total 22 3 4 2" xfId="37207" xr:uid="{00000000-0005-0000-0000-00004F910000}"/>
    <cellStyle name="Total 22 3 4 3" xfId="37208" xr:uid="{00000000-0005-0000-0000-000050910000}"/>
    <cellStyle name="Total 22 3 4 4" xfId="37209" xr:uid="{00000000-0005-0000-0000-000051910000}"/>
    <cellStyle name="Total 22 3 5" xfId="37210" xr:uid="{00000000-0005-0000-0000-000052910000}"/>
    <cellStyle name="Total 22 3 5 2" xfId="37211" xr:uid="{00000000-0005-0000-0000-000053910000}"/>
    <cellStyle name="Total 22 3 5 3" xfId="37212" xr:uid="{00000000-0005-0000-0000-000054910000}"/>
    <cellStyle name="Total 22 3 5 4" xfId="37213" xr:uid="{00000000-0005-0000-0000-000055910000}"/>
    <cellStyle name="Total 22 3 6" xfId="37214" xr:uid="{00000000-0005-0000-0000-000056910000}"/>
    <cellStyle name="Total 22 3 7" xfId="37215" xr:uid="{00000000-0005-0000-0000-000057910000}"/>
    <cellStyle name="Total 22 3 8" xfId="37216" xr:uid="{00000000-0005-0000-0000-000058910000}"/>
    <cellStyle name="Total 22 4" xfId="37217" xr:uid="{00000000-0005-0000-0000-000059910000}"/>
    <cellStyle name="Total 22 4 2" xfId="37218" xr:uid="{00000000-0005-0000-0000-00005A910000}"/>
    <cellStyle name="Total 22 4 3" xfId="37219" xr:uid="{00000000-0005-0000-0000-00005B910000}"/>
    <cellStyle name="Total 22 4 4" xfId="37220" xr:uid="{00000000-0005-0000-0000-00005C910000}"/>
    <cellStyle name="Total 22 5" xfId="37221" xr:uid="{00000000-0005-0000-0000-00005D910000}"/>
    <cellStyle name="Total 22 6" xfId="37222" xr:uid="{00000000-0005-0000-0000-00005E910000}"/>
    <cellStyle name="Total 22 7" xfId="37223" xr:uid="{00000000-0005-0000-0000-00005F910000}"/>
    <cellStyle name="Total 23" xfId="37224" xr:uid="{00000000-0005-0000-0000-000060910000}"/>
    <cellStyle name="Total 23 2" xfId="37225" xr:uid="{00000000-0005-0000-0000-000061910000}"/>
    <cellStyle name="Total 23 2 2" xfId="37226" xr:uid="{00000000-0005-0000-0000-000062910000}"/>
    <cellStyle name="Total 23 2 2 2" xfId="37227" xr:uid="{00000000-0005-0000-0000-000063910000}"/>
    <cellStyle name="Total 23 2 2 2 2" xfId="37228" xr:uid="{00000000-0005-0000-0000-000064910000}"/>
    <cellStyle name="Total 23 2 2 2 3" xfId="37229" xr:uid="{00000000-0005-0000-0000-000065910000}"/>
    <cellStyle name="Total 23 2 2 2 4" xfId="37230" xr:uid="{00000000-0005-0000-0000-000066910000}"/>
    <cellStyle name="Total 23 2 2 3" xfId="37231" xr:uid="{00000000-0005-0000-0000-000067910000}"/>
    <cellStyle name="Total 23 2 2 3 2" xfId="37232" xr:uid="{00000000-0005-0000-0000-000068910000}"/>
    <cellStyle name="Total 23 2 2 3 3" xfId="37233" xr:uid="{00000000-0005-0000-0000-000069910000}"/>
    <cellStyle name="Total 23 2 2 3 4" xfId="37234" xr:uid="{00000000-0005-0000-0000-00006A910000}"/>
    <cellStyle name="Total 23 2 2 4" xfId="37235" xr:uid="{00000000-0005-0000-0000-00006B910000}"/>
    <cellStyle name="Total 23 2 2 4 2" xfId="37236" xr:uid="{00000000-0005-0000-0000-00006C910000}"/>
    <cellStyle name="Total 23 2 2 4 3" xfId="37237" xr:uid="{00000000-0005-0000-0000-00006D910000}"/>
    <cellStyle name="Total 23 2 2 4 4" xfId="37238" xr:uid="{00000000-0005-0000-0000-00006E910000}"/>
    <cellStyle name="Total 23 2 2 5" xfId="37239" xr:uid="{00000000-0005-0000-0000-00006F910000}"/>
    <cellStyle name="Total 23 2 2 5 2" xfId="37240" xr:uid="{00000000-0005-0000-0000-000070910000}"/>
    <cellStyle name="Total 23 2 2 5 3" xfId="37241" xr:uid="{00000000-0005-0000-0000-000071910000}"/>
    <cellStyle name="Total 23 2 2 5 4" xfId="37242" xr:uid="{00000000-0005-0000-0000-000072910000}"/>
    <cellStyle name="Total 23 2 2 6" xfId="37243" xr:uid="{00000000-0005-0000-0000-000073910000}"/>
    <cellStyle name="Total 23 2 2 7" xfId="37244" xr:uid="{00000000-0005-0000-0000-000074910000}"/>
    <cellStyle name="Total 23 2 2 8" xfId="37245" xr:uid="{00000000-0005-0000-0000-000075910000}"/>
    <cellStyle name="Total 23 2 3" xfId="37246" xr:uid="{00000000-0005-0000-0000-000076910000}"/>
    <cellStyle name="Total 23 2 3 2" xfId="37247" xr:uid="{00000000-0005-0000-0000-000077910000}"/>
    <cellStyle name="Total 23 2 3 3" xfId="37248" xr:uid="{00000000-0005-0000-0000-000078910000}"/>
    <cellStyle name="Total 23 2 3 4" xfId="37249" xr:uid="{00000000-0005-0000-0000-000079910000}"/>
    <cellStyle name="Total 23 2 4" xfId="37250" xr:uid="{00000000-0005-0000-0000-00007A910000}"/>
    <cellStyle name="Total 23 2 5" xfId="37251" xr:uid="{00000000-0005-0000-0000-00007B910000}"/>
    <cellStyle name="Total 23 2 6" xfId="37252" xr:uid="{00000000-0005-0000-0000-00007C910000}"/>
    <cellStyle name="Total 23 3" xfId="37253" xr:uid="{00000000-0005-0000-0000-00007D910000}"/>
    <cellStyle name="Total 23 3 2" xfId="37254" xr:uid="{00000000-0005-0000-0000-00007E910000}"/>
    <cellStyle name="Total 23 3 2 2" xfId="37255" xr:uid="{00000000-0005-0000-0000-00007F910000}"/>
    <cellStyle name="Total 23 3 2 3" xfId="37256" xr:uid="{00000000-0005-0000-0000-000080910000}"/>
    <cellStyle name="Total 23 3 2 4" xfId="37257" xr:uid="{00000000-0005-0000-0000-000081910000}"/>
    <cellStyle name="Total 23 3 3" xfId="37258" xr:uid="{00000000-0005-0000-0000-000082910000}"/>
    <cellStyle name="Total 23 3 3 2" xfId="37259" xr:uid="{00000000-0005-0000-0000-000083910000}"/>
    <cellStyle name="Total 23 3 3 3" xfId="37260" xr:uid="{00000000-0005-0000-0000-000084910000}"/>
    <cellStyle name="Total 23 3 3 4" xfId="37261" xr:uid="{00000000-0005-0000-0000-000085910000}"/>
    <cellStyle name="Total 23 3 4" xfId="37262" xr:uid="{00000000-0005-0000-0000-000086910000}"/>
    <cellStyle name="Total 23 3 4 2" xfId="37263" xr:uid="{00000000-0005-0000-0000-000087910000}"/>
    <cellStyle name="Total 23 3 4 3" xfId="37264" xr:uid="{00000000-0005-0000-0000-000088910000}"/>
    <cellStyle name="Total 23 3 4 4" xfId="37265" xr:uid="{00000000-0005-0000-0000-000089910000}"/>
    <cellStyle name="Total 23 3 5" xfId="37266" xr:uid="{00000000-0005-0000-0000-00008A910000}"/>
    <cellStyle name="Total 23 3 5 2" xfId="37267" xr:uid="{00000000-0005-0000-0000-00008B910000}"/>
    <cellStyle name="Total 23 3 5 3" xfId="37268" xr:uid="{00000000-0005-0000-0000-00008C910000}"/>
    <cellStyle name="Total 23 3 5 4" xfId="37269" xr:uid="{00000000-0005-0000-0000-00008D910000}"/>
    <cellStyle name="Total 23 3 6" xfId="37270" xr:uid="{00000000-0005-0000-0000-00008E910000}"/>
    <cellStyle name="Total 23 3 7" xfId="37271" xr:uid="{00000000-0005-0000-0000-00008F910000}"/>
    <cellStyle name="Total 23 3 8" xfId="37272" xr:uid="{00000000-0005-0000-0000-000090910000}"/>
    <cellStyle name="Total 23 4" xfId="37273" xr:uid="{00000000-0005-0000-0000-000091910000}"/>
    <cellStyle name="Total 23 4 2" xfId="37274" xr:uid="{00000000-0005-0000-0000-000092910000}"/>
    <cellStyle name="Total 23 4 3" xfId="37275" xr:uid="{00000000-0005-0000-0000-000093910000}"/>
    <cellStyle name="Total 23 4 4" xfId="37276" xr:uid="{00000000-0005-0000-0000-000094910000}"/>
    <cellStyle name="Total 23 5" xfId="37277" xr:uid="{00000000-0005-0000-0000-000095910000}"/>
    <cellStyle name="Total 23 6" xfId="37278" xr:uid="{00000000-0005-0000-0000-000096910000}"/>
    <cellStyle name="Total 23 7" xfId="37279" xr:uid="{00000000-0005-0000-0000-000097910000}"/>
    <cellStyle name="Total 24" xfId="37280" xr:uid="{00000000-0005-0000-0000-000098910000}"/>
    <cellStyle name="Total 24 2" xfId="37281" xr:uid="{00000000-0005-0000-0000-000099910000}"/>
    <cellStyle name="Total 24 2 2" xfId="37282" xr:uid="{00000000-0005-0000-0000-00009A910000}"/>
    <cellStyle name="Total 24 2 2 2" xfId="37283" xr:uid="{00000000-0005-0000-0000-00009B910000}"/>
    <cellStyle name="Total 24 2 2 2 2" xfId="37284" xr:uid="{00000000-0005-0000-0000-00009C910000}"/>
    <cellStyle name="Total 24 2 2 2 3" xfId="37285" xr:uid="{00000000-0005-0000-0000-00009D910000}"/>
    <cellStyle name="Total 24 2 2 2 4" xfId="37286" xr:uid="{00000000-0005-0000-0000-00009E910000}"/>
    <cellStyle name="Total 24 2 2 3" xfId="37287" xr:uid="{00000000-0005-0000-0000-00009F910000}"/>
    <cellStyle name="Total 24 2 2 3 2" xfId="37288" xr:uid="{00000000-0005-0000-0000-0000A0910000}"/>
    <cellStyle name="Total 24 2 2 3 3" xfId="37289" xr:uid="{00000000-0005-0000-0000-0000A1910000}"/>
    <cellStyle name="Total 24 2 2 3 4" xfId="37290" xr:uid="{00000000-0005-0000-0000-0000A2910000}"/>
    <cellStyle name="Total 24 2 2 4" xfId="37291" xr:uid="{00000000-0005-0000-0000-0000A3910000}"/>
    <cellStyle name="Total 24 2 2 4 2" xfId="37292" xr:uid="{00000000-0005-0000-0000-0000A4910000}"/>
    <cellStyle name="Total 24 2 2 4 3" xfId="37293" xr:uid="{00000000-0005-0000-0000-0000A5910000}"/>
    <cellStyle name="Total 24 2 2 4 4" xfId="37294" xr:uid="{00000000-0005-0000-0000-0000A6910000}"/>
    <cellStyle name="Total 24 2 2 5" xfId="37295" xr:uid="{00000000-0005-0000-0000-0000A7910000}"/>
    <cellStyle name="Total 24 2 2 5 2" xfId="37296" xr:uid="{00000000-0005-0000-0000-0000A8910000}"/>
    <cellStyle name="Total 24 2 2 5 3" xfId="37297" xr:uid="{00000000-0005-0000-0000-0000A9910000}"/>
    <cellStyle name="Total 24 2 2 5 4" xfId="37298" xr:uid="{00000000-0005-0000-0000-0000AA910000}"/>
    <cellStyle name="Total 24 2 2 6" xfId="37299" xr:uid="{00000000-0005-0000-0000-0000AB910000}"/>
    <cellStyle name="Total 24 2 2 7" xfId="37300" xr:uid="{00000000-0005-0000-0000-0000AC910000}"/>
    <cellStyle name="Total 24 2 2 8" xfId="37301" xr:uid="{00000000-0005-0000-0000-0000AD910000}"/>
    <cellStyle name="Total 24 2 3" xfId="37302" xr:uid="{00000000-0005-0000-0000-0000AE910000}"/>
    <cellStyle name="Total 24 2 3 2" xfId="37303" xr:uid="{00000000-0005-0000-0000-0000AF910000}"/>
    <cellStyle name="Total 24 2 3 3" xfId="37304" xr:uid="{00000000-0005-0000-0000-0000B0910000}"/>
    <cellStyle name="Total 24 2 3 4" xfId="37305" xr:uid="{00000000-0005-0000-0000-0000B1910000}"/>
    <cellStyle name="Total 24 2 4" xfId="37306" xr:uid="{00000000-0005-0000-0000-0000B2910000}"/>
    <cellStyle name="Total 24 2 5" xfId="37307" xr:uid="{00000000-0005-0000-0000-0000B3910000}"/>
    <cellStyle name="Total 24 2 6" xfId="37308" xr:uid="{00000000-0005-0000-0000-0000B4910000}"/>
    <cellStyle name="Total 24 3" xfId="37309" xr:uid="{00000000-0005-0000-0000-0000B5910000}"/>
    <cellStyle name="Total 24 3 2" xfId="37310" xr:uid="{00000000-0005-0000-0000-0000B6910000}"/>
    <cellStyle name="Total 24 3 2 2" xfId="37311" xr:uid="{00000000-0005-0000-0000-0000B7910000}"/>
    <cellStyle name="Total 24 3 2 3" xfId="37312" xr:uid="{00000000-0005-0000-0000-0000B8910000}"/>
    <cellStyle name="Total 24 3 2 4" xfId="37313" xr:uid="{00000000-0005-0000-0000-0000B9910000}"/>
    <cellStyle name="Total 24 3 3" xfId="37314" xr:uid="{00000000-0005-0000-0000-0000BA910000}"/>
    <cellStyle name="Total 24 3 3 2" xfId="37315" xr:uid="{00000000-0005-0000-0000-0000BB910000}"/>
    <cellStyle name="Total 24 3 3 3" xfId="37316" xr:uid="{00000000-0005-0000-0000-0000BC910000}"/>
    <cellStyle name="Total 24 3 3 4" xfId="37317" xr:uid="{00000000-0005-0000-0000-0000BD910000}"/>
    <cellStyle name="Total 24 3 4" xfId="37318" xr:uid="{00000000-0005-0000-0000-0000BE910000}"/>
    <cellStyle name="Total 24 3 4 2" xfId="37319" xr:uid="{00000000-0005-0000-0000-0000BF910000}"/>
    <cellStyle name="Total 24 3 4 3" xfId="37320" xr:uid="{00000000-0005-0000-0000-0000C0910000}"/>
    <cellStyle name="Total 24 3 4 4" xfId="37321" xr:uid="{00000000-0005-0000-0000-0000C1910000}"/>
    <cellStyle name="Total 24 3 5" xfId="37322" xr:uid="{00000000-0005-0000-0000-0000C2910000}"/>
    <cellStyle name="Total 24 3 5 2" xfId="37323" xr:uid="{00000000-0005-0000-0000-0000C3910000}"/>
    <cellStyle name="Total 24 3 5 3" xfId="37324" xr:uid="{00000000-0005-0000-0000-0000C4910000}"/>
    <cellStyle name="Total 24 3 5 4" xfId="37325" xr:uid="{00000000-0005-0000-0000-0000C5910000}"/>
    <cellStyle name="Total 24 3 6" xfId="37326" xr:uid="{00000000-0005-0000-0000-0000C6910000}"/>
    <cellStyle name="Total 24 3 7" xfId="37327" xr:uid="{00000000-0005-0000-0000-0000C7910000}"/>
    <cellStyle name="Total 24 3 8" xfId="37328" xr:uid="{00000000-0005-0000-0000-0000C8910000}"/>
    <cellStyle name="Total 24 4" xfId="37329" xr:uid="{00000000-0005-0000-0000-0000C9910000}"/>
    <cellStyle name="Total 24 4 2" xfId="37330" xr:uid="{00000000-0005-0000-0000-0000CA910000}"/>
    <cellStyle name="Total 24 4 3" xfId="37331" xr:uid="{00000000-0005-0000-0000-0000CB910000}"/>
    <cellStyle name="Total 24 4 4" xfId="37332" xr:uid="{00000000-0005-0000-0000-0000CC910000}"/>
    <cellStyle name="Total 24 5" xfId="37333" xr:uid="{00000000-0005-0000-0000-0000CD910000}"/>
    <cellStyle name="Total 24 6" xfId="37334" xr:uid="{00000000-0005-0000-0000-0000CE910000}"/>
    <cellStyle name="Total 24 7" xfId="37335" xr:uid="{00000000-0005-0000-0000-0000CF910000}"/>
    <cellStyle name="Total 25" xfId="37336" xr:uid="{00000000-0005-0000-0000-0000D0910000}"/>
    <cellStyle name="Total 25 2" xfId="37337" xr:uid="{00000000-0005-0000-0000-0000D1910000}"/>
    <cellStyle name="Total 25 2 2" xfId="37338" xr:uid="{00000000-0005-0000-0000-0000D2910000}"/>
    <cellStyle name="Total 25 2 2 2" xfId="37339" xr:uid="{00000000-0005-0000-0000-0000D3910000}"/>
    <cellStyle name="Total 25 2 2 2 2" xfId="37340" xr:uid="{00000000-0005-0000-0000-0000D4910000}"/>
    <cellStyle name="Total 25 2 2 2 3" xfId="37341" xr:uid="{00000000-0005-0000-0000-0000D5910000}"/>
    <cellStyle name="Total 25 2 2 2 4" xfId="37342" xr:uid="{00000000-0005-0000-0000-0000D6910000}"/>
    <cellStyle name="Total 25 2 2 3" xfId="37343" xr:uid="{00000000-0005-0000-0000-0000D7910000}"/>
    <cellStyle name="Total 25 2 2 3 2" xfId="37344" xr:uid="{00000000-0005-0000-0000-0000D8910000}"/>
    <cellStyle name="Total 25 2 2 3 3" xfId="37345" xr:uid="{00000000-0005-0000-0000-0000D9910000}"/>
    <cellStyle name="Total 25 2 2 3 4" xfId="37346" xr:uid="{00000000-0005-0000-0000-0000DA910000}"/>
    <cellStyle name="Total 25 2 2 4" xfId="37347" xr:uid="{00000000-0005-0000-0000-0000DB910000}"/>
    <cellStyle name="Total 25 2 2 4 2" xfId="37348" xr:uid="{00000000-0005-0000-0000-0000DC910000}"/>
    <cellStyle name="Total 25 2 2 4 3" xfId="37349" xr:uid="{00000000-0005-0000-0000-0000DD910000}"/>
    <cellStyle name="Total 25 2 2 4 4" xfId="37350" xr:uid="{00000000-0005-0000-0000-0000DE910000}"/>
    <cellStyle name="Total 25 2 2 5" xfId="37351" xr:uid="{00000000-0005-0000-0000-0000DF910000}"/>
    <cellStyle name="Total 25 2 2 5 2" xfId="37352" xr:uid="{00000000-0005-0000-0000-0000E0910000}"/>
    <cellStyle name="Total 25 2 2 5 3" xfId="37353" xr:uid="{00000000-0005-0000-0000-0000E1910000}"/>
    <cellStyle name="Total 25 2 2 5 4" xfId="37354" xr:uid="{00000000-0005-0000-0000-0000E2910000}"/>
    <cellStyle name="Total 25 2 2 6" xfId="37355" xr:uid="{00000000-0005-0000-0000-0000E3910000}"/>
    <cellStyle name="Total 25 2 2 7" xfId="37356" xr:uid="{00000000-0005-0000-0000-0000E4910000}"/>
    <cellStyle name="Total 25 2 2 8" xfId="37357" xr:uid="{00000000-0005-0000-0000-0000E5910000}"/>
    <cellStyle name="Total 25 2 3" xfId="37358" xr:uid="{00000000-0005-0000-0000-0000E6910000}"/>
    <cellStyle name="Total 25 2 3 2" xfId="37359" xr:uid="{00000000-0005-0000-0000-0000E7910000}"/>
    <cellStyle name="Total 25 2 3 3" xfId="37360" xr:uid="{00000000-0005-0000-0000-0000E8910000}"/>
    <cellStyle name="Total 25 2 3 4" xfId="37361" xr:uid="{00000000-0005-0000-0000-0000E9910000}"/>
    <cellStyle name="Total 25 2 4" xfId="37362" xr:uid="{00000000-0005-0000-0000-0000EA910000}"/>
    <cellStyle name="Total 25 2 5" xfId="37363" xr:uid="{00000000-0005-0000-0000-0000EB910000}"/>
    <cellStyle name="Total 25 2 6" xfId="37364" xr:uid="{00000000-0005-0000-0000-0000EC910000}"/>
    <cellStyle name="Total 25 3" xfId="37365" xr:uid="{00000000-0005-0000-0000-0000ED910000}"/>
    <cellStyle name="Total 25 3 2" xfId="37366" xr:uid="{00000000-0005-0000-0000-0000EE910000}"/>
    <cellStyle name="Total 25 3 2 2" xfId="37367" xr:uid="{00000000-0005-0000-0000-0000EF910000}"/>
    <cellStyle name="Total 25 3 2 3" xfId="37368" xr:uid="{00000000-0005-0000-0000-0000F0910000}"/>
    <cellStyle name="Total 25 3 2 4" xfId="37369" xr:uid="{00000000-0005-0000-0000-0000F1910000}"/>
    <cellStyle name="Total 25 3 3" xfId="37370" xr:uid="{00000000-0005-0000-0000-0000F2910000}"/>
    <cellStyle name="Total 25 3 3 2" xfId="37371" xr:uid="{00000000-0005-0000-0000-0000F3910000}"/>
    <cellStyle name="Total 25 3 3 3" xfId="37372" xr:uid="{00000000-0005-0000-0000-0000F4910000}"/>
    <cellStyle name="Total 25 3 3 4" xfId="37373" xr:uid="{00000000-0005-0000-0000-0000F5910000}"/>
    <cellStyle name="Total 25 3 4" xfId="37374" xr:uid="{00000000-0005-0000-0000-0000F6910000}"/>
    <cellStyle name="Total 25 3 4 2" xfId="37375" xr:uid="{00000000-0005-0000-0000-0000F7910000}"/>
    <cellStyle name="Total 25 3 4 3" xfId="37376" xr:uid="{00000000-0005-0000-0000-0000F8910000}"/>
    <cellStyle name="Total 25 3 4 4" xfId="37377" xr:uid="{00000000-0005-0000-0000-0000F9910000}"/>
    <cellStyle name="Total 25 3 5" xfId="37378" xr:uid="{00000000-0005-0000-0000-0000FA910000}"/>
    <cellStyle name="Total 25 3 5 2" xfId="37379" xr:uid="{00000000-0005-0000-0000-0000FB910000}"/>
    <cellStyle name="Total 25 3 5 3" xfId="37380" xr:uid="{00000000-0005-0000-0000-0000FC910000}"/>
    <cellStyle name="Total 25 3 5 4" xfId="37381" xr:uid="{00000000-0005-0000-0000-0000FD910000}"/>
    <cellStyle name="Total 25 3 6" xfId="37382" xr:uid="{00000000-0005-0000-0000-0000FE910000}"/>
    <cellStyle name="Total 25 3 7" xfId="37383" xr:uid="{00000000-0005-0000-0000-0000FF910000}"/>
    <cellStyle name="Total 25 3 8" xfId="37384" xr:uid="{00000000-0005-0000-0000-000000920000}"/>
    <cellStyle name="Total 25 4" xfId="37385" xr:uid="{00000000-0005-0000-0000-000001920000}"/>
    <cellStyle name="Total 25 4 2" xfId="37386" xr:uid="{00000000-0005-0000-0000-000002920000}"/>
    <cellStyle name="Total 25 4 3" xfId="37387" xr:uid="{00000000-0005-0000-0000-000003920000}"/>
    <cellStyle name="Total 25 4 4" xfId="37388" xr:uid="{00000000-0005-0000-0000-000004920000}"/>
    <cellStyle name="Total 25 5" xfId="37389" xr:uid="{00000000-0005-0000-0000-000005920000}"/>
    <cellStyle name="Total 25 6" xfId="37390" xr:uid="{00000000-0005-0000-0000-000006920000}"/>
    <cellStyle name="Total 25 7" xfId="37391" xr:uid="{00000000-0005-0000-0000-000007920000}"/>
    <cellStyle name="Total 26" xfId="37392" xr:uid="{00000000-0005-0000-0000-000008920000}"/>
    <cellStyle name="Total 26 2" xfId="37393" xr:uid="{00000000-0005-0000-0000-000009920000}"/>
    <cellStyle name="Total 26 2 2" xfId="37394" xr:uid="{00000000-0005-0000-0000-00000A920000}"/>
    <cellStyle name="Total 26 2 2 2" xfId="37395" xr:uid="{00000000-0005-0000-0000-00000B920000}"/>
    <cellStyle name="Total 26 2 2 2 2" xfId="37396" xr:uid="{00000000-0005-0000-0000-00000C920000}"/>
    <cellStyle name="Total 26 2 2 2 3" xfId="37397" xr:uid="{00000000-0005-0000-0000-00000D920000}"/>
    <cellStyle name="Total 26 2 2 2 4" xfId="37398" xr:uid="{00000000-0005-0000-0000-00000E920000}"/>
    <cellStyle name="Total 26 2 2 3" xfId="37399" xr:uid="{00000000-0005-0000-0000-00000F920000}"/>
    <cellStyle name="Total 26 2 2 3 2" xfId="37400" xr:uid="{00000000-0005-0000-0000-000010920000}"/>
    <cellStyle name="Total 26 2 2 3 3" xfId="37401" xr:uid="{00000000-0005-0000-0000-000011920000}"/>
    <cellStyle name="Total 26 2 2 3 4" xfId="37402" xr:uid="{00000000-0005-0000-0000-000012920000}"/>
    <cellStyle name="Total 26 2 2 4" xfId="37403" xr:uid="{00000000-0005-0000-0000-000013920000}"/>
    <cellStyle name="Total 26 2 2 4 2" xfId="37404" xr:uid="{00000000-0005-0000-0000-000014920000}"/>
    <cellStyle name="Total 26 2 2 4 3" xfId="37405" xr:uid="{00000000-0005-0000-0000-000015920000}"/>
    <cellStyle name="Total 26 2 2 4 4" xfId="37406" xr:uid="{00000000-0005-0000-0000-000016920000}"/>
    <cellStyle name="Total 26 2 2 5" xfId="37407" xr:uid="{00000000-0005-0000-0000-000017920000}"/>
    <cellStyle name="Total 26 2 2 5 2" xfId="37408" xr:uid="{00000000-0005-0000-0000-000018920000}"/>
    <cellStyle name="Total 26 2 2 5 3" xfId="37409" xr:uid="{00000000-0005-0000-0000-000019920000}"/>
    <cellStyle name="Total 26 2 2 5 4" xfId="37410" xr:uid="{00000000-0005-0000-0000-00001A920000}"/>
    <cellStyle name="Total 26 2 2 6" xfId="37411" xr:uid="{00000000-0005-0000-0000-00001B920000}"/>
    <cellStyle name="Total 26 2 2 7" xfId="37412" xr:uid="{00000000-0005-0000-0000-00001C920000}"/>
    <cellStyle name="Total 26 2 2 8" xfId="37413" xr:uid="{00000000-0005-0000-0000-00001D920000}"/>
    <cellStyle name="Total 26 2 3" xfId="37414" xr:uid="{00000000-0005-0000-0000-00001E920000}"/>
    <cellStyle name="Total 26 2 3 2" xfId="37415" xr:uid="{00000000-0005-0000-0000-00001F920000}"/>
    <cellStyle name="Total 26 2 3 3" xfId="37416" xr:uid="{00000000-0005-0000-0000-000020920000}"/>
    <cellStyle name="Total 26 2 3 4" xfId="37417" xr:uid="{00000000-0005-0000-0000-000021920000}"/>
    <cellStyle name="Total 26 2 4" xfId="37418" xr:uid="{00000000-0005-0000-0000-000022920000}"/>
    <cellStyle name="Total 26 2 5" xfId="37419" xr:uid="{00000000-0005-0000-0000-000023920000}"/>
    <cellStyle name="Total 26 2 6" xfId="37420" xr:uid="{00000000-0005-0000-0000-000024920000}"/>
    <cellStyle name="Total 26 3" xfId="37421" xr:uid="{00000000-0005-0000-0000-000025920000}"/>
    <cellStyle name="Total 26 3 2" xfId="37422" xr:uid="{00000000-0005-0000-0000-000026920000}"/>
    <cellStyle name="Total 26 3 2 2" xfId="37423" xr:uid="{00000000-0005-0000-0000-000027920000}"/>
    <cellStyle name="Total 26 3 2 3" xfId="37424" xr:uid="{00000000-0005-0000-0000-000028920000}"/>
    <cellStyle name="Total 26 3 2 4" xfId="37425" xr:uid="{00000000-0005-0000-0000-000029920000}"/>
    <cellStyle name="Total 26 3 3" xfId="37426" xr:uid="{00000000-0005-0000-0000-00002A920000}"/>
    <cellStyle name="Total 26 3 3 2" xfId="37427" xr:uid="{00000000-0005-0000-0000-00002B920000}"/>
    <cellStyle name="Total 26 3 3 3" xfId="37428" xr:uid="{00000000-0005-0000-0000-00002C920000}"/>
    <cellStyle name="Total 26 3 3 4" xfId="37429" xr:uid="{00000000-0005-0000-0000-00002D920000}"/>
    <cellStyle name="Total 26 3 4" xfId="37430" xr:uid="{00000000-0005-0000-0000-00002E920000}"/>
    <cellStyle name="Total 26 3 4 2" xfId="37431" xr:uid="{00000000-0005-0000-0000-00002F920000}"/>
    <cellStyle name="Total 26 3 4 3" xfId="37432" xr:uid="{00000000-0005-0000-0000-000030920000}"/>
    <cellStyle name="Total 26 3 4 4" xfId="37433" xr:uid="{00000000-0005-0000-0000-000031920000}"/>
    <cellStyle name="Total 26 3 5" xfId="37434" xr:uid="{00000000-0005-0000-0000-000032920000}"/>
    <cellStyle name="Total 26 3 5 2" xfId="37435" xr:uid="{00000000-0005-0000-0000-000033920000}"/>
    <cellStyle name="Total 26 3 5 3" xfId="37436" xr:uid="{00000000-0005-0000-0000-000034920000}"/>
    <cellStyle name="Total 26 3 5 4" xfId="37437" xr:uid="{00000000-0005-0000-0000-000035920000}"/>
    <cellStyle name="Total 26 3 6" xfId="37438" xr:uid="{00000000-0005-0000-0000-000036920000}"/>
    <cellStyle name="Total 26 3 7" xfId="37439" xr:uid="{00000000-0005-0000-0000-000037920000}"/>
    <cellStyle name="Total 26 3 8" xfId="37440" xr:uid="{00000000-0005-0000-0000-000038920000}"/>
    <cellStyle name="Total 26 4" xfId="37441" xr:uid="{00000000-0005-0000-0000-000039920000}"/>
    <cellStyle name="Total 26 4 2" xfId="37442" xr:uid="{00000000-0005-0000-0000-00003A920000}"/>
    <cellStyle name="Total 26 4 3" xfId="37443" xr:uid="{00000000-0005-0000-0000-00003B920000}"/>
    <cellStyle name="Total 26 4 4" xfId="37444" xr:uid="{00000000-0005-0000-0000-00003C920000}"/>
    <cellStyle name="Total 26 5" xfId="37445" xr:uid="{00000000-0005-0000-0000-00003D920000}"/>
    <cellStyle name="Total 26 6" xfId="37446" xr:uid="{00000000-0005-0000-0000-00003E920000}"/>
    <cellStyle name="Total 26 7" xfId="37447" xr:uid="{00000000-0005-0000-0000-00003F920000}"/>
    <cellStyle name="Total 27" xfId="37448" xr:uid="{00000000-0005-0000-0000-000040920000}"/>
    <cellStyle name="Total 27 2" xfId="37449" xr:uid="{00000000-0005-0000-0000-000041920000}"/>
    <cellStyle name="Total 27 2 2" xfId="37450" xr:uid="{00000000-0005-0000-0000-000042920000}"/>
    <cellStyle name="Total 27 2 2 2" xfId="37451" xr:uid="{00000000-0005-0000-0000-000043920000}"/>
    <cellStyle name="Total 27 2 2 2 2" xfId="37452" xr:uid="{00000000-0005-0000-0000-000044920000}"/>
    <cellStyle name="Total 27 2 2 2 3" xfId="37453" xr:uid="{00000000-0005-0000-0000-000045920000}"/>
    <cellStyle name="Total 27 2 2 2 4" xfId="37454" xr:uid="{00000000-0005-0000-0000-000046920000}"/>
    <cellStyle name="Total 27 2 2 3" xfId="37455" xr:uid="{00000000-0005-0000-0000-000047920000}"/>
    <cellStyle name="Total 27 2 2 3 2" xfId="37456" xr:uid="{00000000-0005-0000-0000-000048920000}"/>
    <cellStyle name="Total 27 2 2 3 3" xfId="37457" xr:uid="{00000000-0005-0000-0000-000049920000}"/>
    <cellStyle name="Total 27 2 2 3 4" xfId="37458" xr:uid="{00000000-0005-0000-0000-00004A920000}"/>
    <cellStyle name="Total 27 2 2 4" xfId="37459" xr:uid="{00000000-0005-0000-0000-00004B920000}"/>
    <cellStyle name="Total 27 2 2 4 2" xfId="37460" xr:uid="{00000000-0005-0000-0000-00004C920000}"/>
    <cellStyle name="Total 27 2 2 4 3" xfId="37461" xr:uid="{00000000-0005-0000-0000-00004D920000}"/>
    <cellStyle name="Total 27 2 2 4 4" xfId="37462" xr:uid="{00000000-0005-0000-0000-00004E920000}"/>
    <cellStyle name="Total 27 2 2 5" xfId="37463" xr:uid="{00000000-0005-0000-0000-00004F920000}"/>
    <cellStyle name="Total 27 2 2 5 2" xfId="37464" xr:uid="{00000000-0005-0000-0000-000050920000}"/>
    <cellStyle name="Total 27 2 2 5 3" xfId="37465" xr:uid="{00000000-0005-0000-0000-000051920000}"/>
    <cellStyle name="Total 27 2 2 5 4" xfId="37466" xr:uid="{00000000-0005-0000-0000-000052920000}"/>
    <cellStyle name="Total 27 2 2 6" xfId="37467" xr:uid="{00000000-0005-0000-0000-000053920000}"/>
    <cellStyle name="Total 27 2 2 7" xfId="37468" xr:uid="{00000000-0005-0000-0000-000054920000}"/>
    <cellStyle name="Total 27 2 2 8" xfId="37469" xr:uid="{00000000-0005-0000-0000-000055920000}"/>
    <cellStyle name="Total 27 2 3" xfId="37470" xr:uid="{00000000-0005-0000-0000-000056920000}"/>
    <cellStyle name="Total 27 2 3 2" xfId="37471" xr:uid="{00000000-0005-0000-0000-000057920000}"/>
    <cellStyle name="Total 27 2 3 3" xfId="37472" xr:uid="{00000000-0005-0000-0000-000058920000}"/>
    <cellStyle name="Total 27 2 3 4" xfId="37473" xr:uid="{00000000-0005-0000-0000-000059920000}"/>
    <cellStyle name="Total 27 2 4" xfId="37474" xr:uid="{00000000-0005-0000-0000-00005A920000}"/>
    <cellStyle name="Total 27 2 5" xfId="37475" xr:uid="{00000000-0005-0000-0000-00005B920000}"/>
    <cellStyle name="Total 27 2 6" xfId="37476" xr:uid="{00000000-0005-0000-0000-00005C920000}"/>
    <cellStyle name="Total 27 3" xfId="37477" xr:uid="{00000000-0005-0000-0000-00005D920000}"/>
    <cellStyle name="Total 27 3 2" xfId="37478" xr:uid="{00000000-0005-0000-0000-00005E920000}"/>
    <cellStyle name="Total 27 3 2 2" xfId="37479" xr:uid="{00000000-0005-0000-0000-00005F920000}"/>
    <cellStyle name="Total 27 3 2 3" xfId="37480" xr:uid="{00000000-0005-0000-0000-000060920000}"/>
    <cellStyle name="Total 27 3 2 4" xfId="37481" xr:uid="{00000000-0005-0000-0000-000061920000}"/>
    <cellStyle name="Total 27 3 3" xfId="37482" xr:uid="{00000000-0005-0000-0000-000062920000}"/>
    <cellStyle name="Total 27 3 3 2" xfId="37483" xr:uid="{00000000-0005-0000-0000-000063920000}"/>
    <cellStyle name="Total 27 3 3 3" xfId="37484" xr:uid="{00000000-0005-0000-0000-000064920000}"/>
    <cellStyle name="Total 27 3 3 4" xfId="37485" xr:uid="{00000000-0005-0000-0000-000065920000}"/>
    <cellStyle name="Total 27 3 4" xfId="37486" xr:uid="{00000000-0005-0000-0000-000066920000}"/>
    <cellStyle name="Total 27 3 4 2" xfId="37487" xr:uid="{00000000-0005-0000-0000-000067920000}"/>
    <cellStyle name="Total 27 3 4 3" xfId="37488" xr:uid="{00000000-0005-0000-0000-000068920000}"/>
    <cellStyle name="Total 27 3 4 4" xfId="37489" xr:uid="{00000000-0005-0000-0000-000069920000}"/>
    <cellStyle name="Total 27 3 5" xfId="37490" xr:uid="{00000000-0005-0000-0000-00006A920000}"/>
    <cellStyle name="Total 27 3 5 2" xfId="37491" xr:uid="{00000000-0005-0000-0000-00006B920000}"/>
    <cellStyle name="Total 27 3 5 3" xfId="37492" xr:uid="{00000000-0005-0000-0000-00006C920000}"/>
    <cellStyle name="Total 27 3 5 4" xfId="37493" xr:uid="{00000000-0005-0000-0000-00006D920000}"/>
    <cellStyle name="Total 27 3 6" xfId="37494" xr:uid="{00000000-0005-0000-0000-00006E920000}"/>
    <cellStyle name="Total 27 3 7" xfId="37495" xr:uid="{00000000-0005-0000-0000-00006F920000}"/>
    <cellStyle name="Total 27 3 8" xfId="37496" xr:uid="{00000000-0005-0000-0000-000070920000}"/>
    <cellStyle name="Total 27 4" xfId="37497" xr:uid="{00000000-0005-0000-0000-000071920000}"/>
    <cellStyle name="Total 27 4 2" xfId="37498" xr:uid="{00000000-0005-0000-0000-000072920000}"/>
    <cellStyle name="Total 27 4 3" xfId="37499" xr:uid="{00000000-0005-0000-0000-000073920000}"/>
    <cellStyle name="Total 27 4 4" xfId="37500" xr:uid="{00000000-0005-0000-0000-000074920000}"/>
    <cellStyle name="Total 27 5" xfId="37501" xr:uid="{00000000-0005-0000-0000-000075920000}"/>
    <cellStyle name="Total 27 6" xfId="37502" xr:uid="{00000000-0005-0000-0000-000076920000}"/>
    <cellStyle name="Total 27 7" xfId="37503" xr:uid="{00000000-0005-0000-0000-000077920000}"/>
    <cellStyle name="Total 28" xfId="37504" xr:uid="{00000000-0005-0000-0000-000078920000}"/>
    <cellStyle name="Total 28 2" xfId="37505" xr:uid="{00000000-0005-0000-0000-000079920000}"/>
    <cellStyle name="Total 28 2 2" xfId="37506" xr:uid="{00000000-0005-0000-0000-00007A920000}"/>
    <cellStyle name="Total 28 2 2 2" xfId="37507" xr:uid="{00000000-0005-0000-0000-00007B920000}"/>
    <cellStyle name="Total 28 2 2 2 2" xfId="37508" xr:uid="{00000000-0005-0000-0000-00007C920000}"/>
    <cellStyle name="Total 28 2 2 2 3" xfId="37509" xr:uid="{00000000-0005-0000-0000-00007D920000}"/>
    <cellStyle name="Total 28 2 2 2 4" xfId="37510" xr:uid="{00000000-0005-0000-0000-00007E920000}"/>
    <cellStyle name="Total 28 2 2 3" xfId="37511" xr:uid="{00000000-0005-0000-0000-00007F920000}"/>
    <cellStyle name="Total 28 2 2 3 2" xfId="37512" xr:uid="{00000000-0005-0000-0000-000080920000}"/>
    <cellStyle name="Total 28 2 2 3 3" xfId="37513" xr:uid="{00000000-0005-0000-0000-000081920000}"/>
    <cellStyle name="Total 28 2 2 3 4" xfId="37514" xr:uid="{00000000-0005-0000-0000-000082920000}"/>
    <cellStyle name="Total 28 2 2 4" xfId="37515" xr:uid="{00000000-0005-0000-0000-000083920000}"/>
    <cellStyle name="Total 28 2 2 4 2" xfId="37516" xr:uid="{00000000-0005-0000-0000-000084920000}"/>
    <cellStyle name="Total 28 2 2 4 3" xfId="37517" xr:uid="{00000000-0005-0000-0000-000085920000}"/>
    <cellStyle name="Total 28 2 2 4 4" xfId="37518" xr:uid="{00000000-0005-0000-0000-000086920000}"/>
    <cellStyle name="Total 28 2 2 5" xfId="37519" xr:uid="{00000000-0005-0000-0000-000087920000}"/>
    <cellStyle name="Total 28 2 2 5 2" xfId="37520" xr:uid="{00000000-0005-0000-0000-000088920000}"/>
    <cellStyle name="Total 28 2 2 5 3" xfId="37521" xr:uid="{00000000-0005-0000-0000-000089920000}"/>
    <cellStyle name="Total 28 2 2 5 4" xfId="37522" xr:uid="{00000000-0005-0000-0000-00008A920000}"/>
    <cellStyle name="Total 28 2 2 6" xfId="37523" xr:uid="{00000000-0005-0000-0000-00008B920000}"/>
    <cellStyle name="Total 28 2 2 7" xfId="37524" xr:uid="{00000000-0005-0000-0000-00008C920000}"/>
    <cellStyle name="Total 28 2 2 8" xfId="37525" xr:uid="{00000000-0005-0000-0000-00008D920000}"/>
    <cellStyle name="Total 28 2 3" xfId="37526" xr:uid="{00000000-0005-0000-0000-00008E920000}"/>
    <cellStyle name="Total 28 2 3 2" xfId="37527" xr:uid="{00000000-0005-0000-0000-00008F920000}"/>
    <cellStyle name="Total 28 2 3 3" xfId="37528" xr:uid="{00000000-0005-0000-0000-000090920000}"/>
    <cellStyle name="Total 28 2 3 4" xfId="37529" xr:uid="{00000000-0005-0000-0000-000091920000}"/>
    <cellStyle name="Total 28 2 4" xfId="37530" xr:uid="{00000000-0005-0000-0000-000092920000}"/>
    <cellStyle name="Total 28 2 5" xfId="37531" xr:uid="{00000000-0005-0000-0000-000093920000}"/>
    <cellStyle name="Total 28 2 6" xfId="37532" xr:uid="{00000000-0005-0000-0000-000094920000}"/>
    <cellStyle name="Total 28 3" xfId="37533" xr:uid="{00000000-0005-0000-0000-000095920000}"/>
    <cellStyle name="Total 28 3 2" xfId="37534" xr:uid="{00000000-0005-0000-0000-000096920000}"/>
    <cellStyle name="Total 28 3 2 2" xfId="37535" xr:uid="{00000000-0005-0000-0000-000097920000}"/>
    <cellStyle name="Total 28 3 2 3" xfId="37536" xr:uid="{00000000-0005-0000-0000-000098920000}"/>
    <cellStyle name="Total 28 3 2 4" xfId="37537" xr:uid="{00000000-0005-0000-0000-000099920000}"/>
    <cellStyle name="Total 28 3 3" xfId="37538" xr:uid="{00000000-0005-0000-0000-00009A920000}"/>
    <cellStyle name="Total 28 3 3 2" xfId="37539" xr:uid="{00000000-0005-0000-0000-00009B920000}"/>
    <cellStyle name="Total 28 3 3 3" xfId="37540" xr:uid="{00000000-0005-0000-0000-00009C920000}"/>
    <cellStyle name="Total 28 3 3 4" xfId="37541" xr:uid="{00000000-0005-0000-0000-00009D920000}"/>
    <cellStyle name="Total 28 3 4" xfId="37542" xr:uid="{00000000-0005-0000-0000-00009E920000}"/>
    <cellStyle name="Total 28 3 4 2" xfId="37543" xr:uid="{00000000-0005-0000-0000-00009F920000}"/>
    <cellStyle name="Total 28 3 4 3" xfId="37544" xr:uid="{00000000-0005-0000-0000-0000A0920000}"/>
    <cellStyle name="Total 28 3 4 4" xfId="37545" xr:uid="{00000000-0005-0000-0000-0000A1920000}"/>
    <cellStyle name="Total 28 3 5" xfId="37546" xr:uid="{00000000-0005-0000-0000-0000A2920000}"/>
    <cellStyle name="Total 28 3 5 2" xfId="37547" xr:uid="{00000000-0005-0000-0000-0000A3920000}"/>
    <cellStyle name="Total 28 3 5 3" xfId="37548" xr:uid="{00000000-0005-0000-0000-0000A4920000}"/>
    <cellStyle name="Total 28 3 5 4" xfId="37549" xr:uid="{00000000-0005-0000-0000-0000A5920000}"/>
    <cellStyle name="Total 28 3 6" xfId="37550" xr:uid="{00000000-0005-0000-0000-0000A6920000}"/>
    <cellStyle name="Total 28 3 7" xfId="37551" xr:uid="{00000000-0005-0000-0000-0000A7920000}"/>
    <cellStyle name="Total 28 3 8" xfId="37552" xr:uid="{00000000-0005-0000-0000-0000A8920000}"/>
    <cellStyle name="Total 28 4" xfId="37553" xr:uid="{00000000-0005-0000-0000-0000A9920000}"/>
    <cellStyle name="Total 28 4 2" xfId="37554" xr:uid="{00000000-0005-0000-0000-0000AA920000}"/>
    <cellStyle name="Total 28 4 3" xfId="37555" xr:uid="{00000000-0005-0000-0000-0000AB920000}"/>
    <cellStyle name="Total 28 4 4" xfId="37556" xr:uid="{00000000-0005-0000-0000-0000AC920000}"/>
    <cellStyle name="Total 28 5" xfId="37557" xr:uid="{00000000-0005-0000-0000-0000AD920000}"/>
    <cellStyle name="Total 28 6" xfId="37558" xr:uid="{00000000-0005-0000-0000-0000AE920000}"/>
    <cellStyle name="Total 28 7" xfId="37559" xr:uid="{00000000-0005-0000-0000-0000AF920000}"/>
    <cellStyle name="Total 29" xfId="37560" xr:uid="{00000000-0005-0000-0000-0000B0920000}"/>
    <cellStyle name="Total 29 2" xfId="37561" xr:uid="{00000000-0005-0000-0000-0000B1920000}"/>
    <cellStyle name="Total 29 2 2" xfId="37562" xr:uid="{00000000-0005-0000-0000-0000B2920000}"/>
    <cellStyle name="Total 29 2 2 2" xfId="37563" xr:uid="{00000000-0005-0000-0000-0000B3920000}"/>
    <cellStyle name="Total 29 2 2 2 2" xfId="37564" xr:uid="{00000000-0005-0000-0000-0000B4920000}"/>
    <cellStyle name="Total 29 2 2 2 3" xfId="37565" xr:uid="{00000000-0005-0000-0000-0000B5920000}"/>
    <cellStyle name="Total 29 2 2 2 4" xfId="37566" xr:uid="{00000000-0005-0000-0000-0000B6920000}"/>
    <cellStyle name="Total 29 2 2 3" xfId="37567" xr:uid="{00000000-0005-0000-0000-0000B7920000}"/>
    <cellStyle name="Total 29 2 2 3 2" xfId="37568" xr:uid="{00000000-0005-0000-0000-0000B8920000}"/>
    <cellStyle name="Total 29 2 2 3 3" xfId="37569" xr:uid="{00000000-0005-0000-0000-0000B9920000}"/>
    <cellStyle name="Total 29 2 2 3 4" xfId="37570" xr:uid="{00000000-0005-0000-0000-0000BA920000}"/>
    <cellStyle name="Total 29 2 2 4" xfId="37571" xr:uid="{00000000-0005-0000-0000-0000BB920000}"/>
    <cellStyle name="Total 29 2 2 4 2" xfId="37572" xr:uid="{00000000-0005-0000-0000-0000BC920000}"/>
    <cellStyle name="Total 29 2 2 4 3" xfId="37573" xr:uid="{00000000-0005-0000-0000-0000BD920000}"/>
    <cellStyle name="Total 29 2 2 4 4" xfId="37574" xr:uid="{00000000-0005-0000-0000-0000BE920000}"/>
    <cellStyle name="Total 29 2 2 5" xfId="37575" xr:uid="{00000000-0005-0000-0000-0000BF920000}"/>
    <cellStyle name="Total 29 2 2 5 2" xfId="37576" xr:uid="{00000000-0005-0000-0000-0000C0920000}"/>
    <cellStyle name="Total 29 2 2 5 3" xfId="37577" xr:uid="{00000000-0005-0000-0000-0000C1920000}"/>
    <cellStyle name="Total 29 2 2 5 4" xfId="37578" xr:uid="{00000000-0005-0000-0000-0000C2920000}"/>
    <cellStyle name="Total 29 2 2 6" xfId="37579" xr:uid="{00000000-0005-0000-0000-0000C3920000}"/>
    <cellStyle name="Total 29 2 2 7" xfId="37580" xr:uid="{00000000-0005-0000-0000-0000C4920000}"/>
    <cellStyle name="Total 29 2 2 8" xfId="37581" xr:uid="{00000000-0005-0000-0000-0000C5920000}"/>
    <cellStyle name="Total 29 2 3" xfId="37582" xr:uid="{00000000-0005-0000-0000-0000C6920000}"/>
    <cellStyle name="Total 29 2 3 2" xfId="37583" xr:uid="{00000000-0005-0000-0000-0000C7920000}"/>
    <cellStyle name="Total 29 2 3 3" xfId="37584" xr:uid="{00000000-0005-0000-0000-0000C8920000}"/>
    <cellStyle name="Total 29 2 3 4" xfId="37585" xr:uid="{00000000-0005-0000-0000-0000C9920000}"/>
    <cellStyle name="Total 29 2 4" xfId="37586" xr:uid="{00000000-0005-0000-0000-0000CA920000}"/>
    <cellStyle name="Total 29 2 5" xfId="37587" xr:uid="{00000000-0005-0000-0000-0000CB920000}"/>
    <cellStyle name="Total 29 2 6" xfId="37588" xr:uid="{00000000-0005-0000-0000-0000CC920000}"/>
    <cellStyle name="Total 29 3" xfId="37589" xr:uid="{00000000-0005-0000-0000-0000CD920000}"/>
    <cellStyle name="Total 29 3 2" xfId="37590" xr:uid="{00000000-0005-0000-0000-0000CE920000}"/>
    <cellStyle name="Total 29 3 2 2" xfId="37591" xr:uid="{00000000-0005-0000-0000-0000CF920000}"/>
    <cellStyle name="Total 29 3 2 3" xfId="37592" xr:uid="{00000000-0005-0000-0000-0000D0920000}"/>
    <cellStyle name="Total 29 3 2 4" xfId="37593" xr:uid="{00000000-0005-0000-0000-0000D1920000}"/>
    <cellStyle name="Total 29 3 3" xfId="37594" xr:uid="{00000000-0005-0000-0000-0000D2920000}"/>
    <cellStyle name="Total 29 3 3 2" xfId="37595" xr:uid="{00000000-0005-0000-0000-0000D3920000}"/>
    <cellStyle name="Total 29 3 3 3" xfId="37596" xr:uid="{00000000-0005-0000-0000-0000D4920000}"/>
    <cellStyle name="Total 29 3 3 4" xfId="37597" xr:uid="{00000000-0005-0000-0000-0000D5920000}"/>
    <cellStyle name="Total 29 3 4" xfId="37598" xr:uid="{00000000-0005-0000-0000-0000D6920000}"/>
    <cellStyle name="Total 29 3 4 2" xfId="37599" xr:uid="{00000000-0005-0000-0000-0000D7920000}"/>
    <cellStyle name="Total 29 3 4 3" xfId="37600" xr:uid="{00000000-0005-0000-0000-0000D8920000}"/>
    <cellStyle name="Total 29 3 4 4" xfId="37601" xr:uid="{00000000-0005-0000-0000-0000D9920000}"/>
    <cellStyle name="Total 29 3 5" xfId="37602" xr:uid="{00000000-0005-0000-0000-0000DA920000}"/>
    <cellStyle name="Total 29 3 5 2" xfId="37603" xr:uid="{00000000-0005-0000-0000-0000DB920000}"/>
    <cellStyle name="Total 29 3 5 3" xfId="37604" xr:uid="{00000000-0005-0000-0000-0000DC920000}"/>
    <cellStyle name="Total 29 3 5 4" xfId="37605" xr:uid="{00000000-0005-0000-0000-0000DD920000}"/>
    <cellStyle name="Total 29 3 6" xfId="37606" xr:uid="{00000000-0005-0000-0000-0000DE920000}"/>
    <cellStyle name="Total 29 3 7" xfId="37607" xr:uid="{00000000-0005-0000-0000-0000DF920000}"/>
    <cellStyle name="Total 29 3 8" xfId="37608" xr:uid="{00000000-0005-0000-0000-0000E0920000}"/>
    <cellStyle name="Total 29 4" xfId="37609" xr:uid="{00000000-0005-0000-0000-0000E1920000}"/>
    <cellStyle name="Total 29 4 2" xfId="37610" xr:uid="{00000000-0005-0000-0000-0000E2920000}"/>
    <cellStyle name="Total 29 4 3" xfId="37611" xr:uid="{00000000-0005-0000-0000-0000E3920000}"/>
    <cellStyle name="Total 29 4 4" xfId="37612" xr:uid="{00000000-0005-0000-0000-0000E4920000}"/>
    <cellStyle name="Total 29 5" xfId="37613" xr:uid="{00000000-0005-0000-0000-0000E5920000}"/>
    <cellStyle name="Total 29 6" xfId="37614" xr:uid="{00000000-0005-0000-0000-0000E6920000}"/>
    <cellStyle name="Total 29 7" xfId="37615" xr:uid="{00000000-0005-0000-0000-0000E7920000}"/>
    <cellStyle name="Total 3" xfId="37616" xr:uid="{00000000-0005-0000-0000-0000E8920000}"/>
    <cellStyle name="Total 3 10" xfId="37617" xr:uid="{00000000-0005-0000-0000-0000E9920000}"/>
    <cellStyle name="Total 3 10 2" xfId="37618" xr:uid="{00000000-0005-0000-0000-0000EA920000}"/>
    <cellStyle name="Total 3 10 3" xfId="37619" xr:uid="{00000000-0005-0000-0000-0000EB920000}"/>
    <cellStyle name="Total 3 10 4" xfId="37620" xr:uid="{00000000-0005-0000-0000-0000EC920000}"/>
    <cellStyle name="Total 3 11" xfId="37621" xr:uid="{00000000-0005-0000-0000-0000ED920000}"/>
    <cellStyle name="Total 3 11 2" xfId="37622" xr:uid="{00000000-0005-0000-0000-0000EE920000}"/>
    <cellStyle name="Total 3 11 3" xfId="37623" xr:uid="{00000000-0005-0000-0000-0000EF920000}"/>
    <cellStyle name="Total 3 11 4" xfId="37624" xr:uid="{00000000-0005-0000-0000-0000F0920000}"/>
    <cellStyle name="Total 3 12" xfId="37625" xr:uid="{00000000-0005-0000-0000-0000F1920000}"/>
    <cellStyle name="Total 3 12 2" xfId="37626" xr:uid="{00000000-0005-0000-0000-0000F2920000}"/>
    <cellStyle name="Total 3 12 3" xfId="37627" xr:uid="{00000000-0005-0000-0000-0000F3920000}"/>
    <cellStyle name="Total 3 12 4" xfId="37628" xr:uid="{00000000-0005-0000-0000-0000F4920000}"/>
    <cellStyle name="Total 3 13" xfId="37629" xr:uid="{00000000-0005-0000-0000-0000F5920000}"/>
    <cellStyle name="Total 3 13 2" xfId="37630" xr:uid="{00000000-0005-0000-0000-0000F6920000}"/>
    <cellStyle name="Total 3 13 3" xfId="37631" xr:uid="{00000000-0005-0000-0000-0000F7920000}"/>
    <cellStyle name="Total 3 13 4" xfId="37632" xr:uid="{00000000-0005-0000-0000-0000F8920000}"/>
    <cellStyle name="Total 3 14" xfId="37633" xr:uid="{00000000-0005-0000-0000-0000F9920000}"/>
    <cellStyle name="Total 3 14 2" xfId="37634" xr:uid="{00000000-0005-0000-0000-0000FA920000}"/>
    <cellStyle name="Total 3 14 3" xfId="37635" xr:uid="{00000000-0005-0000-0000-0000FB920000}"/>
    <cellStyle name="Total 3 14 4" xfId="37636" xr:uid="{00000000-0005-0000-0000-0000FC920000}"/>
    <cellStyle name="Total 3 15" xfId="37637" xr:uid="{00000000-0005-0000-0000-0000FD920000}"/>
    <cellStyle name="Total 3 15 2" xfId="37638" xr:uid="{00000000-0005-0000-0000-0000FE920000}"/>
    <cellStyle name="Total 3 15 3" xfId="37639" xr:uid="{00000000-0005-0000-0000-0000FF920000}"/>
    <cellStyle name="Total 3 15 4" xfId="37640" xr:uid="{00000000-0005-0000-0000-000000930000}"/>
    <cellStyle name="Total 3 16" xfId="37641" xr:uid="{00000000-0005-0000-0000-000001930000}"/>
    <cellStyle name="Total 3 16 2" xfId="37642" xr:uid="{00000000-0005-0000-0000-000002930000}"/>
    <cellStyle name="Total 3 16 3" xfId="37643" xr:uid="{00000000-0005-0000-0000-000003930000}"/>
    <cellStyle name="Total 3 17" xfId="37644" xr:uid="{00000000-0005-0000-0000-000004930000}"/>
    <cellStyle name="Total 3 17 2" xfId="37645" xr:uid="{00000000-0005-0000-0000-000005930000}"/>
    <cellStyle name="Total 3 17 3" xfId="37646" xr:uid="{00000000-0005-0000-0000-000006930000}"/>
    <cellStyle name="Total 3 18" xfId="37647" xr:uid="{00000000-0005-0000-0000-000007930000}"/>
    <cellStyle name="Total 3 18 2" xfId="37648" xr:uid="{00000000-0005-0000-0000-000008930000}"/>
    <cellStyle name="Total 3 18 3" xfId="37649" xr:uid="{00000000-0005-0000-0000-000009930000}"/>
    <cellStyle name="Total 3 19" xfId="37650" xr:uid="{00000000-0005-0000-0000-00000A930000}"/>
    <cellStyle name="Total 3 19 2" xfId="37651" xr:uid="{00000000-0005-0000-0000-00000B930000}"/>
    <cellStyle name="Total 3 19 3" xfId="37652" xr:uid="{00000000-0005-0000-0000-00000C930000}"/>
    <cellStyle name="Total 3 2" xfId="37653" xr:uid="{00000000-0005-0000-0000-00000D930000}"/>
    <cellStyle name="Total 3 2 10" xfId="37654" xr:uid="{00000000-0005-0000-0000-00000E930000}"/>
    <cellStyle name="Total 3 2 10 2" xfId="37655" xr:uid="{00000000-0005-0000-0000-00000F930000}"/>
    <cellStyle name="Total 3 2 11" xfId="37656" xr:uid="{00000000-0005-0000-0000-000010930000}"/>
    <cellStyle name="Total 3 2 11 2" xfId="37657" xr:uid="{00000000-0005-0000-0000-000011930000}"/>
    <cellStyle name="Total 3 2 12" xfId="37658" xr:uid="{00000000-0005-0000-0000-000012930000}"/>
    <cellStyle name="Total 3 2 12 2" xfId="37659" xr:uid="{00000000-0005-0000-0000-000013930000}"/>
    <cellStyle name="Total 3 2 13" xfId="37660" xr:uid="{00000000-0005-0000-0000-000014930000}"/>
    <cellStyle name="Total 3 2 2" xfId="37661" xr:uid="{00000000-0005-0000-0000-000015930000}"/>
    <cellStyle name="Total 3 2 2 2" xfId="37662" xr:uid="{00000000-0005-0000-0000-000016930000}"/>
    <cellStyle name="Total 3 2 2 2 2" xfId="37663" xr:uid="{00000000-0005-0000-0000-000017930000}"/>
    <cellStyle name="Total 3 2 2 2 2 2" xfId="37664" xr:uid="{00000000-0005-0000-0000-000018930000}"/>
    <cellStyle name="Total 3 2 2 2 2 3" xfId="37665" xr:uid="{00000000-0005-0000-0000-000019930000}"/>
    <cellStyle name="Total 3 2 2 2 3" xfId="37666" xr:uid="{00000000-0005-0000-0000-00001A930000}"/>
    <cellStyle name="Total 3 2 2 2 4" xfId="37667" xr:uid="{00000000-0005-0000-0000-00001B930000}"/>
    <cellStyle name="Total 3 2 2 2 5" xfId="37668" xr:uid="{00000000-0005-0000-0000-00001C930000}"/>
    <cellStyle name="Total 3 2 2 3" xfId="37669" xr:uid="{00000000-0005-0000-0000-00001D930000}"/>
    <cellStyle name="Total 3 2 2 3 2" xfId="37670" xr:uid="{00000000-0005-0000-0000-00001E930000}"/>
    <cellStyle name="Total 3 2 2 3 3" xfId="37671" xr:uid="{00000000-0005-0000-0000-00001F930000}"/>
    <cellStyle name="Total 3 2 2 3 4" xfId="37672" xr:uid="{00000000-0005-0000-0000-000020930000}"/>
    <cellStyle name="Total 3 2 2 4" xfId="37673" xr:uid="{00000000-0005-0000-0000-000021930000}"/>
    <cellStyle name="Total 3 2 2 4 2" xfId="37674" xr:uid="{00000000-0005-0000-0000-000022930000}"/>
    <cellStyle name="Total 3 2 2 4 3" xfId="37675" xr:uid="{00000000-0005-0000-0000-000023930000}"/>
    <cellStyle name="Total 3 2 2 4 4" xfId="37676" xr:uid="{00000000-0005-0000-0000-000024930000}"/>
    <cellStyle name="Total 3 2 2 5" xfId="37677" xr:uid="{00000000-0005-0000-0000-000025930000}"/>
    <cellStyle name="Total 3 2 2 5 2" xfId="37678" xr:uid="{00000000-0005-0000-0000-000026930000}"/>
    <cellStyle name="Total 3 2 2 5 3" xfId="37679" xr:uid="{00000000-0005-0000-0000-000027930000}"/>
    <cellStyle name="Total 3 2 2 5 4" xfId="37680" xr:uid="{00000000-0005-0000-0000-000028930000}"/>
    <cellStyle name="Total 3 2 2 6" xfId="37681" xr:uid="{00000000-0005-0000-0000-000029930000}"/>
    <cellStyle name="Total 3 2 2 6 2" xfId="37682" xr:uid="{00000000-0005-0000-0000-00002A930000}"/>
    <cellStyle name="Total 3 2 2 6 3" xfId="37683" xr:uid="{00000000-0005-0000-0000-00002B930000}"/>
    <cellStyle name="Total 3 2 2 6 4" xfId="37684" xr:uid="{00000000-0005-0000-0000-00002C930000}"/>
    <cellStyle name="Total 3 2 2 7" xfId="37685" xr:uid="{00000000-0005-0000-0000-00002D930000}"/>
    <cellStyle name="Total 3 2 2 7 2" xfId="37686" xr:uid="{00000000-0005-0000-0000-00002E930000}"/>
    <cellStyle name="Total 3 2 2 8" xfId="37687" xr:uid="{00000000-0005-0000-0000-00002F930000}"/>
    <cellStyle name="Total 3 2 2 8 2" xfId="37688" xr:uid="{00000000-0005-0000-0000-000030930000}"/>
    <cellStyle name="Total 3 2 2 9" xfId="37689" xr:uid="{00000000-0005-0000-0000-000031930000}"/>
    <cellStyle name="Total 3 2 3" xfId="37690" xr:uid="{00000000-0005-0000-0000-000032930000}"/>
    <cellStyle name="Total 3 2 3 2" xfId="37691" xr:uid="{00000000-0005-0000-0000-000033930000}"/>
    <cellStyle name="Total 3 2 3 2 2" xfId="37692" xr:uid="{00000000-0005-0000-0000-000034930000}"/>
    <cellStyle name="Total 3 2 3 2 3" xfId="37693" xr:uid="{00000000-0005-0000-0000-000035930000}"/>
    <cellStyle name="Total 3 2 3 3" xfId="37694" xr:uid="{00000000-0005-0000-0000-000036930000}"/>
    <cellStyle name="Total 3 2 3 4" xfId="37695" xr:uid="{00000000-0005-0000-0000-000037930000}"/>
    <cellStyle name="Total 3 2 3 5" xfId="37696" xr:uid="{00000000-0005-0000-0000-000038930000}"/>
    <cellStyle name="Total 3 2 4" xfId="37697" xr:uid="{00000000-0005-0000-0000-000039930000}"/>
    <cellStyle name="Total 3 2 4 2" xfId="37698" xr:uid="{00000000-0005-0000-0000-00003A930000}"/>
    <cellStyle name="Total 3 2 4 3" xfId="37699" xr:uid="{00000000-0005-0000-0000-00003B930000}"/>
    <cellStyle name="Total 3 2 4 4" xfId="37700" xr:uid="{00000000-0005-0000-0000-00003C930000}"/>
    <cellStyle name="Total 3 2 5" xfId="37701" xr:uid="{00000000-0005-0000-0000-00003D930000}"/>
    <cellStyle name="Total 3 2 5 2" xfId="37702" xr:uid="{00000000-0005-0000-0000-00003E930000}"/>
    <cellStyle name="Total 3 2 5 3" xfId="37703" xr:uid="{00000000-0005-0000-0000-00003F930000}"/>
    <cellStyle name="Total 3 2 5 4" xfId="37704" xr:uid="{00000000-0005-0000-0000-000040930000}"/>
    <cellStyle name="Total 3 2 6" xfId="37705" xr:uid="{00000000-0005-0000-0000-000041930000}"/>
    <cellStyle name="Total 3 2 6 2" xfId="37706" xr:uid="{00000000-0005-0000-0000-000042930000}"/>
    <cellStyle name="Total 3 2 6 3" xfId="37707" xr:uid="{00000000-0005-0000-0000-000043930000}"/>
    <cellStyle name="Total 3 2 6 4" xfId="37708" xr:uid="{00000000-0005-0000-0000-000044930000}"/>
    <cellStyle name="Total 3 2 7" xfId="37709" xr:uid="{00000000-0005-0000-0000-000045930000}"/>
    <cellStyle name="Total 3 2 7 2" xfId="37710" xr:uid="{00000000-0005-0000-0000-000046930000}"/>
    <cellStyle name="Total 3 2 7 3" xfId="37711" xr:uid="{00000000-0005-0000-0000-000047930000}"/>
    <cellStyle name="Total 3 2 7 4" xfId="37712" xr:uid="{00000000-0005-0000-0000-000048930000}"/>
    <cellStyle name="Total 3 2 8" xfId="37713" xr:uid="{00000000-0005-0000-0000-000049930000}"/>
    <cellStyle name="Total 3 2 9" xfId="37714" xr:uid="{00000000-0005-0000-0000-00004A930000}"/>
    <cellStyle name="Total 3 20" xfId="37715" xr:uid="{00000000-0005-0000-0000-00004B930000}"/>
    <cellStyle name="Total 3 20 2" xfId="37716" xr:uid="{00000000-0005-0000-0000-00004C930000}"/>
    <cellStyle name="Total 3 20 3" xfId="37717" xr:uid="{00000000-0005-0000-0000-00004D930000}"/>
    <cellStyle name="Total 3 21" xfId="37718" xr:uid="{00000000-0005-0000-0000-00004E930000}"/>
    <cellStyle name="Total 3 21 2" xfId="37719" xr:uid="{00000000-0005-0000-0000-00004F930000}"/>
    <cellStyle name="Total 3 21 3" xfId="37720" xr:uid="{00000000-0005-0000-0000-000050930000}"/>
    <cellStyle name="Total 3 22" xfId="37721" xr:uid="{00000000-0005-0000-0000-000051930000}"/>
    <cellStyle name="Total 3 22 2" xfId="37722" xr:uid="{00000000-0005-0000-0000-000052930000}"/>
    <cellStyle name="Total 3 22 3" xfId="37723" xr:uid="{00000000-0005-0000-0000-000053930000}"/>
    <cellStyle name="Total 3 23" xfId="37724" xr:uid="{00000000-0005-0000-0000-000054930000}"/>
    <cellStyle name="Total 3 23 2" xfId="37725" xr:uid="{00000000-0005-0000-0000-000055930000}"/>
    <cellStyle name="Total 3 23 3" xfId="37726" xr:uid="{00000000-0005-0000-0000-000056930000}"/>
    <cellStyle name="Total 3 24" xfId="37727" xr:uid="{00000000-0005-0000-0000-000057930000}"/>
    <cellStyle name="Total 3 24 2" xfId="37728" xr:uid="{00000000-0005-0000-0000-000058930000}"/>
    <cellStyle name="Total 3 24 3" xfId="37729" xr:uid="{00000000-0005-0000-0000-000059930000}"/>
    <cellStyle name="Total 3 25" xfId="37730" xr:uid="{00000000-0005-0000-0000-00005A930000}"/>
    <cellStyle name="Total 3 26" xfId="37731" xr:uid="{00000000-0005-0000-0000-00005B930000}"/>
    <cellStyle name="Total 3 27" xfId="37732" xr:uid="{00000000-0005-0000-0000-00005C930000}"/>
    <cellStyle name="Total 3 28" xfId="37733" xr:uid="{00000000-0005-0000-0000-00005D930000}"/>
    <cellStyle name="Total 3 28 2" xfId="37734" xr:uid="{00000000-0005-0000-0000-00005E930000}"/>
    <cellStyle name="Total 3 29" xfId="37735" xr:uid="{00000000-0005-0000-0000-00005F930000}"/>
    <cellStyle name="Total 3 29 2" xfId="37736" xr:uid="{00000000-0005-0000-0000-000060930000}"/>
    <cellStyle name="Total 3 3" xfId="37737" xr:uid="{00000000-0005-0000-0000-000061930000}"/>
    <cellStyle name="Total 3 3 10" xfId="37738" xr:uid="{00000000-0005-0000-0000-000062930000}"/>
    <cellStyle name="Total 3 3 10 2" xfId="37739" xr:uid="{00000000-0005-0000-0000-000063930000}"/>
    <cellStyle name="Total 3 3 11" xfId="37740" xr:uid="{00000000-0005-0000-0000-000064930000}"/>
    <cellStyle name="Total 3 3 11 2" xfId="37741" xr:uid="{00000000-0005-0000-0000-000065930000}"/>
    <cellStyle name="Total 3 3 12" xfId="37742" xr:uid="{00000000-0005-0000-0000-000066930000}"/>
    <cellStyle name="Total 3 3 2" xfId="37743" xr:uid="{00000000-0005-0000-0000-000067930000}"/>
    <cellStyle name="Total 3 3 2 2" xfId="37744" xr:uid="{00000000-0005-0000-0000-000068930000}"/>
    <cellStyle name="Total 3 3 2 2 2" xfId="37745" xr:uid="{00000000-0005-0000-0000-000069930000}"/>
    <cellStyle name="Total 3 3 2 2 3" xfId="37746" xr:uid="{00000000-0005-0000-0000-00006A930000}"/>
    <cellStyle name="Total 3 3 2 2 4" xfId="37747" xr:uid="{00000000-0005-0000-0000-00006B930000}"/>
    <cellStyle name="Total 3 3 2 3" xfId="37748" xr:uid="{00000000-0005-0000-0000-00006C930000}"/>
    <cellStyle name="Total 3 3 2 3 2" xfId="37749" xr:uid="{00000000-0005-0000-0000-00006D930000}"/>
    <cellStyle name="Total 3 3 2 3 3" xfId="37750" xr:uid="{00000000-0005-0000-0000-00006E930000}"/>
    <cellStyle name="Total 3 3 2 3 4" xfId="37751" xr:uid="{00000000-0005-0000-0000-00006F930000}"/>
    <cellStyle name="Total 3 3 2 4" xfId="37752" xr:uid="{00000000-0005-0000-0000-000070930000}"/>
    <cellStyle name="Total 3 3 2 4 2" xfId="37753" xr:uid="{00000000-0005-0000-0000-000071930000}"/>
    <cellStyle name="Total 3 3 2 4 3" xfId="37754" xr:uid="{00000000-0005-0000-0000-000072930000}"/>
    <cellStyle name="Total 3 3 2 4 4" xfId="37755" xr:uid="{00000000-0005-0000-0000-000073930000}"/>
    <cellStyle name="Total 3 3 2 5" xfId="37756" xr:uid="{00000000-0005-0000-0000-000074930000}"/>
    <cellStyle name="Total 3 3 2 5 2" xfId="37757" xr:uid="{00000000-0005-0000-0000-000075930000}"/>
    <cellStyle name="Total 3 3 2 5 3" xfId="37758" xr:uid="{00000000-0005-0000-0000-000076930000}"/>
    <cellStyle name="Total 3 3 2 5 4" xfId="37759" xr:uid="{00000000-0005-0000-0000-000077930000}"/>
    <cellStyle name="Total 3 3 2 6" xfId="37760" xr:uid="{00000000-0005-0000-0000-000078930000}"/>
    <cellStyle name="Total 3 3 2 6 2" xfId="37761" xr:uid="{00000000-0005-0000-0000-000079930000}"/>
    <cellStyle name="Total 3 3 2 6 3" xfId="37762" xr:uid="{00000000-0005-0000-0000-00007A930000}"/>
    <cellStyle name="Total 3 3 2 6 4" xfId="37763" xr:uid="{00000000-0005-0000-0000-00007B930000}"/>
    <cellStyle name="Total 3 3 2 7" xfId="37764" xr:uid="{00000000-0005-0000-0000-00007C930000}"/>
    <cellStyle name="Total 3 3 2 7 2" xfId="37765" xr:uid="{00000000-0005-0000-0000-00007D930000}"/>
    <cellStyle name="Total 3 3 2 8" xfId="37766" xr:uid="{00000000-0005-0000-0000-00007E930000}"/>
    <cellStyle name="Total 3 3 2 9" xfId="37767" xr:uid="{00000000-0005-0000-0000-00007F930000}"/>
    <cellStyle name="Total 3 3 3" xfId="37768" xr:uid="{00000000-0005-0000-0000-000080930000}"/>
    <cellStyle name="Total 3 3 3 2" xfId="37769" xr:uid="{00000000-0005-0000-0000-000081930000}"/>
    <cellStyle name="Total 3 3 3 3" xfId="37770" xr:uid="{00000000-0005-0000-0000-000082930000}"/>
    <cellStyle name="Total 3 3 3 4" xfId="37771" xr:uid="{00000000-0005-0000-0000-000083930000}"/>
    <cellStyle name="Total 3 3 4" xfId="37772" xr:uid="{00000000-0005-0000-0000-000084930000}"/>
    <cellStyle name="Total 3 3 4 2" xfId="37773" xr:uid="{00000000-0005-0000-0000-000085930000}"/>
    <cellStyle name="Total 3 3 4 3" xfId="37774" xr:uid="{00000000-0005-0000-0000-000086930000}"/>
    <cellStyle name="Total 3 3 4 4" xfId="37775" xr:uid="{00000000-0005-0000-0000-000087930000}"/>
    <cellStyle name="Total 3 3 5" xfId="37776" xr:uid="{00000000-0005-0000-0000-000088930000}"/>
    <cellStyle name="Total 3 3 5 2" xfId="37777" xr:uid="{00000000-0005-0000-0000-000089930000}"/>
    <cellStyle name="Total 3 3 5 3" xfId="37778" xr:uid="{00000000-0005-0000-0000-00008A930000}"/>
    <cellStyle name="Total 3 3 5 4" xfId="37779" xr:uid="{00000000-0005-0000-0000-00008B930000}"/>
    <cellStyle name="Total 3 3 6" xfId="37780" xr:uid="{00000000-0005-0000-0000-00008C930000}"/>
    <cellStyle name="Total 3 3 6 2" xfId="37781" xr:uid="{00000000-0005-0000-0000-00008D930000}"/>
    <cellStyle name="Total 3 3 6 3" xfId="37782" xr:uid="{00000000-0005-0000-0000-00008E930000}"/>
    <cellStyle name="Total 3 3 6 4" xfId="37783" xr:uid="{00000000-0005-0000-0000-00008F930000}"/>
    <cellStyle name="Total 3 3 7" xfId="37784" xr:uid="{00000000-0005-0000-0000-000090930000}"/>
    <cellStyle name="Total 3 3 7 2" xfId="37785" xr:uid="{00000000-0005-0000-0000-000091930000}"/>
    <cellStyle name="Total 3 3 7 3" xfId="37786" xr:uid="{00000000-0005-0000-0000-000092930000}"/>
    <cellStyle name="Total 3 3 7 4" xfId="37787" xr:uid="{00000000-0005-0000-0000-000093930000}"/>
    <cellStyle name="Total 3 3 8" xfId="37788" xr:uid="{00000000-0005-0000-0000-000094930000}"/>
    <cellStyle name="Total 3 3 9" xfId="37789" xr:uid="{00000000-0005-0000-0000-000095930000}"/>
    <cellStyle name="Total 3 3 9 2" xfId="37790" xr:uid="{00000000-0005-0000-0000-000096930000}"/>
    <cellStyle name="Total 3 30" xfId="37791" xr:uid="{00000000-0005-0000-0000-000097930000}"/>
    <cellStyle name="Total 3 31" xfId="37792" xr:uid="{00000000-0005-0000-0000-000098930000}"/>
    <cellStyle name="Total 3 32" xfId="37793" xr:uid="{00000000-0005-0000-0000-000099930000}"/>
    <cellStyle name="Total 3 4" xfId="37794" xr:uid="{00000000-0005-0000-0000-00009A930000}"/>
    <cellStyle name="Total 3 4 10" xfId="37795" xr:uid="{00000000-0005-0000-0000-00009B930000}"/>
    <cellStyle name="Total 3 4 10 2" xfId="37796" xr:uid="{00000000-0005-0000-0000-00009C930000}"/>
    <cellStyle name="Total 3 4 11" xfId="37797" xr:uid="{00000000-0005-0000-0000-00009D930000}"/>
    <cellStyle name="Total 3 4 11 2" xfId="37798" xr:uid="{00000000-0005-0000-0000-00009E930000}"/>
    <cellStyle name="Total 3 4 12" xfId="37799" xr:uid="{00000000-0005-0000-0000-00009F930000}"/>
    <cellStyle name="Total 3 4 2" xfId="37800" xr:uid="{00000000-0005-0000-0000-0000A0930000}"/>
    <cellStyle name="Total 3 4 2 2" xfId="37801" xr:uid="{00000000-0005-0000-0000-0000A1930000}"/>
    <cellStyle name="Total 3 4 2 2 2" xfId="37802" xr:uid="{00000000-0005-0000-0000-0000A2930000}"/>
    <cellStyle name="Total 3 4 2 2 3" xfId="37803" xr:uid="{00000000-0005-0000-0000-0000A3930000}"/>
    <cellStyle name="Total 3 4 2 3" xfId="37804" xr:uid="{00000000-0005-0000-0000-0000A4930000}"/>
    <cellStyle name="Total 3 4 2 4" xfId="37805" xr:uid="{00000000-0005-0000-0000-0000A5930000}"/>
    <cellStyle name="Total 3 4 2 5" xfId="37806" xr:uid="{00000000-0005-0000-0000-0000A6930000}"/>
    <cellStyle name="Total 3 4 3" xfId="37807" xr:uid="{00000000-0005-0000-0000-0000A7930000}"/>
    <cellStyle name="Total 3 4 3 2" xfId="37808" xr:uid="{00000000-0005-0000-0000-0000A8930000}"/>
    <cellStyle name="Total 3 4 3 3" xfId="37809" xr:uid="{00000000-0005-0000-0000-0000A9930000}"/>
    <cellStyle name="Total 3 4 3 4" xfId="37810" xr:uid="{00000000-0005-0000-0000-0000AA930000}"/>
    <cellStyle name="Total 3 4 4" xfId="37811" xr:uid="{00000000-0005-0000-0000-0000AB930000}"/>
    <cellStyle name="Total 3 4 4 2" xfId="37812" xr:uid="{00000000-0005-0000-0000-0000AC930000}"/>
    <cellStyle name="Total 3 4 4 3" xfId="37813" xr:uid="{00000000-0005-0000-0000-0000AD930000}"/>
    <cellStyle name="Total 3 4 4 4" xfId="37814" xr:uid="{00000000-0005-0000-0000-0000AE930000}"/>
    <cellStyle name="Total 3 4 5" xfId="37815" xr:uid="{00000000-0005-0000-0000-0000AF930000}"/>
    <cellStyle name="Total 3 4 5 2" xfId="37816" xr:uid="{00000000-0005-0000-0000-0000B0930000}"/>
    <cellStyle name="Total 3 4 5 3" xfId="37817" xr:uid="{00000000-0005-0000-0000-0000B1930000}"/>
    <cellStyle name="Total 3 4 5 4" xfId="37818" xr:uid="{00000000-0005-0000-0000-0000B2930000}"/>
    <cellStyle name="Total 3 4 6" xfId="37819" xr:uid="{00000000-0005-0000-0000-0000B3930000}"/>
    <cellStyle name="Total 3 4 6 2" xfId="37820" xr:uid="{00000000-0005-0000-0000-0000B4930000}"/>
    <cellStyle name="Total 3 4 6 3" xfId="37821" xr:uid="{00000000-0005-0000-0000-0000B5930000}"/>
    <cellStyle name="Total 3 4 6 4" xfId="37822" xr:uid="{00000000-0005-0000-0000-0000B6930000}"/>
    <cellStyle name="Total 3 4 7" xfId="37823" xr:uid="{00000000-0005-0000-0000-0000B7930000}"/>
    <cellStyle name="Total 3 4 8" xfId="37824" xr:uid="{00000000-0005-0000-0000-0000B8930000}"/>
    <cellStyle name="Total 3 4 9" xfId="37825" xr:uid="{00000000-0005-0000-0000-0000B9930000}"/>
    <cellStyle name="Total 3 4 9 2" xfId="37826" xr:uid="{00000000-0005-0000-0000-0000BA930000}"/>
    <cellStyle name="Total 3 5" xfId="37827" xr:uid="{00000000-0005-0000-0000-0000BB930000}"/>
    <cellStyle name="Total 3 5 2" xfId="37828" xr:uid="{00000000-0005-0000-0000-0000BC930000}"/>
    <cellStyle name="Total 3 5 2 2" xfId="37829" xr:uid="{00000000-0005-0000-0000-0000BD930000}"/>
    <cellStyle name="Total 3 5 2 2 2" xfId="37830" xr:uid="{00000000-0005-0000-0000-0000BE930000}"/>
    <cellStyle name="Total 3 5 2 2 3" xfId="37831" xr:uid="{00000000-0005-0000-0000-0000BF930000}"/>
    <cellStyle name="Total 3 5 2 3" xfId="37832" xr:uid="{00000000-0005-0000-0000-0000C0930000}"/>
    <cellStyle name="Total 3 5 2 4" xfId="37833" xr:uid="{00000000-0005-0000-0000-0000C1930000}"/>
    <cellStyle name="Total 3 5 2 5" xfId="37834" xr:uid="{00000000-0005-0000-0000-0000C2930000}"/>
    <cellStyle name="Total 3 5 3" xfId="37835" xr:uid="{00000000-0005-0000-0000-0000C3930000}"/>
    <cellStyle name="Total 3 5 3 2" xfId="37836" xr:uid="{00000000-0005-0000-0000-0000C4930000}"/>
    <cellStyle name="Total 3 5 3 3" xfId="37837" xr:uid="{00000000-0005-0000-0000-0000C5930000}"/>
    <cellStyle name="Total 3 5 3 4" xfId="37838" xr:uid="{00000000-0005-0000-0000-0000C6930000}"/>
    <cellStyle name="Total 3 5 4" xfId="37839" xr:uid="{00000000-0005-0000-0000-0000C7930000}"/>
    <cellStyle name="Total 3 5 4 2" xfId="37840" xr:uid="{00000000-0005-0000-0000-0000C8930000}"/>
    <cellStyle name="Total 3 5 4 3" xfId="37841" xr:uid="{00000000-0005-0000-0000-0000C9930000}"/>
    <cellStyle name="Total 3 5 4 4" xfId="37842" xr:uid="{00000000-0005-0000-0000-0000CA930000}"/>
    <cellStyle name="Total 3 5 5" xfId="37843" xr:uid="{00000000-0005-0000-0000-0000CB930000}"/>
    <cellStyle name="Total 3 5 5 2" xfId="37844" xr:uid="{00000000-0005-0000-0000-0000CC930000}"/>
    <cellStyle name="Total 3 5 5 3" xfId="37845" xr:uid="{00000000-0005-0000-0000-0000CD930000}"/>
    <cellStyle name="Total 3 5 5 4" xfId="37846" xr:uid="{00000000-0005-0000-0000-0000CE930000}"/>
    <cellStyle name="Total 3 5 6" xfId="37847" xr:uid="{00000000-0005-0000-0000-0000CF930000}"/>
    <cellStyle name="Total 3 5 7" xfId="37848" xr:uid="{00000000-0005-0000-0000-0000D0930000}"/>
    <cellStyle name="Total 3 5 8" xfId="37849" xr:uid="{00000000-0005-0000-0000-0000D1930000}"/>
    <cellStyle name="Total 3 5 9" xfId="37850" xr:uid="{00000000-0005-0000-0000-0000D2930000}"/>
    <cellStyle name="Total 3 6" xfId="37851" xr:uid="{00000000-0005-0000-0000-0000D3930000}"/>
    <cellStyle name="Total 3 6 2" xfId="37852" xr:uid="{00000000-0005-0000-0000-0000D4930000}"/>
    <cellStyle name="Total 3 6 2 2" xfId="37853" xr:uid="{00000000-0005-0000-0000-0000D5930000}"/>
    <cellStyle name="Total 3 6 2 3" xfId="37854" xr:uid="{00000000-0005-0000-0000-0000D6930000}"/>
    <cellStyle name="Total 3 6 3" xfId="37855" xr:uid="{00000000-0005-0000-0000-0000D7930000}"/>
    <cellStyle name="Total 3 6 3 2" xfId="37856" xr:uid="{00000000-0005-0000-0000-0000D8930000}"/>
    <cellStyle name="Total 3 6 4" xfId="37857" xr:uid="{00000000-0005-0000-0000-0000D9930000}"/>
    <cellStyle name="Total 3 6 5" xfId="37858" xr:uid="{00000000-0005-0000-0000-0000DA930000}"/>
    <cellStyle name="Total 3 6 6" xfId="37859" xr:uid="{00000000-0005-0000-0000-0000DB930000}"/>
    <cellStyle name="Total 3 6 7" xfId="37860" xr:uid="{00000000-0005-0000-0000-0000DC930000}"/>
    <cellStyle name="Total 3 6 8" xfId="37861" xr:uid="{00000000-0005-0000-0000-0000DD930000}"/>
    <cellStyle name="Total 3 7" xfId="37862" xr:uid="{00000000-0005-0000-0000-0000DE930000}"/>
    <cellStyle name="Total 3 7 2" xfId="37863" xr:uid="{00000000-0005-0000-0000-0000DF930000}"/>
    <cellStyle name="Total 3 7 2 2" xfId="37864" xr:uid="{00000000-0005-0000-0000-0000E0930000}"/>
    <cellStyle name="Total 3 7 2 2 2" xfId="37865" xr:uid="{00000000-0005-0000-0000-0000E1930000}"/>
    <cellStyle name="Total 3 7 2 3" xfId="37866" xr:uid="{00000000-0005-0000-0000-0000E2930000}"/>
    <cellStyle name="Total 3 7 2 4" xfId="37867" xr:uid="{00000000-0005-0000-0000-0000E3930000}"/>
    <cellStyle name="Total 3 7 3" xfId="37868" xr:uid="{00000000-0005-0000-0000-0000E4930000}"/>
    <cellStyle name="Total 3 7 4" xfId="37869" xr:uid="{00000000-0005-0000-0000-0000E5930000}"/>
    <cellStyle name="Total 3 7 5" xfId="37870" xr:uid="{00000000-0005-0000-0000-0000E6930000}"/>
    <cellStyle name="Total 3 7 6" xfId="37871" xr:uid="{00000000-0005-0000-0000-0000E7930000}"/>
    <cellStyle name="Total 3 7 7" xfId="37872" xr:uid="{00000000-0005-0000-0000-0000E8930000}"/>
    <cellStyle name="Total 3 8" xfId="37873" xr:uid="{00000000-0005-0000-0000-0000E9930000}"/>
    <cellStyle name="Total 3 8 2" xfId="37874" xr:uid="{00000000-0005-0000-0000-0000EA930000}"/>
    <cellStyle name="Total 3 8 2 2" xfId="37875" xr:uid="{00000000-0005-0000-0000-0000EB930000}"/>
    <cellStyle name="Total 3 8 2 2 2" xfId="37876" xr:uid="{00000000-0005-0000-0000-0000EC930000}"/>
    <cellStyle name="Total 3 8 2 3" xfId="37877" xr:uid="{00000000-0005-0000-0000-0000ED930000}"/>
    <cellStyle name="Total 3 8 2 4" xfId="37878" xr:uid="{00000000-0005-0000-0000-0000EE930000}"/>
    <cellStyle name="Total 3 8 3" xfId="37879" xr:uid="{00000000-0005-0000-0000-0000EF930000}"/>
    <cellStyle name="Total 3 8 4" xfId="37880" xr:uid="{00000000-0005-0000-0000-0000F0930000}"/>
    <cellStyle name="Total 3 8 5" xfId="37881" xr:uid="{00000000-0005-0000-0000-0000F1930000}"/>
    <cellStyle name="Total 3 8 6" xfId="37882" xr:uid="{00000000-0005-0000-0000-0000F2930000}"/>
    <cellStyle name="Total 3 8 7" xfId="37883" xr:uid="{00000000-0005-0000-0000-0000F3930000}"/>
    <cellStyle name="Total 3 9" xfId="37884" xr:uid="{00000000-0005-0000-0000-0000F4930000}"/>
    <cellStyle name="Total 3 9 2" xfId="37885" xr:uid="{00000000-0005-0000-0000-0000F5930000}"/>
    <cellStyle name="Total 3 9 2 2" xfId="37886" xr:uid="{00000000-0005-0000-0000-0000F6930000}"/>
    <cellStyle name="Total 3 9 3" xfId="37887" xr:uid="{00000000-0005-0000-0000-0000F7930000}"/>
    <cellStyle name="Total 3 9 4" xfId="37888" xr:uid="{00000000-0005-0000-0000-0000F8930000}"/>
    <cellStyle name="Total 3 9 5" xfId="37889" xr:uid="{00000000-0005-0000-0000-0000F9930000}"/>
    <cellStyle name="Total 3 9 6" xfId="37890" xr:uid="{00000000-0005-0000-0000-0000FA930000}"/>
    <cellStyle name="Total 3 9 7" xfId="37891" xr:uid="{00000000-0005-0000-0000-0000FB930000}"/>
    <cellStyle name="Total 30" xfId="37892" xr:uid="{00000000-0005-0000-0000-0000FC930000}"/>
    <cellStyle name="Total 30 2" xfId="37893" xr:uid="{00000000-0005-0000-0000-0000FD930000}"/>
    <cellStyle name="Total 30 2 2" xfId="37894" xr:uid="{00000000-0005-0000-0000-0000FE930000}"/>
    <cellStyle name="Total 30 2 2 2" xfId="37895" xr:uid="{00000000-0005-0000-0000-0000FF930000}"/>
    <cellStyle name="Total 30 2 2 2 2" xfId="37896" xr:uid="{00000000-0005-0000-0000-000000940000}"/>
    <cellStyle name="Total 30 2 2 2 3" xfId="37897" xr:uid="{00000000-0005-0000-0000-000001940000}"/>
    <cellStyle name="Total 30 2 2 2 4" xfId="37898" xr:uid="{00000000-0005-0000-0000-000002940000}"/>
    <cellStyle name="Total 30 2 2 3" xfId="37899" xr:uid="{00000000-0005-0000-0000-000003940000}"/>
    <cellStyle name="Total 30 2 2 3 2" xfId="37900" xr:uid="{00000000-0005-0000-0000-000004940000}"/>
    <cellStyle name="Total 30 2 2 3 3" xfId="37901" xr:uid="{00000000-0005-0000-0000-000005940000}"/>
    <cellStyle name="Total 30 2 2 3 4" xfId="37902" xr:uid="{00000000-0005-0000-0000-000006940000}"/>
    <cellStyle name="Total 30 2 2 4" xfId="37903" xr:uid="{00000000-0005-0000-0000-000007940000}"/>
    <cellStyle name="Total 30 2 2 4 2" xfId="37904" xr:uid="{00000000-0005-0000-0000-000008940000}"/>
    <cellStyle name="Total 30 2 2 4 3" xfId="37905" xr:uid="{00000000-0005-0000-0000-000009940000}"/>
    <cellStyle name="Total 30 2 2 4 4" xfId="37906" xr:uid="{00000000-0005-0000-0000-00000A940000}"/>
    <cellStyle name="Total 30 2 2 5" xfId="37907" xr:uid="{00000000-0005-0000-0000-00000B940000}"/>
    <cellStyle name="Total 30 2 2 5 2" xfId="37908" xr:uid="{00000000-0005-0000-0000-00000C940000}"/>
    <cellStyle name="Total 30 2 2 5 3" xfId="37909" xr:uid="{00000000-0005-0000-0000-00000D940000}"/>
    <cellStyle name="Total 30 2 2 5 4" xfId="37910" xr:uid="{00000000-0005-0000-0000-00000E940000}"/>
    <cellStyle name="Total 30 2 2 6" xfId="37911" xr:uid="{00000000-0005-0000-0000-00000F940000}"/>
    <cellStyle name="Total 30 2 2 7" xfId="37912" xr:uid="{00000000-0005-0000-0000-000010940000}"/>
    <cellStyle name="Total 30 2 2 8" xfId="37913" xr:uid="{00000000-0005-0000-0000-000011940000}"/>
    <cellStyle name="Total 30 2 3" xfId="37914" xr:uid="{00000000-0005-0000-0000-000012940000}"/>
    <cellStyle name="Total 30 2 3 2" xfId="37915" xr:uid="{00000000-0005-0000-0000-000013940000}"/>
    <cellStyle name="Total 30 2 3 3" xfId="37916" xr:uid="{00000000-0005-0000-0000-000014940000}"/>
    <cellStyle name="Total 30 2 3 4" xfId="37917" xr:uid="{00000000-0005-0000-0000-000015940000}"/>
    <cellStyle name="Total 30 2 4" xfId="37918" xr:uid="{00000000-0005-0000-0000-000016940000}"/>
    <cellStyle name="Total 30 2 5" xfId="37919" xr:uid="{00000000-0005-0000-0000-000017940000}"/>
    <cellStyle name="Total 30 2 6" xfId="37920" xr:uid="{00000000-0005-0000-0000-000018940000}"/>
    <cellStyle name="Total 30 3" xfId="37921" xr:uid="{00000000-0005-0000-0000-000019940000}"/>
    <cellStyle name="Total 30 3 2" xfId="37922" xr:uid="{00000000-0005-0000-0000-00001A940000}"/>
    <cellStyle name="Total 30 3 2 2" xfId="37923" xr:uid="{00000000-0005-0000-0000-00001B940000}"/>
    <cellStyle name="Total 30 3 2 3" xfId="37924" xr:uid="{00000000-0005-0000-0000-00001C940000}"/>
    <cellStyle name="Total 30 3 2 4" xfId="37925" xr:uid="{00000000-0005-0000-0000-00001D940000}"/>
    <cellStyle name="Total 30 3 3" xfId="37926" xr:uid="{00000000-0005-0000-0000-00001E940000}"/>
    <cellStyle name="Total 30 3 3 2" xfId="37927" xr:uid="{00000000-0005-0000-0000-00001F940000}"/>
    <cellStyle name="Total 30 3 3 3" xfId="37928" xr:uid="{00000000-0005-0000-0000-000020940000}"/>
    <cellStyle name="Total 30 3 3 4" xfId="37929" xr:uid="{00000000-0005-0000-0000-000021940000}"/>
    <cellStyle name="Total 30 3 4" xfId="37930" xr:uid="{00000000-0005-0000-0000-000022940000}"/>
    <cellStyle name="Total 30 3 4 2" xfId="37931" xr:uid="{00000000-0005-0000-0000-000023940000}"/>
    <cellStyle name="Total 30 3 4 3" xfId="37932" xr:uid="{00000000-0005-0000-0000-000024940000}"/>
    <cellStyle name="Total 30 3 4 4" xfId="37933" xr:uid="{00000000-0005-0000-0000-000025940000}"/>
    <cellStyle name="Total 30 3 5" xfId="37934" xr:uid="{00000000-0005-0000-0000-000026940000}"/>
    <cellStyle name="Total 30 3 5 2" xfId="37935" xr:uid="{00000000-0005-0000-0000-000027940000}"/>
    <cellStyle name="Total 30 3 5 3" xfId="37936" xr:uid="{00000000-0005-0000-0000-000028940000}"/>
    <cellStyle name="Total 30 3 5 4" xfId="37937" xr:uid="{00000000-0005-0000-0000-000029940000}"/>
    <cellStyle name="Total 30 3 6" xfId="37938" xr:uid="{00000000-0005-0000-0000-00002A940000}"/>
    <cellStyle name="Total 30 3 7" xfId="37939" xr:uid="{00000000-0005-0000-0000-00002B940000}"/>
    <cellStyle name="Total 30 3 8" xfId="37940" xr:uid="{00000000-0005-0000-0000-00002C940000}"/>
    <cellStyle name="Total 30 4" xfId="37941" xr:uid="{00000000-0005-0000-0000-00002D940000}"/>
    <cellStyle name="Total 30 4 2" xfId="37942" xr:uid="{00000000-0005-0000-0000-00002E940000}"/>
    <cellStyle name="Total 30 4 3" xfId="37943" xr:uid="{00000000-0005-0000-0000-00002F940000}"/>
    <cellStyle name="Total 30 4 4" xfId="37944" xr:uid="{00000000-0005-0000-0000-000030940000}"/>
    <cellStyle name="Total 30 5" xfId="37945" xr:uid="{00000000-0005-0000-0000-000031940000}"/>
    <cellStyle name="Total 30 6" xfId="37946" xr:uid="{00000000-0005-0000-0000-000032940000}"/>
    <cellStyle name="Total 30 7" xfId="37947" xr:uid="{00000000-0005-0000-0000-000033940000}"/>
    <cellStyle name="Total 31" xfId="37948" xr:uid="{00000000-0005-0000-0000-000034940000}"/>
    <cellStyle name="Total 31 2" xfId="37949" xr:uid="{00000000-0005-0000-0000-000035940000}"/>
    <cellStyle name="Total 31 2 2" xfId="37950" xr:uid="{00000000-0005-0000-0000-000036940000}"/>
    <cellStyle name="Total 31 2 2 2" xfId="37951" xr:uid="{00000000-0005-0000-0000-000037940000}"/>
    <cellStyle name="Total 31 2 2 2 2" xfId="37952" xr:uid="{00000000-0005-0000-0000-000038940000}"/>
    <cellStyle name="Total 31 2 2 2 3" xfId="37953" xr:uid="{00000000-0005-0000-0000-000039940000}"/>
    <cellStyle name="Total 31 2 2 2 4" xfId="37954" xr:uid="{00000000-0005-0000-0000-00003A940000}"/>
    <cellStyle name="Total 31 2 2 3" xfId="37955" xr:uid="{00000000-0005-0000-0000-00003B940000}"/>
    <cellStyle name="Total 31 2 2 3 2" xfId="37956" xr:uid="{00000000-0005-0000-0000-00003C940000}"/>
    <cellStyle name="Total 31 2 2 3 3" xfId="37957" xr:uid="{00000000-0005-0000-0000-00003D940000}"/>
    <cellStyle name="Total 31 2 2 3 4" xfId="37958" xr:uid="{00000000-0005-0000-0000-00003E940000}"/>
    <cellStyle name="Total 31 2 2 4" xfId="37959" xr:uid="{00000000-0005-0000-0000-00003F940000}"/>
    <cellStyle name="Total 31 2 2 4 2" xfId="37960" xr:uid="{00000000-0005-0000-0000-000040940000}"/>
    <cellStyle name="Total 31 2 2 4 3" xfId="37961" xr:uid="{00000000-0005-0000-0000-000041940000}"/>
    <cellStyle name="Total 31 2 2 4 4" xfId="37962" xr:uid="{00000000-0005-0000-0000-000042940000}"/>
    <cellStyle name="Total 31 2 2 5" xfId="37963" xr:uid="{00000000-0005-0000-0000-000043940000}"/>
    <cellStyle name="Total 31 2 2 5 2" xfId="37964" xr:uid="{00000000-0005-0000-0000-000044940000}"/>
    <cellStyle name="Total 31 2 2 5 3" xfId="37965" xr:uid="{00000000-0005-0000-0000-000045940000}"/>
    <cellStyle name="Total 31 2 2 5 4" xfId="37966" xr:uid="{00000000-0005-0000-0000-000046940000}"/>
    <cellStyle name="Total 31 2 2 6" xfId="37967" xr:uid="{00000000-0005-0000-0000-000047940000}"/>
    <cellStyle name="Total 31 2 2 7" xfId="37968" xr:uid="{00000000-0005-0000-0000-000048940000}"/>
    <cellStyle name="Total 31 2 2 8" xfId="37969" xr:uid="{00000000-0005-0000-0000-000049940000}"/>
    <cellStyle name="Total 31 2 3" xfId="37970" xr:uid="{00000000-0005-0000-0000-00004A940000}"/>
    <cellStyle name="Total 31 2 3 2" xfId="37971" xr:uid="{00000000-0005-0000-0000-00004B940000}"/>
    <cellStyle name="Total 31 2 3 3" xfId="37972" xr:uid="{00000000-0005-0000-0000-00004C940000}"/>
    <cellStyle name="Total 31 2 3 4" xfId="37973" xr:uid="{00000000-0005-0000-0000-00004D940000}"/>
    <cellStyle name="Total 31 2 4" xfId="37974" xr:uid="{00000000-0005-0000-0000-00004E940000}"/>
    <cellStyle name="Total 31 2 5" xfId="37975" xr:uid="{00000000-0005-0000-0000-00004F940000}"/>
    <cellStyle name="Total 31 2 6" xfId="37976" xr:uid="{00000000-0005-0000-0000-000050940000}"/>
    <cellStyle name="Total 31 3" xfId="37977" xr:uid="{00000000-0005-0000-0000-000051940000}"/>
    <cellStyle name="Total 31 3 2" xfId="37978" xr:uid="{00000000-0005-0000-0000-000052940000}"/>
    <cellStyle name="Total 31 3 2 2" xfId="37979" xr:uid="{00000000-0005-0000-0000-000053940000}"/>
    <cellStyle name="Total 31 3 2 3" xfId="37980" xr:uid="{00000000-0005-0000-0000-000054940000}"/>
    <cellStyle name="Total 31 3 2 4" xfId="37981" xr:uid="{00000000-0005-0000-0000-000055940000}"/>
    <cellStyle name="Total 31 3 3" xfId="37982" xr:uid="{00000000-0005-0000-0000-000056940000}"/>
    <cellStyle name="Total 31 3 3 2" xfId="37983" xr:uid="{00000000-0005-0000-0000-000057940000}"/>
    <cellStyle name="Total 31 3 3 3" xfId="37984" xr:uid="{00000000-0005-0000-0000-000058940000}"/>
    <cellStyle name="Total 31 3 3 4" xfId="37985" xr:uid="{00000000-0005-0000-0000-000059940000}"/>
    <cellStyle name="Total 31 3 4" xfId="37986" xr:uid="{00000000-0005-0000-0000-00005A940000}"/>
    <cellStyle name="Total 31 3 4 2" xfId="37987" xr:uid="{00000000-0005-0000-0000-00005B940000}"/>
    <cellStyle name="Total 31 3 4 3" xfId="37988" xr:uid="{00000000-0005-0000-0000-00005C940000}"/>
    <cellStyle name="Total 31 3 4 4" xfId="37989" xr:uid="{00000000-0005-0000-0000-00005D940000}"/>
    <cellStyle name="Total 31 3 5" xfId="37990" xr:uid="{00000000-0005-0000-0000-00005E940000}"/>
    <cellStyle name="Total 31 3 5 2" xfId="37991" xr:uid="{00000000-0005-0000-0000-00005F940000}"/>
    <cellStyle name="Total 31 3 5 3" xfId="37992" xr:uid="{00000000-0005-0000-0000-000060940000}"/>
    <cellStyle name="Total 31 3 5 4" xfId="37993" xr:uid="{00000000-0005-0000-0000-000061940000}"/>
    <cellStyle name="Total 31 3 6" xfId="37994" xr:uid="{00000000-0005-0000-0000-000062940000}"/>
    <cellStyle name="Total 31 3 7" xfId="37995" xr:uid="{00000000-0005-0000-0000-000063940000}"/>
    <cellStyle name="Total 31 3 8" xfId="37996" xr:uid="{00000000-0005-0000-0000-000064940000}"/>
    <cellStyle name="Total 31 4" xfId="37997" xr:uid="{00000000-0005-0000-0000-000065940000}"/>
    <cellStyle name="Total 31 4 2" xfId="37998" xr:uid="{00000000-0005-0000-0000-000066940000}"/>
    <cellStyle name="Total 31 4 3" xfId="37999" xr:uid="{00000000-0005-0000-0000-000067940000}"/>
    <cellStyle name="Total 31 4 4" xfId="38000" xr:uid="{00000000-0005-0000-0000-000068940000}"/>
    <cellStyle name="Total 31 5" xfId="38001" xr:uid="{00000000-0005-0000-0000-000069940000}"/>
    <cellStyle name="Total 31 6" xfId="38002" xr:uid="{00000000-0005-0000-0000-00006A940000}"/>
    <cellStyle name="Total 31 7" xfId="38003" xr:uid="{00000000-0005-0000-0000-00006B940000}"/>
    <cellStyle name="Total 32" xfId="38004" xr:uid="{00000000-0005-0000-0000-00006C940000}"/>
    <cellStyle name="Total 32 2" xfId="38005" xr:uid="{00000000-0005-0000-0000-00006D940000}"/>
    <cellStyle name="Total 32 2 2" xfId="38006" xr:uid="{00000000-0005-0000-0000-00006E940000}"/>
    <cellStyle name="Total 32 2 2 2" xfId="38007" xr:uid="{00000000-0005-0000-0000-00006F940000}"/>
    <cellStyle name="Total 32 2 2 2 2" xfId="38008" xr:uid="{00000000-0005-0000-0000-000070940000}"/>
    <cellStyle name="Total 32 2 2 2 3" xfId="38009" xr:uid="{00000000-0005-0000-0000-000071940000}"/>
    <cellStyle name="Total 32 2 2 2 4" xfId="38010" xr:uid="{00000000-0005-0000-0000-000072940000}"/>
    <cellStyle name="Total 32 2 2 3" xfId="38011" xr:uid="{00000000-0005-0000-0000-000073940000}"/>
    <cellStyle name="Total 32 2 2 3 2" xfId="38012" xr:uid="{00000000-0005-0000-0000-000074940000}"/>
    <cellStyle name="Total 32 2 2 3 3" xfId="38013" xr:uid="{00000000-0005-0000-0000-000075940000}"/>
    <cellStyle name="Total 32 2 2 3 4" xfId="38014" xr:uid="{00000000-0005-0000-0000-000076940000}"/>
    <cellStyle name="Total 32 2 2 4" xfId="38015" xr:uid="{00000000-0005-0000-0000-000077940000}"/>
    <cellStyle name="Total 32 2 2 4 2" xfId="38016" xr:uid="{00000000-0005-0000-0000-000078940000}"/>
    <cellStyle name="Total 32 2 2 4 3" xfId="38017" xr:uid="{00000000-0005-0000-0000-000079940000}"/>
    <cellStyle name="Total 32 2 2 4 4" xfId="38018" xr:uid="{00000000-0005-0000-0000-00007A940000}"/>
    <cellStyle name="Total 32 2 2 5" xfId="38019" xr:uid="{00000000-0005-0000-0000-00007B940000}"/>
    <cellStyle name="Total 32 2 2 5 2" xfId="38020" xr:uid="{00000000-0005-0000-0000-00007C940000}"/>
    <cellStyle name="Total 32 2 2 5 3" xfId="38021" xr:uid="{00000000-0005-0000-0000-00007D940000}"/>
    <cellStyle name="Total 32 2 2 5 4" xfId="38022" xr:uid="{00000000-0005-0000-0000-00007E940000}"/>
    <cellStyle name="Total 32 2 2 6" xfId="38023" xr:uid="{00000000-0005-0000-0000-00007F940000}"/>
    <cellStyle name="Total 32 2 2 7" xfId="38024" xr:uid="{00000000-0005-0000-0000-000080940000}"/>
    <cellStyle name="Total 32 2 2 8" xfId="38025" xr:uid="{00000000-0005-0000-0000-000081940000}"/>
    <cellStyle name="Total 32 2 3" xfId="38026" xr:uid="{00000000-0005-0000-0000-000082940000}"/>
    <cellStyle name="Total 32 2 3 2" xfId="38027" xr:uid="{00000000-0005-0000-0000-000083940000}"/>
    <cellStyle name="Total 32 2 3 3" xfId="38028" xr:uid="{00000000-0005-0000-0000-000084940000}"/>
    <cellStyle name="Total 32 2 3 4" xfId="38029" xr:uid="{00000000-0005-0000-0000-000085940000}"/>
    <cellStyle name="Total 32 2 4" xfId="38030" xr:uid="{00000000-0005-0000-0000-000086940000}"/>
    <cellStyle name="Total 32 2 5" xfId="38031" xr:uid="{00000000-0005-0000-0000-000087940000}"/>
    <cellStyle name="Total 32 2 6" xfId="38032" xr:uid="{00000000-0005-0000-0000-000088940000}"/>
    <cellStyle name="Total 32 3" xfId="38033" xr:uid="{00000000-0005-0000-0000-000089940000}"/>
    <cellStyle name="Total 32 3 2" xfId="38034" xr:uid="{00000000-0005-0000-0000-00008A940000}"/>
    <cellStyle name="Total 32 3 2 2" xfId="38035" xr:uid="{00000000-0005-0000-0000-00008B940000}"/>
    <cellStyle name="Total 32 3 2 3" xfId="38036" xr:uid="{00000000-0005-0000-0000-00008C940000}"/>
    <cellStyle name="Total 32 3 2 4" xfId="38037" xr:uid="{00000000-0005-0000-0000-00008D940000}"/>
    <cellStyle name="Total 32 3 3" xfId="38038" xr:uid="{00000000-0005-0000-0000-00008E940000}"/>
    <cellStyle name="Total 32 3 3 2" xfId="38039" xr:uid="{00000000-0005-0000-0000-00008F940000}"/>
    <cellStyle name="Total 32 3 3 3" xfId="38040" xr:uid="{00000000-0005-0000-0000-000090940000}"/>
    <cellStyle name="Total 32 3 3 4" xfId="38041" xr:uid="{00000000-0005-0000-0000-000091940000}"/>
    <cellStyle name="Total 32 3 4" xfId="38042" xr:uid="{00000000-0005-0000-0000-000092940000}"/>
    <cellStyle name="Total 32 3 4 2" xfId="38043" xr:uid="{00000000-0005-0000-0000-000093940000}"/>
    <cellStyle name="Total 32 3 4 3" xfId="38044" xr:uid="{00000000-0005-0000-0000-000094940000}"/>
    <cellStyle name="Total 32 3 4 4" xfId="38045" xr:uid="{00000000-0005-0000-0000-000095940000}"/>
    <cellStyle name="Total 32 3 5" xfId="38046" xr:uid="{00000000-0005-0000-0000-000096940000}"/>
    <cellStyle name="Total 32 3 5 2" xfId="38047" xr:uid="{00000000-0005-0000-0000-000097940000}"/>
    <cellStyle name="Total 32 3 5 3" xfId="38048" xr:uid="{00000000-0005-0000-0000-000098940000}"/>
    <cellStyle name="Total 32 3 5 4" xfId="38049" xr:uid="{00000000-0005-0000-0000-000099940000}"/>
    <cellStyle name="Total 32 3 6" xfId="38050" xr:uid="{00000000-0005-0000-0000-00009A940000}"/>
    <cellStyle name="Total 32 3 7" xfId="38051" xr:uid="{00000000-0005-0000-0000-00009B940000}"/>
    <cellStyle name="Total 32 3 8" xfId="38052" xr:uid="{00000000-0005-0000-0000-00009C940000}"/>
    <cellStyle name="Total 32 4" xfId="38053" xr:uid="{00000000-0005-0000-0000-00009D940000}"/>
    <cellStyle name="Total 32 4 2" xfId="38054" xr:uid="{00000000-0005-0000-0000-00009E940000}"/>
    <cellStyle name="Total 32 4 3" xfId="38055" xr:uid="{00000000-0005-0000-0000-00009F940000}"/>
    <cellStyle name="Total 32 4 4" xfId="38056" xr:uid="{00000000-0005-0000-0000-0000A0940000}"/>
    <cellStyle name="Total 32 5" xfId="38057" xr:uid="{00000000-0005-0000-0000-0000A1940000}"/>
    <cellStyle name="Total 32 6" xfId="38058" xr:uid="{00000000-0005-0000-0000-0000A2940000}"/>
    <cellStyle name="Total 32 7" xfId="38059" xr:uid="{00000000-0005-0000-0000-0000A3940000}"/>
    <cellStyle name="Total 33" xfId="38060" xr:uid="{00000000-0005-0000-0000-0000A4940000}"/>
    <cellStyle name="Total 33 2" xfId="38061" xr:uid="{00000000-0005-0000-0000-0000A5940000}"/>
    <cellStyle name="Total 33 2 2" xfId="38062" xr:uid="{00000000-0005-0000-0000-0000A6940000}"/>
    <cellStyle name="Total 33 2 2 2" xfId="38063" xr:uid="{00000000-0005-0000-0000-0000A7940000}"/>
    <cellStyle name="Total 33 2 2 2 2" xfId="38064" xr:uid="{00000000-0005-0000-0000-0000A8940000}"/>
    <cellStyle name="Total 33 2 2 2 3" xfId="38065" xr:uid="{00000000-0005-0000-0000-0000A9940000}"/>
    <cellStyle name="Total 33 2 2 2 4" xfId="38066" xr:uid="{00000000-0005-0000-0000-0000AA940000}"/>
    <cellStyle name="Total 33 2 2 3" xfId="38067" xr:uid="{00000000-0005-0000-0000-0000AB940000}"/>
    <cellStyle name="Total 33 2 2 3 2" xfId="38068" xr:uid="{00000000-0005-0000-0000-0000AC940000}"/>
    <cellStyle name="Total 33 2 2 3 3" xfId="38069" xr:uid="{00000000-0005-0000-0000-0000AD940000}"/>
    <cellStyle name="Total 33 2 2 3 4" xfId="38070" xr:uid="{00000000-0005-0000-0000-0000AE940000}"/>
    <cellStyle name="Total 33 2 2 4" xfId="38071" xr:uid="{00000000-0005-0000-0000-0000AF940000}"/>
    <cellStyle name="Total 33 2 2 4 2" xfId="38072" xr:uid="{00000000-0005-0000-0000-0000B0940000}"/>
    <cellStyle name="Total 33 2 2 4 3" xfId="38073" xr:uid="{00000000-0005-0000-0000-0000B1940000}"/>
    <cellStyle name="Total 33 2 2 4 4" xfId="38074" xr:uid="{00000000-0005-0000-0000-0000B2940000}"/>
    <cellStyle name="Total 33 2 2 5" xfId="38075" xr:uid="{00000000-0005-0000-0000-0000B3940000}"/>
    <cellStyle name="Total 33 2 2 5 2" xfId="38076" xr:uid="{00000000-0005-0000-0000-0000B4940000}"/>
    <cellStyle name="Total 33 2 2 5 3" xfId="38077" xr:uid="{00000000-0005-0000-0000-0000B5940000}"/>
    <cellStyle name="Total 33 2 2 5 4" xfId="38078" xr:uid="{00000000-0005-0000-0000-0000B6940000}"/>
    <cellStyle name="Total 33 2 2 6" xfId="38079" xr:uid="{00000000-0005-0000-0000-0000B7940000}"/>
    <cellStyle name="Total 33 2 2 7" xfId="38080" xr:uid="{00000000-0005-0000-0000-0000B8940000}"/>
    <cellStyle name="Total 33 2 2 8" xfId="38081" xr:uid="{00000000-0005-0000-0000-0000B9940000}"/>
    <cellStyle name="Total 33 2 3" xfId="38082" xr:uid="{00000000-0005-0000-0000-0000BA940000}"/>
    <cellStyle name="Total 33 2 3 2" xfId="38083" xr:uid="{00000000-0005-0000-0000-0000BB940000}"/>
    <cellStyle name="Total 33 2 3 3" xfId="38084" xr:uid="{00000000-0005-0000-0000-0000BC940000}"/>
    <cellStyle name="Total 33 2 3 4" xfId="38085" xr:uid="{00000000-0005-0000-0000-0000BD940000}"/>
    <cellStyle name="Total 33 2 4" xfId="38086" xr:uid="{00000000-0005-0000-0000-0000BE940000}"/>
    <cellStyle name="Total 33 2 5" xfId="38087" xr:uid="{00000000-0005-0000-0000-0000BF940000}"/>
    <cellStyle name="Total 33 2 6" xfId="38088" xr:uid="{00000000-0005-0000-0000-0000C0940000}"/>
    <cellStyle name="Total 33 3" xfId="38089" xr:uid="{00000000-0005-0000-0000-0000C1940000}"/>
    <cellStyle name="Total 33 3 2" xfId="38090" xr:uid="{00000000-0005-0000-0000-0000C2940000}"/>
    <cellStyle name="Total 33 3 2 2" xfId="38091" xr:uid="{00000000-0005-0000-0000-0000C3940000}"/>
    <cellStyle name="Total 33 3 2 3" xfId="38092" xr:uid="{00000000-0005-0000-0000-0000C4940000}"/>
    <cellStyle name="Total 33 3 2 4" xfId="38093" xr:uid="{00000000-0005-0000-0000-0000C5940000}"/>
    <cellStyle name="Total 33 3 3" xfId="38094" xr:uid="{00000000-0005-0000-0000-0000C6940000}"/>
    <cellStyle name="Total 33 3 3 2" xfId="38095" xr:uid="{00000000-0005-0000-0000-0000C7940000}"/>
    <cellStyle name="Total 33 3 3 3" xfId="38096" xr:uid="{00000000-0005-0000-0000-0000C8940000}"/>
    <cellStyle name="Total 33 3 3 4" xfId="38097" xr:uid="{00000000-0005-0000-0000-0000C9940000}"/>
    <cellStyle name="Total 33 3 4" xfId="38098" xr:uid="{00000000-0005-0000-0000-0000CA940000}"/>
    <cellStyle name="Total 33 3 4 2" xfId="38099" xr:uid="{00000000-0005-0000-0000-0000CB940000}"/>
    <cellStyle name="Total 33 3 4 3" xfId="38100" xr:uid="{00000000-0005-0000-0000-0000CC940000}"/>
    <cellStyle name="Total 33 3 4 4" xfId="38101" xr:uid="{00000000-0005-0000-0000-0000CD940000}"/>
    <cellStyle name="Total 33 3 5" xfId="38102" xr:uid="{00000000-0005-0000-0000-0000CE940000}"/>
    <cellStyle name="Total 33 3 5 2" xfId="38103" xr:uid="{00000000-0005-0000-0000-0000CF940000}"/>
    <cellStyle name="Total 33 3 5 3" xfId="38104" xr:uid="{00000000-0005-0000-0000-0000D0940000}"/>
    <cellStyle name="Total 33 3 5 4" xfId="38105" xr:uid="{00000000-0005-0000-0000-0000D1940000}"/>
    <cellStyle name="Total 33 3 6" xfId="38106" xr:uid="{00000000-0005-0000-0000-0000D2940000}"/>
    <cellStyle name="Total 33 3 7" xfId="38107" xr:uid="{00000000-0005-0000-0000-0000D3940000}"/>
    <cellStyle name="Total 33 3 8" xfId="38108" xr:uid="{00000000-0005-0000-0000-0000D4940000}"/>
    <cellStyle name="Total 33 4" xfId="38109" xr:uid="{00000000-0005-0000-0000-0000D5940000}"/>
    <cellStyle name="Total 33 4 2" xfId="38110" xr:uid="{00000000-0005-0000-0000-0000D6940000}"/>
    <cellStyle name="Total 33 4 3" xfId="38111" xr:uid="{00000000-0005-0000-0000-0000D7940000}"/>
    <cellStyle name="Total 33 4 4" xfId="38112" xr:uid="{00000000-0005-0000-0000-0000D8940000}"/>
    <cellStyle name="Total 33 5" xfId="38113" xr:uid="{00000000-0005-0000-0000-0000D9940000}"/>
    <cellStyle name="Total 33 6" xfId="38114" xr:uid="{00000000-0005-0000-0000-0000DA940000}"/>
    <cellStyle name="Total 33 7" xfId="38115" xr:uid="{00000000-0005-0000-0000-0000DB940000}"/>
    <cellStyle name="Total 34" xfId="38116" xr:uid="{00000000-0005-0000-0000-0000DC940000}"/>
    <cellStyle name="Total 34 2" xfId="38117" xr:uid="{00000000-0005-0000-0000-0000DD940000}"/>
    <cellStyle name="Total 34 2 2" xfId="38118" xr:uid="{00000000-0005-0000-0000-0000DE940000}"/>
    <cellStyle name="Total 34 2 2 2" xfId="38119" xr:uid="{00000000-0005-0000-0000-0000DF940000}"/>
    <cellStyle name="Total 34 2 2 2 2" xfId="38120" xr:uid="{00000000-0005-0000-0000-0000E0940000}"/>
    <cellStyle name="Total 34 2 2 2 3" xfId="38121" xr:uid="{00000000-0005-0000-0000-0000E1940000}"/>
    <cellStyle name="Total 34 2 2 2 4" xfId="38122" xr:uid="{00000000-0005-0000-0000-0000E2940000}"/>
    <cellStyle name="Total 34 2 2 3" xfId="38123" xr:uid="{00000000-0005-0000-0000-0000E3940000}"/>
    <cellStyle name="Total 34 2 2 3 2" xfId="38124" xr:uid="{00000000-0005-0000-0000-0000E4940000}"/>
    <cellStyle name="Total 34 2 2 3 3" xfId="38125" xr:uid="{00000000-0005-0000-0000-0000E5940000}"/>
    <cellStyle name="Total 34 2 2 3 4" xfId="38126" xr:uid="{00000000-0005-0000-0000-0000E6940000}"/>
    <cellStyle name="Total 34 2 2 4" xfId="38127" xr:uid="{00000000-0005-0000-0000-0000E7940000}"/>
    <cellStyle name="Total 34 2 2 4 2" xfId="38128" xr:uid="{00000000-0005-0000-0000-0000E8940000}"/>
    <cellStyle name="Total 34 2 2 4 3" xfId="38129" xr:uid="{00000000-0005-0000-0000-0000E9940000}"/>
    <cellStyle name="Total 34 2 2 4 4" xfId="38130" xr:uid="{00000000-0005-0000-0000-0000EA940000}"/>
    <cellStyle name="Total 34 2 2 5" xfId="38131" xr:uid="{00000000-0005-0000-0000-0000EB940000}"/>
    <cellStyle name="Total 34 2 2 5 2" xfId="38132" xr:uid="{00000000-0005-0000-0000-0000EC940000}"/>
    <cellStyle name="Total 34 2 2 5 3" xfId="38133" xr:uid="{00000000-0005-0000-0000-0000ED940000}"/>
    <cellStyle name="Total 34 2 2 5 4" xfId="38134" xr:uid="{00000000-0005-0000-0000-0000EE940000}"/>
    <cellStyle name="Total 34 2 2 6" xfId="38135" xr:uid="{00000000-0005-0000-0000-0000EF940000}"/>
    <cellStyle name="Total 34 2 2 7" xfId="38136" xr:uid="{00000000-0005-0000-0000-0000F0940000}"/>
    <cellStyle name="Total 34 2 2 8" xfId="38137" xr:uid="{00000000-0005-0000-0000-0000F1940000}"/>
    <cellStyle name="Total 34 2 3" xfId="38138" xr:uid="{00000000-0005-0000-0000-0000F2940000}"/>
    <cellStyle name="Total 34 2 3 2" xfId="38139" xr:uid="{00000000-0005-0000-0000-0000F3940000}"/>
    <cellStyle name="Total 34 2 3 3" xfId="38140" xr:uid="{00000000-0005-0000-0000-0000F4940000}"/>
    <cellStyle name="Total 34 2 3 4" xfId="38141" xr:uid="{00000000-0005-0000-0000-0000F5940000}"/>
    <cellStyle name="Total 34 2 4" xfId="38142" xr:uid="{00000000-0005-0000-0000-0000F6940000}"/>
    <cellStyle name="Total 34 2 5" xfId="38143" xr:uid="{00000000-0005-0000-0000-0000F7940000}"/>
    <cellStyle name="Total 34 2 6" xfId="38144" xr:uid="{00000000-0005-0000-0000-0000F8940000}"/>
    <cellStyle name="Total 34 3" xfId="38145" xr:uid="{00000000-0005-0000-0000-0000F9940000}"/>
    <cellStyle name="Total 34 3 2" xfId="38146" xr:uid="{00000000-0005-0000-0000-0000FA940000}"/>
    <cellStyle name="Total 34 3 2 2" xfId="38147" xr:uid="{00000000-0005-0000-0000-0000FB940000}"/>
    <cellStyle name="Total 34 3 2 3" xfId="38148" xr:uid="{00000000-0005-0000-0000-0000FC940000}"/>
    <cellStyle name="Total 34 3 2 4" xfId="38149" xr:uid="{00000000-0005-0000-0000-0000FD940000}"/>
    <cellStyle name="Total 34 3 3" xfId="38150" xr:uid="{00000000-0005-0000-0000-0000FE940000}"/>
    <cellStyle name="Total 34 3 3 2" xfId="38151" xr:uid="{00000000-0005-0000-0000-0000FF940000}"/>
    <cellStyle name="Total 34 3 3 3" xfId="38152" xr:uid="{00000000-0005-0000-0000-000000950000}"/>
    <cellStyle name="Total 34 3 3 4" xfId="38153" xr:uid="{00000000-0005-0000-0000-000001950000}"/>
    <cellStyle name="Total 34 3 4" xfId="38154" xr:uid="{00000000-0005-0000-0000-000002950000}"/>
    <cellStyle name="Total 34 3 4 2" xfId="38155" xr:uid="{00000000-0005-0000-0000-000003950000}"/>
    <cellStyle name="Total 34 3 4 3" xfId="38156" xr:uid="{00000000-0005-0000-0000-000004950000}"/>
    <cellStyle name="Total 34 3 4 4" xfId="38157" xr:uid="{00000000-0005-0000-0000-000005950000}"/>
    <cellStyle name="Total 34 3 5" xfId="38158" xr:uid="{00000000-0005-0000-0000-000006950000}"/>
    <cellStyle name="Total 34 3 5 2" xfId="38159" xr:uid="{00000000-0005-0000-0000-000007950000}"/>
    <cellStyle name="Total 34 3 5 3" xfId="38160" xr:uid="{00000000-0005-0000-0000-000008950000}"/>
    <cellStyle name="Total 34 3 5 4" xfId="38161" xr:uid="{00000000-0005-0000-0000-000009950000}"/>
    <cellStyle name="Total 34 3 6" xfId="38162" xr:uid="{00000000-0005-0000-0000-00000A950000}"/>
    <cellStyle name="Total 34 3 7" xfId="38163" xr:uid="{00000000-0005-0000-0000-00000B950000}"/>
    <cellStyle name="Total 34 3 8" xfId="38164" xr:uid="{00000000-0005-0000-0000-00000C950000}"/>
    <cellStyle name="Total 34 4" xfId="38165" xr:uid="{00000000-0005-0000-0000-00000D950000}"/>
    <cellStyle name="Total 34 4 2" xfId="38166" xr:uid="{00000000-0005-0000-0000-00000E950000}"/>
    <cellStyle name="Total 34 4 3" xfId="38167" xr:uid="{00000000-0005-0000-0000-00000F950000}"/>
    <cellStyle name="Total 34 4 4" xfId="38168" xr:uid="{00000000-0005-0000-0000-000010950000}"/>
    <cellStyle name="Total 34 5" xfId="38169" xr:uid="{00000000-0005-0000-0000-000011950000}"/>
    <cellStyle name="Total 34 6" xfId="38170" xr:uid="{00000000-0005-0000-0000-000012950000}"/>
    <cellStyle name="Total 34 7" xfId="38171" xr:uid="{00000000-0005-0000-0000-000013950000}"/>
    <cellStyle name="Total 35" xfId="38172" xr:uid="{00000000-0005-0000-0000-000014950000}"/>
    <cellStyle name="Total 35 2" xfId="38173" xr:uid="{00000000-0005-0000-0000-000015950000}"/>
    <cellStyle name="Total 35 2 2" xfId="38174" xr:uid="{00000000-0005-0000-0000-000016950000}"/>
    <cellStyle name="Total 35 2 2 2" xfId="38175" xr:uid="{00000000-0005-0000-0000-000017950000}"/>
    <cellStyle name="Total 35 2 2 2 2" xfId="38176" xr:uid="{00000000-0005-0000-0000-000018950000}"/>
    <cellStyle name="Total 35 2 2 2 3" xfId="38177" xr:uid="{00000000-0005-0000-0000-000019950000}"/>
    <cellStyle name="Total 35 2 2 2 4" xfId="38178" xr:uid="{00000000-0005-0000-0000-00001A950000}"/>
    <cellStyle name="Total 35 2 2 3" xfId="38179" xr:uid="{00000000-0005-0000-0000-00001B950000}"/>
    <cellStyle name="Total 35 2 2 3 2" xfId="38180" xr:uid="{00000000-0005-0000-0000-00001C950000}"/>
    <cellStyle name="Total 35 2 2 3 3" xfId="38181" xr:uid="{00000000-0005-0000-0000-00001D950000}"/>
    <cellStyle name="Total 35 2 2 3 4" xfId="38182" xr:uid="{00000000-0005-0000-0000-00001E950000}"/>
    <cellStyle name="Total 35 2 2 4" xfId="38183" xr:uid="{00000000-0005-0000-0000-00001F950000}"/>
    <cellStyle name="Total 35 2 2 4 2" xfId="38184" xr:uid="{00000000-0005-0000-0000-000020950000}"/>
    <cellStyle name="Total 35 2 2 4 3" xfId="38185" xr:uid="{00000000-0005-0000-0000-000021950000}"/>
    <cellStyle name="Total 35 2 2 4 4" xfId="38186" xr:uid="{00000000-0005-0000-0000-000022950000}"/>
    <cellStyle name="Total 35 2 2 5" xfId="38187" xr:uid="{00000000-0005-0000-0000-000023950000}"/>
    <cellStyle name="Total 35 2 2 5 2" xfId="38188" xr:uid="{00000000-0005-0000-0000-000024950000}"/>
    <cellStyle name="Total 35 2 2 5 3" xfId="38189" xr:uid="{00000000-0005-0000-0000-000025950000}"/>
    <cellStyle name="Total 35 2 2 5 4" xfId="38190" xr:uid="{00000000-0005-0000-0000-000026950000}"/>
    <cellStyle name="Total 35 2 2 6" xfId="38191" xr:uid="{00000000-0005-0000-0000-000027950000}"/>
    <cellStyle name="Total 35 2 2 7" xfId="38192" xr:uid="{00000000-0005-0000-0000-000028950000}"/>
    <cellStyle name="Total 35 2 2 8" xfId="38193" xr:uid="{00000000-0005-0000-0000-000029950000}"/>
    <cellStyle name="Total 35 2 3" xfId="38194" xr:uid="{00000000-0005-0000-0000-00002A950000}"/>
    <cellStyle name="Total 35 2 3 2" xfId="38195" xr:uid="{00000000-0005-0000-0000-00002B950000}"/>
    <cellStyle name="Total 35 2 3 3" xfId="38196" xr:uid="{00000000-0005-0000-0000-00002C950000}"/>
    <cellStyle name="Total 35 2 3 4" xfId="38197" xr:uid="{00000000-0005-0000-0000-00002D950000}"/>
    <cellStyle name="Total 35 2 4" xfId="38198" xr:uid="{00000000-0005-0000-0000-00002E950000}"/>
    <cellStyle name="Total 35 2 5" xfId="38199" xr:uid="{00000000-0005-0000-0000-00002F950000}"/>
    <cellStyle name="Total 35 2 6" xfId="38200" xr:uid="{00000000-0005-0000-0000-000030950000}"/>
    <cellStyle name="Total 35 3" xfId="38201" xr:uid="{00000000-0005-0000-0000-000031950000}"/>
    <cellStyle name="Total 35 3 2" xfId="38202" xr:uid="{00000000-0005-0000-0000-000032950000}"/>
    <cellStyle name="Total 35 3 2 2" xfId="38203" xr:uid="{00000000-0005-0000-0000-000033950000}"/>
    <cellStyle name="Total 35 3 2 3" xfId="38204" xr:uid="{00000000-0005-0000-0000-000034950000}"/>
    <cellStyle name="Total 35 3 2 4" xfId="38205" xr:uid="{00000000-0005-0000-0000-000035950000}"/>
    <cellStyle name="Total 35 3 3" xfId="38206" xr:uid="{00000000-0005-0000-0000-000036950000}"/>
    <cellStyle name="Total 35 3 3 2" xfId="38207" xr:uid="{00000000-0005-0000-0000-000037950000}"/>
    <cellStyle name="Total 35 3 3 3" xfId="38208" xr:uid="{00000000-0005-0000-0000-000038950000}"/>
    <cellStyle name="Total 35 3 3 4" xfId="38209" xr:uid="{00000000-0005-0000-0000-000039950000}"/>
    <cellStyle name="Total 35 3 4" xfId="38210" xr:uid="{00000000-0005-0000-0000-00003A950000}"/>
    <cellStyle name="Total 35 3 4 2" xfId="38211" xr:uid="{00000000-0005-0000-0000-00003B950000}"/>
    <cellStyle name="Total 35 3 4 3" xfId="38212" xr:uid="{00000000-0005-0000-0000-00003C950000}"/>
    <cellStyle name="Total 35 3 4 4" xfId="38213" xr:uid="{00000000-0005-0000-0000-00003D950000}"/>
    <cellStyle name="Total 35 3 5" xfId="38214" xr:uid="{00000000-0005-0000-0000-00003E950000}"/>
    <cellStyle name="Total 35 3 5 2" xfId="38215" xr:uid="{00000000-0005-0000-0000-00003F950000}"/>
    <cellStyle name="Total 35 3 5 3" xfId="38216" xr:uid="{00000000-0005-0000-0000-000040950000}"/>
    <cellStyle name="Total 35 3 5 4" xfId="38217" xr:uid="{00000000-0005-0000-0000-000041950000}"/>
    <cellStyle name="Total 35 3 6" xfId="38218" xr:uid="{00000000-0005-0000-0000-000042950000}"/>
    <cellStyle name="Total 35 3 7" xfId="38219" xr:uid="{00000000-0005-0000-0000-000043950000}"/>
    <cellStyle name="Total 35 3 8" xfId="38220" xr:uid="{00000000-0005-0000-0000-000044950000}"/>
    <cellStyle name="Total 35 4" xfId="38221" xr:uid="{00000000-0005-0000-0000-000045950000}"/>
    <cellStyle name="Total 35 4 2" xfId="38222" xr:uid="{00000000-0005-0000-0000-000046950000}"/>
    <cellStyle name="Total 35 4 3" xfId="38223" xr:uid="{00000000-0005-0000-0000-000047950000}"/>
    <cellStyle name="Total 35 4 4" xfId="38224" xr:uid="{00000000-0005-0000-0000-000048950000}"/>
    <cellStyle name="Total 35 5" xfId="38225" xr:uid="{00000000-0005-0000-0000-000049950000}"/>
    <cellStyle name="Total 35 6" xfId="38226" xr:uid="{00000000-0005-0000-0000-00004A950000}"/>
    <cellStyle name="Total 35 7" xfId="38227" xr:uid="{00000000-0005-0000-0000-00004B950000}"/>
    <cellStyle name="Total 36" xfId="38228" xr:uid="{00000000-0005-0000-0000-00004C950000}"/>
    <cellStyle name="Total 36 2" xfId="38229" xr:uid="{00000000-0005-0000-0000-00004D950000}"/>
    <cellStyle name="Total 36 2 2" xfId="38230" xr:uid="{00000000-0005-0000-0000-00004E950000}"/>
    <cellStyle name="Total 36 2 2 2" xfId="38231" xr:uid="{00000000-0005-0000-0000-00004F950000}"/>
    <cellStyle name="Total 36 2 2 2 2" xfId="38232" xr:uid="{00000000-0005-0000-0000-000050950000}"/>
    <cellStyle name="Total 36 2 2 2 3" xfId="38233" xr:uid="{00000000-0005-0000-0000-000051950000}"/>
    <cellStyle name="Total 36 2 2 2 4" xfId="38234" xr:uid="{00000000-0005-0000-0000-000052950000}"/>
    <cellStyle name="Total 36 2 2 3" xfId="38235" xr:uid="{00000000-0005-0000-0000-000053950000}"/>
    <cellStyle name="Total 36 2 2 3 2" xfId="38236" xr:uid="{00000000-0005-0000-0000-000054950000}"/>
    <cellStyle name="Total 36 2 2 3 3" xfId="38237" xr:uid="{00000000-0005-0000-0000-000055950000}"/>
    <cellStyle name="Total 36 2 2 3 4" xfId="38238" xr:uid="{00000000-0005-0000-0000-000056950000}"/>
    <cellStyle name="Total 36 2 2 4" xfId="38239" xr:uid="{00000000-0005-0000-0000-000057950000}"/>
    <cellStyle name="Total 36 2 2 4 2" xfId="38240" xr:uid="{00000000-0005-0000-0000-000058950000}"/>
    <cellStyle name="Total 36 2 2 4 3" xfId="38241" xr:uid="{00000000-0005-0000-0000-000059950000}"/>
    <cellStyle name="Total 36 2 2 4 4" xfId="38242" xr:uid="{00000000-0005-0000-0000-00005A950000}"/>
    <cellStyle name="Total 36 2 2 5" xfId="38243" xr:uid="{00000000-0005-0000-0000-00005B950000}"/>
    <cellStyle name="Total 36 2 2 5 2" xfId="38244" xr:uid="{00000000-0005-0000-0000-00005C950000}"/>
    <cellStyle name="Total 36 2 2 5 3" xfId="38245" xr:uid="{00000000-0005-0000-0000-00005D950000}"/>
    <cellStyle name="Total 36 2 2 5 4" xfId="38246" xr:uid="{00000000-0005-0000-0000-00005E950000}"/>
    <cellStyle name="Total 36 2 2 6" xfId="38247" xr:uid="{00000000-0005-0000-0000-00005F950000}"/>
    <cellStyle name="Total 36 2 2 7" xfId="38248" xr:uid="{00000000-0005-0000-0000-000060950000}"/>
    <cellStyle name="Total 36 2 2 8" xfId="38249" xr:uid="{00000000-0005-0000-0000-000061950000}"/>
    <cellStyle name="Total 36 2 3" xfId="38250" xr:uid="{00000000-0005-0000-0000-000062950000}"/>
    <cellStyle name="Total 36 2 3 2" xfId="38251" xr:uid="{00000000-0005-0000-0000-000063950000}"/>
    <cellStyle name="Total 36 2 3 3" xfId="38252" xr:uid="{00000000-0005-0000-0000-000064950000}"/>
    <cellStyle name="Total 36 2 3 4" xfId="38253" xr:uid="{00000000-0005-0000-0000-000065950000}"/>
    <cellStyle name="Total 36 2 4" xfId="38254" xr:uid="{00000000-0005-0000-0000-000066950000}"/>
    <cellStyle name="Total 36 2 5" xfId="38255" xr:uid="{00000000-0005-0000-0000-000067950000}"/>
    <cellStyle name="Total 36 2 6" xfId="38256" xr:uid="{00000000-0005-0000-0000-000068950000}"/>
    <cellStyle name="Total 36 3" xfId="38257" xr:uid="{00000000-0005-0000-0000-000069950000}"/>
    <cellStyle name="Total 36 3 2" xfId="38258" xr:uid="{00000000-0005-0000-0000-00006A950000}"/>
    <cellStyle name="Total 36 3 2 2" xfId="38259" xr:uid="{00000000-0005-0000-0000-00006B950000}"/>
    <cellStyle name="Total 36 3 2 3" xfId="38260" xr:uid="{00000000-0005-0000-0000-00006C950000}"/>
    <cellStyle name="Total 36 3 2 4" xfId="38261" xr:uid="{00000000-0005-0000-0000-00006D950000}"/>
    <cellStyle name="Total 36 3 3" xfId="38262" xr:uid="{00000000-0005-0000-0000-00006E950000}"/>
    <cellStyle name="Total 36 3 3 2" xfId="38263" xr:uid="{00000000-0005-0000-0000-00006F950000}"/>
    <cellStyle name="Total 36 3 3 3" xfId="38264" xr:uid="{00000000-0005-0000-0000-000070950000}"/>
    <cellStyle name="Total 36 3 3 4" xfId="38265" xr:uid="{00000000-0005-0000-0000-000071950000}"/>
    <cellStyle name="Total 36 3 4" xfId="38266" xr:uid="{00000000-0005-0000-0000-000072950000}"/>
    <cellStyle name="Total 36 3 4 2" xfId="38267" xr:uid="{00000000-0005-0000-0000-000073950000}"/>
    <cellStyle name="Total 36 3 4 3" xfId="38268" xr:uid="{00000000-0005-0000-0000-000074950000}"/>
    <cellStyle name="Total 36 3 4 4" xfId="38269" xr:uid="{00000000-0005-0000-0000-000075950000}"/>
    <cellStyle name="Total 36 3 5" xfId="38270" xr:uid="{00000000-0005-0000-0000-000076950000}"/>
    <cellStyle name="Total 36 3 5 2" xfId="38271" xr:uid="{00000000-0005-0000-0000-000077950000}"/>
    <cellStyle name="Total 36 3 5 3" xfId="38272" xr:uid="{00000000-0005-0000-0000-000078950000}"/>
    <cellStyle name="Total 36 3 5 4" xfId="38273" xr:uid="{00000000-0005-0000-0000-000079950000}"/>
    <cellStyle name="Total 36 3 6" xfId="38274" xr:uid="{00000000-0005-0000-0000-00007A950000}"/>
    <cellStyle name="Total 36 3 7" xfId="38275" xr:uid="{00000000-0005-0000-0000-00007B950000}"/>
    <cellStyle name="Total 36 3 8" xfId="38276" xr:uid="{00000000-0005-0000-0000-00007C950000}"/>
    <cellStyle name="Total 36 4" xfId="38277" xr:uid="{00000000-0005-0000-0000-00007D950000}"/>
    <cellStyle name="Total 36 4 2" xfId="38278" xr:uid="{00000000-0005-0000-0000-00007E950000}"/>
    <cellStyle name="Total 36 4 3" xfId="38279" xr:uid="{00000000-0005-0000-0000-00007F950000}"/>
    <cellStyle name="Total 36 4 4" xfId="38280" xr:uid="{00000000-0005-0000-0000-000080950000}"/>
    <cellStyle name="Total 36 5" xfId="38281" xr:uid="{00000000-0005-0000-0000-000081950000}"/>
    <cellStyle name="Total 36 6" xfId="38282" xr:uid="{00000000-0005-0000-0000-000082950000}"/>
    <cellStyle name="Total 36 7" xfId="38283" xr:uid="{00000000-0005-0000-0000-000083950000}"/>
    <cellStyle name="Total 37" xfId="38284" xr:uid="{00000000-0005-0000-0000-000084950000}"/>
    <cellStyle name="Total 37 2" xfId="38285" xr:uid="{00000000-0005-0000-0000-000085950000}"/>
    <cellStyle name="Total 37 2 2" xfId="38286" xr:uid="{00000000-0005-0000-0000-000086950000}"/>
    <cellStyle name="Total 37 2 2 2" xfId="38287" xr:uid="{00000000-0005-0000-0000-000087950000}"/>
    <cellStyle name="Total 37 2 2 2 2" xfId="38288" xr:uid="{00000000-0005-0000-0000-000088950000}"/>
    <cellStyle name="Total 37 2 2 2 3" xfId="38289" xr:uid="{00000000-0005-0000-0000-000089950000}"/>
    <cellStyle name="Total 37 2 2 2 4" xfId="38290" xr:uid="{00000000-0005-0000-0000-00008A950000}"/>
    <cellStyle name="Total 37 2 2 3" xfId="38291" xr:uid="{00000000-0005-0000-0000-00008B950000}"/>
    <cellStyle name="Total 37 2 2 3 2" xfId="38292" xr:uid="{00000000-0005-0000-0000-00008C950000}"/>
    <cellStyle name="Total 37 2 2 3 3" xfId="38293" xr:uid="{00000000-0005-0000-0000-00008D950000}"/>
    <cellStyle name="Total 37 2 2 3 4" xfId="38294" xr:uid="{00000000-0005-0000-0000-00008E950000}"/>
    <cellStyle name="Total 37 2 2 4" xfId="38295" xr:uid="{00000000-0005-0000-0000-00008F950000}"/>
    <cellStyle name="Total 37 2 2 4 2" xfId="38296" xr:uid="{00000000-0005-0000-0000-000090950000}"/>
    <cellStyle name="Total 37 2 2 4 3" xfId="38297" xr:uid="{00000000-0005-0000-0000-000091950000}"/>
    <cellStyle name="Total 37 2 2 4 4" xfId="38298" xr:uid="{00000000-0005-0000-0000-000092950000}"/>
    <cellStyle name="Total 37 2 2 5" xfId="38299" xr:uid="{00000000-0005-0000-0000-000093950000}"/>
    <cellStyle name="Total 37 2 2 5 2" xfId="38300" xr:uid="{00000000-0005-0000-0000-000094950000}"/>
    <cellStyle name="Total 37 2 2 5 3" xfId="38301" xr:uid="{00000000-0005-0000-0000-000095950000}"/>
    <cellStyle name="Total 37 2 2 5 4" xfId="38302" xr:uid="{00000000-0005-0000-0000-000096950000}"/>
    <cellStyle name="Total 37 2 2 6" xfId="38303" xr:uid="{00000000-0005-0000-0000-000097950000}"/>
    <cellStyle name="Total 37 2 2 7" xfId="38304" xr:uid="{00000000-0005-0000-0000-000098950000}"/>
    <cellStyle name="Total 37 2 2 8" xfId="38305" xr:uid="{00000000-0005-0000-0000-000099950000}"/>
    <cellStyle name="Total 37 2 3" xfId="38306" xr:uid="{00000000-0005-0000-0000-00009A950000}"/>
    <cellStyle name="Total 37 2 3 2" xfId="38307" xr:uid="{00000000-0005-0000-0000-00009B950000}"/>
    <cellStyle name="Total 37 2 3 3" xfId="38308" xr:uid="{00000000-0005-0000-0000-00009C950000}"/>
    <cellStyle name="Total 37 2 3 4" xfId="38309" xr:uid="{00000000-0005-0000-0000-00009D950000}"/>
    <cellStyle name="Total 37 2 4" xfId="38310" xr:uid="{00000000-0005-0000-0000-00009E950000}"/>
    <cellStyle name="Total 37 2 5" xfId="38311" xr:uid="{00000000-0005-0000-0000-00009F950000}"/>
    <cellStyle name="Total 37 2 6" xfId="38312" xr:uid="{00000000-0005-0000-0000-0000A0950000}"/>
    <cellStyle name="Total 37 3" xfId="38313" xr:uid="{00000000-0005-0000-0000-0000A1950000}"/>
    <cellStyle name="Total 37 3 2" xfId="38314" xr:uid="{00000000-0005-0000-0000-0000A2950000}"/>
    <cellStyle name="Total 37 3 2 2" xfId="38315" xr:uid="{00000000-0005-0000-0000-0000A3950000}"/>
    <cellStyle name="Total 37 3 2 3" xfId="38316" xr:uid="{00000000-0005-0000-0000-0000A4950000}"/>
    <cellStyle name="Total 37 3 2 4" xfId="38317" xr:uid="{00000000-0005-0000-0000-0000A5950000}"/>
    <cellStyle name="Total 37 3 3" xfId="38318" xr:uid="{00000000-0005-0000-0000-0000A6950000}"/>
    <cellStyle name="Total 37 3 3 2" xfId="38319" xr:uid="{00000000-0005-0000-0000-0000A7950000}"/>
    <cellStyle name="Total 37 3 3 3" xfId="38320" xr:uid="{00000000-0005-0000-0000-0000A8950000}"/>
    <cellStyle name="Total 37 3 3 4" xfId="38321" xr:uid="{00000000-0005-0000-0000-0000A9950000}"/>
    <cellStyle name="Total 37 3 4" xfId="38322" xr:uid="{00000000-0005-0000-0000-0000AA950000}"/>
    <cellStyle name="Total 37 3 4 2" xfId="38323" xr:uid="{00000000-0005-0000-0000-0000AB950000}"/>
    <cellStyle name="Total 37 3 4 3" xfId="38324" xr:uid="{00000000-0005-0000-0000-0000AC950000}"/>
    <cellStyle name="Total 37 3 4 4" xfId="38325" xr:uid="{00000000-0005-0000-0000-0000AD950000}"/>
    <cellStyle name="Total 37 3 5" xfId="38326" xr:uid="{00000000-0005-0000-0000-0000AE950000}"/>
    <cellStyle name="Total 37 3 5 2" xfId="38327" xr:uid="{00000000-0005-0000-0000-0000AF950000}"/>
    <cellStyle name="Total 37 3 5 3" xfId="38328" xr:uid="{00000000-0005-0000-0000-0000B0950000}"/>
    <cellStyle name="Total 37 3 5 4" xfId="38329" xr:uid="{00000000-0005-0000-0000-0000B1950000}"/>
    <cellStyle name="Total 37 3 6" xfId="38330" xr:uid="{00000000-0005-0000-0000-0000B2950000}"/>
    <cellStyle name="Total 37 3 7" xfId="38331" xr:uid="{00000000-0005-0000-0000-0000B3950000}"/>
    <cellStyle name="Total 37 3 8" xfId="38332" xr:uid="{00000000-0005-0000-0000-0000B4950000}"/>
    <cellStyle name="Total 37 4" xfId="38333" xr:uid="{00000000-0005-0000-0000-0000B5950000}"/>
    <cellStyle name="Total 37 4 2" xfId="38334" xr:uid="{00000000-0005-0000-0000-0000B6950000}"/>
    <cellStyle name="Total 37 4 3" xfId="38335" xr:uid="{00000000-0005-0000-0000-0000B7950000}"/>
    <cellStyle name="Total 37 4 4" xfId="38336" xr:uid="{00000000-0005-0000-0000-0000B8950000}"/>
    <cellStyle name="Total 37 5" xfId="38337" xr:uid="{00000000-0005-0000-0000-0000B9950000}"/>
    <cellStyle name="Total 37 6" xfId="38338" xr:uid="{00000000-0005-0000-0000-0000BA950000}"/>
    <cellStyle name="Total 37 7" xfId="38339" xr:uid="{00000000-0005-0000-0000-0000BB950000}"/>
    <cellStyle name="Total 38" xfId="38340" xr:uid="{00000000-0005-0000-0000-0000BC950000}"/>
    <cellStyle name="Total 38 2" xfId="38341" xr:uid="{00000000-0005-0000-0000-0000BD950000}"/>
    <cellStyle name="Total 38 2 2" xfId="38342" xr:uid="{00000000-0005-0000-0000-0000BE950000}"/>
    <cellStyle name="Total 38 2 2 2" xfId="38343" xr:uid="{00000000-0005-0000-0000-0000BF950000}"/>
    <cellStyle name="Total 38 2 2 2 2" xfId="38344" xr:uid="{00000000-0005-0000-0000-0000C0950000}"/>
    <cellStyle name="Total 38 2 2 2 3" xfId="38345" xr:uid="{00000000-0005-0000-0000-0000C1950000}"/>
    <cellStyle name="Total 38 2 2 2 4" xfId="38346" xr:uid="{00000000-0005-0000-0000-0000C2950000}"/>
    <cellStyle name="Total 38 2 2 3" xfId="38347" xr:uid="{00000000-0005-0000-0000-0000C3950000}"/>
    <cellStyle name="Total 38 2 2 3 2" xfId="38348" xr:uid="{00000000-0005-0000-0000-0000C4950000}"/>
    <cellStyle name="Total 38 2 2 3 3" xfId="38349" xr:uid="{00000000-0005-0000-0000-0000C5950000}"/>
    <cellStyle name="Total 38 2 2 3 4" xfId="38350" xr:uid="{00000000-0005-0000-0000-0000C6950000}"/>
    <cellStyle name="Total 38 2 2 4" xfId="38351" xr:uid="{00000000-0005-0000-0000-0000C7950000}"/>
    <cellStyle name="Total 38 2 2 4 2" xfId="38352" xr:uid="{00000000-0005-0000-0000-0000C8950000}"/>
    <cellStyle name="Total 38 2 2 4 3" xfId="38353" xr:uid="{00000000-0005-0000-0000-0000C9950000}"/>
    <cellStyle name="Total 38 2 2 4 4" xfId="38354" xr:uid="{00000000-0005-0000-0000-0000CA950000}"/>
    <cellStyle name="Total 38 2 2 5" xfId="38355" xr:uid="{00000000-0005-0000-0000-0000CB950000}"/>
    <cellStyle name="Total 38 2 2 5 2" xfId="38356" xr:uid="{00000000-0005-0000-0000-0000CC950000}"/>
    <cellStyle name="Total 38 2 2 5 3" xfId="38357" xr:uid="{00000000-0005-0000-0000-0000CD950000}"/>
    <cellStyle name="Total 38 2 2 5 4" xfId="38358" xr:uid="{00000000-0005-0000-0000-0000CE950000}"/>
    <cellStyle name="Total 38 2 2 6" xfId="38359" xr:uid="{00000000-0005-0000-0000-0000CF950000}"/>
    <cellStyle name="Total 38 2 2 7" xfId="38360" xr:uid="{00000000-0005-0000-0000-0000D0950000}"/>
    <cellStyle name="Total 38 2 2 8" xfId="38361" xr:uid="{00000000-0005-0000-0000-0000D1950000}"/>
    <cellStyle name="Total 38 2 3" xfId="38362" xr:uid="{00000000-0005-0000-0000-0000D2950000}"/>
    <cellStyle name="Total 38 2 3 2" xfId="38363" xr:uid="{00000000-0005-0000-0000-0000D3950000}"/>
    <cellStyle name="Total 38 2 3 3" xfId="38364" xr:uid="{00000000-0005-0000-0000-0000D4950000}"/>
    <cellStyle name="Total 38 2 3 4" xfId="38365" xr:uid="{00000000-0005-0000-0000-0000D5950000}"/>
    <cellStyle name="Total 38 2 4" xfId="38366" xr:uid="{00000000-0005-0000-0000-0000D6950000}"/>
    <cellStyle name="Total 38 2 5" xfId="38367" xr:uid="{00000000-0005-0000-0000-0000D7950000}"/>
    <cellStyle name="Total 38 2 6" xfId="38368" xr:uid="{00000000-0005-0000-0000-0000D8950000}"/>
    <cellStyle name="Total 38 3" xfId="38369" xr:uid="{00000000-0005-0000-0000-0000D9950000}"/>
    <cellStyle name="Total 38 3 2" xfId="38370" xr:uid="{00000000-0005-0000-0000-0000DA950000}"/>
    <cellStyle name="Total 38 3 2 2" xfId="38371" xr:uid="{00000000-0005-0000-0000-0000DB950000}"/>
    <cellStyle name="Total 38 3 2 3" xfId="38372" xr:uid="{00000000-0005-0000-0000-0000DC950000}"/>
    <cellStyle name="Total 38 3 2 4" xfId="38373" xr:uid="{00000000-0005-0000-0000-0000DD950000}"/>
    <cellStyle name="Total 38 3 3" xfId="38374" xr:uid="{00000000-0005-0000-0000-0000DE950000}"/>
    <cellStyle name="Total 38 3 3 2" xfId="38375" xr:uid="{00000000-0005-0000-0000-0000DF950000}"/>
    <cellStyle name="Total 38 3 3 3" xfId="38376" xr:uid="{00000000-0005-0000-0000-0000E0950000}"/>
    <cellStyle name="Total 38 3 3 4" xfId="38377" xr:uid="{00000000-0005-0000-0000-0000E1950000}"/>
    <cellStyle name="Total 38 3 4" xfId="38378" xr:uid="{00000000-0005-0000-0000-0000E2950000}"/>
    <cellStyle name="Total 38 3 4 2" xfId="38379" xr:uid="{00000000-0005-0000-0000-0000E3950000}"/>
    <cellStyle name="Total 38 3 4 3" xfId="38380" xr:uid="{00000000-0005-0000-0000-0000E4950000}"/>
    <cellStyle name="Total 38 3 4 4" xfId="38381" xr:uid="{00000000-0005-0000-0000-0000E5950000}"/>
    <cellStyle name="Total 38 3 5" xfId="38382" xr:uid="{00000000-0005-0000-0000-0000E6950000}"/>
    <cellStyle name="Total 38 3 5 2" xfId="38383" xr:uid="{00000000-0005-0000-0000-0000E7950000}"/>
    <cellStyle name="Total 38 3 5 3" xfId="38384" xr:uid="{00000000-0005-0000-0000-0000E8950000}"/>
    <cellStyle name="Total 38 3 5 4" xfId="38385" xr:uid="{00000000-0005-0000-0000-0000E9950000}"/>
    <cellStyle name="Total 38 3 6" xfId="38386" xr:uid="{00000000-0005-0000-0000-0000EA950000}"/>
    <cellStyle name="Total 38 3 7" xfId="38387" xr:uid="{00000000-0005-0000-0000-0000EB950000}"/>
    <cellStyle name="Total 38 3 8" xfId="38388" xr:uid="{00000000-0005-0000-0000-0000EC950000}"/>
    <cellStyle name="Total 38 4" xfId="38389" xr:uid="{00000000-0005-0000-0000-0000ED950000}"/>
    <cellStyle name="Total 38 4 2" xfId="38390" xr:uid="{00000000-0005-0000-0000-0000EE950000}"/>
    <cellStyle name="Total 38 4 3" xfId="38391" xr:uid="{00000000-0005-0000-0000-0000EF950000}"/>
    <cellStyle name="Total 38 4 4" xfId="38392" xr:uid="{00000000-0005-0000-0000-0000F0950000}"/>
    <cellStyle name="Total 38 5" xfId="38393" xr:uid="{00000000-0005-0000-0000-0000F1950000}"/>
    <cellStyle name="Total 38 6" xfId="38394" xr:uid="{00000000-0005-0000-0000-0000F2950000}"/>
    <cellStyle name="Total 38 7" xfId="38395" xr:uid="{00000000-0005-0000-0000-0000F3950000}"/>
    <cellStyle name="Total 4" xfId="38396" xr:uid="{00000000-0005-0000-0000-0000F4950000}"/>
    <cellStyle name="Total 4 10" xfId="38397" xr:uid="{00000000-0005-0000-0000-0000F5950000}"/>
    <cellStyle name="Total 4 10 2" xfId="38398" xr:uid="{00000000-0005-0000-0000-0000F6950000}"/>
    <cellStyle name="Total 4 10 3" xfId="38399" xr:uid="{00000000-0005-0000-0000-0000F7950000}"/>
    <cellStyle name="Total 4 10 4" xfId="38400" xr:uid="{00000000-0005-0000-0000-0000F8950000}"/>
    <cellStyle name="Total 4 11" xfId="38401" xr:uid="{00000000-0005-0000-0000-0000F9950000}"/>
    <cellStyle name="Total 4 11 2" xfId="38402" xr:uid="{00000000-0005-0000-0000-0000FA950000}"/>
    <cellStyle name="Total 4 11 3" xfId="38403" xr:uid="{00000000-0005-0000-0000-0000FB950000}"/>
    <cellStyle name="Total 4 11 4" xfId="38404" xr:uid="{00000000-0005-0000-0000-0000FC950000}"/>
    <cellStyle name="Total 4 12" xfId="38405" xr:uid="{00000000-0005-0000-0000-0000FD950000}"/>
    <cellStyle name="Total 4 12 2" xfId="38406" xr:uid="{00000000-0005-0000-0000-0000FE950000}"/>
    <cellStyle name="Total 4 12 3" xfId="38407" xr:uid="{00000000-0005-0000-0000-0000FF950000}"/>
    <cellStyle name="Total 4 12 4" xfId="38408" xr:uid="{00000000-0005-0000-0000-000000960000}"/>
    <cellStyle name="Total 4 13" xfId="38409" xr:uid="{00000000-0005-0000-0000-000001960000}"/>
    <cellStyle name="Total 4 13 2" xfId="38410" xr:uid="{00000000-0005-0000-0000-000002960000}"/>
    <cellStyle name="Total 4 13 3" xfId="38411" xr:uid="{00000000-0005-0000-0000-000003960000}"/>
    <cellStyle name="Total 4 13 4" xfId="38412" xr:uid="{00000000-0005-0000-0000-000004960000}"/>
    <cellStyle name="Total 4 14" xfId="38413" xr:uid="{00000000-0005-0000-0000-000005960000}"/>
    <cellStyle name="Total 4 14 2" xfId="38414" xr:uid="{00000000-0005-0000-0000-000006960000}"/>
    <cellStyle name="Total 4 14 3" xfId="38415" xr:uid="{00000000-0005-0000-0000-000007960000}"/>
    <cellStyle name="Total 4 14 4" xfId="38416" xr:uid="{00000000-0005-0000-0000-000008960000}"/>
    <cellStyle name="Total 4 15" xfId="38417" xr:uid="{00000000-0005-0000-0000-000009960000}"/>
    <cellStyle name="Total 4 15 2" xfId="38418" xr:uid="{00000000-0005-0000-0000-00000A960000}"/>
    <cellStyle name="Total 4 15 3" xfId="38419" xr:uid="{00000000-0005-0000-0000-00000B960000}"/>
    <cellStyle name="Total 4 15 4" xfId="38420" xr:uid="{00000000-0005-0000-0000-00000C960000}"/>
    <cellStyle name="Total 4 16" xfId="38421" xr:uid="{00000000-0005-0000-0000-00000D960000}"/>
    <cellStyle name="Total 4 17" xfId="38422" xr:uid="{00000000-0005-0000-0000-00000E960000}"/>
    <cellStyle name="Total 4 18" xfId="38423" xr:uid="{00000000-0005-0000-0000-00000F960000}"/>
    <cellStyle name="Total 4 2" xfId="38424" xr:uid="{00000000-0005-0000-0000-000010960000}"/>
    <cellStyle name="Total 4 2 2" xfId="38425" xr:uid="{00000000-0005-0000-0000-000011960000}"/>
    <cellStyle name="Total 4 2 2 2" xfId="38426" xr:uid="{00000000-0005-0000-0000-000012960000}"/>
    <cellStyle name="Total 4 2 2 2 2" xfId="38427" xr:uid="{00000000-0005-0000-0000-000013960000}"/>
    <cellStyle name="Total 4 2 2 2 3" xfId="38428" xr:uid="{00000000-0005-0000-0000-000014960000}"/>
    <cellStyle name="Total 4 2 2 2 4" xfId="38429" xr:uid="{00000000-0005-0000-0000-000015960000}"/>
    <cellStyle name="Total 4 2 2 3" xfId="38430" xr:uid="{00000000-0005-0000-0000-000016960000}"/>
    <cellStyle name="Total 4 2 2 3 2" xfId="38431" xr:uid="{00000000-0005-0000-0000-000017960000}"/>
    <cellStyle name="Total 4 2 2 3 3" xfId="38432" xr:uid="{00000000-0005-0000-0000-000018960000}"/>
    <cellStyle name="Total 4 2 2 3 4" xfId="38433" xr:uid="{00000000-0005-0000-0000-000019960000}"/>
    <cellStyle name="Total 4 2 2 4" xfId="38434" xr:uid="{00000000-0005-0000-0000-00001A960000}"/>
    <cellStyle name="Total 4 2 2 4 2" xfId="38435" xr:uid="{00000000-0005-0000-0000-00001B960000}"/>
    <cellStyle name="Total 4 2 2 4 3" xfId="38436" xr:uid="{00000000-0005-0000-0000-00001C960000}"/>
    <cellStyle name="Total 4 2 2 4 4" xfId="38437" xr:uid="{00000000-0005-0000-0000-00001D960000}"/>
    <cellStyle name="Total 4 2 2 5" xfId="38438" xr:uid="{00000000-0005-0000-0000-00001E960000}"/>
    <cellStyle name="Total 4 2 2 5 2" xfId="38439" xr:uid="{00000000-0005-0000-0000-00001F960000}"/>
    <cellStyle name="Total 4 2 2 5 3" xfId="38440" xr:uid="{00000000-0005-0000-0000-000020960000}"/>
    <cellStyle name="Total 4 2 2 5 4" xfId="38441" xr:uid="{00000000-0005-0000-0000-000021960000}"/>
    <cellStyle name="Total 4 2 2 6" xfId="38442" xr:uid="{00000000-0005-0000-0000-000022960000}"/>
    <cellStyle name="Total 4 2 2 7" xfId="38443" xr:uid="{00000000-0005-0000-0000-000023960000}"/>
    <cellStyle name="Total 4 2 2 8" xfId="38444" xr:uid="{00000000-0005-0000-0000-000024960000}"/>
    <cellStyle name="Total 4 2 3" xfId="38445" xr:uid="{00000000-0005-0000-0000-000025960000}"/>
    <cellStyle name="Total 4 2 3 2" xfId="38446" xr:uid="{00000000-0005-0000-0000-000026960000}"/>
    <cellStyle name="Total 4 2 3 3" xfId="38447" xr:uid="{00000000-0005-0000-0000-000027960000}"/>
    <cellStyle name="Total 4 2 3 4" xfId="38448" xr:uid="{00000000-0005-0000-0000-000028960000}"/>
    <cellStyle name="Total 4 2 4" xfId="38449" xr:uid="{00000000-0005-0000-0000-000029960000}"/>
    <cellStyle name="Total 4 2 5" xfId="38450" xr:uid="{00000000-0005-0000-0000-00002A960000}"/>
    <cellStyle name="Total 4 2 6" xfId="38451" xr:uid="{00000000-0005-0000-0000-00002B960000}"/>
    <cellStyle name="Total 4 3" xfId="38452" xr:uid="{00000000-0005-0000-0000-00002C960000}"/>
    <cellStyle name="Total 4 3 2" xfId="38453" xr:uid="{00000000-0005-0000-0000-00002D960000}"/>
    <cellStyle name="Total 4 3 2 2" xfId="38454" xr:uid="{00000000-0005-0000-0000-00002E960000}"/>
    <cellStyle name="Total 4 3 2 2 2" xfId="38455" xr:uid="{00000000-0005-0000-0000-00002F960000}"/>
    <cellStyle name="Total 4 3 2 2 3" xfId="38456" xr:uid="{00000000-0005-0000-0000-000030960000}"/>
    <cellStyle name="Total 4 3 2 3" xfId="38457" xr:uid="{00000000-0005-0000-0000-000031960000}"/>
    <cellStyle name="Total 4 3 2 4" xfId="38458" xr:uid="{00000000-0005-0000-0000-000032960000}"/>
    <cellStyle name="Total 4 3 2 5" xfId="38459" xr:uid="{00000000-0005-0000-0000-000033960000}"/>
    <cellStyle name="Total 4 3 3" xfId="38460" xr:uid="{00000000-0005-0000-0000-000034960000}"/>
    <cellStyle name="Total 4 3 3 2" xfId="38461" xr:uid="{00000000-0005-0000-0000-000035960000}"/>
    <cellStyle name="Total 4 3 3 3" xfId="38462" xr:uid="{00000000-0005-0000-0000-000036960000}"/>
    <cellStyle name="Total 4 3 3 4" xfId="38463" xr:uid="{00000000-0005-0000-0000-000037960000}"/>
    <cellStyle name="Total 4 3 4" xfId="38464" xr:uid="{00000000-0005-0000-0000-000038960000}"/>
    <cellStyle name="Total 4 3 4 2" xfId="38465" xr:uid="{00000000-0005-0000-0000-000039960000}"/>
    <cellStyle name="Total 4 3 4 3" xfId="38466" xr:uid="{00000000-0005-0000-0000-00003A960000}"/>
    <cellStyle name="Total 4 3 4 4" xfId="38467" xr:uid="{00000000-0005-0000-0000-00003B960000}"/>
    <cellStyle name="Total 4 3 5" xfId="38468" xr:uid="{00000000-0005-0000-0000-00003C960000}"/>
    <cellStyle name="Total 4 3 5 2" xfId="38469" xr:uid="{00000000-0005-0000-0000-00003D960000}"/>
    <cellStyle name="Total 4 3 5 3" xfId="38470" xr:uid="{00000000-0005-0000-0000-00003E960000}"/>
    <cellStyle name="Total 4 3 5 4" xfId="38471" xr:uid="{00000000-0005-0000-0000-00003F960000}"/>
    <cellStyle name="Total 4 3 6" xfId="38472" xr:uid="{00000000-0005-0000-0000-000040960000}"/>
    <cellStyle name="Total 4 3 7" xfId="38473" xr:uid="{00000000-0005-0000-0000-000041960000}"/>
    <cellStyle name="Total 4 3 8" xfId="38474" xr:uid="{00000000-0005-0000-0000-000042960000}"/>
    <cellStyle name="Total 4 4" xfId="38475" xr:uid="{00000000-0005-0000-0000-000043960000}"/>
    <cellStyle name="Total 4 4 2" xfId="38476" xr:uid="{00000000-0005-0000-0000-000044960000}"/>
    <cellStyle name="Total 4 4 2 2" xfId="38477" xr:uid="{00000000-0005-0000-0000-000045960000}"/>
    <cellStyle name="Total 4 4 2 3" xfId="38478" xr:uid="{00000000-0005-0000-0000-000046960000}"/>
    <cellStyle name="Total 4 4 2 4" xfId="38479" xr:uid="{00000000-0005-0000-0000-000047960000}"/>
    <cellStyle name="Total 4 4 3" xfId="38480" xr:uid="{00000000-0005-0000-0000-000048960000}"/>
    <cellStyle name="Total 4 4 3 2" xfId="38481" xr:uid="{00000000-0005-0000-0000-000049960000}"/>
    <cellStyle name="Total 4 4 3 3" xfId="38482" xr:uid="{00000000-0005-0000-0000-00004A960000}"/>
    <cellStyle name="Total 4 4 3 4" xfId="38483" xr:uid="{00000000-0005-0000-0000-00004B960000}"/>
    <cellStyle name="Total 4 4 4" xfId="38484" xr:uid="{00000000-0005-0000-0000-00004C960000}"/>
    <cellStyle name="Total 4 4 4 2" xfId="38485" xr:uid="{00000000-0005-0000-0000-00004D960000}"/>
    <cellStyle name="Total 4 4 4 3" xfId="38486" xr:uid="{00000000-0005-0000-0000-00004E960000}"/>
    <cellStyle name="Total 4 4 4 4" xfId="38487" xr:uid="{00000000-0005-0000-0000-00004F960000}"/>
    <cellStyle name="Total 4 4 5" xfId="38488" xr:uid="{00000000-0005-0000-0000-000050960000}"/>
    <cellStyle name="Total 4 4 5 2" xfId="38489" xr:uid="{00000000-0005-0000-0000-000051960000}"/>
    <cellStyle name="Total 4 4 5 3" xfId="38490" xr:uid="{00000000-0005-0000-0000-000052960000}"/>
    <cellStyle name="Total 4 4 5 4" xfId="38491" xr:uid="{00000000-0005-0000-0000-000053960000}"/>
    <cellStyle name="Total 4 4 6" xfId="38492" xr:uid="{00000000-0005-0000-0000-000054960000}"/>
    <cellStyle name="Total 4 4 7" xfId="38493" xr:uid="{00000000-0005-0000-0000-000055960000}"/>
    <cellStyle name="Total 4 4 8" xfId="38494" xr:uid="{00000000-0005-0000-0000-000056960000}"/>
    <cellStyle name="Total 4 5" xfId="38495" xr:uid="{00000000-0005-0000-0000-000057960000}"/>
    <cellStyle name="Total 4 5 2" xfId="38496" xr:uid="{00000000-0005-0000-0000-000058960000}"/>
    <cellStyle name="Total 4 5 2 2" xfId="38497" xr:uid="{00000000-0005-0000-0000-000059960000}"/>
    <cellStyle name="Total 4 5 2 3" xfId="38498" xr:uid="{00000000-0005-0000-0000-00005A960000}"/>
    <cellStyle name="Total 4 5 2 4" xfId="38499" xr:uid="{00000000-0005-0000-0000-00005B960000}"/>
    <cellStyle name="Total 4 5 3" xfId="38500" xr:uid="{00000000-0005-0000-0000-00005C960000}"/>
    <cellStyle name="Total 4 5 3 2" xfId="38501" xr:uid="{00000000-0005-0000-0000-00005D960000}"/>
    <cellStyle name="Total 4 5 3 3" xfId="38502" xr:uid="{00000000-0005-0000-0000-00005E960000}"/>
    <cellStyle name="Total 4 5 3 4" xfId="38503" xr:uid="{00000000-0005-0000-0000-00005F960000}"/>
    <cellStyle name="Total 4 5 4" xfId="38504" xr:uid="{00000000-0005-0000-0000-000060960000}"/>
    <cellStyle name="Total 4 5 4 2" xfId="38505" xr:uid="{00000000-0005-0000-0000-000061960000}"/>
    <cellStyle name="Total 4 5 4 3" xfId="38506" xr:uid="{00000000-0005-0000-0000-000062960000}"/>
    <cellStyle name="Total 4 5 4 4" xfId="38507" xr:uid="{00000000-0005-0000-0000-000063960000}"/>
    <cellStyle name="Total 4 5 5" xfId="38508" xr:uid="{00000000-0005-0000-0000-000064960000}"/>
    <cellStyle name="Total 4 5 5 2" xfId="38509" xr:uid="{00000000-0005-0000-0000-000065960000}"/>
    <cellStyle name="Total 4 5 5 3" xfId="38510" xr:uid="{00000000-0005-0000-0000-000066960000}"/>
    <cellStyle name="Total 4 5 5 4" xfId="38511" xr:uid="{00000000-0005-0000-0000-000067960000}"/>
    <cellStyle name="Total 4 5 6" xfId="38512" xr:uid="{00000000-0005-0000-0000-000068960000}"/>
    <cellStyle name="Total 4 5 7" xfId="38513" xr:uid="{00000000-0005-0000-0000-000069960000}"/>
    <cellStyle name="Total 4 5 8" xfId="38514" xr:uid="{00000000-0005-0000-0000-00006A960000}"/>
    <cellStyle name="Total 4 6" xfId="38515" xr:uid="{00000000-0005-0000-0000-00006B960000}"/>
    <cellStyle name="Total 4 6 2" xfId="38516" xr:uid="{00000000-0005-0000-0000-00006C960000}"/>
    <cellStyle name="Total 4 6 3" xfId="38517" xr:uid="{00000000-0005-0000-0000-00006D960000}"/>
    <cellStyle name="Total 4 6 4" xfId="38518" xr:uid="{00000000-0005-0000-0000-00006E960000}"/>
    <cellStyle name="Total 4 7" xfId="38519" xr:uid="{00000000-0005-0000-0000-00006F960000}"/>
    <cellStyle name="Total 4 7 2" xfId="38520" xr:uid="{00000000-0005-0000-0000-000070960000}"/>
    <cellStyle name="Total 4 7 3" xfId="38521" xr:uid="{00000000-0005-0000-0000-000071960000}"/>
    <cellStyle name="Total 4 7 4" xfId="38522" xr:uid="{00000000-0005-0000-0000-000072960000}"/>
    <cellStyle name="Total 4 8" xfId="38523" xr:uid="{00000000-0005-0000-0000-000073960000}"/>
    <cellStyle name="Total 4 8 2" xfId="38524" xr:uid="{00000000-0005-0000-0000-000074960000}"/>
    <cellStyle name="Total 4 8 3" xfId="38525" xr:uid="{00000000-0005-0000-0000-000075960000}"/>
    <cellStyle name="Total 4 8 4" xfId="38526" xr:uid="{00000000-0005-0000-0000-000076960000}"/>
    <cellStyle name="Total 4 9" xfId="38527" xr:uid="{00000000-0005-0000-0000-000077960000}"/>
    <cellStyle name="Total 4 9 2" xfId="38528" xr:uid="{00000000-0005-0000-0000-000078960000}"/>
    <cellStyle name="Total 4 9 3" xfId="38529" xr:uid="{00000000-0005-0000-0000-000079960000}"/>
    <cellStyle name="Total 4 9 4" xfId="38530" xr:uid="{00000000-0005-0000-0000-00007A960000}"/>
    <cellStyle name="Total 5" xfId="38531" xr:uid="{00000000-0005-0000-0000-00007B960000}"/>
    <cellStyle name="Total 5 2" xfId="38532" xr:uid="{00000000-0005-0000-0000-00007C960000}"/>
    <cellStyle name="Total 5 2 2" xfId="38533" xr:uid="{00000000-0005-0000-0000-00007D960000}"/>
    <cellStyle name="Total 5 2 2 2" xfId="38534" xr:uid="{00000000-0005-0000-0000-00007E960000}"/>
    <cellStyle name="Total 5 2 2 2 2" xfId="38535" xr:uid="{00000000-0005-0000-0000-00007F960000}"/>
    <cellStyle name="Total 5 2 2 2 3" xfId="38536" xr:uid="{00000000-0005-0000-0000-000080960000}"/>
    <cellStyle name="Total 5 2 2 2 4" xfId="38537" xr:uid="{00000000-0005-0000-0000-000081960000}"/>
    <cellStyle name="Total 5 2 2 3" xfId="38538" xr:uid="{00000000-0005-0000-0000-000082960000}"/>
    <cellStyle name="Total 5 2 2 3 2" xfId="38539" xr:uid="{00000000-0005-0000-0000-000083960000}"/>
    <cellStyle name="Total 5 2 2 3 3" xfId="38540" xr:uid="{00000000-0005-0000-0000-000084960000}"/>
    <cellStyle name="Total 5 2 2 3 4" xfId="38541" xr:uid="{00000000-0005-0000-0000-000085960000}"/>
    <cellStyle name="Total 5 2 2 4" xfId="38542" xr:uid="{00000000-0005-0000-0000-000086960000}"/>
    <cellStyle name="Total 5 2 2 4 2" xfId="38543" xr:uid="{00000000-0005-0000-0000-000087960000}"/>
    <cellStyle name="Total 5 2 2 4 3" xfId="38544" xr:uid="{00000000-0005-0000-0000-000088960000}"/>
    <cellStyle name="Total 5 2 2 4 4" xfId="38545" xr:uid="{00000000-0005-0000-0000-000089960000}"/>
    <cellStyle name="Total 5 2 2 5" xfId="38546" xr:uid="{00000000-0005-0000-0000-00008A960000}"/>
    <cellStyle name="Total 5 2 2 5 2" xfId="38547" xr:uid="{00000000-0005-0000-0000-00008B960000}"/>
    <cellStyle name="Total 5 2 2 5 3" xfId="38548" xr:uid="{00000000-0005-0000-0000-00008C960000}"/>
    <cellStyle name="Total 5 2 2 5 4" xfId="38549" xr:uid="{00000000-0005-0000-0000-00008D960000}"/>
    <cellStyle name="Total 5 2 2 6" xfId="38550" xr:uid="{00000000-0005-0000-0000-00008E960000}"/>
    <cellStyle name="Total 5 2 2 7" xfId="38551" xr:uid="{00000000-0005-0000-0000-00008F960000}"/>
    <cellStyle name="Total 5 2 2 8" xfId="38552" xr:uid="{00000000-0005-0000-0000-000090960000}"/>
    <cellStyle name="Total 5 2 3" xfId="38553" xr:uid="{00000000-0005-0000-0000-000091960000}"/>
    <cellStyle name="Total 5 2 3 2" xfId="38554" xr:uid="{00000000-0005-0000-0000-000092960000}"/>
    <cellStyle name="Total 5 2 3 3" xfId="38555" xr:uid="{00000000-0005-0000-0000-000093960000}"/>
    <cellStyle name="Total 5 2 3 4" xfId="38556" xr:uid="{00000000-0005-0000-0000-000094960000}"/>
    <cellStyle name="Total 5 2 4" xfId="38557" xr:uid="{00000000-0005-0000-0000-000095960000}"/>
    <cellStyle name="Total 5 2 5" xfId="38558" xr:uid="{00000000-0005-0000-0000-000096960000}"/>
    <cellStyle name="Total 5 2 6" xfId="38559" xr:uid="{00000000-0005-0000-0000-000097960000}"/>
    <cellStyle name="Total 5 3" xfId="38560" xr:uid="{00000000-0005-0000-0000-000098960000}"/>
    <cellStyle name="Total 5 3 2" xfId="38561" xr:uid="{00000000-0005-0000-0000-000099960000}"/>
    <cellStyle name="Total 5 3 2 2" xfId="38562" xr:uid="{00000000-0005-0000-0000-00009A960000}"/>
    <cellStyle name="Total 5 3 2 3" xfId="38563" xr:uid="{00000000-0005-0000-0000-00009B960000}"/>
    <cellStyle name="Total 5 3 2 4" xfId="38564" xr:uid="{00000000-0005-0000-0000-00009C960000}"/>
    <cellStyle name="Total 5 3 3" xfId="38565" xr:uid="{00000000-0005-0000-0000-00009D960000}"/>
    <cellStyle name="Total 5 3 3 2" xfId="38566" xr:uid="{00000000-0005-0000-0000-00009E960000}"/>
    <cellStyle name="Total 5 3 3 3" xfId="38567" xr:uid="{00000000-0005-0000-0000-00009F960000}"/>
    <cellStyle name="Total 5 3 3 4" xfId="38568" xr:uid="{00000000-0005-0000-0000-0000A0960000}"/>
    <cellStyle name="Total 5 3 4" xfId="38569" xr:uid="{00000000-0005-0000-0000-0000A1960000}"/>
    <cellStyle name="Total 5 3 4 2" xfId="38570" xr:uid="{00000000-0005-0000-0000-0000A2960000}"/>
    <cellStyle name="Total 5 3 4 3" xfId="38571" xr:uid="{00000000-0005-0000-0000-0000A3960000}"/>
    <cellStyle name="Total 5 3 4 4" xfId="38572" xr:uid="{00000000-0005-0000-0000-0000A4960000}"/>
    <cellStyle name="Total 5 3 5" xfId="38573" xr:uid="{00000000-0005-0000-0000-0000A5960000}"/>
    <cellStyle name="Total 5 3 5 2" xfId="38574" xr:uid="{00000000-0005-0000-0000-0000A6960000}"/>
    <cellStyle name="Total 5 3 5 3" xfId="38575" xr:uid="{00000000-0005-0000-0000-0000A7960000}"/>
    <cellStyle name="Total 5 3 5 4" xfId="38576" xr:uid="{00000000-0005-0000-0000-0000A8960000}"/>
    <cellStyle name="Total 5 3 6" xfId="38577" xr:uid="{00000000-0005-0000-0000-0000A9960000}"/>
    <cellStyle name="Total 5 3 7" xfId="38578" xr:uid="{00000000-0005-0000-0000-0000AA960000}"/>
    <cellStyle name="Total 5 3 8" xfId="38579" xr:uid="{00000000-0005-0000-0000-0000AB960000}"/>
    <cellStyle name="Total 5 4" xfId="38580" xr:uid="{00000000-0005-0000-0000-0000AC960000}"/>
    <cellStyle name="Total 5 4 2" xfId="38581" xr:uid="{00000000-0005-0000-0000-0000AD960000}"/>
    <cellStyle name="Total 5 4 3" xfId="38582" xr:uid="{00000000-0005-0000-0000-0000AE960000}"/>
    <cellStyle name="Total 5 4 4" xfId="38583" xr:uid="{00000000-0005-0000-0000-0000AF960000}"/>
    <cellStyle name="Total 5 5" xfId="38584" xr:uid="{00000000-0005-0000-0000-0000B0960000}"/>
    <cellStyle name="Total 5 6" xfId="38585" xr:uid="{00000000-0005-0000-0000-0000B1960000}"/>
    <cellStyle name="Total 5 7" xfId="38586" xr:uid="{00000000-0005-0000-0000-0000B2960000}"/>
    <cellStyle name="Total 6" xfId="38587" xr:uid="{00000000-0005-0000-0000-0000B3960000}"/>
    <cellStyle name="Total 6 2" xfId="38588" xr:uid="{00000000-0005-0000-0000-0000B4960000}"/>
    <cellStyle name="Total 6 2 2" xfId="38589" xr:uid="{00000000-0005-0000-0000-0000B5960000}"/>
    <cellStyle name="Total 6 2 2 2" xfId="38590" xr:uid="{00000000-0005-0000-0000-0000B6960000}"/>
    <cellStyle name="Total 6 2 2 2 2" xfId="38591" xr:uid="{00000000-0005-0000-0000-0000B7960000}"/>
    <cellStyle name="Total 6 2 2 2 3" xfId="38592" xr:uid="{00000000-0005-0000-0000-0000B8960000}"/>
    <cellStyle name="Total 6 2 2 2 4" xfId="38593" xr:uid="{00000000-0005-0000-0000-0000B9960000}"/>
    <cellStyle name="Total 6 2 2 3" xfId="38594" xr:uid="{00000000-0005-0000-0000-0000BA960000}"/>
    <cellStyle name="Total 6 2 2 3 2" xfId="38595" xr:uid="{00000000-0005-0000-0000-0000BB960000}"/>
    <cellStyle name="Total 6 2 2 3 3" xfId="38596" xr:uid="{00000000-0005-0000-0000-0000BC960000}"/>
    <cellStyle name="Total 6 2 2 3 4" xfId="38597" xr:uid="{00000000-0005-0000-0000-0000BD960000}"/>
    <cellStyle name="Total 6 2 2 4" xfId="38598" xr:uid="{00000000-0005-0000-0000-0000BE960000}"/>
    <cellStyle name="Total 6 2 2 4 2" xfId="38599" xr:uid="{00000000-0005-0000-0000-0000BF960000}"/>
    <cellStyle name="Total 6 2 2 4 3" xfId="38600" xr:uid="{00000000-0005-0000-0000-0000C0960000}"/>
    <cellStyle name="Total 6 2 2 4 4" xfId="38601" xr:uid="{00000000-0005-0000-0000-0000C1960000}"/>
    <cellStyle name="Total 6 2 2 5" xfId="38602" xr:uid="{00000000-0005-0000-0000-0000C2960000}"/>
    <cellStyle name="Total 6 2 2 5 2" xfId="38603" xr:uid="{00000000-0005-0000-0000-0000C3960000}"/>
    <cellStyle name="Total 6 2 2 5 3" xfId="38604" xr:uid="{00000000-0005-0000-0000-0000C4960000}"/>
    <cellStyle name="Total 6 2 2 5 4" xfId="38605" xr:uid="{00000000-0005-0000-0000-0000C5960000}"/>
    <cellStyle name="Total 6 2 2 6" xfId="38606" xr:uid="{00000000-0005-0000-0000-0000C6960000}"/>
    <cellStyle name="Total 6 2 2 7" xfId="38607" xr:uid="{00000000-0005-0000-0000-0000C7960000}"/>
    <cellStyle name="Total 6 2 2 8" xfId="38608" xr:uid="{00000000-0005-0000-0000-0000C8960000}"/>
    <cellStyle name="Total 6 2 3" xfId="38609" xr:uid="{00000000-0005-0000-0000-0000C9960000}"/>
    <cellStyle name="Total 6 2 3 2" xfId="38610" xr:uid="{00000000-0005-0000-0000-0000CA960000}"/>
    <cellStyle name="Total 6 2 3 3" xfId="38611" xr:uid="{00000000-0005-0000-0000-0000CB960000}"/>
    <cellStyle name="Total 6 2 3 4" xfId="38612" xr:uid="{00000000-0005-0000-0000-0000CC960000}"/>
    <cellStyle name="Total 6 2 4" xfId="38613" xr:uid="{00000000-0005-0000-0000-0000CD960000}"/>
    <cellStyle name="Total 6 2 5" xfId="38614" xr:uid="{00000000-0005-0000-0000-0000CE960000}"/>
    <cellStyle name="Total 6 2 6" xfId="38615" xr:uid="{00000000-0005-0000-0000-0000CF960000}"/>
    <cellStyle name="Total 6 3" xfId="38616" xr:uid="{00000000-0005-0000-0000-0000D0960000}"/>
    <cellStyle name="Total 6 3 2" xfId="38617" xr:uid="{00000000-0005-0000-0000-0000D1960000}"/>
    <cellStyle name="Total 6 3 2 2" xfId="38618" xr:uid="{00000000-0005-0000-0000-0000D2960000}"/>
    <cellStyle name="Total 6 3 2 3" xfId="38619" xr:uid="{00000000-0005-0000-0000-0000D3960000}"/>
    <cellStyle name="Total 6 3 2 4" xfId="38620" xr:uid="{00000000-0005-0000-0000-0000D4960000}"/>
    <cellStyle name="Total 6 3 3" xfId="38621" xr:uid="{00000000-0005-0000-0000-0000D5960000}"/>
    <cellStyle name="Total 6 3 3 2" xfId="38622" xr:uid="{00000000-0005-0000-0000-0000D6960000}"/>
    <cellStyle name="Total 6 3 3 3" xfId="38623" xr:uid="{00000000-0005-0000-0000-0000D7960000}"/>
    <cellStyle name="Total 6 3 3 4" xfId="38624" xr:uid="{00000000-0005-0000-0000-0000D8960000}"/>
    <cellStyle name="Total 6 3 4" xfId="38625" xr:uid="{00000000-0005-0000-0000-0000D9960000}"/>
    <cellStyle name="Total 6 3 4 2" xfId="38626" xr:uid="{00000000-0005-0000-0000-0000DA960000}"/>
    <cellStyle name="Total 6 3 4 3" xfId="38627" xr:uid="{00000000-0005-0000-0000-0000DB960000}"/>
    <cellStyle name="Total 6 3 4 4" xfId="38628" xr:uid="{00000000-0005-0000-0000-0000DC960000}"/>
    <cellStyle name="Total 6 3 5" xfId="38629" xr:uid="{00000000-0005-0000-0000-0000DD960000}"/>
    <cellStyle name="Total 6 3 5 2" xfId="38630" xr:uid="{00000000-0005-0000-0000-0000DE960000}"/>
    <cellStyle name="Total 6 3 5 3" xfId="38631" xr:uid="{00000000-0005-0000-0000-0000DF960000}"/>
    <cellStyle name="Total 6 3 5 4" xfId="38632" xr:uid="{00000000-0005-0000-0000-0000E0960000}"/>
    <cellStyle name="Total 6 3 6" xfId="38633" xr:uid="{00000000-0005-0000-0000-0000E1960000}"/>
    <cellStyle name="Total 6 3 7" xfId="38634" xr:uid="{00000000-0005-0000-0000-0000E2960000}"/>
    <cellStyle name="Total 6 3 8" xfId="38635" xr:uid="{00000000-0005-0000-0000-0000E3960000}"/>
    <cellStyle name="Total 6 4" xfId="38636" xr:uid="{00000000-0005-0000-0000-0000E4960000}"/>
    <cellStyle name="Total 6 4 2" xfId="38637" xr:uid="{00000000-0005-0000-0000-0000E5960000}"/>
    <cellStyle name="Total 6 4 3" xfId="38638" xr:uid="{00000000-0005-0000-0000-0000E6960000}"/>
    <cellStyle name="Total 6 4 4" xfId="38639" xr:uid="{00000000-0005-0000-0000-0000E7960000}"/>
    <cellStyle name="Total 6 5" xfId="38640" xr:uid="{00000000-0005-0000-0000-0000E8960000}"/>
    <cellStyle name="Total 6 6" xfId="38641" xr:uid="{00000000-0005-0000-0000-0000E9960000}"/>
    <cellStyle name="Total 6 7" xfId="38642" xr:uid="{00000000-0005-0000-0000-0000EA960000}"/>
    <cellStyle name="Total 7" xfId="38643" xr:uid="{00000000-0005-0000-0000-0000EB960000}"/>
    <cellStyle name="Total 7 2" xfId="38644" xr:uid="{00000000-0005-0000-0000-0000EC960000}"/>
    <cellStyle name="Total 7 2 2" xfId="38645" xr:uid="{00000000-0005-0000-0000-0000ED960000}"/>
    <cellStyle name="Total 7 2 2 2" xfId="38646" xr:uid="{00000000-0005-0000-0000-0000EE960000}"/>
    <cellStyle name="Total 7 2 2 2 2" xfId="38647" xr:uid="{00000000-0005-0000-0000-0000EF960000}"/>
    <cellStyle name="Total 7 2 2 2 3" xfId="38648" xr:uid="{00000000-0005-0000-0000-0000F0960000}"/>
    <cellStyle name="Total 7 2 2 2 4" xfId="38649" xr:uid="{00000000-0005-0000-0000-0000F1960000}"/>
    <cellStyle name="Total 7 2 2 3" xfId="38650" xr:uid="{00000000-0005-0000-0000-0000F2960000}"/>
    <cellStyle name="Total 7 2 2 3 2" xfId="38651" xr:uid="{00000000-0005-0000-0000-0000F3960000}"/>
    <cellStyle name="Total 7 2 2 3 3" xfId="38652" xr:uid="{00000000-0005-0000-0000-0000F4960000}"/>
    <cellStyle name="Total 7 2 2 3 4" xfId="38653" xr:uid="{00000000-0005-0000-0000-0000F5960000}"/>
    <cellStyle name="Total 7 2 2 4" xfId="38654" xr:uid="{00000000-0005-0000-0000-0000F6960000}"/>
    <cellStyle name="Total 7 2 2 4 2" xfId="38655" xr:uid="{00000000-0005-0000-0000-0000F7960000}"/>
    <cellStyle name="Total 7 2 2 4 3" xfId="38656" xr:uid="{00000000-0005-0000-0000-0000F8960000}"/>
    <cellStyle name="Total 7 2 2 4 4" xfId="38657" xr:uid="{00000000-0005-0000-0000-0000F9960000}"/>
    <cellStyle name="Total 7 2 2 5" xfId="38658" xr:uid="{00000000-0005-0000-0000-0000FA960000}"/>
    <cellStyle name="Total 7 2 2 5 2" xfId="38659" xr:uid="{00000000-0005-0000-0000-0000FB960000}"/>
    <cellStyle name="Total 7 2 2 5 3" xfId="38660" xr:uid="{00000000-0005-0000-0000-0000FC960000}"/>
    <cellStyle name="Total 7 2 2 5 4" xfId="38661" xr:uid="{00000000-0005-0000-0000-0000FD960000}"/>
    <cellStyle name="Total 7 2 2 6" xfId="38662" xr:uid="{00000000-0005-0000-0000-0000FE960000}"/>
    <cellStyle name="Total 7 2 2 7" xfId="38663" xr:uid="{00000000-0005-0000-0000-0000FF960000}"/>
    <cellStyle name="Total 7 2 2 8" xfId="38664" xr:uid="{00000000-0005-0000-0000-000000970000}"/>
    <cellStyle name="Total 7 2 3" xfId="38665" xr:uid="{00000000-0005-0000-0000-000001970000}"/>
    <cellStyle name="Total 7 2 3 2" xfId="38666" xr:uid="{00000000-0005-0000-0000-000002970000}"/>
    <cellStyle name="Total 7 2 3 3" xfId="38667" xr:uid="{00000000-0005-0000-0000-000003970000}"/>
    <cellStyle name="Total 7 2 3 4" xfId="38668" xr:uid="{00000000-0005-0000-0000-000004970000}"/>
    <cellStyle name="Total 7 2 4" xfId="38669" xr:uid="{00000000-0005-0000-0000-000005970000}"/>
    <cellStyle name="Total 7 2 5" xfId="38670" xr:uid="{00000000-0005-0000-0000-000006970000}"/>
    <cellStyle name="Total 7 2 6" xfId="38671" xr:uid="{00000000-0005-0000-0000-000007970000}"/>
    <cellStyle name="Total 7 3" xfId="38672" xr:uid="{00000000-0005-0000-0000-000008970000}"/>
    <cellStyle name="Total 7 3 2" xfId="38673" xr:uid="{00000000-0005-0000-0000-000009970000}"/>
    <cellStyle name="Total 7 3 2 2" xfId="38674" xr:uid="{00000000-0005-0000-0000-00000A970000}"/>
    <cellStyle name="Total 7 3 2 3" xfId="38675" xr:uid="{00000000-0005-0000-0000-00000B970000}"/>
    <cellStyle name="Total 7 3 2 4" xfId="38676" xr:uid="{00000000-0005-0000-0000-00000C970000}"/>
    <cellStyle name="Total 7 3 3" xfId="38677" xr:uid="{00000000-0005-0000-0000-00000D970000}"/>
    <cellStyle name="Total 7 3 3 2" xfId="38678" xr:uid="{00000000-0005-0000-0000-00000E970000}"/>
    <cellStyle name="Total 7 3 3 3" xfId="38679" xr:uid="{00000000-0005-0000-0000-00000F970000}"/>
    <cellStyle name="Total 7 3 3 4" xfId="38680" xr:uid="{00000000-0005-0000-0000-000010970000}"/>
    <cellStyle name="Total 7 3 4" xfId="38681" xr:uid="{00000000-0005-0000-0000-000011970000}"/>
    <cellStyle name="Total 7 3 4 2" xfId="38682" xr:uid="{00000000-0005-0000-0000-000012970000}"/>
    <cellStyle name="Total 7 3 4 3" xfId="38683" xr:uid="{00000000-0005-0000-0000-000013970000}"/>
    <cellStyle name="Total 7 3 4 4" xfId="38684" xr:uid="{00000000-0005-0000-0000-000014970000}"/>
    <cellStyle name="Total 7 3 5" xfId="38685" xr:uid="{00000000-0005-0000-0000-000015970000}"/>
    <cellStyle name="Total 7 3 5 2" xfId="38686" xr:uid="{00000000-0005-0000-0000-000016970000}"/>
    <cellStyle name="Total 7 3 5 3" xfId="38687" xr:uid="{00000000-0005-0000-0000-000017970000}"/>
    <cellStyle name="Total 7 3 5 4" xfId="38688" xr:uid="{00000000-0005-0000-0000-000018970000}"/>
    <cellStyle name="Total 7 3 6" xfId="38689" xr:uid="{00000000-0005-0000-0000-000019970000}"/>
    <cellStyle name="Total 7 3 7" xfId="38690" xr:uid="{00000000-0005-0000-0000-00001A970000}"/>
    <cellStyle name="Total 7 3 8" xfId="38691" xr:uid="{00000000-0005-0000-0000-00001B970000}"/>
    <cellStyle name="Total 7 4" xfId="38692" xr:uid="{00000000-0005-0000-0000-00001C970000}"/>
    <cellStyle name="Total 7 4 2" xfId="38693" xr:uid="{00000000-0005-0000-0000-00001D970000}"/>
    <cellStyle name="Total 7 4 3" xfId="38694" xr:uid="{00000000-0005-0000-0000-00001E970000}"/>
    <cellStyle name="Total 7 4 4" xfId="38695" xr:uid="{00000000-0005-0000-0000-00001F970000}"/>
    <cellStyle name="Total 7 5" xfId="38696" xr:uid="{00000000-0005-0000-0000-000020970000}"/>
    <cellStyle name="Total 7 6" xfId="38697" xr:uid="{00000000-0005-0000-0000-000021970000}"/>
    <cellStyle name="Total 7 7" xfId="38698" xr:uid="{00000000-0005-0000-0000-000022970000}"/>
    <cellStyle name="Total 8" xfId="38699" xr:uid="{00000000-0005-0000-0000-000023970000}"/>
    <cellStyle name="Total 8 2" xfId="38700" xr:uid="{00000000-0005-0000-0000-000024970000}"/>
    <cellStyle name="Total 8 2 2" xfId="38701" xr:uid="{00000000-0005-0000-0000-000025970000}"/>
    <cellStyle name="Total 8 2 2 2" xfId="38702" xr:uid="{00000000-0005-0000-0000-000026970000}"/>
    <cellStyle name="Total 8 2 2 2 2" xfId="38703" xr:uid="{00000000-0005-0000-0000-000027970000}"/>
    <cellStyle name="Total 8 2 2 2 3" xfId="38704" xr:uid="{00000000-0005-0000-0000-000028970000}"/>
    <cellStyle name="Total 8 2 2 2 4" xfId="38705" xr:uid="{00000000-0005-0000-0000-000029970000}"/>
    <cellStyle name="Total 8 2 2 3" xfId="38706" xr:uid="{00000000-0005-0000-0000-00002A970000}"/>
    <cellStyle name="Total 8 2 2 3 2" xfId="38707" xr:uid="{00000000-0005-0000-0000-00002B970000}"/>
    <cellStyle name="Total 8 2 2 3 3" xfId="38708" xr:uid="{00000000-0005-0000-0000-00002C970000}"/>
    <cellStyle name="Total 8 2 2 3 4" xfId="38709" xr:uid="{00000000-0005-0000-0000-00002D970000}"/>
    <cellStyle name="Total 8 2 2 4" xfId="38710" xr:uid="{00000000-0005-0000-0000-00002E970000}"/>
    <cellStyle name="Total 8 2 2 4 2" xfId="38711" xr:uid="{00000000-0005-0000-0000-00002F970000}"/>
    <cellStyle name="Total 8 2 2 4 3" xfId="38712" xr:uid="{00000000-0005-0000-0000-000030970000}"/>
    <cellStyle name="Total 8 2 2 4 4" xfId="38713" xr:uid="{00000000-0005-0000-0000-000031970000}"/>
    <cellStyle name="Total 8 2 2 5" xfId="38714" xr:uid="{00000000-0005-0000-0000-000032970000}"/>
    <cellStyle name="Total 8 2 2 5 2" xfId="38715" xr:uid="{00000000-0005-0000-0000-000033970000}"/>
    <cellStyle name="Total 8 2 2 5 3" xfId="38716" xr:uid="{00000000-0005-0000-0000-000034970000}"/>
    <cellStyle name="Total 8 2 2 5 4" xfId="38717" xr:uid="{00000000-0005-0000-0000-000035970000}"/>
    <cellStyle name="Total 8 2 2 6" xfId="38718" xr:uid="{00000000-0005-0000-0000-000036970000}"/>
    <cellStyle name="Total 8 2 2 7" xfId="38719" xr:uid="{00000000-0005-0000-0000-000037970000}"/>
    <cellStyle name="Total 8 2 2 8" xfId="38720" xr:uid="{00000000-0005-0000-0000-000038970000}"/>
    <cellStyle name="Total 8 2 3" xfId="38721" xr:uid="{00000000-0005-0000-0000-000039970000}"/>
    <cellStyle name="Total 8 2 3 2" xfId="38722" xr:uid="{00000000-0005-0000-0000-00003A970000}"/>
    <cellStyle name="Total 8 2 3 3" xfId="38723" xr:uid="{00000000-0005-0000-0000-00003B970000}"/>
    <cellStyle name="Total 8 2 3 4" xfId="38724" xr:uid="{00000000-0005-0000-0000-00003C970000}"/>
    <cellStyle name="Total 8 2 4" xfId="38725" xr:uid="{00000000-0005-0000-0000-00003D970000}"/>
    <cellStyle name="Total 8 2 5" xfId="38726" xr:uid="{00000000-0005-0000-0000-00003E970000}"/>
    <cellStyle name="Total 8 2 6" xfId="38727" xr:uid="{00000000-0005-0000-0000-00003F970000}"/>
    <cellStyle name="Total 8 3" xfId="38728" xr:uid="{00000000-0005-0000-0000-000040970000}"/>
    <cellStyle name="Total 8 3 2" xfId="38729" xr:uid="{00000000-0005-0000-0000-000041970000}"/>
    <cellStyle name="Total 8 3 2 2" xfId="38730" xr:uid="{00000000-0005-0000-0000-000042970000}"/>
    <cellStyle name="Total 8 3 2 3" xfId="38731" xr:uid="{00000000-0005-0000-0000-000043970000}"/>
    <cellStyle name="Total 8 3 2 4" xfId="38732" xr:uid="{00000000-0005-0000-0000-000044970000}"/>
    <cellStyle name="Total 8 3 3" xfId="38733" xr:uid="{00000000-0005-0000-0000-000045970000}"/>
    <cellStyle name="Total 8 3 3 2" xfId="38734" xr:uid="{00000000-0005-0000-0000-000046970000}"/>
    <cellStyle name="Total 8 3 3 3" xfId="38735" xr:uid="{00000000-0005-0000-0000-000047970000}"/>
    <cellStyle name="Total 8 3 3 4" xfId="38736" xr:uid="{00000000-0005-0000-0000-000048970000}"/>
    <cellStyle name="Total 8 3 4" xfId="38737" xr:uid="{00000000-0005-0000-0000-000049970000}"/>
    <cellStyle name="Total 8 3 4 2" xfId="38738" xr:uid="{00000000-0005-0000-0000-00004A970000}"/>
    <cellStyle name="Total 8 3 4 3" xfId="38739" xr:uid="{00000000-0005-0000-0000-00004B970000}"/>
    <cellStyle name="Total 8 3 4 4" xfId="38740" xr:uid="{00000000-0005-0000-0000-00004C970000}"/>
    <cellStyle name="Total 8 3 5" xfId="38741" xr:uid="{00000000-0005-0000-0000-00004D970000}"/>
    <cellStyle name="Total 8 3 5 2" xfId="38742" xr:uid="{00000000-0005-0000-0000-00004E970000}"/>
    <cellStyle name="Total 8 3 5 3" xfId="38743" xr:uid="{00000000-0005-0000-0000-00004F970000}"/>
    <cellStyle name="Total 8 3 5 4" xfId="38744" xr:uid="{00000000-0005-0000-0000-000050970000}"/>
    <cellStyle name="Total 8 3 6" xfId="38745" xr:uid="{00000000-0005-0000-0000-000051970000}"/>
    <cellStyle name="Total 8 3 7" xfId="38746" xr:uid="{00000000-0005-0000-0000-000052970000}"/>
    <cellStyle name="Total 8 3 8" xfId="38747" xr:uid="{00000000-0005-0000-0000-000053970000}"/>
    <cellStyle name="Total 8 4" xfId="38748" xr:uid="{00000000-0005-0000-0000-000054970000}"/>
    <cellStyle name="Total 8 4 2" xfId="38749" xr:uid="{00000000-0005-0000-0000-000055970000}"/>
    <cellStyle name="Total 8 4 3" xfId="38750" xr:uid="{00000000-0005-0000-0000-000056970000}"/>
    <cellStyle name="Total 8 4 4" xfId="38751" xr:uid="{00000000-0005-0000-0000-000057970000}"/>
    <cellStyle name="Total 8 5" xfId="38752" xr:uid="{00000000-0005-0000-0000-000058970000}"/>
    <cellStyle name="Total 8 6" xfId="38753" xr:uid="{00000000-0005-0000-0000-000059970000}"/>
    <cellStyle name="Total 8 7" xfId="38754" xr:uid="{00000000-0005-0000-0000-00005A970000}"/>
    <cellStyle name="Total 9" xfId="38755" xr:uid="{00000000-0005-0000-0000-00005B970000}"/>
    <cellStyle name="Total 9 2" xfId="38756" xr:uid="{00000000-0005-0000-0000-00005C970000}"/>
    <cellStyle name="Total 9 2 2" xfId="38757" xr:uid="{00000000-0005-0000-0000-00005D970000}"/>
    <cellStyle name="Total 9 2 2 2" xfId="38758" xr:uid="{00000000-0005-0000-0000-00005E970000}"/>
    <cellStyle name="Total 9 2 2 2 2" xfId="38759" xr:uid="{00000000-0005-0000-0000-00005F970000}"/>
    <cellStyle name="Total 9 2 2 2 3" xfId="38760" xr:uid="{00000000-0005-0000-0000-000060970000}"/>
    <cellStyle name="Total 9 2 2 2 4" xfId="38761" xr:uid="{00000000-0005-0000-0000-000061970000}"/>
    <cellStyle name="Total 9 2 2 3" xfId="38762" xr:uid="{00000000-0005-0000-0000-000062970000}"/>
    <cellStyle name="Total 9 2 2 3 2" xfId="38763" xr:uid="{00000000-0005-0000-0000-000063970000}"/>
    <cellStyle name="Total 9 2 2 3 3" xfId="38764" xr:uid="{00000000-0005-0000-0000-000064970000}"/>
    <cellStyle name="Total 9 2 2 3 4" xfId="38765" xr:uid="{00000000-0005-0000-0000-000065970000}"/>
    <cellStyle name="Total 9 2 2 4" xfId="38766" xr:uid="{00000000-0005-0000-0000-000066970000}"/>
    <cellStyle name="Total 9 2 2 4 2" xfId="38767" xr:uid="{00000000-0005-0000-0000-000067970000}"/>
    <cellStyle name="Total 9 2 2 4 3" xfId="38768" xr:uid="{00000000-0005-0000-0000-000068970000}"/>
    <cellStyle name="Total 9 2 2 4 4" xfId="38769" xr:uid="{00000000-0005-0000-0000-000069970000}"/>
    <cellStyle name="Total 9 2 2 5" xfId="38770" xr:uid="{00000000-0005-0000-0000-00006A970000}"/>
    <cellStyle name="Total 9 2 2 5 2" xfId="38771" xr:uid="{00000000-0005-0000-0000-00006B970000}"/>
    <cellStyle name="Total 9 2 2 5 3" xfId="38772" xr:uid="{00000000-0005-0000-0000-00006C970000}"/>
    <cellStyle name="Total 9 2 2 5 4" xfId="38773" xr:uid="{00000000-0005-0000-0000-00006D970000}"/>
    <cellStyle name="Total 9 2 2 6" xfId="38774" xr:uid="{00000000-0005-0000-0000-00006E970000}"/>
    <cellStyle name="Total 9 2 2 7" xfId="38775" xr:uid="{00000000-0005-0000-0000-00006F970000}"/>
    <cellStyle name="Total 9 2 2 8" xfId="38776" xr:uid="{00000000-0005-0000-0000-000070970000}"/>
    <cellStyle name="Total 9 2 3" xfId="38777" xr:uid="{00000000-0005-0000-0000-000071970000}"/>
    <cellStyle name="Total 9 2 3 2" xfId="38778" xr:uid="{00000000-0005-0000-0000-000072970000}"/>
    <cellStyle name="Total 9 2 3 3" xfId="38779" xr:uid="{00000000-0005-0000-0000-000073970000}"/>
    <cellStyle name="Total 9 2 3 4" xfId="38780" xr:uid="{00000000-0005-0000-0000-000074970000}"/>
    <cellStyle name="Total 9 2 4" xfId="38781" xr:uid="{00000000-0005-0000-0000-000075970000}"/>
    <cellStyle name="Total 9 2 5" xfId="38782" xr:uid="{00000000-0005-0000-0000-000076970000}"/>
    <cellStyle name="Total 9 2 6" xfId="38783" xr:uid="{00000000-0005-0000-0000-000077970000}"/>
    <cellStyle name="Total 9 3" xfId="38784" xr:uid="{00000000-0005-0000-0000-000078970000}"/>
    <cellStyle name="Total 9 3 2" xfId="38785" xr:uid="{00000000-0005-0000-0000-000079970000}"/>
    <cellStyle name="Total 9 3 2 2" xfId="38786" xr:uid="{00000000-0005-0000-0000-00007A970000}"/>
    <cellStyle name="Total 9 3 2 3" xfId="38787" xr:uid="{00000000-0005-0000-0000-00007B970000}"/>
    <cellStyle name="Total 9 3 2 4" xfId="38788" xr:uid="{00000000-0005-0000-0000-00007C970000}"/>
    <cellStyle name="Total 9 3 3" xfId="38789" xr:uid="{00000000-0005-0000-0000-00007D970000}"/>
    <cellStyle name="Total 9 3 3 2" xfId="38790" xr:uid="{00000000-0005-0000-0000-00007E970000}"/>
    <cellStyle name="Total 9 3 3 3" xfId="38791" xr:uid="{00000000-0005-0000-0000-00007F970000}"/>
    <cellStyle name="Total 9 3 3 4" xfId="38792" xr:uid="{00000000-0005-0000-0000-000080970000}"/>
    <cellStyle name="Total 9 3 4" xfId="38793" xr:uid="{00000000-0005-0000-0000-000081970000}"/>
    <cellStyle name="Total 9 3 4 2" xfId="38794" xr:uid="{00000000-0005-0000-0000-000082970000}"/>
    <cellStyle name="Total 9 3 4 3" xfId="38795" xr:uid="{00000000-0005-0000-0000-000083970000}"/>
    <cellStyle name="Total 9 3 4 4" xfId="38796" xr:uid="{00000000-0005-0000-0000-000084970000}"/>
    <cellStyle name="Total 9 3 5" xfId="38797" xr:uid="{00000000-0005-0000-0000-000085970000}"/>
    <cellStyle name="Total 9 3 5 2" xfId="38798" xr:uid="{00000000-0005-0000-0000-000086970000}"/>
    <cellStyle name="Total 9 3 5 3" xfId="38799" xr:uid="{00000000-0005-0000-0000-000087970000}"/>
    <cellStyle name="Total 9 3 5 4" xfId="38800" xr:uid="{00000000-0005-0000-0000-000088970000}"/>
    <cellStyle name="Total 9 3 6" xfId="38801" xr:uid="{00000000-0005-0000-0000-000089970000}"/>
    <cellStyle name="Total 9 3 7" xfId="38802" xr:uid="{00000000-0005-0000-0000-00008A970000}"/>
    <cellStyle name="Total 9 3 8" xfId="38803" xr:uid="{00000000-0005-0000-0000-00008B970000}"/>
    <cellStyle name="Total 9 4" xfId="38804" xr:uid="{00000000-0005-0000-0000-00008C970000}"/>
    <cellStyle name="Total 9 4 2" xfId="38805" xr:uid="{00000000-0005-0000-0000-00008D970000}"/>
    <cellStyle name="Total 9 4 3" xfId="38806" xr:uid="{00000000-0005-0000-0000-00008E970000}"/>
    <cellStyle name="Total 9 4 4" xfId="38807" xr:uid="{00000000-0005-0000-0000-00008F970000}"/>
    <cellStyle name="Total 9 5" xfId="38808" xr:uid="{00000000-0005-0000-0000-000090970000}"/>
    <cellStyle name="Total 9 6" xfId="38809" xr:uid="{00000000-0005-0000-0000-000091970000}"/>
    <cellStyle name="Total 9 7" xfId="38810" xr:uid="{00000000-0005-0000-0000-000092970000}"/>
    <cellStyle name="Total Row" xfId="38811" xr:uid="{00000000-0005-0000-0000-000093970000}"/>
    <cellStyle name="Total row 2" xfId="38812" xr:uid="{00000000-0005-0000-0000-000094970000}"/>
    <cellStyle name="Überschrift" xfId="38813" xr:uid="{00000000-0005-0000-0000-000095970000}"/>
    <cellStyle name="Überschrift 1" xfId="38814" xr:uid="{00000000-0005-0000-0000-000096970000}"/>
    <cellStyle name="Überschrift 2" xfId="38815" xr:uid="{00000000-0005-0000-0000-000097970000}"/>
    <cellStyle name="Überschrift 3" xfId="38816" xr:uid="{00000000-0005-0000-0000-000098970000}"/>
    <cellStyle name="Überschrift 4" xfId="38817" xr:uid="{00000000-0005-0000-0000-000099970000}"/>
    <cellStyle name="Uhrzeit" xfId="151" xr:uid="{00000000-0005-0000-0000-00009A970000}"/>
    <cellStyle name="Uhrzeit 2" xfId="38818" xr:uid="{00000000-0005-0000-0000-00009B970000}"/>
    <cellStyle name="Uhrzeit 2 10" xfId="38819" xr:uid="{00000000-0005-0000-0000-00009C970000}"/>
    <cellStyle name="Uhrzeit 2 11" xfId="38820" xr:uid="{00000000-0005-0000-0000-00009D970000}"/>
    <cellStyle name="Uhrzeit 2 2" xfId="38821" xr:uid="{00000000-0005-0000-0000-00009E970000}"/>
    <cellStyle name="Uhrzeit 2 2 2" xfId="38822" xr:uid="{00000000-0005-0000-0000-00009F970000}"/>
    <cellStyle name="Uhrzeit 2 3" xfId="38823" xr:uid="{00000000-0005-0000-0000-0000A0970000}"/>
    <cellStyle name="Uhrzeit 2 3 2" xfId="38824" xr:uid="{00000000-0005-0000-0000-0000A1970000}"/>
    <cellStyle name="Uhrzeit 2 4" xfId="38825" xr:uid="{00000000-0005-0000-0000-0000A2970000}"/>
    <cellStyle name="Uhrzeit 2 4 2" xfId="38826" xr:uid="{00000000-0005-0000-0000-0000A3970000}"/>
    <cellStyle name="Uhrzeit 2 5" xfId="38827" xr:uid="{00000000-0005-0000-0000-0000A4970000}"/>
    <cellStyle name="Uhrzeit 2 5 2" xfId="38828" xr:uid="{00000000-0005-0000-0000-0000A5970000}"/>
    <cellStyle name="Uhrzeit 2 6" xfId="38829" xr:uid="{00000000-0005-0000-0000-0000A6970000}"/>
    <cellStyle name="Uhrzeit 2 6 2" xfId="38830" xr:uid="{00000000-0005-0000-0000-0000A7970000}"/>
    <cellStyle name="Uhrzeit 2 7" xfId="38831" xr:uid="{00000000-0005-0000-0000-0000A8970000}"/>
    <cellStyle name="Uhrzeit 2 8" xfId="38832" xr:uid="{00000000-0005-0000-0000-0000A9970000}"/>
    <cellStyle name="Uhrzeit 2 9" xfId="38833" xr:uid="{00000000-0005-0000-0000-0000AA970000}"/>
    <cellStyle name="Uhrzeit 3" xfId="38834" xr:uid="{00000000-0005-0000-0000-0000AB970000}"/>
    <cellStyle name="Uhrzeit 3 10" xfId="38835" xr:uid="{00000000-0005-0000-0000-0000AC970000}"/>
    <cellStyle name="Uhrzeit 3 11" xfId="38836" xr:uid="{00000000-0005-0000-0000-0000AD970000}"/>
    <cellStyle name="Uhrzeit 3 2" xfId="38837" xr:uid="{00000000-0005-0000-0000-0000AE970000}"/>
    <cellStyle name="Uhrzeit 3 2 2" xfId="38838" xr:uid="{00000000-0005-0000-0000-0000AF970000}"/>
    <cellStyle name="Uhrzeit 3 3" xfId="38839" xr:uid="{00000000-0005-0000-0000-0000B0970000}"/>
    <cellStyle name="Uhrzeit 3 3 2" xfId="38840" xr:uid="{00000000-0005-0000-0000-0000B1970000}"/>
    <cellStyle name="Uhrzeit 3 4" xfId="38841" xr:uid="{00000000-0005-0000-0000-0000B2970000}"/>
    <cellStyle name="Uhrzeit 3 4 2" xfId="38842" xr:uid="{00000000-0005-0000-0000-0000B3970000}"/>
    <cellStyle name="Uhrzeit 3 5" xfId="38843" xr:uid="{00000000-0005-0000-0000-0000B4970000}"/>
    <cellStyle name="Uhrzeit 3 5 2" xfId="38844" xr:uid="{00000000-0005-0000-0000-0000B5970000}"/>
    <cellStyle name="Uhrzeit 3 6" xfId="38845" xr:uid="{00000000-0005-0000-0000-0000B6970000}"/>
    <cellStyle name="Uhrzeit 3 6 2" xfId="38846" xr:uid="{00000000-0005-0000-0000-0000B7970000}"/>
    <cellStyle name="Uhrzeit 3 7" xfId="38847" xr:uid="{00000000-0005-0000-0000-0000B8970000}"/>
    <cellStyle name="Uhrzeit 3 8" xfId="38848" xr:uid="{00000000-0005-0000-0000-0000B9970000}"/>
    <cellStyle name="Uhrzeit 3 9" xfId="38849" xr:uid="{00000000-0005-0000-0000-0000BA970000}"/>
    <cellStyle name="Uhrzeit 4" xfId="38850" xr:uid="{00000000-0005-0000-0000-0000BB970000}"/>
    <cellStyle name="Uhrzeit 4 2" xfId="38851" xr:uid="{00000000-0005-0000-0000-0000BC970000}"/>
    <cellStyle name="Uhrzeit 4 3" xfId="38852" xr:uid="{00000000-0005-0000-0000-0000BD970000}"/>
    <cellStyle name="Uhrzeit 4 4" xfId="38853" xr:uid="{00000000-0005-0000-0000-0000BE970000}"/>
    <cellStyle name="Uhrzeit 4 5" xfId="38854" xr:uid="{00000000-0005-0000-0000-0000BF970000}"/>
    <cellStyle name="Uhrzeit 4 6" xfId="38855" xr:uid="{00000000-0005-0000-0000-0000C0970000}"/>
    <cellStyle name="Uhrzeit 5" xfId="38856" xr:uid="{00000000-0005-0000-0000-0000C1970000}"/>
    <cellStyle name="Uhrzeit 5 2" xfId="38857" xr:uid="{00000000-0005-0000-0000-0000C2970000}"/>
    <cellStyle name="Uhrzeit 6" xfId="38858" xr:uid="{00000000-0005-0000-0000-0000C3970000}"/>
    <cellStyle name="Uhrzeit 7" xfId="38859" xr:uid="{00000000-0005-0000-0000-0000C4970000}"/>
    <cellStyle name="Uhrzeit 8" xfId="38860" xr:uid="{00000000-0005-0000-0000-0000C5970000}"/>
    <cellStyle name="Uhrzeit 9" xfId="38861" xr:uid="{00000000-0005-0000-0000-0000C6970000}"/>
    <cellStyle name="Uhrzeit_Book2" xfId="38862" xr:uid="{00000000-0005-0000-0000-0000C7970000}"/>
    <cellStyle name="Ukupni zbroj" xfId="38863" xr:uid="{00000000-0005-0000-0000-0000C8970000}"/>
    <cellStyle name="Ukupni zbroj 10" xfId="38864" xr:uid="{00000000-0005-0000-0000-0000C9970000}"/>
    <cellStyle name="Ukupni zbroj 10 2" xfId="38865" xr:uid="{00000000-0005-0000-0000-0000CA970000}"/>
    <cellStyle name="Ukupni zbroj 10 3" xfId="38866" xr:uid="{00000000-0005-0000-0000-0000CB970000}"/>
    <cellStyle name="Ukupni zbroj 10 4" xfId="38867" xr:uid="{00000000-0005-0000-0000-0000CC970000}"/>
    <cellStyle name="Ukupni zbroj 11" xfId="38868" xr:uid="{00000000-0005-0000-0000-0000CD970000}"/>
    <cellStyle name="Ukupni zbroj 11 2" xfId="38869" xr:uid="{00000000-0005-0000-0000-0000CE970000}"/>
    <cellStyle name="Ukupni zbroj 11 3" xfId="38870" xr:uid="{00000000-0005-0000-0000-0000CF970000}"/>
    <cellStyle name="Ukupni zbroj 11 4" xfId="38871" xr:uid="{00000000-0005-0000-0000-0000D0970000}"/>
    <cellStyle name="Ukupni zbroj 12" xfId="38872" xr:uid="{00000000-0005-0000-0000-0000D1970000}"/>
    <cellStyle name="Ukupni zbroj 12 2" xfId="38873" xr:uid="{00000000-0005-0000-0000-0000D2970000}"/>
    <cellStyle name="Ukupni zbroj 12 3" xfId="38874" xr:uid="{00000000-0005-0000-0000-0000D3970000}"/>
    <cellStyle name="Ukupni zbroj 12 4" xfId="38875" xr:uid="{00000000-0005-0000-0000-0000D4970000}"/>
    <cellStyle name="Ukupni zbroj 13" xfId="38876" xr:uid="{00000000-0005-0000-0000-0000D5970000}"/>
    <cellStyle name="Ukupni zbroj 13 2" xfId="38877" xr:uid="{00000000-0005-0000-0000-0000D6970000}"/>
    <cellStyle name="Ukupni zbroj 13 3" xfId="38878" xr:uid="{00000000-0005-0000-0000-0000D7970000}"/>
    <cellStyle name="Ukupni zbroj 13 4" xfId="38879" xr:uid="{00000000-0005-0000-0000-0000D8970000}"/>
    <cellStyle name="Ukupni zbroj 14" xfId="38880" xr:uid="{00000000-0005-0000-0000-0000D9970000}"/>
    <cellStyle name="Ukupni zbroj 14 2" xfId="38881" xr:uid="{00000000-0005-0000-0000-0000DA970000}"/>
    <cellStyle name="Ukupni zbroj 14 3" xfId="38882" xr:uid="{00000000-0005-0000-0000-0000DB970000}"/>
    <cellStyle name="Ukupni zbroj 14 4" xfId="38883" xr:uid="{00000000-0005-0000-0000-0000DC970000}"/>
    <cellStyle name="Ukupni zbroj 15" xfId="38884" xr:uid="{00000000-0005-0000-0000-0000DD970000}"/>
    <cellStyle name="Ukupni zbroj 15 2" xfId="38885" xr:uid="{00000000-0005-0000-0000-0000DE970000}"/>
    <cellStyle name="Ukupni zbroj 15 3" xfId="38886" xr:uid="{00000000-0005-0000-0000-0000DF970000}"/>
    <cellStyle name="Ukupni zbroj 15 4" xfId="38887" xr:uid="{00000000-0005-0000-0000-0000E0970000}"/>
    <cellStyle name="Ukupni zbroj 16" xfId="38888" xr:uid="{00000000-0005-0000-0000-0000E1970000}"/>
    <cellStyle name="Ukupni zbroj 17" xfId="38889" xr:uid="{00000000-0005-0000-0000-0000E2970000}"/>
    <cellStyle name="Ukupni zbroj 18" xfId="38890" xr:uid="{00000000-0005-0000-0000-0000E3970000}"/>
    <cellStyle name="Ukupni zbroj 2" xfId="38891" xr:uid="{00000000-0005-0000-0000-0000E4970000}"/>
    <cellStyle name="Ukupni zbroj 2 2" xfId="38892" xr:uid="{00000000-0005-0000-0000-0000E5970000}"/>
    <cellStyle name="Ukupni zbroj 2 3" xfId="38893" xr:uid="{00000000-0005-0000-0000-0000E6970000}"/>
    <cellStyle name="Ukupni zbroj 2 4" xfId="38894" xr:uid="{00000000-0005-0000-0000-0000E7970000}"/>
    <cellStyle name="Ukupni zbroj 3" xfId="38895" xr:uid="{00000000-0005-0000-0000-0000E8970000}"/>
    <cellStyle name="Ukupni zbroj 3 2" xfId="38896" xr:uid="{00000000-0005-0000-0000-0000E9970000}"/>
    <cellStyle name="Ukupni zbroj 3 3" xfId="38897" xr:uid="{00000000-0005-0000-0000-0000EA970000}"/>
    <cellStyle name="Ukupni zbroj 3 4" xfId="38898" xr:uid="{00000000-0005-0000-0000-0000EB970000}"/>
    <cellStyle name="Ukupni zbroj 4" xfId="38899" xr:uid="{00000000-0005-0000-0000-0000EC970000}"/>
    <cellStyle name="Ukupni zbroj 4 2" xfId="38900" xr:uid="{00000000-0005-0000-0000-0000ED970000}"/>
    <cellStyle name="Ukupni zbroj 4 3" xfId="38901" xr:uid="{00000000-0005-0000-0000-0000EE970000}"/>
    <cellStyle name="Ukupni zbroj 4 4" xfId="38902" xr:uid="{00000000-0005-0000-0000-0000EF970000}"/>
    <cellStyle name="Ukupni zbroj 5" xfId="38903" xr:uid="{00000000-0005-0000-0000-0000F0970000}"/>
    <cellStyle name="Ukupni zbroj 5 2" xfId="38904" xr:uid="{00000000-0005-0000-0000-0000F1970000}"/>
    <cellStyle name="Ukupni zbroj 5 3" xfId="38905" xr:uid="{00000000-0005-0000-0000-0000F2970000}"/>
    <cellStyle name="Ukupni zbroj 5 4" xfId="38906" xr:uid="{00000000-0005-0000-0000-0000F3970000}"/>
    <cellStyle name="Ukupni zbroj 6" xfId="38907" xr:uid="{00000000-0005-0000-0000-0000F4970000}"/>
    <cellStyle name="Ukupni zbroj 6 2" xfId="38908" xr:uid="{00000000-0005-0000-0000-0000F5970000}"/>
    <cellStyle name="Ukupni zbroj 6 3" xfId="38909" xr:uid="{00000000-0005-0000-0000-0000F6970000}"/>
    <cellStyle name="Ukupni zbroj 6 4" xfId="38910" xr:uid="{00000000-0005-0000-0000-0000F7970000}"/>
    <cellStyle name="Ukupni zbroj 7" xfId="38911" xr:uid="{00000000-0005-0000-0000-0000F8970000}"/>
    <cellStyle name="Ukupni zbroj 7 2" xfId="38912" xr:uid="{00000000-0005-0000-0000-0000F9970000}"/>
    <cellStyle name="Ukupni zbroj 7 3" xfId="38913" xr:uid="{00000000-0005-0000-0000-0000FA970000}"/>
    <cellStyle name="Ukupni zbroj 7 4" xfId="38914" xr:uid="{00000000-0005-0000-0000-0000FB970000}"/>
    <cellStyle name="Ukupni zbroj 8" xfId="38915" xr:uid="{00000000-0005-0000-0000-0000FC970000}"/>
    <cellStyle name="Ukupni zbroj 8 2" xfId="38916" xr:uid="{00000000-0005-0000-0000-0000FD970000}"/>
    <cellStyle name="Ukupni zbroj 8 3" xfId="38917" xr:uid="{00000000-0005-0000-0000-0000FE970000}"/>
    <cellStyle name="Ukupni zbroj 8 4" xfId="38918" xr:uid="{00000000-0005-0000-0000-0000FF970000}"/>
    <cellStyle name="Ukupni zbroj 9" xfId="38919" xr:uid="{00000000-0005-0000-0000-000000980000}"/>
    <cellStyle name="Ukupni zbroj 9 2" xfId="38920" xr:uid="{00000000-0005-0000-0000-000001980000}"/>
    <cellStyle name="Ukupni zbroj 9 3" xfId="38921" xr:uid="{00000000-0005-0000-0000-000002980000}"/>
    <cellStyle name="Ukupni zbroj 9 4" xfId="38922" xr:uid="{00000000-0005-0000-0000-000003980000}"/>
    <cellStyle name="Unhighlight" xfId="38923" xr:uid="{00000000-0005-0000-0000-000004980000}"/>
    <cellStyle name="Unos" xfId="38924" xr:uid="{00000000-0005-0000-0000-000005980000}"/>
    <cellStyle name="Unos 10" xfId="38925" xr:uid="{00000000-0005-0000-0000-000006980000}"/>
    <cellStyle name="Unos 10 2" xfId="38926" xr:uid="{00000000-0005-0000-0000-000007980000}"/>
    <cellStyle name="Unos 10 3" xfId="38927" xr:uid="{00000000-0005-0000-0000-000008980000}"/>
    <cellStyle name="Unos 10 4" xfId="38928" xr:uid="{00000000-0005-0000-0000-000009980000}"/>
    <cellStyle name="Unos 11" xfId="38929" xr:uid="{00000000-0005-0000-0000-00000A980000}"/>
    <cellStyle name="Unos 11 2" xfId="38930" xr:uid="{00000000-0005-0000-0000-00000B980000}"/>
    <cellStyle name="Unos 11 3" xfId="38931" xr:uid="{00000000-0005-0000-0000-00000C980000}"/>
    <cellStyle name="Unos 11 4" xfId="38932" xr:uid="{00000000-0005-0000-0000-00000D980000}"/>
    <cellStyle name="Unos 12" xfId="38933" xr:uid="{00000000-0005-0000-0000-00000E980000}"/>
    <cellStyle name="Unos 12 2" xfId="38934" xr:uid="{00000000-0005-0000-0000-00000F980000}"/>
    <cellStyle name="Unos 12 3" xfId="38935" xr:uid="{00000000-0005-0000-0000-000010980000}"/>
    <cellStyle name="Unos 12 4" xfId="38936" xr:uid="{00000000-0005-0000-0000-000011980000}"/>
    <cellStyle name="Unos 13" xfId="38937" xr:uid="{00000000-0005-0000-0000-000012980000}"/>
    <cellStyle name="Unos 13 2" xfId="38938" xr:uid="{00000000-0005-0000-0000-000013980000}"/>
    <cellStyle name="Unos 13 3" xfId="38939" xr:uid="{00000000-0005-0000-0000-000014980000}"/>
    <cellStyle name="Unos 13 4" xfId="38940" xr:uid="{00000000-0005-0000-0000-000015980000}"/>
    <cellStyle name="Unos 14" xfId="38941" xr:uid="{00000000-0005-0000-0000-000016980000}"/>
    <cellStyle name="Unos 14 2" xfId="38942" xr:uid="{00000000-0005-0000-0000-000017980000}"/>
    <cellStyle name="Unos 14 3" xfId="38943" xr:uid="{00000000-0005-0000-0000-000018980000}"/>
    <cellStyle name="Unos 14 4" xfId="38944" xr:uid="{00000000-0005-0000-0000-000019980000}"/>
    <cellStyle name="Unos 15" xfId="38945" xr:uid="{00000000-0005-0000-0000-00001A980000}"/>
    <cellStyle name="Unos 15 2" xfId="38946" xr:uid="{00000000-0005-0000-0000-00001B980000}"/>
    <cellStyle name="Unos 15 3" xfId="38947" xr:uid="{00000000-0005-0000-0000-00001C980000}"/>
    <cellStyle name="Unos 15 4" xfId="38948" xr:uid="{00000000-0005-0000-0000-00001D980000}"/>
    <cellStyle name="Unos 16" xfId="38949" xr:uid="{00000000-0005-0000-0000-00001E980000}"/>
    <cellStyle name="Unos 17" xfId="38950" xr:uid="{00000000-0005-0000-0000-00001F980000}"/>
    <cellStyle name="Unos 18" xfId="38951" xr:uid="{00000000-0005-0000-0000-000020980000}"/>
    <cellStyle name="Unos 2" xfId="38952" xr:uid="{00000000-0005-0000-0000-000021980000}"/>
    <cellStyle name="Unos 2 2" xfId="38953" xr:uid="{00000000-0005-0000-0000-000022980000}"/>
    <cellStyle name="Unos 2 3" xfId="38954" xr:uid="{00000000-0005-0000-0000-000023980000}"/>
    <cellStyle name="Unos 2 4" xfId="38955" xr:uid="{00000000-0005-0000-0000-000024980000}"/>
    <cellStyle name="Unos 3" xfId="38956" xr:uid="{00000000-0005-0000-0000-000025980000}"/>
    <cellStyle name="Unos 3 2" xfId="38957" xr:uid="{00000000-0005-0000-0000-000026980000}"/>
    <cellStyle name="Unos 3 3" xfId="38958" xr:uid="{00000000-0005-0000-0000-000027980000}"/>
    <cellStyle name="Unos 3 4" xfId="38959" xr:uid="{00000000-0005-0000-0000-000028980000}"/>
    <cellStyle name="Unos 4" xfId="38960" xr:uid="{00000000-0005-0000-0000-000029980000}"/>
    <cellStyle name="Unos 4 2" xfId="38961" xr:uid="{00000000-0005-0000-0000-00002A980000}"/>
    <cellStyle name="Unos 4 3" xfId="38962" xr:uid="{00000000-0005-0000-0000-00002B980000}"/>
    <cellStyle name="Unos 4 4" xfId="38963" xr:uid="{00000000-0005-0000-0000-00002C980000}"/>
    <cellStyle name="Unos 5" xfId="38964" xr:uid="{00000000-0005-0000-0000-00002D980000}"/>
    <cellStyle name="Unos 5 2" xfId="38965" xr:uid="{00000000-0005-0000-0000-00002E980000}"/>
    <cellStyle name="Unos 5 3" xfId="38966" xr:uid="{00000000-0005-0000-0000-00002F980000}"/>
    <cellStyle name="Unos 5 4" xfId="38967" xr:uid="{00000000-0005-0000-0000-000030980000}"/>
    <cellStyle name="Unos 6" xfId="38968" xr:uid="{00000000-0005-0000-0000-000031980000}"/>
    <cellStyle name="Unos 6 2" xfId="38969" xr:uid="{00000000-0005-0000-0000-000032980000}"/>
    <cellStyle name="Unos 6 3" xfId="38970" xr:uid="{00000000-0005-0000-0000-000033980000}"/>
    <cellStyle name="Unos 6 4" xfId="38971" xr:uid="{00000000-0005-0000-0000-000034980000}"/>
    <cellStyle name="Unos 7" xfId="38972" xr:uid="{00000000-0005-0000-0000-000035980000}"/>
    <cellStyle name="Unos 7 2" xfId="38973" xr:uid="{00000000-0005-0000-0000-000036980000}"/>
    <cellStyle name="Unos 7 3" xfId="38974" xr:uid="{00000000-0005-0000-0000-000037980000}"/>
    <cellStyle name="Unos 7 4" xfId="38975" xr:uid="{00000000-0005-0000-0000-000038980000}"/>
    <cellStyle name="Unos 8" xfId="38976" xr:uid="{00000000-0005-0000-0000-000039980000}"/>
    <cellStyle name="Unos 8 2" xfId="38977" xr:uid="{00000000-0005-0000-0000-00003A980000}"/>
    <cellStyle name="Unos 8 3" xfId="38978" xr:uid="{00000000-0005-0000-0000-00003B980000}"/>
    <cellStyle name="Unos 8 4" xfId="38979" xr:uid="{00000000-0005-0000-0000-00003C980000}"/>
    <cellStyle name="Unos 9" xfId="38980" xr:uid="{00000000-0005-0000-0000-00003D980000}"/>
    <cellStyle name="Unos 9 2" xfId="38981" xr:uid="{00000000-0005-0000-0000-00003E980000}"/>
    <cellStyle name="Unos 9 3" xfId="38982" xr:uid="{00000000-0005-0000-0000-00003F980000}"/>
    <cellStyle name="Unos 9 4" xfId="38983" xr:uid="{00000000-0005-0000-0000-000040980000}"/>
    <cellStyle name="Untotal row" xfId="38984" xr:uid="{00000000-0005-0000-0000-000041980000}"/>
    <cellStyle name="Update" xfId="152" xr:uid="{00000000-0005-0000-0000-000042980000}"/>
    <cellStyle name="Update 2" xfId="38985" xr:uid="{00000000-0005-0000-0000-000043980000}"/>
    <cellStyle name="Update 3" xfId="38986" xr:uid="{00000000-0005-0000-0000-000044980000}"/>
    <cellStyle name="Update 4" xfId="38987" xr:uid="{00000000-0005-0000-0000-000045980000}"/>
    <cellStyle name="Update 5" xfId="38988" xr:uid="{00000000-0005-0000-0000-000046980000}"/>
    <cellStyle name="Update 6" xfId="38989" xr:uid="{00000000-0005-0000-0000-000047980000}"/>
    <cellStyle name="USD" xfId="38990" xr:uid="{00000000-0005-0000-0000-000048980000}"/>
    <cellStyle name="USD billion" xfId="38991" xr:uid="{00000000-0005-0000-0000-000049980000}"/>
    <cellStyle name="USD million" xfId="38992" xr:uid="{00000000-0005-0000-0000-00004A980000}"/>
    <cellStyle name="USD thousand" xfId="38993" xr:uid="{00000000-0005-0000-0000-00004B980000}"/>
    <cellStyle name="User_Defined_A" xfId="38994" xr:uid="{00000000-0005-0000-0000-00004C980000}"/>
    <cellStyle name="Valuta (0)_1320 NX" xfId="38995" xr:uid="{00000000-0005-0000-0000-00004D980000}"/>
    <cellStyle name="Valuta [0]_OFFICE_" xfId="38996" xr:uid="{00000000-0005-0000-0000-00004E980000}"/>
    <cellStyle name="Valuta_OFFICE_" xfId="38997" xr:uid="{00000000-0005-0000-0000-00004F980000}"/>
    <cellStyle name="Verknüpfte Zelle" xfId="38998" xr:uid="{00000000-0005-0000-0000-000050980000}"/>
    <cellStyle name="Währung [0]_~0053150" xfId="153" xr:uid="{00000000-0005-0000-0000-000051980000}"/>
    <cellStyle name="Währung_~0053150" xfId="154" xr:uid="{00000000-0005-0000-0000-000052980000}"/>
    <cellStyle name="Warnender Text" xfId="38999" xr:uid="{00000000-0005-0000-0000-000053980000}"/>
    <cellStyle name="Warning Text 10" xfId="39000" xr:uid="{00000000-0005-0000-0000-000054980000}"/>
    <cellStyle name="Warning Text 11" xfId="39001" xr:uid="{00000000-0005-0000-0000-000055980000}"/>
    <cellStyle name="Warning Text 12" xfId="39002" xr:uid="{00000000-0005-0000-0000-000056980000}"/>
    <cellStyle name="Warning Text 13" xfId="39003" xr:uid="{00000000-0005-0000-0000-000057980000}"/>
    <cellStyle name="Warning Text 14" xfId="39004" xr:uid="{00000000-0005-0000-0000-000058980000}"/>
    <cellStyle name="Warning Text 15" xfId="39005" xr:uid="{00000000-0005-0000-0000-000059980000}"/>
    <cellStyle name="Warning Text 16" xfId="39006" xr:uid="{00000000-0005-0000-0000-00005A980000}"/>
    <cellStyle name="Warning Text 17" xfId="39007" xr:uid="{00000000-0005-0000-0000-00005B980000}"/>
    <cellStyle name="Warning Text 18" xfId="39008" xr:uid="{00000000-0005-0000-0000-00005C980000}"/>
    <cellStyle name="Warning Text 19" xfId="39009" xr:uid="{00000000-0005-0000-0000-00005D980000}"/>
    <cellStyle name="Warning Text 2" xfId="39010" xr:uid="{00000000-0005-0000-0000-00005E980000}"/>
    <cellStyle name="Warning Text 2 2" xfId="39011" xr:uid="{00000000-0005-0000-0000-00005F980000}"/>
    <cellStyle name="Warning Text 2 2 10" xfId="39012" xr:uid="{00000000-0005-0000-0000-000060980000}"/>
    <cellStyle name="Warning Text 2 2 11" xfId="39013" xr:uid="{00000000-0005-0000-0000-000061980000}"/>
    <cellStyle name="Warning Text 2 2 12" xfId="39014" xr:uid="{00000000-0005-0000-0000-000062980000}"/>
    <cellStyle name="Warning Text 2 2 13" xfId="39015" xr:uid="{00000000-0005-0000-0000-000063980000}"/>
    <cellStyle name="Warning Text 2 2 14" xfId="39016" xr:uid="{00000000-0005-0000-0000-000064980000}"/>
    <cellStyle name="Warning Text 2 2 15" xfId="39017" xr:uid="{00000000-0005-0000-0000-000065980000}"/>
    <cellStyle name="Warning Text 2 2 2" xfId="39018" xr:uid="{00000000-0005-0000-0000-000066980000}"/>
    <cellStyle name="Warning Text 2 2 3" xfId="39019" xr:uid="{00000000-0005-0000-0000-000067980000}"/>
    <cellStyle name="Warning Text 2 2 4" xfId="39020" xr:uid="{00000000-0005-0000-0000-000068980000}"/>
    <cellStyle name="Warning Text 2 2 5" xfId="39021" xr:uid="{00000000-0005-0000-0000-000069980000}"/>
    <cellStyle name="Warning Text 2 2 6" xfId="39022" xr:uid="{00000000-0005-0000-0000-00006A980000}"/>
    <cellStyle name="Warning Text 2 2 7" xfId="39023" xr:uid="{00000000-0005-0000-0000-00006B980000}"/>
    <cellStyle name="Warning Text 2 2 8" xfId="39024" xr:uid="{00000000-0005-0000-0000-00006C980000}"/>
    <cellStyle name="Warning Text 2 2 9" xfId="39025" xr:uid="{00000000-0005-0000-0000-00006D980000}"/>
    <cellStyle name="Warning Text 2 3" xfId="39026" xr:uid="{00000000-0005-0000-0000-00006E980000}"/>
    <cellStyle name="Warning Text 2 3 2" xfId="39027" xr:uid="{00000000-0005-0000-0000-00006F980000}"/>
    <cellStyle name="Warning Text 2 4" xfId="39028" xr:uid="{00000000-0005-0000-0000-000070980000}"/>
    <cellStyle name="Warning Text 2 4 2" xfId="39029" xr:uid="{00000000-0005-0000-0000-000071980000}"/>
    <cellStyle name="Warning Text 2 5" xfId="39030" xr:uid="{00000000-0005-0000-0000-000072980000}"/>
    <cellStyle name="Warning Text 2 5 2" xfId="39031" xr:uid="{00000000-0005-0000-0000-000073980000}"/>
    <cellStyle name="Warning Text 2 6" xfId="39032" xr:uid="{00000000-0005-0000-0000-000074980000}"/>
    <cellStyle name="Warning Text 20" xfId="39033" xr:uid="{00000000-0005-0000-0000-000075980000}"/>
    <cellStyle name="Warning Text 21" xfId="39034" xr:uid="{00000000-0005-0000-0000-000076980000}"/>
    <cellStyle name="Warning Text 22" xfId="39035" xr:uid="{00000000-0005-0000-0000-000077980000}"/>
    <cellStyle name="Warning Text 23" xfId="39036" xr:uid="{00000000-0005-0000-0000-000078980000}"/>
    <cellStyle name="Warning Text 24" xfId="39037" xr:uid="{00000000-0005-0000-0000-000079980000}"/>
    <cellStyle name="Warning Text 25" xfId="39038" xr:uid="{00000000-0005-0000-0000-00007A980000}"/>
    <cellStyle name="Warning Text 26" xfId="39039" xr:uid="{00000000-0005-0000-0000-00007B980000}"/>
    <cellStyle name="Warning Text 27" xfId="39040" xr:uid="{00000000-0005-0000-0000-00007C980000}"/>
    <cellStyle name="Warning Text 28" xfId="39041" xr:uid="{00000000-0005-0000-0000-00007D980000}"/>
    <cellStyle name="Warning Text 29" xfId="39042" xr:uid="{00000000-0005-0000-0000-00007E980000}"/>
    <cellStyle name="Warning Text 3" xfId="39043" xr:uid="{00000000-0005-0000-0000-00007F980000}"/>
    <cellStyle name="Warning Text 3 10" xfId="39044" xr:uid="{00000000-0005-0000-0000-000080980000}"/>
    <cellStyle name="Warning Text 3 11" xfId="39045" xr:uid="{00000000-0005-0000-0000-000081980000}"/>
    <cellStyle name="Warning Text 3 12" xfId="39046" xr:uid="{00000000-0005-0000-0000-000082980000}"/>
    <cellStyle name="Warning Text 3 13" xfId="39047" xr:uid="{00000000-0005-0000-0000-000083980000}"/>
    <cellStyle name="Warning Text 3 14" xfId="39048" xr:uid="{00000000-0005-0000-0000-000084980000}"/>
    <cellStyle name="Warning Text 3 2" xfId="39049" xr:uid="{00000000-0005-0000-0000-000085980000}"/>
    <cellStyle name="Warning Text 3 2 2" xfId="39050" xr:uid="{00000000-0005-0000-0000-000086980000}"/>
    <cellStyle name="Warning Text 3 3" xfId="39051" xr:uid="{00000000-0005-0000-0000-000087980000}"/>
    <cellStyle name="Warning Text 3 3 2" xfId="39052" xr:uid="{00000000-0005-0000-0000-000088980000}"/>
    <cellStyle name="Warning Text 3 4" xfId="39053" xr:uid="{00000000-0005-0000-0000-000089980000}"/>
    <cellStyle name="Warning Text 3 4 2" xfId="39054" xr:uid="{00000000-0005-0000-0000-00008A980000}"/>
    <cellStyle name="Warning Text 3 5" xfId="39055" xr:uid="{00000000-0005-0000-0000-00008B980000}"/>
    <cellStyle name="Warning Text 3 6" xfId="39056" xr:uid="{00000000-0005-0000-0000-00008C980000}"/>
    <cellStyle name="Warning Text 3 6 2" xfId="39057" xr:uid="{00000000-0005-0000-0000-00008D980000}"/>
    <cellStyle name="Warning Text 3 7" xfId="39058" xr:uid="{00000000-0005-0000-0000-00008E980000}"/>
    <cellStyle name="Warning Text 3 8" xfId="39059" xr:uid="{00000000-0005-0000-0000-00008F980000}"/>
    <cellStyle name="Warning Text 3 9" xfId="39060" xr:uid="{00000000-0005-0000-0000-000090980000}"/>
    <cellStyle name="Warning Text 30" xfId="39061" xr:uid="{00000000-0005-0000-0000-000091980000}"/>
    <cellStyle name="Warning Text 31" xfId="39062" xr:uid="{00000000-0005-0000-0000-000092980000}"/>
    <cellStyle name="Warning Text 32" xfId="39063" xr:uid="{00000000-0005-0000-0000-000093980000}"/>
    <cellStyle name="Warning Text 33" xfId="39064" xr:uid="{00000000-0005-0000-0000-000094980000}"/>
    <cellStyle name="Warning Text 34" xfId="39065" xr:uid="{00000000-0005-0000-0000-000095980000}"/>
    <cellStyle name="Warning Text 35" xfId="39066" xr:uid="{00000000-0005-0000-0000-000096980000}"/>
    <cellStyle name="Warning Text 36" xfId="39067" xr:uid="{00000000-0005-0000-0000-000097980000}"/>
    <cellStyle name="Warning Text 37" xfId="39068" xr:uid="{00000000-0005-0000-0000-000098980000}"/>
    <cellStyle name="Warning Text 38" xfId="39069" xr:uid="{00000000-0005-0000-0000-000099980000}"/>
    <cellStyle name="Warning Text 4" xfId="39070" xr:uid="{00000000-0005-0000-0000-00009A980000}"/>
    <cellStyle name="Warning Text 4 10" xfId="39071" xr:uid="{00000000-0005-0000-0000-00009B980000}"/>
    <cellStyle name="Warning Text 4 11" xfId="39072" xr:uid="{00000000-0005-0000-0000-00009C980000}"/>
    <cellStyle name="Warning Text 4 12" xfId="39073" xr:uid="{00000000-0005-0000-0000-00009D980000}"/>
    <cellStyle name="Warning Text 4 13" xfId="39074" xr:uid="{00000000-0005-0000-0000-00009E980000}"/>
    <cellStyle name="Warning Text 4 14" xfId="39075" xr:uid="{00000000-0005-0000-0000-00009F980000}"/>
    <cellStyle name="Warning Text 4 15" xfId="39076" xr:uid="{00000000-0005-0000-0000-0000A0980000}"/>
    <cellStyle name="Warning Text 4 2" xfId="39077" xr:uid="{00000000-0005-0000-0000-0000A1980000}"/>
    <cellStyle name="Warning Text 4 3" xfId="39078" xr:uid="{00000000-0005-0000-0000-0000A2980000}"/>
    <cellStyle name="Warning Text 4 4" xfId="39079" xr:uid="{00000000-0005-0000-0000-0000A3980000}"/>
    <cellStyle name="Warning Text 4 5" xfId="39080" xr:uid="{00000000-0005-0000-0000-0000A4980000}"/>
    <cellStyle name="Warning Text 4 6" xfId="39081" xr:uid="{00000000-0005-0000-0000-0000A5980000}"/>
    <cellStyle name="Warning Text 4 7" xfId="39082" xr:uid="{00000000-0005-0000-0000-0000A6980000}"/>
    <cellStyle name="Warning Text 4 8" xfId="39083" xr:uid="{00000000-0005-0000-0000-0000A7980000}"/>
    <cellStyle name="Warning Text 4 9" xfId="39084" xr:uid="{00000000-0005-0000-0000-0000A8980000}"/>
    <cellStyle name="Warning Text 5" xfId="39085" xr:uid="{00000000-0005-0000-0000-0000A9980000}"/>
    <cellStyle name="Warning Text 5 2" xfId="39086" xr:uid="{00000000-0005-0000-0000-0000AA980000}"/>
    <cellStyle name="Warning Text 6" xfId="39087" xr:uid="{00000000-0005-0000-0000-0000AB980000}"/>
    <cellStyle name="Warning Text 7" xfId="39088" xr:uid="{00000000-0005-0000-0000-0000AC980000}"/>
    <cellStyle name="Warning Text 8" xfId="39089" xr:uid="{00000000-0005-0000-0000-0000AD980000}"/>
    <cellStyle name="Warning Text 9" xfId="39090" xr:uid="{00000000-0005-0000-0000-0000AE980000}"/>
    <cellStyle name="Year" xfId="39091" xr:uid="{00000000-0005-0000-0000-0000AF980000}"/>
    <cellStyle name="Zahl • 0,00" xfId="39092" xr:uid="{00000000-0005-0000-0000-0000B0980000}"/>
    <cellStyle name="Zeilen" xfId="155" xr:uid="{00000000-0005-0000-0000-0000B1980000}"/>
    <cellStyle name="Zeilen 2" xfId="39093" xr:uid="{00000000-0005-0000-0000-0000B2980000}"/>
    <cellStyle name="Zeilen 2 2" xfId="39094" xr:uid="{00000000-0005-0000-0000-0000B3980000}"/>
    <cellStyle name="Zeilen 2 2 2" xfId="39095" xr:uid="{00000000-0005-0000-0000-0000B4980000}"/>
    <cellStyle name="Zeilen 2 2 3" xfId="39096" xr:uid="{00000000-0005-0000-0000-0000B5980000}"/>
    <cellStyle name="Zeilen 2 2 4" xfId="39097" xr:uid="{00000000-0005-0000-0000-0000B6980000}"/>
    <cellStyle name="Zeilen 2 2 5" xfId="39098" xr:uid="{00000000-0005-0000-0000-0000B7980000}"/>
    <cellStyle name="Zeilen 2 2 6" xfId="39099" xr:uid="{00000000-0005-0000-0000-0000B8980000}"/>
    <cellStyle name="Zeilen 2 3" xfId="39100" xr:uid="{00000000-0005-0000-0000-0000B9980000}"/>
    <cellStyle name="Zeilen 2 3 2" xfId="39101" xr:uid="{00000000-0005-0000-0000-0000BA980000}"/>
    <cellStyle name="Zeilen 2 4" xfId="39102" xr:uid="{00000000-0005-0000-0000-0000BB980000}"/>
    <cellStyle name="Zeilen 2 5" xfId="39103" xr:uid="{00000000-0005-0000-0000-0000BC980000}"/>
    <cellStyle name="Zeilen 2 6" xfId="39104" xr:uid="{00000000-0005-0000-0000-0000BD980000}"/>
    <cellStyle name="Zeilen 2 7" xfId="39105" xr:uid="{00000000-0005-0000-0000-0000BE980000}"/>
    <cellStyle name="Zeilen 2 7 2" xfId="39106" xr:uid="{00000000-0005-0000-0000-0000BF980000}"/>
    <cellStyle name="Zeilen 2 7 3" xfId="39107" xr:uid="{00000000-0005-0000-0000-0000C0980000}"/>
    <cellStyle name="Zeilen 3" xfId="39108" xr:uid="{00000000-0005-0000-0000-0000C1980000}"/>
    <cellStyle name="Zeilen 3 2" xfId="39109" xr:uid="{00000000-0005-0000-0000-0000C2980000}"/>
    <cellStyle name="Zeilen 3 2 2" xfId="39110" xr:uid="{00000000-0005-0000-0000-0000C3980000}"/>
    <cellStyle name="Zeilen 3 2 3" xfId="39111" xr:uid="{00000000-0005-0000-0000-0000C4980000}"/>
    <cellStyle name="Zeilen 3 2 4" xfId="39112" xr:uid="{00000000-0005-0000-0000-0000C5980000}"/>
    <cellStyle name="Zeilen 3 2 5" xfId="39113" xr:uid="{00000000-0005-0000-0000-0000C6980000}"/>
    <cellStyle name="Zeilen 3 2 6" xfId="39114" xr:uid="{00000000-0005-0000-0000-0000C7980000}"/>
    <cellStyle name="Zeilen 3 3" xfId="39115" xr:uid="{00000000-0005-0000-0000-0000C8980000}"/>
    <cellStyle name="Zeilen 3 3 2" xfId="39116" xr:uid="{00000000-0005-0000-0000-0000C9980000}"/>
    <cellStyle name="Zeilen 3 4" xfId="39117" xr:uid="{00000000-0005-0000-0000-0000CA980000}"/>
    <cellStyle name="Zeilen 3 5" xfId="39118" xr:uid="{00000000-0005-0000-0000-0000CB980000}"/>
    <cellStyle name="Zeilen 3 6" xfId="39119" xr:uid="{00000000-0005-0000-0000-0000CC980000}"/>
    <cellStyle name="Zeilen 3 7" xfId="39120" xr:uid="{00000000-0005-0000-0000-0000CD980000}"/>
    <cellStyle name="Zeilen 4" xfId="39121" xr:uid="{00000000-0005-0000-0000-0000CE980000}"/>
    <cellStyle name="Zeilen 4 2" xfId="39122" xr:uid="{00000000-0005-0000-0000-0000CF980000}"/>
    <cellStyle name="Zeilen 4 2 2" xfId="39123" xr:uid="{00000000-0005-0000-0000-0000D0980000}"/>
    <cellStyle name="Zeilen 4 2 3" xfId="39124" xr:uid="{00000000-0005-0000-0000-0000D1980000}"/>
    <cellStyle name="Zeilen 4 2 4" xfId="39125" xr:uid="{00000000-0005-0000-0000-0000D2980000}"/>
    <cellStyle name="Zeilen 4 2 5" xfId="39126" xr:uid="{00000000-0005-0000-0000-0000D3980000}"/>
    <cellStyle name="Zeilen 4 2 6" xfId="39127" xr:uid="{00000000-0005-0000-0000-0000D4980000}"/>
    <cellStyle name="Zeilen 4 3" xfId="39128" xr:uid="{00000000-0005-0000-0000-0000D5980000}"/>
    <cellStyle name="Zeilen 4 3 2" xfId="39129" xr:uid="{00000000-0005-0000-0000-0000D6980000}"/>
    <cellStyle name="Zeilen 4 4" xfId="39130" xr:uid="{00000000-0005-0000-0000-0000D7980000}"/>
    <cellStyle name="Zeilen 4 5" xfId="39131" xr:uid="{00000000-0005-0000-0000-0000D8980000}"/>
    <cellStyle name="Zeilen 4 6" xfId="39132" xr:uid="{00000000-0005-0000-0000-0000D9980000}"/>
    <cellStyle name="Zeilen 4 7" xfId="39133" xr:uid="{00000000-0005-0000-0000-0000DA980000}"/>
    <cellStyle name="Zeilen 5" xfId="39134" xr:uid="{00000000-0005-0000-0000-0000DB980000}"/>
    <cellStyle name="Zeilen 6" xfId="39135" xr:uid="{00000000-0005-0000-0000-0000DC980000}"/>
    <cellStyle name="Zeilen 7" xfId="39136" xr:uid="{00000000-0005-0000-0000-0000DD980000}"/>
    <cellStyle name="Zeilen 8" xfId="39137" xr:uid="{00000000-0005-0000-0000-0000DE980000}"/>
    <cellStyle name="Zeilen 8 2" xfId="39138" xr:uid="{00000000-0005-0000-0000-0000DF980000}"/>
    <cellStyle name="Zeilen 9" xfId="39139" xr:uid="{00000000-0005-0000-0000-0000E0980000}"/>
    <cellStyle name="Zeilen 9 2" xfId="39140" xr:uid="{00000000-0005-0000-0000-0000E1980000}"/>
    <cellStyle name="Zeilen 9 3" xfId="39141" xr:uid="{00000000-0005-0000-0000-0000E2980000}"/>
    <cellStyle name="Zelle überprüfen" xfId="39142" xr:uid="{00000000-0005-0000-0000-0000E3980000}"/>
    <cellStyle name="Zellen" xfId="156" xr:uid="{00000000-0005-0000-0000-0000E4980000}"/>
    <cellStyle name="Zellen 2" xfId="39143" xr:uid="{00000000-0005-0000-0000-0000E5980000}"/>
    <cellStyle name="Zellen 2 2" xfId="39144" xr:uid="{00000000-0005-0000-0000-0000E6980000}"/>
    <cellStyle name="Zellen 2 2 2" xfId="39145" xr:uid="{00000000-0005-0000-0000-0000E7980000}"/>
    <cellStyle name="Zellen 2 2 3" xfId="39146" xr:uid="{00000000-0005-0000-0000-0000E8980000}"/>
    <cellStyle name="Zellen 2 2 4" xfId="39147" xr:uid="{00000000-0005-0000-0000-0000E9980000}"/>
    <cellStyle name="Zellen 2 2 5" xfId="39148" xr:uid="{00000000-0005-0000-0000-0000EA980000}"/>
    <cellStyle name="Zellen 2 2 6" xfId="39149" xr:uid="{00000000-0005-0000-0000-0000EB980000}"/>
    <cellStyle name="Zellen 2 3" xfId="39150" xr:uid="{00000000-0005-0000-0000-0000EC980000}"/>
    <cellStyle name="Zellen 2 4" xfId="39151" xr:uid="{00000000-0005-0000-0000-0000ED980000}"/>
    <cellStyle name="Zellen 2 5" xfId="39152" xr:uid="{00000000-0005-0000-0000-0000EE980000}"/>
    <cellStyle name="Zellen 2 6" xfId="39153" xr:uid="{00000000-0005-0000-0000-0000EF980000}"/>
    <cellStyle name="Zellen 2 7" xfId="39154" xr:uid="{00000000-0005-0000-0000-0000F0980000}"/>
    <cellStyle name="Zellen 2 7 2" xfId="39155" xr:uid="{00000000-0005-0000-0000-0000F1980000}"/>
    <cellStyle name="Zellen 2 7 3" xfId="39156" xr:uid="{00000000-0005-0000-0000-0000F2980000}"/>
    <cellStyle name="Zellen 3" xfId="39157" xr:uid="{00000000-0005-0000-0000-0000F3980000}"/>
    <cellStyle name="Zellen 3 2" xfId="39158" xr:uid="{00000000-0005-0000-0000-0000F4980000}"/>
    <cellStyle name="Zellen 3 2 2" xfId="39159" xr:uid="{00000000-0005-0000-0000-0000F5980000}"/>
    <cellStyle name="Zellen 3 2 3" xfId="39160" xr:uid="{00000000-0005-0000-0000-0000F6980000}"/>
    <cellStyle name="Zellen 3 2 4" xfId="39161" xr:uid="{00000000-0005-0000-0000-0000F7980000}"/>
    <cellStyle name="Zellen 3 2 5" xfId="39162" xr:uid="{00000000-0005-0000-0000-0000F8980000}"/>
    <cellStyle name="Zellen 3 2 6" xfId="39163" xr:uid="{00000000-0005-0000-0000-0000F9980000}"/>
    <cellStyle name="Zellen 3 3" xfId="39164" xr:uid="{00000000-0005-0000-0000-0000FA980000}"/>
    <cellStyle name="Zellen 3 4" xfId="39165" xr:uid="{00000000-0005-0000-0000-0000FB980000}"/>
    <cellStyle name="Zellen 3 5" xfId="39166" xr:uid="{00000000-0005-0000-0000-0000FC980000}"/>
    <cellStyle name="Zellen 3 6" xfId="39167" xr:uid="{00000000-0005-0000-0000-0000FD980000}"/>
    <cellStyle name="Zellen 3 7" xfId="39168" xr:uid="{00000000-0005-0000-0000-0000FE980000}"/>
    <cellStyle name="Zellen 4" xfId="39169" xr:uid="{00000000-0005-0000-0000-0000FF980000}"/>
    <cellStyle name="Zellen 4 2" xfId="39170" xr:uid="{00000000-0005-0000-0000-000000990000}"/>
    <cellStyle name="Zellen 4 2 2" xfId="39171" xr:uid="{00000000-0005-0000-0000-000001990000}"/>
    <cellStyle name="Zellen 4 2 3" xfId="39172" xr:uid="{00000000-0005-0000-0000-000002990000}"/>
    <cellStyle name="Zellen 4 2 4" xfId="39173" xr:uid="{00000000-0005-0000-0000-000003990000}"/>
    <cellStyle name="Zellen 4 2 5" xfId="39174" xr:uid="{00000000-0005-0000-0000-000004990000}"/>
    <cellStyle name="Zellen 4 2 6" xfId="39175" xr:uid="{00000000-0005-0000-0000-000005990000}"/>
    <cellStyle name="Zellen 4 3" xfId="39176" xr:uid="{00000000-0005-0000-0000-000006990000}"/>
    <cellStyle name="Zellen 4 4" xfId="39177" xr:uid="{00000000-0005-0000-0000-000007990000}"/>
    <cellStyle name="Zellen 4 5" xfId="39178" xr:uid="{00000000-0005-0000-0000-000008990000}"/>
    <cellStyle name="Zellen 4 6" xfId="39179" xr:uid="{00000000-0005-0000-0000-000009990000}"/>
    <cellStyle name="Zellen 4 7" xfId="39180" xr:uid="{00000000-0005-0000-0000-00000A990000}"/>
    <cellStyle name="Zellen 5" xfId="39181" xr:uid="{00000000-0005-0000-0000-00000B990000}"/>
    <cellStyle name="Zellen 6" xfId="39182" xr:uid="{00000000-0005-0000-0000-00000C990000}"/>
    <cellStyle name="Zellen 7" xfId="39183" xr:uid="{00000000-0005-0000-0000-00000D990000}"/>
    <cellStyle name="Zellen 8" xfId="39184" xr:uid="{00000000-0005-0000-0000-00000E990000}"/>
    <cellStyle name="Zellen 8 2" xfId="39185" xr:uid="{00000000-0005-0000-0000-00000F990000}"/>
    <cellStyle name="Zellen 9" xfId="39186" xr:uid="{00000000-0005-0000-0000-000010990000}"/>
    <cellStyle name="Zellen 9 2" xfId="39187" xr:uid="{00000000-0005-0000-0000-000011990000}"/>
    <cellStyle name="Zellen 9 3" xfId="39188" xr:uid="{00000000-0005-0000-0000-000012990000}"/>
    <cellStyle name="Zellen%" xfId="157" xr:uid="{00000000-0005-0000-0000-000013990000}"/>
    <cellStyle name="Zellen% 2" xfId="39189" xr:uid="{00000000-0005-0000-0000-000014990000}"/>
    <cellStyle name="Zellen% 2 2" xfId="39190" xr:uid="{00000000-0005-0000-0000-000015990000}"/>
    <cellStyle name="Zellen% 2 2 2" xfId="39191" xr:uid="{00000000-0005-0000-0000-000016990000}"/>
    <cellStyle name="Zellen% 2 2 3" xfId="39192" xr:uid="{00000000-0005-0000-0000-000017990000}"/>
    <cellStyle name="Zellen% 2 2 4" xfId="39193" xr:uid="{00000000-0005-0000-0000-000018990000}"/>
    <cellStyle name="Zellen% 2 2 5" xfId="39194" xr:uid="{00000000-0005-0000-0000-000019990000}"/>
    <cellStyle name="Zellen% 2 2 6" xfId="39195" xr:uid="{00000000-0005-0000-0000-00001A990000}"/>
    <cellStyle name="Zellen% 2 3" xfId="39196" xr:uid="{00000000-0005-0000-0000-00001B990000}"/>
    <cellStyle name="Zellen% 2 4" xfId="39197" xr:uid="{00000000-0005-0000-0000-00001C990000}"/>
    <cellStyle name="Zellen% 2 5" xfId="39198" xr:uid="{00000000-0005-0000-0000-00001D990000}"/>
    <cellStyle name="Zellen% 2 6" xfId="39199" xr:uid="{00000000-0005-0000-0000-00001E990000}"/>
    <cellStyle name="Zellen% 2 7" xfId="39200" xr:uid="{00000000-0005-0000-0000-00001F990000}"/>
    <cellStyle name="Zellen% 2 7 2" xfId="39201" xr:uid="{00000000-0005-0000-0000-000020990000}"/>
    <cellStyle name="Zellen% 2 7 3" xfId="39202" xr:uid="{00000000-0005-0000-0000-000021990000}"/>
    <cellStyle name="Zellen% 3" xfId="39203" xr:uid="{00000000-0005-0000-0000-000022990000}"/>
    <cellStyle name="Zellen% 3 2" xfId="39204" xr:uid="{00000000-0005-0000-0000-000023990000}"/>
    <cellStyle name="Zellen% 3 2 2" xfId="39205" xr:uid="{00000000-0005-0000-0000-000024990000}"/>
    <cellStyle name="Zellen% 3 2 3" xfId="39206" xr:uid="{00000000-0005-0000-0000-000025990000}"/>
    <cellStyle name="Zellen% 3 2 4" xfId="39207" xr:uid="{00000000-0005-0000-0000-000026990000}"/>
    <cellStyle name="Zellen% 3 2 5" xfId="39208" xr:uid="{00000000-0005-0000-0000-000027990000}"/>
    <cellStyle name="Zellen% 3 2 6" xfId="39209" xr:uid="{00000000-0005-0000-0000-000028990000}"/>
    <cellStyle name="Zellen% 3 3" xfId="39210" xr:uid="{00000000-0005-0000-0000-000029990000}"/>
    <cellStyle name="Zellen% 3 4" xfId="39211" xr:uid="{00000000-0005-0000-0000-00002A990000}"/>
    <cellStyle name="Zellen% 3 5" xfId="39212" xr:uid="{00000000-0005-0000-0000-00002B990000}"/>
    <cellStyle name="Zellen% 3 6" xfId="39213" xr:uid="{00000000-0005-0000-0000-00002C990000}"/>
    <cellStyle name="Zellen% 3 7" xfId="39214" xr:uid="{00000000-0005-0000-0000-00002D990000}"/>
    <cellStyle name="Zellen% 4" xfId="39215" xr:uid="{00000000-0005-0000-0000-00002E990000}"/>
    <cellStyle name="Zellen% 4 2" xfId="39216" xr:uid="{00000000-0005-0000-0000-00002F990000}"/>
    <cellStyle name="Zellen% 4 2 2" xfId="39217" xr:uid="{00000000-0005-0000-0000-000030990000}"/>
    <cellStyle name="Zellen% 4 2 3" xfId="39218" xr:uid="{00000000-0005-0000-0000-000031990000}"/>
    <cellStyle name="Zellen% 4 2 4" xfId="39219" xr:uid="{00000000-0005-0000-0000-000032990000}"/>
    <cellStyle name="Zellen% 4 2 5" xfId="39220" xr:uid="{00000000-0005-0000-0000-000033990000}"/>
    <cellStyle name="Zellen% 4 2 6" xfId="39221" xr:uid="{00000000-0005-0000-0000-000034990000}"/>
    <cellStyle name="Zellen% 4 3" xfId="39222" xr:uid="{00000000-0005-0000-0000-000035990000}"/>
    <cellStyle name="Zellen% 4 4" xfId="39223" xr:uid="{00000000-0005-0000-0000-000036990000}"/>
    <cellStyle name="Zellen% 4 5" xfId="39224" xr:uid="{00000000-0005-0000-0000-000037990000}"/>
    <cellStyle name="Zellen% 4 6" xfId="39225" xr:uid="{00000000-0005-0000-0000-000038990000}"/>
    <cellStyle name="Zellen% 4 7" xfId="39226" xr:uid="{00000000-0005-0000-0000-000039990000}"/>
    <cellStyle name="Zellen% 5" xfId="39227" xr:uid="{00000000-0005-0000-0000-00003A990000}"/>
    <cellStyle name="Zellen% 6" xfId="39228" xr:uid="{00000000-0005-0000-0000-00003B990000}"/>
    <cellStyle name="Zellen% 7" xfId="39229" xr:uid="{00000000-0005-0000-0000-00003C990000}"/>
    <cellStyle name="Zellen% 8" xfId="39230" xr:uid="{00000000-0005-0000-0000-00003D990000}"/>
    <cellStyle name="Zellen% 8 2" xfId="39231" xr:uid="{00000000-0005-0000-0000-00003E990000}"/>
    <cellStyle name="Zellen% 9" xfId="39232" xr:uid="{00000000-0005-0000-0000-00003F990000}"/>
    <cellStyle name="Zellen% 9 2" xfId="39233" xr:uid="{00000000-0005-0000-0000-000040990000}"/>
    <cellStyle name="Zellen% 9 3" xfId="39234" xr:uid="{00000000-0005-0000-0000-000041990000}"/>
    <cellStyle name="Zellen,2" xfId="158" xr:uid="{00000000-0005-0000-0000-000042990000}"/>
    <cellStyle name="Zellen,2 2" xfId="39235" xr:uid="{00000000-0005-0000-0000-000043990000}"/>
    <cellStyle name="Zellen,2 2 2" xfId="39236" xr:uid="{00000000-0005-0000-0000-000044990000}"/>
    <cellStyle name="Zellen,2 2 2 2" xfId="39237" xr:uid="{00000000-0005-0000-0000-000045990000}"/>
    <cellStyle name="Zellen,2 2 2 3" xfId="39238" xr:uid="{00000000-0005-0000-0000-000046990000}"/>
    <cellStyle name="Zellen,2 2 2 4" xfId="39239" xr:uid="{00000000-0005-0000-0000-000047990000}"/>
    <cellStyle name="Zellen,2 2 2 5" xfId="39240" xr:uid="{00000000-0005-0000-0000-000048990000}"/>
    <cellStyle name="Zellen,2 2 2 6" xfId="39241" xr:uid="{00000000-0005-0000-0000-000049990000}"/>
    <cellStyle name="Zellen,2 2 3" xfId="39242" xr:uid="{00000000-0005-0000-0000-00004A990000}"/>
    <cellStyle name="Zellen,2 2 4" xfId="39243" xr:uid="{00000000-0005-0000-0000-00004B990000}"/>
    <cellStyle name="Zellen,2 2 5" xfId="39244" xr:uid="{00000000-0005-0000-0000-00004C990000}"/>
    <cellStyle name="Zellen,2 2 6" xfId="39245" xr:uid="{00000000-0005-0000-0000-00004D990000}"/>
    <cellStyle name="Zellen,2 2 7" xfId="39246" xr:uid="{00000000-0005-0000-0000-00004E990000}"/>
    <cellStyle name="Zellen,2 2 7 2" xfId="39247" xr:uid="{00000000-0005-0000-0000-00004F990000}"/>
    <cellStyle name="Zellen,2 2 7 3" xfId="39248" xr:uid="{00000000-0005-0000-0000-000050990000}"/>
    <cellStyle name="Zellen,2 3" xfId="39249" xr:uid="{00000000-0005-0000-0000-000051990000}"/>
    <cellStyle name="Zellen,2 3 2" xfId="39250" xr:uid="{00000000-0005-0000-0000-000052990000}"/>
    <cellStyle name="Zellen,2 3 2 2" xfId="39251" xr:uid="{00000000-0005-0000-0000-000053990000}"/>
    <cellStyle name="Zellen,2 3 2 3" xfId="39252" xr:uid="{00000000-0005-0000-0000-000054990000}"/>
    <cellStyle name="Zellen,2 3 2 4" xfId="39253" xr:uid="{00000000-0005-0000-0000-000055990000}"/>
    <cellStyle name="Zellen,2 3 2 5" xfId="39254" xr:uid="{00000000-0005-0000-0000-000056990000}"/>
    <cellStyle name="Zellen,2 3 2 6" xfId="39255" xr:uid="{00000000-0005-0000-0000-000057990000}"/>
    <cellStyle name="Zellen,2 3 3" xfId="39256" xr:uid="{00000000-0005-0000-0000-000058990000}"/>
    <cellStyle name="Zellen,2 3 4" xfId="39257" xr:uid="{00000000-0005-0000-0000-000059990000}"/>
    <cellStyle name="Zellen,2 3 5" xfId="39258" xr:uid="{00000000-0005-0000-0000-00005A990000}"/>
    <cellStyle name="Zellen,2 3 6" xfId="39259" xr:uid="{00000000-0005-0000-0000-00005B990000}"/>
    <cellStyle name="Zellen,2 3 7" xfId="39260" xr:uid="{00000000-0005-0000-0000-00005C990000}"/>
    <cellStyle name="Zellen,2 4" xfId="39261" xr:uid="{00000000-0005-0000-0000-00005D990000}"/>
    <cellStyle name="Zellen,2 4 2" xfId="39262" xr:uid="{00000000-0005-0000-0000-00005E990000}"/>
    <cellStyle name="Zellen,2 4 2 2" xfId="39263" xr:uid="{00000000-0005-0000-0000-00005F990000}"/>
    <cellStyle name="Zellen,2 4 2 3" xfId="39264" xr:uid="{00000000-0005-0000-0000-000060990000}"/>
    <cellStyle name="Zellen,2 4 2 4" xfId="39265" xr:uid="{00000000-0005-0000-0000-000061990000}"/>
    <cellStyle name="Zellen,2 4 2 5" xfId="39266" xr:uid="{00000000-0005-0000-0000-000062990000}"/>
    <cellStyle name="Zellen,2 4 2 6" xfId="39267" xr:uid="{00000000-0005-0000-0000-000063990000}"/>
    <cellStyle name="Zellen,2 4 3" xfId="39268" xr:uid="{00000000-0005-0000-0000-000064990000}"/>
    <cellStyle name="Zellen,2 4 4" xfId="39269" xr:uid="{00000000-0005-0000-0000-000065990000}"/>
    <cellStyle name="Zellen,2 4 5" xfId="39270" xr:uid="{00000000-0005-0000-0000-000066990000}"/>
    <cellStyle name="Zellen,2 4 6" xfId="39271" xr:uid="{00000000-0005-0000-0000-000067990000}"/>
    <cellStyle name="Zellen,2 4 7" xfId="39272" xr:uid="{00000000-0005-0000-0000-000068990000}"/>
    <cellStyle name="Zellen,2 5" xfId="39273" xr:uid="{00000000-0005-0000-0000-000069990000}"/>
    <cellStyle name="Zellen,2 6" xfId="39274" xr:uid="{00000000-0005-0000-0000-00006A990000}"/>
    <cellStyle name="Zellen,2 7" xfId="39275" xr:uid="{00000000-0005-0000-0000-00006B990000}"/>
    <cellStyle name="Zellen,2 8" xfId="39276" xr:uid="{00000000-0005-0000-0000-00006C990000}"/>
    <cellStyle name="Zellen,2 8 2" xfId="39277" xr:uid="{00000000-0005-0000-0000-00006D990000}"/>
    <cellStyle name="Zellen,2 9" xfId="39278" xr:uid="{00000000-0005-0000-0000-00006E990000}"/>
    <cellStyle name="Zellen,2 9 2" xfId="39279" xr:uid="{00000000-0005-0000-0000-00006F990000}"/>
    <cellStyle name="Zellen,2 9 3" xfId="39280" xr:uid="{00000000-0005-0000-0000-000070990000}"/>
    <cellStyle name="Zellen_Sheet1" xfId="39281" xr:uid="{00000000-0005-0000-0000-000071990000}"/>
    <cellStyle name="ZellenNichtSichtbar" xfId="159" xr:uid="{00000000-0005-0000-0000-000072990000}"/>
    <cellStyle name="ZellenNichtSichtbar 2" xfId="39282" xr:uid="{00000000-0005-0000-0000-000073990000}"/>
    <cellStyle name="ZellenNichtSichtbar 2 2" xfId="39283" xr:uid="{00000000-0005-0000-0000-000074990000}"/>
    <cellStyle name="ZellenNichtSichtbar 2 2 2" xfId="39284" xr:uid="{00000000-0005-0000-0000-000075990000}"/>
    <cellStyle name="ZellenNichtSichtbar 2 2 3" xfId="39285" xr:uid="{00000000-0005-0000-0000-000076990000}"/>
    <cellStyle name="ZellenNichtSichtbar 2 2 4" xfId="39286" xr:uid="{00000000-0005-0000-0000-000077990000}"/>
    <cellStyle name="ZellenNichtSichtbar 2 2 5" xfId="39287" xr:uid="{00000000-0005-0000-0000-000078990000}"/>
    <cellStyle name="ZellenNichtSichtbar 2 2 6" xfId="39288" xr:uid="{00000000-0005-0000-0000-000079990000}"/>
    <cellStyle name="ZellenNichtSichtbar 2 3" xfId="39289" xr:uid="{00000000-0005-0000-0000-00007A990000}"/>
    <cellStyle name="ZellenNichtSichtbar 2 3 2" xfId="39290" xr:uid="{00000000-0005-0000-0000-00007B990000}"/>
    <cellStyle name="ZellenNichtSichtbar 2 4" xfId="39291" xr:uid="{00000000-0005-0000-0000-00007C990000}"/>
    <cellStyle name="ZellenNichtSichtbar 2 5" xfId="39292" xr:uid="{00000000-0005-0000-0000-00007D990000}"/>
    <cellStyle name="ZellenNichtSichtbar 2 6" xfId="39293" xr:uid="{00000000-0005-0000-0000-00007E990000}"/>
    <cellStyle name="ZellenNichtSichtbar 2 7" xfId="39294" xr:uid="{00000000-0005-0000-0000-00007F990000}"/>
    <cellStyle name="ZellenNichtSichtbar 3" xfId="39295" xr:uid="{00000000-0005-0000-0000-000080990000}"/>
    <cellStyle name="ZellenNichtSichtbar 3 2" xfId="39296" xr:uid="{00000000-0005-0000-0000-000081990000}"/>
    <cellStyle name="ZellenNichtSichtbar 3 2 2" xfId="39297" xr:uid="{00000000-0005-0000-0000-000082990000}"/>
    <cellStyle name="ZellenNichtSichtbar 3 2 3" xfId="39298" xr:uid="{00000000-0005-0000-0000-000083990000}"/>
    <cellStyle name="ZellenNichtSichtbar 3 2 4" xfId="39299" xr:uid="{00000000-0005-0000-0000-000084990000}"/>
    <cellStyle name="ZellenNichtSichtbar 3 2 5" xfId="39300" xr:uid="{00000000-0005-0000-0000-000085990000}"/>
    <cellStyle name="ZellenNichtSichtbar 3 2 6" xfId="39301" xr:uid="{00000000-0005-0000-0000-000086990000}"/>
    <cellStyle name="ZellenNichtSichtbar 3 3" xfId="39302" xr:uid="{00000000-0005-0000-0000-000087990000}"/>
    <cellStyle name="ZellenNichtSichtbar 3 3 2" xfId="39303" xr:uid="{00000000-0005-0000-0000-000088990000}"/>
    <cellStyle name="ZellenNichtSichtbar 3 4" xfId="39304" xr:uid="{00000000-0005-0000-0000-000089990000}"/>
    <cellStyle name="ZellenNichtSichtbar 3 5" xfId="39305" xr:uid="{00000000-0005-0000-0000-00008A990000}"/>
    <cellStyle name="ZellenNichtSichtbar 3 6" xfId="39306" xr:uid="{00000000-0005-0000-0000-00008B990000}"/>
    <cellStyle name="ZellenNichtSichtbar 3 7" xfId="39307" xr:uid="{00000000-0005-0000-0000-00008C990000}"/>
    <cellStyle name="ZellenNichtSichtbar 4" xfId="39308" xr:uid="{00000000-0005-0000-0000-00008D990000}"/>
    <cellStyle name="ZellenNichtSichtbar 4 2" xfId="39309" xr:uid="{00000000-0005-0000-0000-00008E990000}"/>
    <cellStyle name="ZellenNichtSichtbar 4 2 2" xfId="39310" xr:uid="{00000000-0005-0000-0000-00008F990000}"/>
    <cellStyle name="ZellenNichtSichtbar 4 2 3" xfId="39311" xr:uid="{00000000-0005-0000-0000-000090990000}"/>
    <cellStyle name="ZellenNichtSichtbar 4 2 4" xfId="39312" xr:uid="{00000000-0005-0000-0000-000091990000}"/>
    <cellStyle name="ZellenNichtSichtbar 4 2 5" xfId="39313" xr:uid="{00000000-0005-0000-0000-000092990000}"/>
    <cellStyle name="ZellenNichtSichtbar 4 2 6" xfId="39314" xr:uid="{00000000-0005-0000-0000-000093990000}"/>
    <cellStyle name="ZellenNichtSichtbar 4 3" xfId="39315" xr:uid="{00000000-0005-0000-0000-000094990000}"/>
    <cellStyle name="ZellenNichtSichtbar 4 3 2" xfId="39316" xr:uid="{00000000-0005-0000-0000-000095990000}"/>
    <cellStyle name="ZellenNichtSichtbar 4 4" xfId="39317" xr:uid="{00000000-0005-0000-0000-000096990000}"/>
    <cellStyle name="ZellenNichtSichtbar 4 5" xfId="39318" xr:uid="{00000000-0005-0000-0000-000097990000}"/>
    <cellStyle name="ZellenNichtSichtbar 4 6" xfId="39319" xr:uid="{00000000-0005-0000-0000-000098990000}"/>
    <cellStyle name="ZellenNichtSichtbar 4 7" xfId="39320" xr:uid="{00000000-0005-0000-0000-000099990000}"/>
    <cellStyle name="ZellenNichtSichtbar 5" xfId="39321" xr:uid="{00000000-0005-0000-0000-00009A990000}"/>
    <cellStyle name="ZellenNichtSichtbar 6" xfId="39322" xr:uid="{00000000-0005-0000-0000-00009B990000}"/>
    <cellStyle name="ZellenNichtSichtbar 7" xfId="39323" xr:uid="{00000000-0005-0000-0000-00009C990000}"/>
    <cellStyle name="ZellenNichtSichtbar 8" xfId="39324" xr:uid="{00000000-0005-0000-0000-00009D990000}"/>
    <cellStyle name="ZellenNichtSichtbar 8 2" xfId="39325" xr:uid="{00000000-0005-0000-0000-00009E990000}"/>
    <cellStyle name="Обычный_5YBP_02_2_V03_vp_Main" xfId="39326" xr:uid="{00000000-0005-0000-0000-00009F990000}"/>
    <cellStyle name="標準_HH Worksheet JPN" xfId="39327" xr:uid="{00000000-0005-0000-0000-0000A099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9966"/>
      <rgbColor rgb="000000FF"/>
      <rgbColor rgb="00FFFF00"/>
      <rgbColor rgb="00E20074"/>
      <rgbColor rgb="006699FF"/>
      <rgbColor rgb="00800000"/>
      <rgbColor rgb="00008000"/>
      <rgbColor rgb="00000080"/>
      <rgbColor rgb="00808000"/>
      <rgbColor rgb="00800080"/>
      <rgbColor rgb="00008080"/>
      <rgbColor rgb="00EAEAEA"/>
      <rgbColor rgb="00666666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336666"/>
      <rgbColor rgb="0099CCFF"/>
      <rgbColor rgb="00CCCC66"/>
      <rgbColor rgb="00FFFF99"/>
      <rgbColor rgb="0099CCCC"/>
      <rgbColor rgb="00FF99CC"/>
      <rgbColor rgb="00CC99FF"/>
      <rgbColor rgb="00FFCC99"/>
      <rgbColor rgb="003366FF"/>
      <rgbColor rgb="0033CCCC"/>
      <rgbColor rgb="0099CC00"/>
      <rgbColor rgb="00FF9933"/>
      <rgbColor rgb="00FF9900"/>
      <rgbColor rgb="00FF6600"/>
      <rgbColor rgb="00666699"/>
      <rgbColor rgb="00999999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76" Type="http://schemas.openxmlformats.org/officeDocument/2006/relationships/externalLink" Target="externalLinks/externalLink6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66" Type="http://schemas.openxmlformats.org/officeDocument/2006/relationships/externalLink" Target="externalLinks/externalLink55.xml"/><Relationship Id="rId74" Type="http://schemas.openxmlformats.org/officeDocument/2006/relationships/externalLink" Target="externalLinks/externalLink63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0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73" Type="http://schemas.openxmlformats.org/officeDocument/2006/relationships/externalLink" Target="externalLinks/externalLink62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56" Type="http://schemas.openxmlformats.org/officeDocument/2006/relationships/externalLink" Target="externalLinks/externalLink45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48.xml"/><Relationship Id="rId67" Type="http://schemas.openxmlformats.org/officeDocument/2006/relationships/externalLink" Target="externalLinks/externalLink56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54" Type="http://schemas.openxmlformats.org/officeDocument/2006/relationships/externalLink" Target="externalLinks/externalLink43.xml"/><Relationship Id="rId62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59.xml"/><Relationship Id="rId75" Type="http://schemas.openxmlformats.org/officeDocument/2006/relationships/externalLink" Target="externalLinks/externalLink6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externalLink" Target="externalLinks/externalLink4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1.ad.local\corporate%20accounting\DOCUME~1\vnadu\LOCALS~1\Temp\My%20Documents\Fischer\Planung%202002\PKT%202002\Financial%20Backend\10_year_modell_10.05.2002\CF-Modell_V10.0.xls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.ad.local\Corporate%20Planning%20and%20Reporting\Documents%20and%20Settings\isekirica\Local%20Settings\Temporary%20Internet%20Files\OLK32\06%20Monthly,%20Quarterly%20Reporting\01%20Top%20Management%20Report\02%20TMR%20Hyplink\01%20Group_TMR\TMR_Group_040818_FH.xls?4C6F2423" TargetMode="External"/><Relationship Id="rId1" Type="http://schemas.openxmlformats.org/officeDocument/2006/relationships/externalLinkPath" Target="file:///\\4C6F2423\TMR_Group_040818_FH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Planning\Planning%202005\Plan%20model%202005-2007%20novi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.ad.local\Corporate%20Planning%20and%20Reporting\Documents%20and%20Settings\isekirica\Local%20Settings\Temporary%20Internet%20Files\OLK32\WINNT\Profiles\bluma\Local%20Settings\Temporary%20Internet%20Files\OLK1D\2005XX_MR_0420%20Technology_L3%20Entwurf.xls?8B491900" TargetMode="External"/><Relationship Id="rId1" Type="http://schemas.openxmlformats.org/officeDocument/2006/relationships/externalLinkPath" Target="file:///\\8B491900\2005XX_MR_0420%20Technology_L3%20Entwurf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\Corporate%20Planning%20and%20Reporting\Documents%20and%20Settings\isekirica\Local%20Settings\Temporary%20Internet%20Files\OLK32\Documents%20and%20Settings\mirela.MTRGOVAC\Local%20Settings\Temporary%20Internet%20Files\OLK91\TMOKST_Report_Template_041129_MT.xls?CE1683D2" TargetMode="External"/><Relationship Id="rId1" Type="http://schemas.openxmlformats.org/officeDocument/2006/relationships/externalLinkPath" Target="file:///\\CE1683D2\TMOKST_Report_Template_041129_M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renko\2002%20WP\Cash%20flow%20new\mod_bil_2002_moth_v061_iPF_delivery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akorica\Local%20Settings\Temporary%20Internet%20Files\Content.Outlook\7R0QJNKU\Create%20Templates%20V3.0_iPF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2011\01_Reporting\05_Forecast\1_Opex%20Freeze\2_A2010\Non%20financial%20back%20up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enter\share\CONTROLL\ARBEITS\PERFALL\KapAuslastung\KAPAUS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Hyp_Retrieve\Retrieve_Reports\Reports_Kons\iPF2002\GuV\UKV\KONS%20GUV%20nach%20UKV%20f&#252;r%20Rest%2023.08.02_angepasst161020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Hyp_Retrieve\Retrieve_Reports\Reports_Kons\iPF2002\GuV\UKV\KONS%20GUV%20nach%20UKV%20f&#252;r%20Rest%2023.08.02_angepasst161020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My%20Documents\Fischer\Planung%202002\PKT%202002\Financial%20Backend\10_year_modell_10.05.2002\CF-Modell_V10.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Planning%202005\forecast%2028.06\Copy%20of%20HyperionLink%20Input_Sheet-P&amp;L-FC2004%20280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.ad.local\Corporate%20Planning%20and%20Reporting\Documents%20and%20Settings\isekirica\Local%20Settings\Temporary%20Internet%20Files\OLK32\Copy%20of%20Development_uk_ist.xls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.ad.local\Corporate%20Planning%20and%20Reporting\Documents%20and%20Settings\isekirica\Local%20Settings\Temporary%20Internet%20Files\OLK32\06%20Monthly,%20Quarterly%20Reporting\02%20Dashboard\02%20Final%20Dashboard\02%20Excel%20Retrieve\2004\02\Dashboard_040311.xls?0BDE0100" TargetMode="External"/><Relationship Id="rId1" Type="http://schemas.openxmlformats.org/officeDocument/2006/relationships/externalLinkPath" Target="file:///\\0BDE0100\Dashboard_04031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corporate%20planning%20and%20reporting\2010\01_Reporting\08_Non%20financials%20KPIs\Mobilna\04_April\06_DTMIP%20upload%20files\KPI%20Input@TMUS%20and%20SEE_v18%201105201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Kombinirani\Reporting\2007\ISKON\controlling\iPF%202007\P&amp;L%20CoS\BP%20Main%20NEW%20v6d_worki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WINNT\Profiles\teichmann\Lokale%20Einstellungen\Temporary%20Internet%20Files\OLK4\20%20TM-MIP2004\03%20Implementation\100%20Working%20Folder\JV%20Data%20Upload\JV-Sheets-Essbase%20Upload-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mkovacevic\Local%20Settings\Temporary%20Internet%20Files\OLK10\Back%20Up%2020051201\Infrastructure%20CB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temp\CF-Modell_V002-Eversmann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KOEENTW02\daten\DOCUME~1\pricing\LOCALS~1\TEMPOR~1\mod_bil_20011012_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WINNT\Profiles\schick\Local%20Settings\Temporary%20Internet%20Files\OLK6\CASH%20FLOW\TMO\1200\T-Mobil%201200\CF%20T-Mobil%201200,Stand%2029.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DOCUME~1\HLuebbe1\LOCALS~1\Temp\UKVNEU_Wittland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isekiric\Local%20Settings\Temporary%20Internet%20Files\OLK5\WLAN_BC_TMD_160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Planning%202005\Plan%20model%202005-2007%20brand%20new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KOEENTW02\daten\01_Users\ht_pranjic\ikos%20ht%20ikos%20comparison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My%20Documents\Fischer\Planung%202002\PKT%202002\Financial%20Backend\10_year_modell_10.05.2002\Liliane_DCF7.xls" TargetMode="External"/></Relationships>
</file>

<file path=xl/externalLinks/_rels/externalLink3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\Corporate%20Planning%20and%20Reporting\Documents%20and%20Settings\isekirica\Local%20Settings\Temporary%20Internet%20Files\OLK32\06%20Monthly,%20Quarterly%20Reporting\01%20Top%20Management%20Report\02%20TMR%20Hyplink\02%20NatCo_TMR\TMR_New_NatCo_mit%20FC_040812_FH.xls?16161B57" TargetMode="External"/><Relationship Id="rId1" Type="http://schemas.openxmlformats.org/officeDocument/2006/relationships/externalLinkPath" Target="file:///\\16161B57\TMR_New_NatCo_mit%20FC_040812_FH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20%20TM-MIP2004\04%20Orga&amp;process\Integration%20Joint%20Ventures\05%20Deliverables\01%20iPF%20input%20sheets\HyperionLink%20Validation_Repor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WINDOWS\TEMP\wlan-bc_020410_T2-Inpu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abnlw\F2_01\PRO\2406_CO_BERICHTSWESEN\PRO09_PROZESSKOSTENRECHNUNG\KALKULATION\Billing+Kundenservice_EVA-Saetze_200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Startup" Target="WINNT/Profiles/bluma/Local%20Settings/Temp/T-MOBIL/PHASE%202/M%2015%20UMTS-BC/MODEL/UMTS%20MODEL%20REV%20&amp;%20DC%20CURREN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mtrgovac\Local%20Settings\Temporary%20Internet%20Files\OLK8\USLUG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Forecast%202005\FC3+9\TMO\050317_JV-Forecast-Fin.Statements-March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TEMP\MANFIN\STATS\C&amp;WRETUN\0699\Stats0699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Documents%20and%20Settings\isekiric\Local%20Settings\Temporary%20Internet%20Files\OLK5\WLAN_BC_TMD_1609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oslovniforum.hr/Documents%20and%20Settings/prka/Desktop/Radna/prijava_porez_2004/prijava_porez_20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gbuturajac\My%20Documents\IKOS\2003\01_2003\IKOS\mod_bil_2002_moth_v071_HBII_FC2002_NMT_20.12.2002_Hyperion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TEMP\MANFIN\STATS\DT\0999%20package\0699stat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.ad.local\Corporate%20Planning%20and%20Reporting\Documents%20and%20Settings\isekirica\Local%20Settings\Temporary%20Internet%20Files\OLK32\2004_TMOKST_Report_ORG_2.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Users\dtomac1\AppData\Local\Microsoft\Windows\Temporary%20Internet%20Files\Content.Outlook\IIU5JWKM\Budget%202015_podaci%20za%20prezu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20%20TM-MIP2004\04%20Orga&amp;process\Integration%20Joint%20Ventures\05%20Deliverables\01%20iPF%20input%20sheets\Development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06%20Monthly,%20Quarterly%20Reporting\30%20Standard%20Reports\CURRENT%20REPORTS\Developmen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mtrgovac\Local%20Settings\Temporary%20Internet%20Files\OLK8\MATER%20XL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02_Deviation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nput_Output_Reports\Joint_Venture\HyperionLink%20Input_Sheet_JVS_FC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Baza\Distribucija_racun_1004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Baza\MoU_distribution_1004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.ad.local\Corporate%20Planning%20and%20Reporting\Documents%20and%20Settings\isekirica\Local%20Settings\Temporary%20Internet%20Files\OLK32\WINNT\Profiles\lechky\Local%20Settings\Temp\041122_EER-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Forecast%202005\FC3+9\TMO\050317_JV-Forecast-CFO-KPIs+PP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BPmodels\BareA2Model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enter\share\TEMP\subscriber%20forecast%20supervisory%20board%2009%202000%20vers%2007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.ad.local\corporate%20planning%20and%20reporting\Documents%20and%20Settings\gbuturajac\Local%20Settings\Temporary%20Internet%20Files\Content.Outlook\XZ0E8EPO\TMR_Template_TMHR_draf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Startup" Target="WINNT/Profiles/bluma/Local%20Settings/Temp/T-MOBIL/TRANSFER/KOPIE%20MASTER%20BPM%2016_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Planning%202005\opex\CFO\F1%20-%20OPEX%20TEMPLATE%202005-2007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04%20CMIS/05%20Reports/05%20PL%20Supervisory%20Board/Q3%202020/YTD%20Sep%202020%20PL_Supervisory%20Board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04%20CMIS/05%20Reports/05%20PL%20Supervisory%20Board/Q4%202020/YTD%20Dec%202020%20PL_Supervisory%20Board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04%20CMIS/05%20Reports/05%20PL%20Supervisory%20Board/Q1%202020/YTD%20March%202020%20PL_Supervisory%20Board%20-%20Total_final_new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2017\01%20Reporting\04%20SB%20material\01%20SB%20session\01%201Q%202017\ENG_Financial%20&amp;%20Non-financials%20template%201Q%202017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/04%20CMIS/05%20Reports/05%20PL%20Supervisory%20Board/01%20Q1%202019/YTD%20March%202019%20PL_Supervisory%20Board%20-%20Total%20-%20Final_including_IFRS16_V2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2018/01%20Reporting/04%20SB%20material/01%20SB%20session/03%20Q3%202018/YTD%20September%202018%20PL_Supervisory%20Board%20-%20Total_final%20q%20da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PRO\2408\PRO06\BUSINESS%20PLAN%20MODELL\MODELL\3%20BACK%20UPS\FALSCHEVERKN&#220;PFUNG@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SKB2000\2_tech_k\Reports\Pilot\Retrieve_Gu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SKB2000\2_tech_k\Reports\Pilot\Retrieve_Gu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arameter "/>
      <sheetName val="KPI_T_COM (1)"/>
      <sheetName val="KPI_TSI_IT (2)"/>
      <sheetName val="KPI_TMO (3)"/>
      <sheetName val="KPI_TOI (4)"/>
      <sheetName val="KPI_sonst (5)"/>
      <sheetName val="KPI_TSI_TK (6)"/>
      <sheetName val="Working capital etc."/>
      <sheetName val="Capital Exp. D&amp;A"/>
      <sheetName val="Financial Result"/>
      <sheetName val="Rückstellungen"/>
      <sheetName val="P&amp;L( HGB)"/>
      <sheetName val="P&amp;L ( US-GAAP)"/>
      <sheetName val="Balance Sheet US GAAP"/>
      <sheetName val="Balance Sheet HGB"/>
      <sheetName val="CashFlow_Calculation"/>
      <sheetName val="DCF Valuation"/>
      <sheetName val="Goodwil_Deut"/>
      <sheetName val="Goodwill_Eng"/>
      <sheetName val="Ratios"/>
      <sheetName val="EVA"/>
      <sheetName val="EVA-Unterbau"/>
      <sheetName val="EVA-Konzern"/>
      <sheetName val="WACC"/>
      <sheetName val="CB"/>
      <sheetName val="Sources"/>
      <sheetName val="Valuation"/>
      <sheetName val="Financial Statements"/>
      <sheetName val="survey 2"/>
      <sheetName val="FinAnalysis"/>
      <sheetName val="Konzernauswirkungen"/>
      <sheetName val="Konzernratios "/>
      <sheetName val="Vorlagenblatt"/>
      <sheetName val="Ertragswertverfahren"/>
      <sheetName val="DCF-Calculation"/>
      <sheetName val="DCF-Input"/>
      <sheetName val="EBITDA_oFCF_SF_Capex in LC"/>
      <sheetName val="Konzern-ratios"/>
      <sheetName val="Control"/>
      <sheetName val="Sheet2"/>
      <sheetName val="MM - 45 usluga V"/>
      <sheetName val="MM - 45 usluga NEV"/>
      <sheetName val="Rules and Guidelines"/>
      <sheetName val="uputa"/>
      <sheetName val="konta"/>
      <sheetName val="DT Group mobilna gross"/>
      <sheetName val="pug 06_2020 mobilna"/>
      <sheetName val="IOT YTD"/>
      <sheetName val="Revenue per region"/>
      <sheetName val="SAP data YTD"/>
      <sheetName val="DT Group gross"/>
      <sheetName val="0002 split"/>
      <sheetName val="DT Group fiksna"/>
      <sheetName val="Promjene"/>
      <sheetName val="iskon mobilna"/>
      <sheetName val="optima mobilna"/>
      <sheetName val="check GSM periodic"/>
      <sheetName val="Parameter_"/>
      <sheetName val="KPI_T_COM_(1)"/>
      <sheetName val="KPI_TSI_IT_(2)"/>
      <sheetName val="KPI_TMO_(3)"/>
      <sheetName val="KPI_TOI_(4)"/>
      <sheetName val="KPI_sonst_(5)"/>
      <sheetName val="KPI_TSI_TK_(6)"/>
      <sheetName val="Working_capital_etc_"/>
      <sheetName val="Capital_Exp__D&amp;A"/>
      <sheetName val="Financial_Result"/>
      <sheetName val="P&amp;L(_HGB)"/>
      <sheetName val="P&amp;L_(_US-GAAP)"/>
      <sheetName val="Balance_Sheet_US_GAAP"/>
      <sheetName val="Balance_Sheet_HGB"/>
      <sheetName val="DCF_Valuation"/>
      <sheetName val="Financial_Statements"/>
      <sheetName val="survey_2"/>
      <sheetName val="Konzernratios_"/>
      <sheetName val="EBITDA_oFCF_SF_Capex_in_LC"/>
      <sheetName val="MM_-_45_usluga_V"/>
      <sheetName val="MM_-_45_usluga_NEV"/>
      <sheetName val="Rules_and_Guidelines"/>
    </sheetNames>
    <sheetDataSet>
      <sheetData sheetId="0" refreshError="1"/>
      <sheetData sheetId="1" refreshError="1">
        <row r="2">
          <cell r="T2" t="str">
            <v>440020</v>
          </cell>
        </row>
        <row r="129">
          <cell r="K129">
            <v>0.09</v>
          </cell>
          <cell r="L129">
            <v>0.09</v>
          </cell>
          <cell r="M129">
            <v>0.09</v>
          </cell>
          <cell r="N129">
            <v>0.09</v>
          </cell>
          <cell r="O129">
            <v>0.09</v>
          </cell>
          <cell r="P129">
            <v>0.09</v>
          </cell>
          <cell r="Q129">
            <v>0.09</v>
          </cell>
          <cell r="R129">
            <v>0.09</v>
          </cell>
          <cell r="S129">
            <v>0.09</v>
          </cell>
          <cell r="T129">
            <v>0.09</v>
          </cell>
          <cell r="U129">
            <v>0.09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2">
          <cell r="T2" t="str">
            <v>440020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marks"/>
      <sheetName val="Content"/>
      <sheetName val="TOC_Group"/>
      <sheetName val="A-2-1"/>
      <sheetName val="A-1_backup"/>
      <sheetName val="A-2-2"/>
      <sheetName val="A-2-3"/>
      <sheetName val="A-2-4"/>
      <sheetName val="A-2-5"/>
      <sheetName val="A-3_backup"/>
      <sheetName val="A-2-6"/>
      <sheetName val="A-6_backup"/>
      <sheetName val="A-2-7"/>
      <sheetName val="A-2-8"/>
      <sheetName val="A-8_backup"/>
      <sheetName val="A-3_IncomeStmt"/>
      <sheetName val="A-4_BS"/>
      <sheetName val="A-5_OWC"/>
      <sheetName val="Steuerung"/>
      <sheetName val="Conf"/>
      <sheetName val=""/>
      <sheetName val="A-3_IncomeStm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>
            <v>3020000000</v>
          </cell>
          <cell r="E62" t="str">
            <v>K0001_IKOS</v>
          </cell>
          <cell r="F62" t="str">
            <v>Actual_</v>
          </cell>
          <cell r="H62" t="str">
            <v>M.PER</v>
          </cell>
          <cell r="J62">
            <v>1E-3</v>
          </cell>
          <cell r="L62">
            <v>1915.5253990400001</v>
          </cell>
          <cell r="M62">
            <v>1865.134006639986</v>
          </cell>
          <cell r="N62">
            <v>2163.0878083200037</v>
          </cell>
          <cell r="O62">
            <v>2084.8812534299877</v>
          </cell>
          <cell r="P62">
            <v>2070.45069010002</v>
          </cell>
          <cell r="Q62">
            <v>2082.1427860799713</v>
          </cell>
          <cell r="R62">
            <v>2155.0980454900323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3020000000</v>
          </cell>
          <cell r="E63" t="str">
            <v>K0001_IKOS</v>
          </cell>
          <cell r="F63" t="str">
            <v>Budget_</v>
          </cell>
          <cell r="H63" t="str">
            <v>M.PER</v>
          </cell>
          <cell r="J63">
            <v>1E-3</v>
          </cell>
          <cell r="L63">
            <v>1942.8705827699991</v>
          </cell>
          <cell r="M63">
            <v>1900.1550716099975</v>
          </cell>
          <cell r="N63">
            <v>2002.959367490002</v>
          </cell>
          <cell r="O63">
            <v>1978.26961013</v>
          </cell>
          <cell r="P63">
            <v>2033.9773802299901</v>
          </cell>
          <cell r="Q63">
            <v>2064.2697185899988</v>
          </cell>
          <cell r="R63">
            <v>2102.8607103900035</v>
          </cell>
          <cell r="S63">
            <v>2130.9348712799997</v>
          </cell>
          <cell r="T63">
            <v>2124.4111932299884</v>
          </cell>
          <cell r="U63">
            <v>2153.9516003599952</v>
          </cell>
          <cell r="V63">
            <v>2150.1820879100187</v>
          </cell>
          <cell r="W63">
            <v>2174.3541166699902</v>
          </cell>
        </row>
        <row r="64">
          <cell r="D64">
            <v>3020000000</v>
          </cell>
          <cell r="E64" t="str">
            <v>K0001_IKOS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1915.5253990400001</v>
          </cell>
          <cell r="M64">
            <v>3780.6594056799859</v>
          </cell>
          <cell r="N64">
            <v>5943.74721399999</v>
          </cell>
          <cell r="O64">
            <v>8028.6284674299768</v>
          </cell>
          <cell r="P64">
            <v>10099.079157529997</v>
          </cell>
          <cell r="Q64">
            <v>12181.221943609968</v>
          </cell>
          <cell r="R64">
            <v>14336.3199891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3020000000</v>
          </cell>
          <cell r="E65" t="str">
            <v>K0001_IKOS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1942.8705827699991</v>
          </cell>
          <cell r="M65">
            <v>3843.0256543799965</v>
          </cell>
          <cell r="N65">
            <v>5845.9850218699985</v>
          </cell>
          <cell r="O65">
            <v>7824.2546319999983</v>
          </cell>
          <cell r="P65">
            <v>9858.232012229988</v>
          </cell>
          <cell r="Q65">
            <v>11922.501730819988</v>
          </cell>
          <cell r="R65">
            <v>14025.362441209991</v>
          </cell>
          <cell r="S65">
            <v>16156.297312489991</v>
          </cell>
          <cell r="T65">
            <v>18280.70850571998</v>
          </cell>
          <cell r="U65">
            <v>20434.660106079973</v>
          </cell>
          <cell r="V65">
            <v>22584.842193989993</v>
          </cell>
          <cell r="W65">
            <v>24759.196310659983</v>
          </cell>
        </row>
        <row r="66">
          <cell r="D66">
            <v>3020000000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1918.4393726283247</v>
          </cell>
          <cell r="M66">
            <v>3780.6231632383733</v>
          </cell>
          <cell r="N66">
            <v>5943.5007494705224</v>
          </cell>
          <cell r="O66">
            <v>8028.3362370679342</v>
          </cell>
          <cell r="P66">
            <v>10098.846140684322</v>
          </cell>
          <cell r="Q66">
            <v>12180.603110546876</v>
          </cell>
          <cell r="R66">
            <v>14362.182988571903</v>
          </cell>
          <cell r="S66">
            <v>16552.158994708134</v>
          </cell>
          <cell r="T66">
            <v>18692.078512705619</v>
          </cell>
          <cell r="U66">
            <v>20845.546106350339</v>
          </cell>
          <cell r="V66">
            <v>22987.26424605041</v>
          </cell>
          <cell r="W66">
            <v>25147.925993664328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KI1150</v>
          </cell>
          <cell r="E92" t="str">
            <v>K0001</v>
          </cell>
          <cell r="F92" t="str">
            <v>Actual_</v>
          </cell>
          <cell r="H92" t="str">
            <v>M.PER</v>
          </cell>
          <cell r="J92">
            <v>1E-3</v>
          </cell>
          <cell r="L92">
            <v>1608.5397176537331</v>
          </cell>
          <cell r="M92">
            <v>1564.0615685033438</v>
          </cell>
          <cell r="N92">
            <v>1774.889981356476</v>
          </cell>
          <cell r="O92">
            <v>1756.3280980149982</v>
          </cell>
          <cell r="P92">
            <v>1782.3968914808956</v>
          </cell>
          <cell r="Q92">
            <v>1819.8835921992381</v>
          </cell>
          <cell r="R92">
            <v>1851.5346081368234</v>
          </cell>
          <cell r="S92">
            <v>-6346.5775871068245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 t="str">
            <v>KI1150</v>
          </cell>
          <cell r="E93" t="str">
            <v>K0001</v>
          </cell>
          <cell r="F93" t="str">
            <v>Budget_</v>
          </cell>
          <cell r="H93" t="str">
            <v>M.PER</v>
          </cell>
          <cell r="J93">
            <v>1E-3</v>
          </cell>
          <cell r="L93">
            <v>1652.2731355712774</v>
          </cell>
          <cell r="M93">
            <v>1610.639657734278</v>
          </cell>
          <cell r="N93">
            <v>1701.3671814961788</v>
          </cell>
          <cell r="O93">
            <v>1696.8071715258518</v>
          </cell>
          <cell r="P93">
            <v>1738.195010528055</v>
          </cell>
          <cell r="Q93">
            <v>1763.5529932125417</v>
          </cell>
          <cell r="R93">
            <v>1802.594653994279</v>
          </cell>
          <cell r="S93">
            <v>1825.8645520996768</v>
          </cell>
          <cell r="T93">
            <v>1813.7325807633251</v>
          </cell>
          <cell r="U93">
            <v>1827.6735173532368</v>
          </cell>
          <cell r="V93">
            <v>1803.3538792893439</v>
          </cell>
          <cell r="W93">
            <v>1838.4658172262759</v>
          </cell>
        </row>
        <row r="94">
          <cell r="D94" t="str">
            <v>KI1150</v>
          </cell>
          <cell r="E94" t="str">
            <v>K0001</v>
          </cell>
          <cell r="F94" t="str">
            <v>Actual_</v>
          </cell>
          <cell r="H94" t="str">
            <v>M.CTD</v>
          </cell>
          <cell r="J94">
            <v>1E-3</v>
          </cell>
          <cell r="L94">
            <v>1608.5397176537331</v>
          </cell>
          <cell r="M94">
            <v>3172.6012861570766</v>
          </cell>
          <cell r="N94">
            <v>4947.4912675135529</v>
          </cell>
          <cell r="O94">
            <v>6703.8193655285513</v>
          </cell>
          <cell r="P94">
            <v>8486.2162570094461</v>
          </cell>
          <cell r="Q94">
            <v>10306.099849208686</v>
          </cell>
          <cell r="R94">
            <v>12157.634457345508</v>
          </cell>
          <cell r="S94">
            <v>5811.0568702386845</v>
          </cell>
          <cell r="T94">
            <v>5811.0568702386845</v>
          </cell>
          <cell r="U94">
            <v>5811.0568702386845</v>
          </cell>
          <cell r="V94">
            <v>5811.0568702386845</v>
          </cell>
          <cell r="W94">
            <v>5811.0568702386845</v>
          </cell>
        </row>
        <row r="95">
          <cell r="D95" t="str">
            <v>KI1150</v>
          </cell>
          <cell r="E95" t="str">
            <v>K0001</v>
          </cell>
          <cell r="F95" t="str">
            <v>Budget_</v>
          </cell>
          <cell r="H95" t="str">
            <v>M.CTD</v>
          </cell>
          <cell r="J95">
            <v>1E-3</v>
          </cell>
          <cell r="L95">
            <v>1652.2731355712774</v>
          </cell>
          <cell r="M95">
            <v>3262.9127933055556</v>
          </cell>
          <cell r="N95">
            <v>4964.2799748017342</v>
          </cell>
          <cell r="O95">
            <v>6661.0871463275862</v>
          </cell>
          <cell r="P95">
            <v>8399.282156855641</v>
          </cell>
          <cell r="Q95">
            <v>10162.835150068182</v>
          </cell>
          <cell r="R95">
            <v>11965.429804062462</v>
          </cell>
          <cell r="S95">
            <v>13791.294356162138</v>
          </cell>
          <cell r="T95">
            <v>15605.026936925464</v>
          </cell>
          <cell r="U95">
            <v>17432.7004542787</v>
          </cell>
          <cell r="V95">
            <v>19236.054333568045</v>
          </cell>
          <cell r="W95">
            <v>21074.52015079432</v>
          </cell>
        </row>
        <row r="96">
          <cell r="D96" t="str">
            <v>KI1150</v>
          </cell>
          <cell r="E96" t="str">
            <v>K0001</v>
          </cell>
          <cell r="F96" t="str">
            <v>DetailedFC3_</v>
          </cell>
          <cell r="H96" t="str">
            <v>M.CTD</v>
          </cell>
          <cell r="J96">
            <v>1E-3</v>
          </cell>
          <cell r="L96">
            <v>1608.5397176537331</v>
          </cell>
          <cell r="M96">
            <v>3172.6012861570766</v>
          </cell>
          <cell r="N96">
            <v>4947.4912675135529</v>
          </cell>
          <cell r="O96">
            <v>6703.8193655285513</v>
          </cell>
          <cell r="P96">
            <v>8486.2162570094461</v>
          </cell>
          <cell r="Q96">
            <v>10306.099849208686</v>
          </cell>
          <cell r="R96">
            <v>12149.371044528505</v>
          </cell>
          <cell r="S96">
            <v>14028.919873623539</v>
          </cell>
          <cell r="T96">
            <v>15860.545197182228</v>
          </cell>
          <cell r="U96">
            <v>17695.389791399197</v>
          </cell>
          <cell r="V96">
            <v>19514.231325183227</v>
          </cell>
          <cell r="W96">
            <v>21365.785672787217</v>
          </cell>
        </row>
        <row r="114">
          <cell r="D114" t="str">
            <v>PRESERVE</v>
          </cell>
          <cell r="E114" t="b">
            <v>1</v>
          </cell>
          <cell r="F114" t="str">
            <v>(boolean value)</v>
          </cell>
          <cell r="G114" t="str">
            <v>Version</v>
          </cell>
          <cell r="H114" t="str">
            <v>V.2</v>
          </cell>
          <cell r="I114" t="str">
            <v>(V.1 or V.2)</v>
          </cell>
          <cell r="J114" t="str">
            <v>ACC</v>
          </cell>
        </row>
        <row r="115">
          <cell r="D115" t="str">
            <v>APPLICATION</v>
          </cell>
          <cell r="F115" t="str">
            <v>(Application ID)</v>
          </cell>
          <cell r="J115" t="str">
            <v>ENT</v>
          </cell>
        </row>
        <row r="116">
          <cell r="D116" t="str">
            <v>READ ONLY</v>
          </cell>
          <cell r="E116" t="b">
            <v>0</v>
          </cell>
          <cell r="F116" t="str">
            <v>(boolean value)</v>
          </cell>
          <cell r="J116" t="str">
            <v>CAT</v>
          </cell>
          <cell r="K116" t="str">
            <v>$2</v>
          </cell>
          <cell r="L116" t="str">
            <v>2004</v>
          </cell>
          <cell r="M116" t="str">
            <v>2004</v>
          </cell>
          <cell r="N116" t="str">
            <v>2004</v>
          </cell>
          <cell r="O116" t="str">
            <v>2004</v>
          </cell>
          <cell r="P116" t="str">
            <v>2004</v>
          </cell>
          <cell r="Q116" t="str">
            <v>2004</v>
          </cell>
          <cell r="R116" t="str">
            <v>2004</v>
          </cell>
          <cell r="S116" t="str">
            <v>2004</v>
          </cell>
          <cell r="T116" t="str">
            <v>2004</v>
          </cell>
          <cell r="U116" t="str">
            <v>2004</v>
          </cell>
          <cell r="V116" t="str">
            <v>2004</v>
          </cell>
          <cell r="W116" t="str">
            <v>2004</v>
          </cell>
        </row>
        <row r="117">
          <cell r="D117" t="str">
            <v>BLANK MISSING</v>
          </cell>
          <cell r="E117" t="b">
            <v>0</v>
          </cell>
          <cell r="F117" t="str">
            <v>(boolean value)</v>
          </cell>
          <cell r="J117" t="str">
            <v>PER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J118" t="str">
            <v>FRE</v>
          </cell>
        </row>
        <row r="119">
          <cell r="J119" t="str">
            <v>KEYWORD</v>
          </cell>
        </row>
        <row r="120">
          <cell r="D120" t="str">
            <v>ACC</v>
          </cell>
          <cell r="E120" t="str">
            <v>ENT</v>
          </cell>
          <cell r="F120" t="str">
            <v>CAT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SCALE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H121" t="str">
            <v>$1</v>
          </cell>
        </row>
        <row r="122">
          <cell r="D122" t="str">
            <v>KI1222</v>
          </cell>
          <cell r="E122" t="str">
            <v>K0001_IKOS</v>
          </cell>
          <cell r="F122" t="str">
            <v>Actual_</v>
          </cell>
          <cell r="H122" t="str">
            <v>M.PER</v>
          </cell>
          <cell r="J122">
            <v>1E-3</v>
          </cell>
          <cell r="L122">
            <v>535.92631741000014</v>
          </cell>
          <cell r="M122">
            <v>531.42596413998956</v>
          </cell>
          <cell r="N122">
            <v>609.94579820000774</v>
          </cell>
          <cell r="O122">
            <v>601.54330748998211</v>
          </cell>
          <cell r="P122">
            <v>666.04843575002769</v>
          </cell>
          <cell r="Q122">
            <v>661.97724519996768</v>
          </cell>
          <cell r="R122">
            <v>699.37714444003723</v>
          </cell>
          <cell r="S122">
            <v>-5586.5202126300119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KI1222</v>
          </cell>
          <cell r="E123" t="str">
            <v>K0001_IKOS</v>
          </cell>
          <cell r="F123" t="str">
            <v>Budget_</v>
          </cell>
          <cell r="H123" t="str">
            <v>M.PER</v>
          </cell>
          <cell r="J123">
            <v>1E-3</v>
          </cell>
          <cell r="L123">
            <v>624.55981945000099</v>
          </cell>
          <cell r="M123">
            <v>597.14762231999941</v>
          </cell>
          <cell r="N123">
            <v>637.74060986000302</v>
          </cell>
          <cell r="O123">
            <v>649.72205989000111</v>
          </cell>
          <cell r="P123">
            <v>673.59332085998824</v>
          </cell>
          <cell r="Q123">
            <v>686.14615990000959</v>
          </cell>
          <cell r="R123">
            <v>716.60651458001144</v>
          </cell>
          <cell r="S123">
            <v>726.68909445999475</v>
          </cell>
          <cell r="T123">
            <v>717.24373412997841</v>
          </cell>
          <cell r="U123">
            <v>714.79036388999873</v>
          </cell>
          <cell r="V123">
            <v>692.26125574003629</v>
          </cell>
          <cell r="W123">
            <v>680.16307718000564</v>
          </cell>
        </row>
        <row r="124">
          <cell r="D124" t="str">
            <v>KI1222</v>
          </cell>
          <cell r="E124" t="str">
            <v>K0001_IKOS</v>
          </cell>
          <cell r="F124" t="str">
            <v>Actual_</v>
          </cell>
          <cell r="H124" t="str">
            <v>M.CTD</v>
          </cell>
          <cell r="J124">
            <v>1E-3</v>
          </cell>
          <cell r="L124">
            <v>535.92631741000014</v>
          </cell>
          <cell r="M124">
            <v>1067.3522815499898</v>
          </cell>
          <cell r="N124">
            <v>1677.2980797499974</v>
          </cell>
          <cell r="O124">
            <v>2278.8413872399797</v>
          </cell>
          <cell r="P124">
            <v>2944.8898229900074</v>
          </cell>
          <cell r="Q124">
            <v>3606.8670681899748</v>
          </cell>
          <cell r="R124">
            <v>4306.244212630012</v>
          </cell>
          <cell r="S124">
            <v>-1280.2760000000001</v>
          </cell>
          <cell r="T124">
            <v>-1280.2760000000001</v>
          </cell>
          <cell r="U124">
            <v>-1280.2760000000001</v>
          </cell>
          <cell r="V124">
            <v>-1280.2760000000001</v>
          </cell>
          <cell r="W124">
            <v>-1280.2760000000001</v>
          </cell>
        </row>
        <row r="125">
          <cell r="D125" t="str">
            <v>KI1222</v>
          </cell>
          <cell r="E125" t="str">
            <v>K0001_IKOS</v>
          </cell>
          <cell r="F125" t="str">
            <v>Budget_</v>
          </cell>
          <cell r="H125" t="str">
            <v>M.CTD</v>
          </cell>
          <cell r="J125">
            <v>1E-3</v>
          </cell>
          <cell r="L125">
            <v>624.55981945000099</v>
          </cell>
          <cell r="M125">
            <v>1221.7074417700005</v>
          </cell>
          <cell r="N125">
            <v>1859.4480516300034</v>
          </cell>
          <cell r="O125">
            <v>2509.1701115200044</v>
          </cell>
          <cell r="P125">
            <v>3182.7634323799925</v>
          </cell>
          <cell r="Q125">
            <v>3868.9095922800025</v>
          </cell>
          <cell r="R125">
            <v>4585.5161068600137</v>
          </cell>
          <cell r="S125">
            <v>5312.2052013200082</v>
          </cell>
          <cell r="T125">
            <v>6029.4489354499865</v>
          </cell>
          <cell r="U125">
            <v>6744.2392993399853</v>
          </cell>
          <cell r="V125">
            <v>7436.5005550800215</v>
          </cell>
          <cell r="W125">
            <v>8116.663632260028</v>
          </cell>
        </row>
        <row r="126">
          <cell r="D126" t="str">
            <v>KI1222</v>
          </cell>
          <cell r="E126" t="str">
            <v>K0001</v>
          </cell>
          <cell r="F126" t="str">
            <v>DetailedFC3_</v>
          </cell>
          <cell r="H126" t="str">
            <v>M.CTD</v>
          </cell>
          <cell r="J126">
            <v>1E-3</v>
          </cell>
          <cell r="L126">
            <v>535.92631740593538</v>
          </cell>
          <cell r="M126">
            <v>1070.9802744698291</v>
          </cell>
          <cell r="N126">
            <v>1680.21768430616</v>
          </cell>
          <cell r="O126">
            <v>2279.9440540241299</v>
          </cell>
          <cell r="P126">
            <v>2947.1855797299586</v>
          </cell>
          <cell r="Q126">
            <v>3609.8287200320924</v>
          </cell>
          <cell r="R126">
            <v>4264.2021249078525</v>
          </cell>
          <cell r="S126">
            <v>5010.2960427981925</v>
          </cell>
          <cell r="T126">
            <v>5704.1938046243322</v>
          </cell>
          <cell r="U126">
            <v>6383.1071062147585</v>
          </cell>
          <cell r="V126">
            <v>7050.9315875168204</v>
          </cell>
          <cell r="W126">
            <v>7743.1903668039404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</row>
        <row r="152">
          <cell r="D152" t="str">
            <v>KI1200</v>
          </cell>
          <cell r="E152" t="str">
            <v>K0001_IKOS</v>
          </cell>
          <cell r="F152" t="str">
            <v>Actual_</v>
          </cell>
          <cell r="H152" t="str">
            <v>M.PER</v>
          </cell>
          <cell r="J152">
            <v>1E-3</v>
          </cell>
          <cell r="L152">
            <v>535.92631741000014</v>
          </cell>
          <cell r="M152">
            <v>531.42596413998956</v>
          </cell>
          <cell r="N152">
            <v>609.94579820000774</v>
          </cell>
          <cell r="O152">
            <v>601.54330748998211</v>
          </cell>
          <cell r="P152">
            <v>666.04843575002769</v>
          </cell>
          <cell r="Q152">
            <v>1942.2532451999678</v>
          </cell>
          <cell r="R152">
            <v>699.37714444003723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KI1200</v>
          </cell>
          <cell r="E153" t="str">
            <v>K0001_IKOS</v>
          </cell>
          <cell r="F153" t="str">
            <v>Budget_</v>
          </cell>
          <cell r="H153" t="str">
            <v>M.PER</v>
          </cell>
          <cell r="J153">
            <v>1E-3</v>
          </cell>
          <cell r="L153">
            <v>624.55981945000099</v>
          </cell>
          <cell r="M153">
            <v>597.14762231999941</v>
          </cell>
          <cell r="N153">
            <v>637.74060986000302</v>
          </cell>
          <cell r="O153">
            <v>649.72205989000111</v>
          </cell>
          <cell r="P153">
            <v>673.59332085998824</v>
          </cell>
          <cell r="Q153">
            <v>686.14615990000959</v>
          </cell>
          <cell r="R153">
            <v>716.60651458001144</v>
          </cell>
          <cell r="S153">
            <v>726.68909445999475</v>
          </cell>
          <cell r="T153">
            <v>717.24373412997841</v>
          </cell>
          <cell r="U153">
            <v>714.79036388999873</v>
          </cell>
          <cell r="V153">
            <v>692.26125574003629</v>
          </cell>
          <cell r="W153">
            <v>680.16307718000564</v>
          </cell>
        </row>
        <row r="154">
          <cell r="D154" t="str">
            <v>KI1200</v>
          </cell>
          <cell r="E154" t="str">
            <v>K0001_IKOS</v>
          </cell>
          <cell r="F154" t="str">
            <v>Actual_</v>
          </cell>
          <cell r="H154" t="str">
            <v>M.CTD</v>
          </cell>
          <cell r="J154">
            <v>1E-3</v>
          </cell>
          <cell r="L154">
            <v>535.92631741000014</v>
          </cell>
          <cell r="M154">
            <v>1067.3522815499898</v>
          </cell>
          <cell r="N154">
            <v>1677.2980797499974</v>
          </cell>
          <cell r="O154">
            <v>2278.8413872399797</v>
          </cell>
          <cell r="P154">
            <v>2944.8898229900074</v>
          </cell>
          <cell r="Q154">
            <v>4887.1430681899747</v>
          </cell>
          <cell r="R154">
            <v>5586.5202126300119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D155" t="str">
            <v>KI1200</v>
          </cell>
          <cell r="E155" t="str">
            <v>K0001_IKOS</v>
          </cell>
          <cell r="F155" t="str">
            <v>Budget_</v>
          </cell>
          <cell r="H155" t="str">
            <v>M.CTD</v>
          </cell>
          <cell r="J155">
            <v>1E-3</v>
          </cell>
          <cell r="L155">
            <v>624.55981945000099</v>
          </cell>
          <cell r="M155">
            <v>1221.7074417700005</v>
          </cell>
          <cell r="N155">
            <v>1859.4480516300034</v>
          </cell>
          <cell r="O155">
            <v>2509.1701115200044</v>
          </cell>
          <cell r="P155">
            <v>3182.7634323799925</v>
          </cell>
          <cell r="Q155">
            <v>3868.9095922800025</v>
          </cell>
          <cell r="R155">
            <v>4585.5161068600137</v>
          </cell>
          <cell r="S155">
            <v>5312.2052013200082</v>
          </cell>
          <cell r="T155">
            <v>6029.4489354499865</v>
          </cell>
          <cell r="U155">
            <v>6744.2392993399853</v>
          </cell>
          <cell r="V155">
            <v>7436.5005550800215</v>
          </cell>
          <cell r="W155">
            <v>8116.663632260028</v>
          </cell>
        </row>
        <row r="156">
          <cell r="D156" t="str">
            <v>KI1200</v>
          </cell>
          <cell r="E156" t="str">
            <v>K0001</v>
          </cell>
          <cell r="F156" t="str">
            <v>DetailedFC3_</v>
          </cell>
          <cell r="H156" t="str">
            <v>M.CTD</v>
          </cell>
          <cell r="J156">
            <v>1E-3</v>
          </cell>
          <cell r="L156">
            <v>535.92631740593538</v>
          </cell>
          <cell r="M156">
            <v>157.66227446982899</v>
          </cell>
          <cell r="N156">
            <v>766.89968430615988</v>
          </cell>
          <cell r="O156">
            <v>1366.6260540241296</v>
          </cell>
          <cell r="P156">
            <v>2033.8675797299584</v>
          </cell>
          <cell r="Q156">
            <v>3976.7966450467165</v>
          </cell>
          <cell r="R156">
            <v>4631.1700499224762</v>
          </cell>
          <cell r="S156">
            <v>5377.2639678128171</v>
          </cell>
          <cell r="T156">
            <v>6071.1617296389568</v>
          </cell>
          <cell r="U156">
            <v>6750.0750312293821</v>
          </cell>
          <cell r="V156">
            <v>7417.899512531445</v>
          </cell>
          <cell r="W156">
            <v>9023.4762918185643</v>
          </cell>
        </row>
      </sheetData>
      <sheetData sheetId="5" refreshError="1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KI1000</v>
          </cell>
          <cell r="E62" t="str">
            <v>K0001</v>
          </cell>
          <cell r="F62" t="str">
            <v>Actual_</v>
          </cell>
          <cell r="H62" t="str">
            <v>M.PER</v>
          </cell>
          <cell r="J62">
            <v>1E-3</v>
          </cell>
          <cell r="L62">
            <v>1918.4393726283247</v>
          </cell>
          <cell r="M62">
            <v>1862.1837906100484</v>
          </cell>
          <cell r="N62">
            <v>2162.8775862321495</v>
          </cell>
          <cell r="O62">
            <v>2084.8354875974114</v>
          </cell>
          <cell r="P62">
            <v>2070.5099036163874</v>
          </cell>
          <cell r="Q62">
            <v>2081.7569698625543</v>
          </cell>
          <cell r="R62">
            <v>2155.3961181707232</v>
          </cell>
          <cell r="S62">
            <v>-7339.4198530007297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KI1000</v>
          </cell>
          <cell r="E63" t="str">
            <v>K0001</v>
          </cell>
          <cell r="F63" t="str">
            <v>Budget_</v>
          </cell>
          <cell r="H63" t="str">
            <v>M.PER</v>
          </cell>
          <cell r="J63">
            <v>1E-3</v>
          </cell>
          <cell r="L63">
            <v>1942.8700817202719</v>
          </cell>
          <cell r="M63">
            <v>1900.1545976951843</v>
          </cell>
          <cell r="N63">
            <v>2002.9588261721713</v>
          </cell>
          <cell r="O63">
            <v>1978.2691021529074</v>
          </cell>
          <cell r="P63">
            <v>2033.9768580130526</v>
          </cell>
          <cell r="Q63">
            <v>2064.2691910969652</v>
          </cell>
          <cell r="R63">
            <v>2102.8601608136764</v>
          </cell>
          <cell r="S63">
            <v>2130.9343116768523</v>
          </cell>
          <cell r="T63">
            <v>2124.4106398326494</v>
          </cell>
          <cell r="U63">
            <v>2153.9510263102056</v>
          </cell>
          <cell r="V63">
            <v>2150.181519898329</v>
          </cell>
          <cell r="W63">
            <v>2174.3535968193228</v>
          </cell>
        </row>
        <row r="64">
          <cell r="D64" t="str">
            <v>KI1000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1918.4393726283247</v>
          </cell>
          <cell r="M64">
            <v>3780.6231632383733</v>
          </cell>
          <cell r="N64">
            <v>5943.5007494705224</v>
          </cell>
          <cell r="O64">
            <v>8028.3362370679342</v>
          </cell>
          <cell r="P64">
            <v>10098.846140684322</v>
          </cell>
          <cell r="Q64">
            <v>12180.603110546876</v>
          </cell>
          <cell r="R64">
            <v>14335.999228717599</v>
          </cell>
          <cell r="S64">
            <v>6996.5793757168694</v>
          </cell>
          <cell r="T64">
            <v>6996.5793757168694</v>
          </cell>
          <cell r="U64">
            <v>6996.5793757168694</v>
          </cell>
          <cell r="V64">
            <v>6996.5793757168694</v>
          </cell>
          <cell r="W64">
            <v>6996.5793757168694</v>
          </cell>
        </row>
        <row r="65">
          <cell r="D65" t="str">
            <v>KI1000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1942.8700817202719</v>
          </cell>
          <cell r="M65">
            <v>3843.0246794154559</v>
          </cell>
          <cell r="N65">
            <v>5845.9835055876274</v>
          </cell>
          <cell r="O65">
            <v>7824.2526077405346</v>
          </cell>
          <cell r="P65">
            <v>9858.2294657535876</v>
          </cell>
          <cell r="Q65">
            <v>11922.498656850552</v>
          </cell>
          <cell r="R65">
            <v>14025.358817664228</v>
          </cell>
          <cell r="S65">
            <v>16156.293129341082</v>
          </cell>
          <cell r="T65">
            <v>18280.703769173731</v>
          </cell>
          <cell r="U65">
            <v>20434.654795483937</v>
          </cell>
          <cell r="V65">
            <v>22584.836315382265</v>
          </cell>
          <cell r="W65">
            <v>24759.189912201589</v>
          </cell>
        </row>
        <row r="66">
          <cell r="D66" t="str">
            <v>KI1000</v>
          </cell>
          <cell r="E66" t="str">
            <v>K0001</v>
          </cell>
          <cell r="F66" t="str">
            <v>DetailedFC1_</v>
          </cell>
          <cell r="H66" t="str">
            <v>M.CTD</v>
          </cell>
          <cell r="J66">
            <v>1E-3</v>
          </cell>
          <cell r="L66">
            <v>1918.4409211403242</v>
          </cell>
          <cell r="M66">
            <v>3780.6231632383733</v>
          </cell>
          <cell r="N66">
            <v>5837.4453333394531</v>
          </cell>
          <cell r="O66">
            <v>7815.2315592343302</v>
          </cell>
          <cell r="P66">
            <v>9834.7277805301637</v>
          </cell>
          <cell r="Q66">
            <v>11886.794622359101</v>
          </cell>
          <cell r="R66">
            <v>13965.871661487767</v>
          </cell>
          <cell r="S66">
            <v>16074.063800230635</v>
          </cell>
          <cell r="T66">
            <v>18168.304536748015</v>
          </cell>
          <cell r="U66">
            <v>20265.81208736237</v>
          </cell>
          <cell r="V66">
            <v>22360.768804084772</v>
          </cell>
          <cell r="W66">
            <v>24405.517026862057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KI1000</v>
          </cell>
          <cell r="E92" t="str">
            <v>0650_HB2</v>
          </cell>
          <cell r="F92" t="str">
            <v>Budget_</v>
          </cell>
          <cell r="H92" t="str">
            <v>M.CTD</v>
          </cell>
          <cell r="J92">
            <v>1E-3</v>
          </cell>
          <cell r="L92">
            <v>670.78759130434787</v>
          </cell>
          <cell r="M92">
            <v>1351.9180956521743</v>
          </cell>
          <cell r="N92">
            <v>2029.7660608695653</v>
          </cell>
          <cell r="O92">
            <v>2720.8341652173913</v>
          </cell>
          <cell r="P92">
            <v>3432.5386260869573</v>
          </cell>
          <cell r="Q92">
            <v>4157.8578434782603</v>
          </cell>
          <cell r="R92">
            <v>4894.0931478260891</v>
          </cell>
          <cell r="S92">
            <v>5650.341869565219</v>
          </cell>
          <cell r="T92">
            <v>6411.371208695653</v>
          </cell>
          <cell r="U92">
            <v>7173.3335043478255</v>
          </cell>
          <cell r="V92">
            <v>7952.3657652173924</v>
          </cell>
          <cell r="W92">
            <v>8756.78395652174</v>
          </cell>
        </row>
        <row r="93">
          <cell r="D93" t="str">
            <v>KI1000</v>
          </cell>
          <cell r="E93" t="str">
            <v>0650_HB2</v>
          </cell>
          <cell r="F93" t="str">
            <v>Actual_</v>
          </cell>
          <cell r="H93" t="str">
            <v>M.CTD</v>
          </cell>
          <cell r="J93">
            <v>1E-3</v>
          </cell>
          <cell r="L93">
            <v>635.23276132727392</v>
          </cell>
          <cell r="M93">
            <v>1283.9956120695797</v>
          </cell>
          <cell r="N93">
            <v>2069.7663404872146</v>
          </cell>
          <cell r="O93">
            <v>2853.1843525109207</v>
          </cell>
          <cell r="P93">
            <v>3609.6425977833055</v>
          </cell>
          <cell r="Q93">
            <v>4389.5406959230922</v>
          </cell>
          <cell r="R93">
            <v>5186.6530107578374</v>
          </cell>
          <cell r="S93">
            <v>4389.5406959230922</v>
          </cell>
          <cell r="T93">
            <v>4389.5406959230922</v>
          </cell>
          <cell r="U93">
            <v>4389.5406959230922</v>
          </cell>
          <cell r="V93">
            <v>4389.5406959230922</v>
          </cell>
          <cell r="W93">
            <v>4389.5406959230922</v>
          </cell>
        </row>
        <row r="94">
          <cell r="D94" t="str">
            <v>KI1000</v>
          </cell>
          <cell r="E94" t="str">
            <v>0002_HB2</v>
          </cell>
          <cell r="F94" t="str">
            <v>Budget_</v>
          </cell>
          <cell r="H94" t="str">
            <v>M.CTD</v>
          </cell>
          <cell r="J94">
            <v>1E-3</v>
          </cell>
          <cell r="L94">
            <v>714.47642078000024</v>
          </cell>
          <cell r="M94">
            <v>1399.7026709700001</v>
          </cell>
          <cell r="N94">
            <v>2144.9255586300001</v>
          </cell>
          <cell r="O94">
            <v>2871.504761990001</v>
          </cell>
          <cell r="P94">
            <v>3618.0839653800017</v>
          </cell>
          <cell r="Q94">
            <v>4376.0222390900008</v>
          </cell>
          <cell r="R94">
            <v>5143.5499885699992</v>
          </cell>
          <cell r="S94">
            <v>5910.5304022599976</v>
          </cell>
          <cell r="T94">
            <v>6671.4694337600013</v>
          </cell>
          <cell r="U94">
            <v>7445.8519177699982</v>
          </cell>
          <cell r="V94">
            <v>8202.7645507699999</v>
          </cell>
          <cell r="W94">
            <v>8962.5960288500009</v>
          </cell>
        </row>
        <row r="95">
          <cell r="D95" t="str">
            <v>KI1000</v>
          </cell>
          <cell r="E95" t="str">
            <v>0002_HB2</v>
          </cell>
          <cell r="F95" t="str">
            <v>Actual_</v>
          </cell>
          <cell r="H95" t="str">
            <v>M.CTD</v>
          </cell>
          <cell r="J95">
            <v>1E-3</v>
          </cell>
          <cell r="L95">
            <v>690.40330946999995</v>
          </cell>
          <cell r="M95">
            <v>1361.7982431100002</v>
          </cell>
          <cell r="N95">
            <v>2120.8898559700001</v>
          </cell>
          <cell r="O95">
            <v>2843.4480996000002</v>
          </cell>
          <cell r="P95">
            <v>3570.0254077299996</v>
          </cell>
          <cell r="Q95">
            <v>4282.2623721700002</v>
          </cell>
          <cell r="R95">
            <v>5033.0467214000009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D96" t="str">
            <v>KI1000</v>
          </cell>
          <cell r="E96" t="str">
            <v>0500_HB2</v>
          </cell>
          <cell r="F96" t="str">
            <v>Budget_</v>
          </cell>
          <cell r="H96" t="str">
            <v>M.CTD</v>
          </cell>
          <cell r="J96">
            <v>1E-3</v>
          </cell>
          <cell r="L96">
            <v>340.55074499346017</v>
          </cell>
          <cell r="M96">
            <v>668.53834518238602</v>
          </cell>
          <cell r="N96">
            <v>1030.4118028629559</v>
          </cell>
          <cell r="O96">
            <v>1377.0190298793775</v>
          </cell>
          <cell r="P96">
            <v>1733.5053645400383</v>
          </cell>
          <cell r="Q96">
            <v>2094.3913969917166</v>
          </cell>
          <cell r="R96">
            <v>2467.8915137915997</v>
          </cell>
          <cell r="S96">
            <v>2849.0316036477252</v>
          </cell>
          <cell r="T96">
            <v>3227.642804897544</v>
          </cell>
          <cell r="U96">
            <v>3616.8743661677081</v>
          </cell>
          <cell r="V96">
            <v>4005.1491040837086</v>
          </cell>
          <cell r="W96">
            <v>4387.8116360848708</v>
          </cell>
        </row>
        <row r="97">
          <cell r="D97" t="str">
            <v>KI1000</v>
          </cell>
          <cell r="E97" t="str">
            <v>0500_HB2</v>
          </cell>
          <cell r="F97" t="str">
            <v>Actual_</v>
          </cell>
          <cell r="H97" t="str">
            <v>M.CTD</v>
          </cell>
          <cell r="J97">
            <v>1E-3</v>
          </cell>
          <cell r="L97">
            <v>382.57860287034356</v>
          </cell>
          <cell r="M97">
            <v>730.82629571791347</v>
          </cell>
          <cell r="N97">
            <v>1132.669984247178</v>
          </cell>
          <cell r="O97">
            <v>1500.2041885026254</v>
          </cell>
          <cell r="P97">
            <v>1874.6783909580622</v>
          </cell>
          <cell r="Q97">
            <v>2240.769635148552</v>
          </cell>
          <cell r="R97">
            <v>2624.7352966865051</v>
          </cell>
          <cell r="S97">
            <v>2240.769635148552</v>
          </cell>
          <cell r="T97">
            <v>2240.769635148552</v>
          </cell>
          <cell r="U97">
            <v>2240.769635148552</v>
          </cell>
          <cell r="V97">
            <v>2240.769635148552</v>
          </cell>
          <cell r="W97">
            <v>2240.769635148552</v>
          </cell>
        </row>
        <row r="98">
          <cell r="D98" t="str">
            <v>KI1000</v>
          </cell>
          <cell r="E98" t="str">
            <v>0159_HB2</v>
          </cell>
          <cell r="F98" t="str">
            <v>Budget_</v>
          </cell>
          <cell r="H98" t="str">
            <v>M.CTD</v>
          </cell>
          <cell r="J98">
            <v>1E-3</v>
          </cell>
          <cell r="L98">
            <v>89.483159339999986</v>
          </cell>
          <cell r="M98">
            <v>171.86119567</v>
          </cell>
          <cell r="N98">
            <v>259.53570899999994</v>
          </cell>
          <cell r="O98">
            <v>341.62886833000005</v>
          </cell>
          <cell r="P98">
            <v>424.63856267</v>
          </cell>
          <cell r="Q98">
            <v>508.34075100000007</v>
          </cell>
          <cell r="R98">
            <v>598.34893034000004</v>
          </cell>
          <cell r="S98">
            <v>688.83988566999972</v>
          </cell>
          <cell r="T98">
            <v>774.91176599999983</v>
          </cell>
          <cell r="U98">
            <v>862.45385833000034</v>
          </cell>
          <cell r="V98">
            <v>948.10086167000009</v>
          </cell>
          <cell r="W98">
            <v>1043.1545889999998</v>
          </cell>
        </row>
        <row r="99">
          <cell r="D99" t="str">
            <v>KI1000</v>
          </cell>
          <cell r="E99" t="str">
            <v>0159_HB2</v>
          </cell>
          <cell r="F99" t="str">
            <v>Actual_</v>
          </cell>
          <cell r="H99" t="str">
            <v>M.CTD</v>
          </cell>
          <cell r="J99">
            <v>1E-3</v>
          </cell>
          <cell r="L99">
            <v>81.046149330000006</v>
          </cell>
          <cell r="M99">
            <v>155.72102383000006</v>
          </cell>
          <cell r="N99">
            <v>236.04681572000007</v>
          </cell>
          <cell r="O99">
            <v>308.92323248999986</v>
          </cell>
          <cell r="P99">
            <v>380.45072141000009</v>
          </cell>
          <cell r="Q99">
            <v>446.13338707999998</v>
          </cell>
          <cell r="R99">
            <v>522.91520515000025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D100" t="str">
            <v>KI1000</v>
          </cell>
          <cell r="E100" t="str">
            <v>0246_HB2</v>
          </cell>
          <cell r="F100" t="str">
            <v>Budget_</v>
          </cell>
          <cell r="H100" t="str">
            <v>M.CTD</v>
          </cell>
          <cell r="J100">
            <v>1E-3</v>
          </cell>
          <cell r="L100">
            <v>60.867381658282056</v>
          </cell>
          <cell r="M100">
            <v>116.46131499004888</v>
          </cell>
          <cell r="N100">
            <v>176.77955309759551</v>
          </cell>
          <cell r="O100">
            <v>235.37746022244704</v>
          </cell>
          <cell r="P100">
            <v>297.09268231879622</v>
          </cell>
          <cell r="Q100">
            <v>358.06480200841042</v>
          </cell>
          <cell r="R100">
            <v>421.06264200032234</v>
          </cell>
          <cell r="S100">
            <v>484.5818055439525</v>
          </cell>
          <cell r="T100">
            <v>547.721014088679</v>
          </cell>
          <cell r="U100">
            <v>612.25155368535854</v>
          </cell>
          <cell r="V100">
            <v>674.07180087524409</v>
          </cell>
          <cell r="W100">
            <v>744.70184837147099</v>
          </cell>
        </row>
        <row r="101">
          <cell r="D101" t="str">
            <v>KI1000</v>
          </cell>
          <cell r="E101" t="str">
            <v>0246_HB2</v>
          </cell>
          <cell r="F101" t="str">
            <v>Actual_</v>
          </cell>
          <cell r="H101" t="str">
            <v>M.CTD</v>
          </cell>
          <cell r="J101">
            <v>1E-3</v>
          </cell>
          <cell r="L101">
            <v>63.331160465801617</v>
          </cell>
          <cell r="M101">
            <v>121.55297850718937</v>
          </cell>
          <cell r="N101">
            <v>186.40365201740832</v>
          </cell>
          <cell r="O101">
            <v>253.01705732872526</v>
          </cell>
          <cell r="P101">
            <v>321.75156403007509</v>
          </cell>
          <cell r="Q101">
            <v>390.1705173212228</v>
          </cell>
          <cell r="R101">
            <v>460.42274692378288</v>
          </cell>
          <cell r="S101">
            <v>390.1705173212228</v>
          </cell>
          <cell r="T101">
            <v>390.1705173212228</v>
          </cell>
          <cell r="U101">
            <v>390.1705173212228</v>
          </cell>
          <cell r="V101">
            <v>390.1705173212228</v>
          </cell>
          <cell r="W101">
            <v>390.1705173212228</v>
          </cell>
        </row>
        <row r="102">
          <cell r="D102" t="str">
            <v>KI1000</v>
          </cell>
          <cell r="E102" t="str">
            <v>0606_HB2</v>
          </cell>
          <cell r="F102" t="str">
            <v>Budget_</v>
          </cell>
          <cell r="H102" t="str">
            <v>M.CTD</v>
          </cell>
          <cell r="J102">
            <v>1E-3</v>
          </cell>
          <cell r="L102">
            <v>79.820100780000004</v>
          </cell>
          <cell r="M102">
            <v>161.26877919</v>
          </cell>
          <cell r="N102">
            <v>244.73660123999991</v>
          </cell>
          <cell r="O102">
            <v>327.50533965000005</v>
          </cell>
          <cell r="P102">
            <v>411.76425070000005</v>
          </cell>
          <cell r="Q102">
            <v>496.99080314000014</v>
          </cell>
          <cell r="R102">
            <v>582.14049083000009</v>
          </cell>
          <cell r="S102">
            <v>667.21529644000032</v>
          </cell>
          <cell r="T102">
            <v>752.87180538000007</v>
          </cell>
          <cell r="U102">
            <v>839.77933115999997</v>
          </cell>
          <cell r="V102">
            <v>927.77289379000013</v>
          </cell>
          <cell r="W102">
            <v>1016.4384254400002</v>
          </cell>
        </row>
        <row r="103">
          <cell r="D103" t="str">
            <v>KI1000</v>
          </cell>
          <cell r="E103" t="str">
            <v>0606_HB2</v>
          </cell>
          <cell r="F103" t="str">
            <v>Actual_</v>
          </cell>
          <cell r="H103" t="str">
            <v>M.CTD</v>
          </cell>
          <cell r="J103">
            <v>1E-3</v>
          </cell>
          <cell r="L103">
            <v>77.648131330000012</v>
          </cell>
          <cell r="M103">
            <v>156.78522914000001</v>
          </cell>
          <cell r="N103">
            <v>250.25714169</v>
          </cell>
          <cell r="O103">
            <v>339.26466985000008</v>
          </cell>
          <cell r="P103">
            <v>427.81036845</v>
          </cell>
          <cell r="Q103">
            <v>517.38187303000007</v>
          </cell>
          <cell r="R103">
            <v>607.4199120699999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21">
          <cell r="D121" t="str">
            <v>PRESERVE</v>
          </cell>
          <cell r="E121" t="b">
            <v>1</v>
          </cell>
          <cell r="F121" t="str">
            <v>(boolean value)</v>
          </cell>
          <cell r="G121" t="str">
            <v>Version</v>
          </cell>
          <cell r="H121" t="str">
            <v>V.2</v>
          </cell>
          <cell r="I121" t="str">
            <v>(V.1 or V.2)</v>
          </cell>
          <cell r="J121" t="str">
            <v>ACC</v>
          </cell>
        </row>
        <row r="122">
          <cell r="D122" t="str">
            <v>APPLICATION</v>
          </cell>
          <cell r="F122" t="str">
            <v>(Application ID)</v>
          </cell>
          <cell r="J122" t="str">
            <v>ENT</v>
          </cell>
        </row>
        <row r="123">
          <cell r="D123" t="str">
            <v>READ ONLY</v>
          </cell>
          <cell r="E123" t="b">
            <v>0</v>
          </cell>
          <cell r="F123" t="str">
            <v>(boolean value)</v>
          </cell>
          <cell r="J123" t="str">
            <v>CAT</v>
          </cell>
          <cell r="K123" t="str">
            <v>$2</v>
          </cell>
          <cell r="L123" t="str">
            <v>2004</v>
          </cell>
          <cell r="M123" t="str">
            <v>2004</v>
          </cell>
          <cell r="N123" t="str">
            <v>2004</v>
          </cell>
          <cell r="O123" t="str">
            <v>2004</v>
          </cell>
          <cell r="P123" t="str">
            <v>2004</v>
          </cell>
          <cell r="Q123" t="str">
            <v>2004</v>
          </cell>
          <cell r="R123" t="str">
            <v>2004</v>
          </cell>
          <cell r="S123" t="str">
            <v>2004</v>
          </cell>
          <cell r="T123" t="str">
            <v>2004</v>
          </cell>
          <cell r="U123" t="str">
            <v>2004</v>
          </cell>
          <cell r="V123" t="str">
            <v>2004</v>
          </cell>
          <cell r="W123" t="str">
            <v>2004</v>
          </cell>
        </row>
        <row r="124">
          <cell r="D124" t="str">
            <v>BLANK MISSING</v>
          </cell>
          <cell r="E124" t="b">
            <v>0</v>
          </cell>
          <cell r="F124" t="str">
            <v>(boolean value)</v>
          </cell>
          <cell r="J124" t="str">
            <v>PER</v>
          </cell>
          <cell r="K124" t="str">
            <v>$1</v>
          </cell>
          <cell r="L124">
            <v>1</v>
          </cell>
          <cell r="M124">
            <v>2</v>
          </cell>
          <cell r="N124">
            <v>3</v>
          </cell>
          <cell r="O124">
            <v>4</v>
          </cell>
          <cell r="P124">
            <v>5</v>
          </cell>
          <cell r="Q124">
            <v>6</v>
          </cell>
          <cell r="R124">
            <v>7</v>
          </cell>
          <cell r="S124">
            <v>8</v>
          </cell>
          <cell r="T124">
            <v>9</v>
          </cell>
          <cell r="U124">
            <v>10</v>
          </cell>
          <cell r="V124">
            <v>11</v>
          </cell>
          <cell r="W124">
            <v>12</v>
          </cell>
        </row>
        <row r="125">
          <cell r="J125" t="str">
            <v>FRE</v>
          </cell>
        </row>
        <row r="126">
          <cell r="J126" t="str">
            <v>KEYWORD</v>
          </cell>
        </row>
        <row r="127">
          <cell r="D127" t="str">
            <v>ACC</v>
          </cell>
          <cell r="E127" t="str">
            <v>ENT</v>
          </cell>
          <cell r="F127" t="str">
            <v>CAT</v>
          </cell>
          <cell r="G127" t="str">
            <v>PER</v>
          </cell>
          <cell r="H127" t="str">
            <v>FRE</v>
          </cell>
          <cell r="I127" t="str">
            <v>KEYWORD</v>
          </cell>
          <cell r="J127" t="str">
            <v>SCALE</v>
          </cell>
        </row>
        <row r="128">
          <cell r="D128" t="str">
            <v>$1</v>
          </cell>
          <cell r="E128" t="str">
            <v>$1</v>
          </cell>
          <cell r="F128" t="str">
            <v>$1</v>
          </cell>
          <cell r="H128" t="str">
            <v>$1</v>
          </cell>
        </row>
        <row r="129">
          <cell r="D129">
            <v>3600000000</v>
          </cell>
          <cell r="E129" t="str">
            <v>K0001</v>
          </cell>
          <cell r="F129" t="str">
            <v>Actual_</v>
          </cell>
          <cell r="H129" t="str">
            <v>M.PER</v>
          </cell>
          <cell r="J129">
            <v>1E-3</v>
          </cell>
          <cell r="L129">
            <v>0</v>
          </cell>
          <cell r="M129">
            <v>176.23331119979372</v>
          </cell>
          <cell r="N129">
            <v>16.853847109804747</v>
          </cell>
          <cell r="O129">
            <v>119.53933252448252</v>
          </cell>
          <cell r="P129">
            <v>24.234627739475808</v>
          </cell>
          <cell r="Q129">
            <v>246.21370410914707</v>
          </cell>
          <cell r="R129">
            <v>60.898357665335176</v>
          </cell>
          <cell r="S129">
            <v>-981.55748854533488</v>
          </cell>
          <cell r="T129">
            <v>0</v>
          </cell>
          <cell r="U129">
            <v>0</v>
          </cell>
          <cell r="V129">
            <v>0</v>
          </cell>
          <cell r="W129">
            <v>-5.8207660913467408E-14</v>
          </cell>
        </row>
        <row r="130">
          <cell r="D130">
            <v>3600000000</v>
          </cell>
          <cell r="E130" t="str">
            <v>K0001</v>
          </cell>
          <cell r="F130" t="str">
            <v>Budget_</v>
          </cell>
          <cell r="H130" t="str">
            <v>M.PER</v>
          </cell>
          <cell r="J130">
            <v>1E-3</v>
          </cell>
          <cell r="L130">
            <v>-92.149718313724492</v>
          </cell>
          <cell r="M130">
            <v>-59.228709294295363</v>
          </cell>
          <cell r="N130">
            <v>-65.969138654316666</v>
          </cell>
          <cell r="O130">
            <v>-64.282254304854604</v>
          </cell>
          <cell r="P130">
            <v>-64.478386063879526</v>
          </cell>
          <cell r="Q130">
            <v>-63.457903984985954</v>
          </cell>
          <cell r="R130">
            <v>-64.931764323378559</v>
          </cell>
          <cell r="S130">
            <v>-65.681246227188737</v>
          </cell>
          <cell r="T130">
            <v>-27.044800531129937</v>
          </cell>
          <cell r="U130">
            <v>-64.459105545298428</v>
          </cell>
          <cell r="V130">
            <v>-62.631525413354744</v>
          </cell>
          <cell r="W130">
            <v>-68.38109066613589</v>
          </cell>
        </row>
        <row r="131">
          <cell r="D131">
            <v>3600000000</v>
          </cell>
          <cell r="E131" t="str">
            <v>K0001</v>
          </cell>
          <cell r="F131" t="str">
            <v>Actual_</v>
          </cell>
          <cell r="H131" t="str">
            <v>M.CTD</v>
          </cell>
          <cell r="J131">
            <v>1E-3</v>
          </cell>
          <cell r="L131">
            <v>0</v>
          </cell>
          <cell r="M131">
            <v>176.23331119979372</v>
          </cell>
          <cell r="N131">
            <v>193.08715830959846</v>
          </cell>
          <cell r="O131">
            <v>312.62649083408098</v>
          </cell>
          <cell r="P131">
            <v>336.86111857355678</v>
          </cell>
          <cell r="Q131">
            <v>583.07482268270383</v>
          </cell>
          <cell r="R131">
            <v>643.97318034803902</v>
          </cell>
          <cell r="S131">
            <v>-337.58430819729585</v>
          </cell>
          <cell r="T131">
            <v>-337.58430819729585</v>
          </cell>
          <cell r="U131">
            <v>-337.58430819729585</v>
          </cell>
          <cell r="V131">
            <v>-337.58430819729585</v>
          </cell>
          <cell r="W131">
            <v>-337.58430819729597</v>
          </cell>
        </row>
        <row r="132">
          <cell r="D132">
            <v>3600000000</v>
          </cell>
          <cell r="E132" t="str">
            <v>K0001</v>
          </cell>
          <cell r="F132" t="str">
            <v>Budget_</v>
          </cell>
          <cell r="H132" t="str">
            <v>M.CTD</v>
          </cell>
          <cell r="J132">
            <v>1E-3</v>
          </cell>
          <cell r="L132">
            <v>-92.149718313724492</v>
          </cell>
          <cell r="M132">
            <v>-151.37842760801985</v>
          </cell>
          <cell r="N132">
            <v>-217.3475662623365</v>
          </cell>
          <cell r="O132">
            <v>-281.62982056719113</v>
          </cell>
          <cell r="P132">
            <v>-346.10820663107063</v>
          </cell>
          <cell r="Q132">
            <v>-409.56611061605662</v>
          </cell>
          <cell r="R132">
            <v>-474.49787493943518</v>
          </cell>
          <cell r="S132">
            <v>-540.17912116662387</v>
          </cell>
          <cell r="T132">
            <v>-567.22392169775389</v>
          </cell>
          <cell r="U132">
            <v>-631.68302724305227</v>
          </cell>
          <cell r="V132">
            <v>-694.31455265640705</v>
          </cell>
          <cell r="W132">
            <v>-762.69564332254288</v>
          </cell>
        </row>
        <row r="133">
          <cell r="D133">
            <v>3600000000</v>
          </cell>
          <cell r="E133" t="str">
            <v>K0001</v>
          </cell>
          <cell r="F133" t="str">
            <v>DetailedFC1_</v>
          </cell>
          <cell r="H133" t="str">
            <v>M.CTD</v>
          </cell>
          <cell r="J133">
            <v>1E-3</v>
          </cell>
          <cell r="L133">
            <v>0</v>
          </cell>
          <cell r="M133">
            <v>176.23331119979372</v>
          </cell>
          <cell r="N133">
            <v>284.0000037158847</v>
          </cell>
          <cell r="O133">
            <v>430.11268894138783</v>
          </cell>
          <cell r="P133">
            <v>596.53494626205634</v>
          </cell>
          <cell r="Q133">
            <v>781.92375726971818</v>
          </cell>
          <cell r="R133">
            <v>978.5213766700756</v>
          </cell>
          <cell r="S133">
            <v>1171.5231877205044</v>
          </cell>
          <cell r="T133">
            <v>1409.9897420611564</v>
          </cell>
          <cell r="U133">
            <v>1604.0706701388333</v>
          </cell>
          <cell r="V133">
            <v>1785.8112922298019</v>
          </cell>
          <cell r="W133">
            <v>-701.33386927634751</v>
          </cell>
        </row>
        <row r="151">
          <cell r="D151" t="str">
            <v>PRESERVE</v>
          </cell>
          <cell r="E151" t="b">
            <v>1</v>
          </cell>
          <cell r="F151" t="str">
            <v>(boolean value)</v>
          </cell>
          <cell r="G151" t="str">
            <v>Version</v>
          </cell>
          <cell r="H151" t="str">
            <v>V.2</v>
          </cell>
          <cell r="I151" t="str">
            <v>(V.1 or V.2)</v>
          </cell>
          <cell r="J151" t="str">
            <v>ACC</v>
          </cell>
        </row>
        <row r="152">
          <cell r="D152" t="str">
            <v>APPLICATION</v>
          </cell>
          <cell r="F152" t="str">
            <v>(Application ID)</v>
          </cell>
          <cell r="J152" t="str">
            <v>ENT</v>
          </cell>
        </row>
        <row r="153">
          <cell r="D153" t="str">
            <v>READ ONLY</v>
          </cell>
          <cell r="E153" t="b">
            <v>0</v>
          </cell>
          <cell r="F153" t="str">
            <v>(boolean value)</v>
          </cell>
          <cell r="J153" t="str">
            <v>CAT</v>
          </cell>
          <cell r="K153" t="str">
            <v>$2</v>
          </cell>
          <cell r="L153" t="str">
            <v>2004</v>
          </cell>
          <cell r="M153" t="str">
            <v>2004</v>
          </cell>
          <cell r="N153" t="str">
            <v>2004</v>
          </cell>
          <cell r="O153" t="str">
            <v>2004</v>
          </cell>
          <cell r="P153" t="str">
            <v>2004</v>
          </cell>
          <cell r="Q153" t="str">
            <v>2004</v>
          </cell>
          <cell r="R153" t="str">
            <v>2004</v>
          </cell>
          <cell r="S153" t="str">
            <v>2004</v>
          </cell>
          <cell r="T153" t="str">
            <v>2004</v>
          </cell>
          <cell r="U153" t="str">
            <v>2004</v>
          </cell>
          <cell r="V153" t="str">
            <v>2004</v>
          </cell>
          <cell r="W153" t="str">
            <v>2004</v>
          </cell>
        </row>
        <row r="154">
          <cell r="D154" t="str">
            <v>BLANK MISSING</v>
          </cell>
          <cell r="E154" t="b">
            <v>0</v>
          </cell>
          <cell r="F154" t="str">
            <v>(boolean value)</v>
          </cell>
          <cell r="J154" t="str">
            <v>PER</v>
          </cell>
          <cell r="K154" t="str">
            <v>$1</v>
          </cell>
          <cell r="L154">
            <v>1</v>
          </cell>
          <cell r="M154">
            <v>2</v>
          </cell>
          <cell r="N154">
            <v>3</v>
          </cell>
          <cell r="O154">
            <v>4</v>
          </cell>
          <cell r="P154">
            <v>5</v>
          </cell>
          <cell r="Q154">
            <v>6</v>
          </cell>
          <cell r="R154">
            <v>7</v>
          </cell>
          <cell r="S154">
            <v>8</v>
          </cell>
          <cell r="T154">
            <v>9</v>
          </cell>
          <cell r="U154">
            <v>10</v>
          </cell>
          <cell r="V154">
            <v>11</v>
          </cell>
          <cell r="W154">
            <v>12</v>
          </cell>
        </row>
        <row r="155">
          <cell r="J155" t="str">
            <v>FRE</v>
          </cell>
        </row>
        <row r="156">
          <cell r="J156" t="str">
            <v>KEYWORD</v>
          </cell>
        </row>
        <row r="157">
          <cell r="D157" t="str">
            <v>ACC</v>
          </cell>
          <cell r="E157" t="str">
            <v>ENT</v>
          </cell>
          <cell r="F157" t="str">
            <v>CAT</v>
          </cell>
          <cell r="G157" t="str">
            <v>PER</v>
          </cell>
          <cell r="H157" t="str">
            <v>FRE</v>
          </cell>
          <cell r="I157" t="str">
            <v>KEYWORD</v>
          </cell>
          <cell r="J157" t="str">
            <v>SCALE</v>
          </cell>
        </row>
        <row r="158">
          <cell r="D158" t="str">
            <v>$1</v>
          </cell>
          <cell r="E158" t="str">
            <v>$1</v>
          </cell>
          <cell r="F158" t="str">
            <v>$1</v>
          </cell>
          <cell r="H158" t="str">
            <v>$1</v>
          </cell>
        </row>
        <row r="159">
          <cell r="D159">
            <v>3600000000</v>
          </cell>
          <cell r="E159" t="str">
            <v>0650_HB2</v>
          </cell>
          <cell r="F159" t="str">
            <v>Budget_</v>
          </cell>
          <cell r="H159" t="str">
            <v>M.CTD</v>
          </cell>
          <cell r="J159">
            <v>1E-3</v>
          </cell>
          <cell r="L159">
            <v>-44.53489304347827</v>
          </cell>
          <cell r="M159">
            <v>-86.520535652173919</v>
          </cell>
          <cell r="N159">
            <v>-133.53742260869564</v>
          </cell>
          <cell r="O159">
            <v>-178.47965043478263</v>
          </cell>
          <cell r="P159">
            <v>-225.06692260869568</v>
          </cell>
          <cell r="Q159">
            <v>-271.68996956521744</v>
          </cell>
          <cell r="R159">
            <v>-320.37614956521742</v>
          </cell>
          <cell r="S159">
            <v>-369.51054869565223</v>
          </cell>
          <cell r="T159">
            <v>-418.70519478260871</v>
          </cell>
          <cell r="U159">
            <v>-469.66804086956535</v>
          </cell>
          <cell r="V159">
            <v>-520.25286956521757</v>
          </cell>
          <cell r="W159">
            <v>-573.92245478260884</v>
          </cell>
        </row>
        <row r="160">
          <cell r="D160">
            <v>3600000000</v>
          </cell>
          <cell r="E160" t="str">
            <v>0650_HB2</v>
          </cell>
          <cell r="F160" t="str">
            <v>Actual_</v>
          </cell>
          <cell r="H160" t="str">
            <v>M.CTD</v>
          </cell>
          <cell r="J160">
            <v>1E-3</v>
          </cell>
          <cell r="L160">
            <v>0</v>
          </cell>
          <cell r="M160">
            <v>-126.15030839027403</v>
          </cell>
          <cell r="N160">
            <v>-191.54904564726726</v>
          </cell>
          <cell r="O160">
            <v>-191.77593448181236</v>
          </cell>
          <cell r="P160">
            <v>-233.15631976345932</v>
          </cell>
          <cell r="Q160">
            <v>-274.86375551764456</v>
          </cell>
          <cell r="R160">
            <v>-331.45764514578121</v>
          </cell>
          <cell r="S160">
            <v>-274.86375551764456</v>
          </cell>
          <cell r="T160">
            <v>-274.86375551764456</v>
          </cell>
          <cell r="U160">
            <v>-274.86375551764456</v>
          </cell>
          <cell r="V160">
            <v>-274.86375551764456</v>
          </cell>
          <cell r="W160">
            <v>-274.86375551764456</v>
          </cell>
        </row>
        <row r="161">
          <cell r="D161">
            <v>3600000000</v>
          </cell>
          <cell r="E161" t="str">
            <v>0002_HB2</v>
          </cell>
          <cell r="F161" t="str">
            <v>Budget_</v>
          </cell>
          <cell r="H161" t="str">
            <v>M.CTD</v>
          </cell>
          <cell r="J161">
            <v>1E-3</v>
          </cell>
          <cell r="L161">
            <v>-24.921477500000002</v>
          </cell>
          <cell r="M161">
            <v>-49.211761189999997</v>
          </cell>
          <cell r="N161">
            <v>-73.049409199999999</v>
          </cell>
          <cell r="O161">
            <v>-96.019798230000006</v>
          </cell>
          <cell r="P161">
            <v>-118.4796946</v>
          </cell>
          <cell r="Q161">
            <v>-140.20396135000001</v>
          </cell>
          <cell r="R161">
            <v>-161.28275438999998</v>
          </cell>
          <cell r="S161">
            <v>-181.66827422</v>
          </cell>
          <cell r="T161">
            <v>-201.30287132000001</v>
          </cell>
          <cell r="U161">
            <v>-220.35023251999999</v>
          </cell>
          <cell r="V161">
            <v>-238.69943982000001</v>
          </cell>
          <cell r="W161">
            <v>-256.46408500000001</v>
          </cell>
        </row>
        <row r="162">
          <cell r="D162">
            <v>3600000000</v>
          </cell>
          <cell r="E162" t="str">
            <v>0002_HB2</v>
          </cell>
          <cell r="F162" t="str">
            <v>Actual_</v>
          </cell>
          <cell r="H162" t="str">
            <v>M.CTD</v>
          </cell>
          <cell r="J162">
            <v>1E-3</v>
          </cell>
          <cell r="L162">
            <v>0</v>
          </cell>
          <cell r="M162">
            <v>-47.647045240000004</v>
          </cell>
          <cell r="N162">
            <v>-71.596174190000013</v>
          </cell>
          <cell r="O162">
            <v>-94.505406469999997</v>
          </cell>
          <cell r="P162">
            <v>-105.12928639</v>
          </cell>
          <cell r="Q162">
            <v>-126.45376351</v>
          </cell>
          <cell r="R162">
            <v>-150.28151846000003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D163">
            <v>3600000000</v>
          </cell>
          <cell r="E163" t="str">
            <v>0500_HB2</v>
          </cell>
          <cell r="F163" t="str">
            <v>Budget_</v>
          </cell>
          <cell r="H163" t="str">
            <v>M.CTD</v>
          </cell>
          <cell r="J163">
            <v>1E-3</v>
          </cell>
          <cell r="L163">
            <v>-20.950568027902918</v>
          </cell>
          <cell r="M163">
            <v>-39.799682066560088</v>
          </cell>
          <cell r="N163">
            <v>-61.898423819212319</v>
          </cell>
          <cell r="O163">
            <v>-85.305997761953194</v>
          </cell>
          <cell r="P163">
            <v>-107.64849391076878</v>
          </cell>
          <cell r="Q163">
            <v>-130.0713141839849</v>
          </cell>
          <cell r="R163">
            <v>-151.88569899723873</v>
          </cell>
          <cell r="S163">
            <v>-174.70537581746839</v>
          </cell>
          <cell r="T163">
            <v>-196.18258963813398</v>
          </cell>
          <cell r="U163">
            <v>-217.38550370585668</v>
          </cell>
          <cell r="V163">
            <v>-238.98454038657169</v>
          </cell>
          <cell r="W163">
            <v>-259.92953105653248</v>
          </cell>
        </row>
        <row r="164">
          <cell r="D164">
            <v>3600000000</v>
          </cell>
          <cell r="E164" t="str">
            <v>0500_HB2</v>
          </cell>
          <cell r="F164" t="str">
            <v>Actual_</v>
          </cell>
          <cell r="H164" t="str">
            <v>M.CTD</v>
          </cell>
          <cell r="J164">
            <v>1E-3</v>
          </cell>
          <cell r="L164">
            <v>0</v>
          </cell>
          <cell r="M164">
            <v>-1.1059077176800056</v>
          </cell>
          <cell r="N164">
            <v>-39.436323464797866</v>
          </cell>
          <cell r="O164">
            <v>-63.180461793111704</v>
          </cell>
          <cell r="P164">
            <v>-88.53251886149414</v>
          </cell>
          <cell r="Q164">
            <v>-57.372281327760305</v>
          </cell>
          <cell r="R164">
            <v>-81.75444963543508</v>
          </cell>
          <cell r="S164">
            <v>-57.372281327760305</v>
          </cell>
          <cell r="T164">
            <v>-57.372281327760305</v>
          </cell>
          <cell r="U164">
            <v>-57.372281327760305</v>
          </cell>
          <cell r="V164">
            <v>-57.372281327760305</v>
          </cell>
          <cell r="W164">
            <v>-57.372281327760305</v>
          </cell>
        </row>
        <row r="165">
          <cell r="D165">
            <v>3600000000</v>
          </cell>
          <cell r="E165" t="str">
            <v>0159_HB2</v>
          </cell>
          <cell r="F165" t="str">
            <v>Budget_</v>
          </cell>
          <cell r="H165" t="str">
            <v>M.CTD</v>
          </cell>
          <cell r="J165">
            <v>1E-3</v>
          </cell>
          <cell r="L165">
            <v>-1.1780925499999999</v>
          </cell>
          <cell r="M165">
            <v>-2.3561850899999999</v>
          </cell>
          <cell r="N165">
            <v>-3.3791161200000004</v>
          </cell>
          <cell r="O165">
            <v>-4.7123701799999997</v>
          </cell>
          <cell r="P165">
            <v>-5.8904627299999994</v>
          </cell>
          <cell r="Q165">
            <v>-7.0685552700000009</v>
          </cell>
          <cell r="R165">
            <v>-8.246647819999998</v>
          </cell>
          <cell r="S165">
            <v>-9.4247403599999995</v>
          </cell>
          <cell r="T165">
            <v>-10.60283291</v>
          </cell>
          <cell r="U165">
            <v>-11.78092545</v>
          </cell>
          <cell r="V165">
            <v>-12.959018000000002</v>
          </cell>
          <cell r="W165">
            <v>-14.137110540000002</v>
          </cell>
        </row>
        <row r="166">
          <cell r="D166">
            <v>3600000000</v>
          </cell>
          <cell r="E166" t="str">
            <v>0159_HB2</v>
          </cell>
          <cell r="F166" t="str">
            <v>Actual_</v>
          </cell>
          <cell r="H166" t="str">
            <v>M.CTD</v>
          </cell>
          <cell r="J166">
            <v>1E-3</v>
          </cell>
          <cell r="L166">
            <v>0</v>
          </cell>
          <cell r="M166">
            <v>-4.3817226800000002</v>
          </cell>
          <cell r="N166">
            <v>-6.4043826100000008</v>
          </cell>
          <cell r="O166">
            <v>-8.2279087799999981</v>
          </cell>
          <cell r="P166">
            <v>-10.0877137</v>
          </cell>
          <cell r="Q166">
            <v>-11.87396642</v>
          </cell>
          <cell r="R166">
            <v>-13.734319230000001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</row>
        <row r="167">
          <cell r="D167">
            <v>3600000000</v>
          </cell>
          <cell r="E167" t="str">
            <v>0246_HB2</v>
          </cell>
          <cell r="F167" t="str">
            <v>Budget_</v>
          </cell>
          <cell r="H167" t="str">
            <v>M.CTD</v>
          </cell>
          <cell r="J167">
            <v>1E-3</v>
          </cell>
          <cell r="L167">
            <v>-1.2859426827884497</v>
          </cell>
          <cell r="M167">
            <v>-2.4354963873160771</v>
          </cell>
          <cell r="N167">
            <v>-3.6403551786646808</v>
          </cell>
          <cell r="O167">
            <v>-4.8336198118974156</v>
          </cell>
          <cell r="P167">
            <v>-5.9140486482542274</v>
          </cell>
          <cell r="Q167">
            <v>-6.9884661968482193</v>
          </cell>
          <cell r="R167">
            <v>-8.0766925389396587</v>
          </cell>
          <cell r="S167">
            <v>-9.1846830045706973</v>
          </cell>
          <cell r="T167">
            <v>-10.124515900045109</v>
          </cell>
          <cell r="U167">
            <v>-11.074246621292589</v>
          </cell>
          <cell r="V167">
            <v>-11.18051685604825</v>
          </cell>
          <cell r="W167">
            <v>-11.255371361460396</v>
          </cell>
        </row>
        <row r="168">
          <cell r="D168">
            <v>3600000000</v>
          </cell>
          <cell r="E168" t="str">
            <v>0246_HB2</v>
          </cell>
          <cell r="F168" t="str">
            <v>Actual_</v>
          </cell>
          <cell r="H168" t="str">
            <v>M.CTD</v>
          </cell>
          <cell r="J168">
            <v>1E-3</v>
          </cell>
          <cell r="L168">
            <v>0</v>
          </cell>
          <cell r="M168">
            <v>-2.237161360368054</v>
          </cell>
          <cell r="N168">
            <v>-3.1000736435698704</v>
          </cell>
          <cell r="O168">
            <v>-3.9862212629236939</v>
          </cell>
          <cell r="P168">
            <v>-4.882842909088061</v>
          </cell>
          <cell r="Q168">
            <v>-5.7065229033020612</v>
          </cell>
          <cell r="R168">
            <v>-6.5388616508261945</v>
          </cell>
          <cell r="S168">
            <v>-5.7065229033020612</v>
          </cell>
          <cell r="T168">
            <v>-5.7065229033020612</v>
          </cell>
          <cell r="U168">
            <v>-5.7065229033020612</v>
          </cell>
          <cell r="V168">
            <v>-5.7065229033020612</v>
          </cell>
          <cell r="W168">
            <v>-5.7065229033020612</v>
          </cell>
        </row>
        <row r="169">
          <cell r="D169">
            <v>3600000000</v>
          </cell>
          <cell r="E169" t="str">
            <v>0606_HB2</v>
          </cell>
          <cell r="F169" t="str">
            <v>Budget_</v>
          </cell>
          <cell r="H169" t="str">
            <v>M.CTD</v>
          </cell>
          <cell r="J169">
            <v>1E-3</v>
          </cell>
          <cell r="L169">
            <v>-1.36024473</v>
          </cell>
          <cell r="M169">
            <v>-2.7752585399999998</v>
          </cell>
          <cell r="N169">
            <v>-4.26016701</v>
          </cell>
          <cell r="O169">
            <v>-5.7763555800000006</v>
          </cell>
          <cell r="P169">
            <v>-7.3037221300000006</v>
          </cell>
          <cell r="Q169">
            <v>-8.8290088600000001</v>
          </cell>
          <cell r="R169">
            <v>-10.341106330000001</v>
          </cell>
          <cell r="S169">
            <v>-11.84780413</v>
          </cell>
          <cell r="T169">
            <v>-13.359314169999999</v>
          </cell>
          <cell r="U169">
            <v>-14.87919406</v>
          </cell>
          <cell r="V169">
            <v>-16.39699675</v>
          </cell>
          <cell r="W169">
            <v>-17.907895629999999</v>
          </cell>
        </row>
        <row r="170">
          <cell r="D170">
            <v>3600000000</v>
          </cell>
          <cell r="E170" t="str">
            <v>0606_HB2</v>
          </cell>
          <cell r="F170" t="str">
            <v>Actual_</v>
          </cell>
          <cell r="H170" t="str">
            <v>M.CTD</v>
          </cell>
          <cell r="J170">
            <v>1E-3</v>
          </cell>
          <cell r="L170">
            <v>0</v>
          </cell>
          <cell r="M170">
            <v>-2.3290976799999998</v>
          </cell>
          <cell r="N170">
            <v>-3.30739977</v>
          </cell>
          <cell r="O170">
            <v>-4.4987576000000002</v>
          </cell>
          <cell r="P170">
            <v>-5.6902768300000002</v>
          </cell>
          <cell r="Q170">
            <v>-6.7341283400000007</v>
          </cell>
          <cell r="R170">
            <v>-7.8750576400000014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</sheetData>
      <sheetData sheetId="6" refreshError="1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>
            <v>3600000000</v>
          </cell>
          <cell r="E62" t="str">
            <v>K0001_IKOS</v>
          </cell>
          <cell r="F62" t="str">
            <v>Actual_</v>
          </cell>
          <cell r="H62" t="str">
            <v>M.PER</v>
          </cell>
          <cell r="J62">
            <v>1E-3</v>
          </cell>
          <cell r="L62">
            <v>-90</v>
          </cell>
          <cell r="M62">
            <v>-89</v>
          </cell>
          <cell r="N62">
            <v>-85.633797030000423</v>
          </cell>
          <cell r="O62">
            <v>-21.102462780000351</v>
          </cell>
          <cell r="P62">
            <v>-57.444404420000211</v>
          </cell>
          <cell r="Q62">
            <v>13.617332809999994</v>
          </cell>
          <cell r="R62">
            <v>-68.87773141000001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3600000000</v>
          </cell>
          <cell r="E63" t="str">
            <v>K0001_IKOS</v>
          </cell>
          <cell r="F63" t="str">
            <v>Budget_</v>
          </cell>
          <cell r="H63" t="str">
            <v>M.PER</v>
          </cell>
          <cell r="J63">
            <v>1E-3</v>
          </cell>
          <cell r="L63">
            <v>-89.663688179999966</v>
          </cell>
          <cell r="M63">
            <v>-56.742675549999809</v>
          </cell>
          <cell r="N63">
            <v>-63.483110279999323</v>
          </cell>
          <cell r="O63">
            <v>-61.796228900000713</v>
          </cell>
          <cell r="P63">
            <v>-61.992358109999273</v>
          </cell>
          <cell r="Q63">
            <v>-60.971876280000842</v>
          </cell>
          <cell r="R63">
            <v>-62.445734959999044</v>
          </cell>
          <cell r="S63">
            <v>-63.195218619999885</v>
          </cell>
          <cell r="T63">
            <v>-24.558770369999866</v>
          </cell>
          <cell r="U63">
            <v>-61.973074500001388</v>
          </cell>
          <cell r="V63">
            <v>-60.145495140000712</v>
          </cell>
          <cell r="W63">
            <v>-97.474295720000171</v>
          </cell>
        </row>
        <row r="64">
          <cell r="D64">
            <v>3600000000</v>
          </cell>
          <cell r="E64" t="str">
            <v>K0001_IKOS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0</v>
          </cell>
          <cell r="M64">
            <v>-179.3045620899988</v>
          </cell>
          <cell r="N64">
            <v>-264.93835911999923</v>
          </cell>
          <cell r="O64">
            <v>-286.04082189999957</v>
          </cell>
          <cell r="P64">
            <v>-343.48522631999981</v>
          </cell>
          <cell r="Q64">
            <v>-329.86789350999982</v>
          </cell>
          <cell r="R64">
            <v>-398.74562491999978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3600000000</v>
          </cell>
          <cell r="E65" t="str">
            <v>K0001_IKOS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-89.663688179999966</v>
          </cell>
          <cell r="M65">
            <v>-146.40636372999978</v>
          </cell>
          <cell r="N65">
            <v>-209.88947400999911</v>
          </cell>
          <cell r="O65">
            <v>-271.6857029099998</v>
          </cell>
          <cell r="P65">
            <v>-333.67806101999912</v>
          </cell>
          <cell r="Q65">
            <v>-394.64993729999992</v>
          </cell>
          <cell r="R65">
            <v>-457.09567225999899</v>
          </cell>
          <cell r="S65">
            <v>-520.29089087999887</v>
          </cell>
          <cell r="T65">
            <v>-544.84966124999869</v>
          </cell>
          <cell r="U65">
            <v>-606.82273575000011</v>
          </cell>
          <cell r="V65">
            <v>-666.96823089000088</v>
          </cell>
          <cell r="W65">
            <v>-764.44252661000098</v>
          </cell>
        </row>
        <row r="66">
          <cell r="D66">
            <v>3600000000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0</v>
          </cell>
          <cell r="M66">
            <v>176.23331119979372</v>
          </cell>
          <cell r="N66">
            <v>193.08715830959846</v>
          </cell>
          <cell r="O66">
            <v>312.62649083408098</v>
          </cell>
          <cell r="P66">
            <v>336.86111857355678</v>
          </cell>
          <cell r="Q66">
            <v>583.07482268270383</v>
          </cell>
          <cell r="R66">
            <v>657.62744982707864</v>
          </cell>
          <cell r="S66">
            <v>801.74095708699633</v>
          </cell>
          <cell r="T66">
            <v>978.4992526929359</v>
          </cell>
          <cell r="U66">
            <v>1113.0568777931962</v>
          </cell>
          <cell r="V66">
            <v>1234.0065715227779</v>
          </cell>
          <cell r="W66">
            <v>-764.82004143750601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>
            <v>3599990000</v>
          </cell>
          <cell r="E92" t="str">
            <v>K0001_IKOS</v>
          </cell>
          <cell r="F92" t="str">
            <v>Actual_</v>
          </cell>
          <cell r="H92" t="str">
            <v>M.PER</v>
          </cell>
          <cell r="J92">
            <v>1E-3</v>
          </cell>
          <cell r="L92">
            <v>121</v>
          </cell>
          <cell r="M92">
            <v>121</v>
          </cell>
          <cell r="N92">
            <v>178.86880344000977</v>
          </cell>
          <cell r="O92">
            <v>185.56964788998059</v>
          </cell>
          <cell r="P92">
            <v>236.67361997002806</v>
          </cell>
          <cell r="Q92">
            <v>1489.0491788299685</v>
          </cell>
          <cell r="R92">
            <v>249.95316835003766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>
            <v>3599990000</v>
          </cell>
          <cell r="E93" t="str">
            <v>K0001_IKOS</v>
          </cell>
          <cell r="F93" t="str">
            <v>Budget_</v>
          </cell>
          <cell r="H93" t="str">
            <v>M.PER</v>
          </cell>
          <cell r="J93">
            <v>1E-3</v>
          </cell>
          <cell r="L93">
            <v>192.97505080000124</v>
          </cell>
          <cell r="M93">
            <v>159.51801996999933</v>
          </cell>
          <cell r="N93">
            <v>193.91671304000403</v>
          </cell>
          <cell r="O93">
            <v>202.0084764399999</v>
          </cell>
          <cell r="P93">
            <v>223.49587267998956</v>
          </cell>
          <cell r="Q93">
            <v>231.40699070000906</v>
          </cell>
          <cell r="R93">
            <v>260.4278597400114</v>
          </cell>
          <cell r="S93">
            <v>266.11863268999429</v>
          </cell>
          <cell r="T93">
            <v>251.33616401998023</v>
          </cell>
          <cell r="U93">
            <v>240.27279720000715</v>
          </cell>
          <cell r="V93">
            <v>212.22920226003697</v>
          </cell>
          <cell r="W93">
            <v>196.27653325999623</v>
          </cell>
        </row>
        <row r="94">
          <cell r="D94">
            <v>3599990000</v>
          </cell>
          <cell r="E94" t="str">
            <v>K0001_IKOS</v>
          </cell>
          <cell r="F94" t="str">
            <v>Actual_</v>
          </cell>
          <cell r="H94" t="str">
            <v>M.CTD</v>
          </cell>
          <cell r="J94">
            <v>1E-3</v>
          </cell>
          <cell r="L94">
            <v>535.92631741000014</v>
          </cell>
          <cell r="M94">
            <v>241.92175921998995</v>
          </cell>
          <cell r="N94">
            <v>420.79056265999969</v>
          </cell>
          <cell r="O94">
            <v>606.36021054998025</v>
          </cell>
          <cell r="P94">
            <v>843.03383052000834</v>
          </cell>
          <cell r="Q94">
            <v>2332.0830093499767</v>
          </cell>
          <cell r="R94">
            <v>2582.0361777000144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D95">
            <v>3599990000</v>
          </cell>
          <cell r="E95" t="str">
            <v>K0001_IKOS</v>
          </cell>
          <cell r="F95" t="str">
            <v>Budget_</v>
          </cell>
          <cell r="H95" t="str">
            <v>M.CTD</v>
          </cell>
          <cell r="J95">
            <v>1E-3</v>
          </cell>
          <cell r="L95">
            <v>192.97505080000124</v>
          </cell>
          <cell r="M95">
            <v>352.4930707700006</v>
          </cell>
          <cell r="N95">
            <v>546.40978381000457</v>
          </cell>
          <cell r="O95">
            <v>748.41826025000444</v>
          </cell>
          <cell r="P95">
            <v>971.91413292999403</v>
          </cell>
          <cell r="Q95">
            <v>1203.3211236300031</v>
          </cell>
          <cell r="R95">
            <v>1463.7489833700145</v>
          </cell>
          <cell r="S95">
            <v>1729.8676160600087</v>
          </cell>
          <cell r="T95">
            <v>1981.203780079989</v>
          </cell>
          <cell r="U95">
            <v>2221.476577279996</v>
          </cell>
          <cell r="V95">
            <v>2433.7057795400333</v>
          </cell>
          <cell r="W95">
            <v>2629.9823128000294</v>
          </cell>
        </row>
        <row r="96">
          <cell r="D96">
            <v>3599990000</v>
          </cell>
          <cell r="E96" t="str">
            <v>K0001</v>
          </cell>
          <cell r="F96" t="str">
            <v>DetailedFC3_</v>
          </cell>
          <cell r="H96" t="str">
            <v>M.CTD</v>
          </cell>
          <cell r="J96">
            <v>1E-3</v>
          </cell>
          <cell r="L96">
            <v>535.92631740593538</v>
          </cell>
          <cell r="M96">
            <v>-619.94604211735805</v>
          </cell>
          <cell r="N96">
            <v>-417.86939667006698</v>
          </cell>
          <cell r="O96">
            <v>-210.12433536415384</v>
          </cell>
          <cell r="P96">
            <v>51.828870298935797</v>
          </cell>
          <cell r="Q96">
            <v>1564.879899684269</v>
          </cell>
          <cell r="R96">
            <v>1795.9920636942215</v>
          </cell>
          <cell r="S96">
            <v>2114.9537229410403</v>
          </cell>
          <cell r="T96">
            <v>2378.8485623330625</v>
          </cell>
          <cell r="U96">
            <v>2624.3147046812815</v>
          </cell>
          <cell r="V96">
            <v>2854.2051385934938</v>
          </cell>
          <cell r="W96">
            <v>3731.9816790280702</v>
          </cell>
        </row>
        <row r="114">
          <cell r="X114" t="str">
            <v>PRESERVE</v>
          </cell>
          <cell r="Y114" t="b">
            <v>1</v>
          </cell>
          <cell r="Z114" t="str">
            <v>(boolean value)</v>
          </cell>
          <cell r="AA114" t="str">
            <v>Version</v>
          </cell>
          <cell r="AB114" t="str">
            <v>V.2</v>
          </cell>
          <cell r="AC114" t="str">
            <v>(V.1 or V.2)</v>
          </cell>
          <cell r="AD114" t="str">
            <v>ACC</v>
          </cell>
          <cell r="AR114" t="str">
            <v>PRESERVE</v>
          </cell>
          <cell r="AS114" t="b">
            <v>1</v>
          </cell>
          <cell r="AT114" t="str">
            <v>(boolean value)</v>
          </cell>
          <cell r="AU114" t="str">
            <v>Version</v>
          </cell>
          <cell r="AV114" t="str">
            <v>V.2</v>
          </cell>
          <cell r="AW114" t="str">
            <v>(V.1 or V.2)</v>
          </cell>
          <cell r="AX114" t="str">
            <v>ACC</v>
          </cell>
        </row>
        <row r="115">
          <cell r="X115" t="str">
            <v>APPLICATION</v>
          </cell>
          <cell r="Z115" t="str">
            <v>(Application ID)</v>
          </cell>
          <cell r="AD115" t="str">
            <v>ENT</v>
          </cell>
          <cell r="AR115" t="str">
            <v>APPLICATION</v>
          </cell>
          <cell r="AT115" t="str">
            <v>(Application ID)</v>
          </cell>
          <cell r="AX115" t="str">
            <v>ENT</v>
          </cell>
        </row>
        <row r="116">
          <cell r="X116" t="str">
            <v>READ ONLY</v>
          </cell>
          <cell r="Y116" t="b">
            <v>0</v>
          </cell>
          <cell r="Z116" t="str">
            <v>(boolean value)</v>
          </cell>
          <cell r="AD116" t="str">
            <v>CAT</v>
          </cell>
          <cell r="AE116" t="str">
            <v>$2</v>
          </cell>
          <cell r="AF116" t="str">
            <v>2004</v>
          </cell>
          <cell r="AG116" t="str">
            <v>2004</v>
          </cell>
          <cell r="AH116" t="str">
            <v>2004</v>
          </cell>
          <cell r="AI116" t="str">
            <v>2004</v>
          </cell>
          <cell r="AJ116" t="str">
            <v>2004</v>
          </cell>
          <cell r="AK116" t="str">
            <v>2004</v>
          </cell>
          <cell r="AL116" t="str">
            <v>2004</v>
          </cell>
          <cell r="AM116" t="str">
            <v>2004</v>
          </cell>
          <cell r="AN116" t="str">
            <v>2004</v>
          </cell>
          <cell r="AO116" t="str">
            <v>2004</v>
          </cell>
          <cell r="AP116" t="str">
            <v>2004</v>
          </cell>
          <cell r="AQ116" t="str">
            <v>2004</v>
          </cell>
          <cell r="AR116" t="str">
            <v>READ ONLY</v>
          </cell>
          <cell r="AS116" t="b">
            <v>0</v>
          </cell>
          <cell r="AT116" t="str">
            <v>(boolean value)</v>
          </cell>
          <cell r="AX116" t="str">
            <v>CAT</v>
          </cell>
          <cell r="AY116" t="str">
            <v>$2</v>
          </cell>
          <cell r="AZ116" t="str">
            <v>2004</v>
          </cell>
          <cell r="BA116" t="str">
            <v>2004</v>
          </cell>
          <cell r="BB116" t="str">
            <v>2004</v>
          </cell>
          <cell r="BC116" t="str">
            <v>2004</v>
          </cell>
          <cell r="BD116" t="str">
            <v>2004</v>
          </cell>
          <cell r="BE116" t="str">
            <v>2004</v>
          </cell>
          <cell r="BF116" t="str">
            <v>2004</v>
          </cell>
          <cell r="BG116" t="str">
            <v>2004</v>
          </cell>
          <cell r="BH116" t="str">
            <v>2004</v>
          </cell>
          <cell r="BI116" t="str">
            <v>2004</v>
          </cell>
          <cell r="BJ116" t="str">
            <v>2004</v>
          </cell>
          <cell r="BK116" t="str">
            <v>2004</v>
          </cell>
        </row>
        <row r="117">
          <cell r="X117" t="str">
            <v>BLANK MISSING</v>
          </cell>
          <cell r="Y117" t="b">
            <v>0</v>
          </cell>
          <cell r="Z117" t="str">
            <v>(boolean value)</v>
          </cell>
          <cell r="AD117" t="str">
            <v>PER</v>
          </cell>
          <cell r="AE117" t="str">
            <v>$1</v>
          </cell>
          <cell r="AF117">
            <v>1</v>
          </cell>
          <cell r="AG117">
            <v>2</v>
          </cell>
          <cell r="AH117">
            <v>3</v>
          </cell>
          <cell r="AI117">
            <v>4</v>
          </cell>
          <cell r="AJ117">
            <v>5</v>
          </cell>
          <cell r="AK117">
            <v>6</v>
          </cell>
          <cell r="AL117">
            <v>7</v>
          </cell>
          <cell r="AM117">
            <v>8</v>
          </cell>
          <cell r="AN117">
            <v>9</v>
          </cell>
          <cell r="AO117">
            <v>10</v>
          </cell>
          <cell r="AP117">
            <v>11</v>
          </cell>
          <cell r="AQ117">
            <v>12</v>
          </cell>
          <cell r="AR117" t="str">
            <v>BLANK MISSING</v>
          </cell>
          <cell r="AS117" t="b">
            <v>0</v>
          </cell>
          <cell r="AT117" t="str">
            <v>(boolean value)</v>
          </cell>
          <cell r="AX117" t="str">
            <v>PER</v>
          </cell>
          <cell r="AY117" t="str">
            <v>$1</v>
          </cell>
          <cell r="AZ117">
            <v>1</v>
          </cell>
          <cell r="BA117">
            <v>2</v>
          </cell>
          <cell r="BB117">
            <v>3</v>
          </cell>
          <cell r="BC117">
            <v>4</v>
          </cell>
          <cell r="BD117">
            <v>5</v>
          </cell>
          <cell r="BE117">
            <v>6</v>
          </cell>
          <cell r="BF117">
            <v>7</v>
          </cell>
          <cell r="BG117">
            <v>8</v>
          </cell>
          <cell r="BH117">
            <v>9</v>
          </cell>
          <cell r="BI117">
            <v>10</v>
          </cell>
          <cell r="BJ117">
            <v>11</v>
          </cell>
          <cell r="BK117">
            <v>12</v>
          </cell>
        </row>
        <row r="118">
          <cell r="AD118" t="str">
            <v>FRE</v>
          </cell>
          <cell r="AX118" t="str">
            <v>FRE</v>
          </cell>
        </row>
        <row r="119">
          <cell r="AD119" t="str">
            <v>KEYWORD</v>
          </cell>
          <cell r="AX119" t="str">
            <v>KEYWORD</v>
          </cell>
        </row>
        <row r="120">
          <cell r="X120" t="str">
            <v>ACC</v>
          </cell>
          <cell r="Y120" t="str">
            <v>ENT</v>
          </cell>
          <cell r="Z120" t="str">
            <v>CAT</v>
          </cell>
          <cell r="AA120" t="str">
            <v>PER</v>
          </cell>
          <cell r="AB120" t="str">
            <v>FRE</v>
          </cell>
          <cell r="AC120" t="str">
            <v>KEYWORD</v>
          </cell>
          <cell r="AD120" t="str">
            <v>SCALE</v>
          </cell>
          <cell r="AR120" t="str">
            <v>ACC</v>
          </cell>
          <cell r="AS120" t="str">
            <v>ENT</v>
          </cell>
          <cell r="AT120" t="str">
            <v>CAT</v>
          </cell>
          <cell r="AU120" t="str">
            <v>PER</v>
          </cell>
          <cell r="AV120" t="str">
            <v>FRE</v>
          </cell>
          <cell r="AW120" t="str">
            <v>KEYWORD</v>
          </cell>
          <cell r="AX120" t="str">
            <v>SCALE</v>
          </cell>
        </row>
        <row r="121">
          <cell r="X121" t="str">
            <v>$1</v>
          </cell>
          <cell r="Y121" t="str">
            <v>$1</v>
          </cell>
          <cell r="Z121" t="str">
            <v>$1</v>
          </cell>
          <cell r="AB121" t="str">
            <v>$1</v>
          </cell>
          <cell r="AR121" t="str">
            <v>$1</v>
          </cell>
          <cell r="AS121" t="str">
            <v>$1</v>
          </cell>
          <cell r="AT121" t="str">
            <v>$1</v>
          </cell>
          <cell r="AV121" t="str">
            <v>$1</v>
          </cell>
        </row>
        <row r="122">
          <cell r="X122">
            <v>3700000000</v>
          </cell>
          <cell r="Y122" t="str">
            <v>K0001_IKOS</v>
          </cell>
          <cell r="Z122" t="str">
            <v>Actual_</v>
          </cell>
          <cell r="AB122" t="str">
            <v>M.PER</v>
          </cell>
          <cell r="AD122">
            <v>1E-3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3699990000</v>
          </cell>
          <cell r="AS122" t="str">
            <v>K0001_IKOS</v>
          </cell>
          <cell r="AT122" t="str">
            <v>Actual_</v>
          </cell>
          <cell r="AV122" t="str">
            <v>M.PER</v>
          </cell>
          <cell r="AX122">
            <v>1E-3</v>
          </cell>
          <cell r="AZ122">
            <v>535.92631741000014</v>
          </cell>
          <cell r="BA122">
            <v>-114</v>
          </cell>
          <cell r="BB122">
            <v>93.235006410009348</v>
          </cell>
          <cell r="BC122">
            <v>164.46718510998022</v>
          </cell>
          <cell r="BD122">
            <v>179.22921555002785</v>
          </cell>
          <cell r="BE122">
            <v>1502.6665116399683</v>
          </cell>
          <cell r="BF122">
            <v>181.07543694003766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</row>
        <row r="123">
          <cell r="X123">
            <v>3700000000</v>
          </cell>
          <cell r="Y123" t="str">
            <v>K0001_IKOS</v>
          </cell>
          <cell r="Z123" t="str">
            <v>Budget_</v>
          </cell>
          <cell r="AB123" t="str">
            <v>M.PER</v>
          </cell>
          <cell r="AD123">
            <v>1E-3</v>
          </cell>
          <cell r="AF123">
            <v>-2.1924000000000002E-4</v>
          </cell>
          <cell r="AG123">
            <v>-4.3942999999999912E-4</v>
          </cell>
          <cell r="AH123">
            <v>-4.0979999999999909E-5</v>
          </cell>
          <cell r="AI123">
            <v>-3.5406000000000115E-4</v>
          </cell>
          <cell r="AJ123">
            <v>1.5317000000000114E-4</v>
          </cell>
          <cell r="AK123">
            <v>8.9866999999999898E-4</v>
          </cell>
          <cell r="AL123">
            <v>2.2979999999999902E-5</v>
          </cell>
          <cell r="AM123">
            <v>-6.7199999999999001E-6</v>
          </cell>
          <cell r="AN123">
            <v>-2.6599999999999991E-6</v>
          </cell>
          <cell r="AO123">
            <v>1.2099999999999992E-6</v>
          </cell>
          <cell r="AP123">
            <v>-2.3460000000000002E-5</v>
          </cell>
          <cell r="AQ123">
            <v>2.3517000000000001E-4</v>
          </cell>
          <cell r="AR123">
            <v>3699990000</v>
          </cell>
          <cell r="AS123" t="str">
            <v>K0001_IKOS</v>
          </cell>
          <cell r="AT123" t="str">
            <v>Budget_</v>
          </cell>
          <cell r="AV123" t="str">
            <v>M.PER</v>
          </cell>
          <cell r="AX123">
            <v>1E-3</v>
          </cell>
          <cell r="AZ123">
            <v>103.31136262000128</v>
          </cell>
          <cell r="BA123">
            <v>102.77534441999951</v>
          </cell>
          <cell r="BB123">
            <v>130.43360276000473</v>
          </cell>
          <cell r="BC123">
            <v>140.21224753999914</v>
          </cell>
          <cell r="BD123">
            <v>161.50351456999027</v>
          </cell>
          <cell r="BE123">
            <v>170.43511442000826</v>
          </cell>
          <cell r="BF123">
            <v>197.9821247800123</v>
          </cell>
          <cell r="BG123">
            <v>202.92341406999435</v>
          </cell>
          <cell r="BH123">
            <v>226.77739364998044</v>
          </cell>
          <cell r="BI123">
            <v>178.29972270000587</v>
          </cell>
          <cell r="BJ123">
            <v>152.08370712003625</v>
          </cell>
          <cell r="BK123">
            <v>98.802237539995929</v>
          </cell>
        </row>
        <row r="124">
          <cell r="X124">
            <v>3700000000</v>
          </cell>
          <cell r="Y124" t="str">
            <v>K0001_IKOS</v>
          </cell>
          <cell r="Z124" t="str">
            <v>Actual_</v>
          </cell>
          <cell r="AB124" t="str">
            <v>M.CTD</v>
          </cell>
          <cell r="AD124">
            <v>1E-3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3699990000</v>
          </cell>
          <cell r="AS124" t="str">
            <v>K0001_IKOS</v>
          </cell>
          <cell r="AT124" t="str">
            <v>Actual_</v>
          </cell>
          <cell r="AV124" t="str">
            <v>M.CTD</v>
          </cell>
          <cell r="AX124">
            <v>1E-3</v>
          </cell>
          <cell r="AZ124">
            <v>535.92631741000014</v>
          </cell>
          <cell r="BA124">
            <v>62.617197129991141</v>
          </cell>
          <cell r="BB124">
            <v>155.85220354000049</v>
          </cell>
          <cell r="BC124">
            <v>320.31938864998074</v>
          </cell>
          <cell r="BD124">
            <v>499.54860420000858</v>
          </cell>
          <cell r="BE124">
            <v>2002.2151158399768</v>
          </cell>
          <cell r="BF124">
            <v>2183.2905527800144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</row>
        <row r="125">
          <cell r="X125">
            <v>3700000000</v>
          </cell>
          <cell r="Y125" t="str">
            <v>K0001_IKOS</v>
          </cell>
          <cell r="Z125" t="str">
            <v>Budget_</v>
          </cell>
          <cell r="AB125" t="str">
            <v>M.CTD</v>
          </cell>
          <cell r="AD125">
            <v>1E-3</v>
          </cell>
          <cell r="AF125">
            <v>-2.1924000000000002E-4</v>
          </cell>
          <cell r="AG125">
            <v>-6.5866999999999911E-4</v>
          </cell>
          <cell r="AH125">
            <v>-6.9964999999999904E-4</v>
          </cell>
          <cell r="AI125">
            <v>-1.0537100000000002E-3</v>
          </cell>
          <cell r="AJ125">
            <v>-9.0053999999999905E-4</v>
          </cell>
          <cell r="AK125">
            <v>-1.8700000000000001E-6</v>
          </cell>
          <cell r="AL125">
            <v>2.1109999999999901E-5</v>
          </cell>
          <cell r="AM125">
            <v>1.4390000000000001E-5</v>
          </cell>
          <cell r="AN125">
            <v>1.1730000000000001E-5</v>
          </cell>
          <cell r="AO125">
            <v>1.294E-5</v>
          </cell>
          <cell r="AP125">
            <v>-1.0519999999999999E-5</v>
          </cell>
          <cell r="AQ125">
            <v>2.2465000000000001E-4</v>
          </cell>
          <cell r="AR125">
            <v>3699990000</v>
          </cell>
          <cell r="AS125" t="str">
            <v>K0001_IKOS</v>
          </cell>
          <cell r="AT125" t="str">
            <v>Budget_</v>
          </cell>
          <cell r="AV125" t="str">
            <v>M.CTD</v>
          </cell>
          <cell r="AX125">
            <v>1E-3</v>
          </cell>
          <cell r="AZ125">
            <v>103.31136262000128</v>
          </cell>
          <cell r="BA125">
            <v>206.08670704000079</v>
          </cell>
          <cell r="BB125">
            <v>336.52030980000552</v>
          </cell>
          <cell r="BC125">
            <v>476.73255734000469</v>
          </cell>
          <cell r="BD125">
            <v>638.23607190999496</v>
          </cell>
          <cell r="BE125">
            <v>808.67118633000325</v>
          </cell>
          <cell r="BF125">
            <v>1006.6533111100155</v>
          </cell>
          <cell r="BG125">
            <v>1209.5767251800098</v>
          </cell>
          <cell r="BH125">
            <v>1436.3541188299903</v>
          </cell>
          <cell r="BI125">
            <v>1614.6538415299963</v>
          </cell>
          <cell r="BJ125">
            <v>1766.7375486500325</v>
          </cell>
          <cell r="BK125">
            <v>1865.5397861900283</v>
          </cell>
        </row>
        <row r="126">
          <cell r="X126">
            <v>3700000000</v>
          </cell>
          <cell r="Y126" t="str">
            <v>K0001</v>
          </cell>
          <cell r="Z126" t="str">
            <v>DetailedFC3_</v>
          </cell>
          <cell r="AB126" t="str">
            <v>M.CTD</v>
          </cell>
          <cell r="AD126">
            <v>1E-3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3699990000</v>
          </cell>
          <cell r="AS126" t="str">
            <v>K0001</v>
          </cell>
          <cell r="AT126" t="str">
            <v>DetailedFC3_</v>
          </cell>
          <cell r="AV126" t="str">
            <v>M.CTD</v>
          </cell>
          <cell r="AX126">
            <v>1E-3</v>
          </cell>
          <cell r="AZ126">
            <v>535.92631740593538</v>
          </cell>
          <cell r="BA126">
            <v>-443.71273091756439</v>
          </cell>
          <cell r="BB126">
            <v>-224.78223836046854</v>
          </cell>
          <cell r="BC126">
            <v>102.50215546992712</v>
          </cell>
          <cell r="BD126">
            <v>388.68998887249256</v>
          </cell>
          <cell r="BE126">
            <v>2147.9547223669729</v>
          </cell>
          <cell r="BF126">
            <v>2453.6195135213002</v>
          </cell>
          <cell r="BG126">
            <v>2916.6946800280361</v>
          </cell>
          <cell r="BH126">
            <v>3357.3478150259984</v>
          </cell>
          <cell r="BI126">
            <v>3737.3715824744777</v>
          </cell>
          <cell r="BJ126">
            <v>4088.2117101162717</v>
          </cell>
          <cell r="BK126">
            <v>2967.1616375905637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</row>
        <row r="152">
          <cell r="D152" t="str">
            <v>CALCULATED EBITDA (KI1200/K0001_IKOS) - Total Investment (KI1440+KI1780) aus Blatt A2-1 und A2-4</v>
          </cell>
          <cell r="F152" t="str">
            <v>Actual_</v>
          </cell>
          <cell r="H152" t="str">
            <v>M.PER</v>
          </cell>
          <cell r="J152">
            <v>1E-3</v>
          </cell>
          <cell r="L152">
            <v>368.75248070861534</v>
          </cell>
          <cell r="M152">
            <v>408.4013600623914</v>
          </cell>
          <cell r="N152">
            <v>359.65364704817193</v>
          </cell>
          <cell r="O152">
            <v>338.67874198473919</v>
          </cell>
          <cell r="P152">
            <v>378.63160221115533</v>
          </cell>
          <cell r="Q152">
            <v>346.61913093811717</v>
          </cell>
          <cell r="R152">
            <v>514.5691751718773</v>
          </cell>
          <cell r="S152">
            <v>-5186.9005173018522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CALCULATED EBITDA (KI1200/K0001_IKOS) - Total Investment (KI1440+KI1780) aus Blatt A2-1 und A2-4</v>
          </cell>
          <cell r="F153" t="str">
            <v>Budget_</v>
          </cell>
          <cell r="H153" t="str">
            <v>M.PER</v>
          </cell>
          <cell r="J153">
            <v>1E-3</v>
          </cell>
          <cell r="L153">
            <v>441.02748186049945</v>
          </cell>
          <cell r="M153">
            <v>443.09601479579339</v>
          </cell>
          <cell r="N153">
            <v>351.83373062223524</v>
          </cell>
          <cell r="O153">
            <v>418.14077512776362</v>
          </cell>
          <cell r="P153">
            <v>443.54694542532758</v>
          </cell>
          <cell r="Q153">
            <v>209.34311814124317</v>
          </cell>
          <cell r="R153">
            <v>450.39152387864203</v>
          </cell>
          <cell r="S153">
            <v>460.02177401141637</v>
          </cell>
          <cell r="T153">
            <v>372.77157774763214</v>
          </cell>
          <cell r="U153">
            <v>392.21054759171562</v>
          </cell>
          <cell r="V153">
            <v>330.39912076380665</v>
          </cell>
          <cell r="W153">
            <v>-652.71892442779119</v>
          </cell>
        </row>
        <row r="154">
          <cell r="D154" t="str">
            <v>CALCULATED EBITDA (KI1200/K0001_IKOS) - Total Investment (KI1440+KI1780) aus Blatt A2-1 und A2-4</v>
          </cell>
          <cell r="F154" t="str">
            <v>Actual_</v>
          </cell>
          <cell r="H154" t="str">
            <v>M.CTD</v>
          </cell>
          <cell r="J154">
            <v>1E-3</v>
          </cell>
          <cell r="L154">
            <v>368.75248070861534</v>
          </cell>
          <cell r="M154">
            <v>777.1538407710068</v>
          </cell>
          <cell r="N154">
            <v>1136.8074878191787</v>
          </cell>
          <cell r="O154">
            <v>1475.4862298039179</v>
          </cell>
          <cell r="P154">
            <v>1846.8178320150732</v>
          </cell>
          <cell r="Q154">
            <v>2193.4369629531902</v>
          </cell>
          <cell r="R154">
            <v>2708.0061381250671</v>
          </cell>
          <cell r="S154">
            <v>-2478.8943791767847</v>
          </cell>
          <cell r="T154">
            <v>-2478.8943791767847</v>
          </cell>
          <cell r="U154">
            <v>-2478.8943791767847</v>
          </cell>
          <cell r="V154">
            <v>-2478.8943791767847</v>
          </cell>
          <cell r="W154">
            <v>-2478.8943791767847</v>
          </cell>
        </row>
        <row r="155">
          <cell r="D155" t="str">
            <v>CALCULATED EBITDA (KI1200/K0001_IKOS) - Total Investment (KI1440+KI1780) aus Blatt A2-1 und A2-4</v>
          </cell>
          <cell r="F155" t="str">
            <v>Budget_</v>
          </cell>
          <cell r="H155" t="str">
            <v>M.CTD</v>
          </cell>
          <cell r="J155">
            <v>1E-3</v>
          </cell>
          <cell r="L155">
            <v>441.02748186049945</v>
          </cell>
          <cell r="M155">
            <v>884.12349665629301</v>
          </cell>
          <cell r="N155">
            <v>1235.9572272785281</v>
          </cell>
          <cell r="O155">
            <v>1654.0980024062915</v>
          </cell>
          <cell r="P155">
            <v>2097.644947831619</v>
          </cell>
          <cell r="Q155">
            <v>2306.9880659728624</v>
          </cell>
          <cell r="R155">
            <v>2757.3795898515045</v>
          </cell>
          <cell r="S155">
            <v>3217.4013638629208</v>
          </cell>
          <cell r="T155">
            <v>3590.1729416105527</v>
          </cell>
          <cell r="U155">
            <v>3982.3834892022683</v>
          </cell>
          <cell r="V155">
            <v>4312.7826099660751</v>
          </cell>
          <cell r="W155">
            <v>3660.0636855382845</v>
          </cell>
        </row>
        <row r="156">
          <cell r="D156" t="str">
            <v>CALCULATED EBITDA (KI1200/K0001_IKOS) - Total Investment (KI1440+KI1780) aus Blatt A2-1 und A2-4</v>
          </cell>
          <cell r="F156" t="str">
            <v>DetailedFC3_</v>
          </cell>
          <cell r="H156" t="str">
            <v>M.CTD</v>
          </cell>
          <cell r="J156">
            <v>1E-3</v>
          </cell>
          <cell r="L156">
            <v>368.75248070455058</v>
          </cell>
          <cell r="M156">
            <v>780.78183369084604</v>
          </cell>
          <cell r="N156">
            <v>1139.7270923753413</v>
          </cell>
          <cell r="O156">
            <v>1476.5888965880681</v>
          </cell>
          <cell r="P156">
            <v>1849.1135887550245</v>
          </cell>
          <cell r="Q156">
            <v>2196.3986147953078</v>
          </cell>
          <cell r="R156">
            <v>2622.481914050642</v>
          </cell>
          <cell r="S156">
            <v>3133.6282387528536</v>
          </cell>
          <cell r="T156">
            <v>3487.5995925789944</v>
          </cell>
          <cell r="U156">
            <v>3880.4244632334057</v>
          </cell>
          <cell r="V156">
            <v>4226.4184855009335</v>
          </cell>
          <cell r="W156">
            <v>4351.8572224622703</v>
          </cell>
        </row>
      </sheetData>
      <sheetData sheetId="7" refreshError="1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>
            <v>2003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  <cell r="X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12</v>
          </cell>
          <cell r="M57">
            <v>1</v>
          </cell>
          <cell r="N57">
            <v>2</v>
          </cell>
          <cell r="O57">
            <v>3</v>
          </cell>
          <cell r="P57">
            <v>4</v>
          </cell>
          <cell r="Q57">
            <v>5</v>
          </cell>
          <cell r="R57">
            <v>6</v>
          </cell>
          <cell r="S57">
            <v>7</v>
          </cell>
          <cell r="T57">
            <v>8</v>
          </cell>
          <cell r="U57">
            <v>9</v>
          </cell>
          <cell r="V57">
            <v>10</v>
          </cell>
          <cell r="W57">
            <v>11</v>
          </cell>
          <cell r="X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KI3050</v>
          </cell>
          <cell r="E62" t="str">
            <v>K0001</v>
          </cell>
          <cell r="F62" t="str">
            <v>Actual_</v>
          </cell>
          <cell r="H62" t="str">
            <v>M.CTD</v>
          </cell>
          <cell r="J62">
            <v>1E-3</v>
          </cell>
          <cell r="L62">
            <v>57.416909000000004</v>
          </cell>
          <cell r="M62">
            <v>58.014688999999997</v>
          </cell>
          <cell r="N62">
            <v>58.719925999999994</v>
          </cell>
          <cell r="O62">
            <v>59.538055999999997</v>
          </cell>
          <cell r="P62">
            <v>60.191270999999993</v>
          </cell>
          <cell r="Q62">
            <v>60.768090999999998</v>
          </cell>
          <cell r="R62">
            <v>61.416719000000008</v>
          </cell>
          <cell r="S62">
            <v>61.907975000000008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D63" t="str">
            <v>KI3050</v>
          </cell>
          <cell r="E63" t="str">
            <v>K0001</v>
          </cell>
          <cell r="F63" t="str">
            <v>Budget_</v>
          </cell>
          <cell r="H63" t="str">
            <v>M.CTD</v>
          </cell>
          <cell r="J63">
            <v>1E-3</v>
          </cell>
          <cell r="L63">
            <v>54.604803709999999</v>
          </cell>
          <cell r="M63">
            <v>57.133371330000003</v>
          </cell>
          <cell r="N63">
            <v>57.504512540000007</v>
          </cell>
          <cell r="O63">
            <v>57.905709050000006</v>
          </cell>
          <cell r="P63">
            <v>58.167477250000005</v>
          </cell>
          <cell r="Q63">
            <v>58.481821690000004</v>
          </cell>
          <cell r="R63">
            <v>58.753074340000005</v>
          </cell>
          <cell r="S63">
            <v>59.06535181000001</v>
          </cell>
          <cell r="T63">
            <v>59.339810450000009</v>
          </cell>
          <cell r="U63">
            <v>59.61674893</v>
          </cell>
          <cell r="V63">
            <v>59.921330760000004</v>
          </cell>
          <cell r="W63">
            <v>60.308730140000002</v>
          </cell>
          <cell r="X63">
            <v>61.139523610000005</v>
          </cell>
        </row>
        <row r="64">
          <cell r="D64" t="str">
            <v>KI3050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57.416909000000004</v>
          </cell>
          <cell r="M64">
            <v>58.014688999999997</v>
          </cell>
          <cell r="N64">
            <v>58.719925999999994</v>
          </cell>
          <cell r="O64">
            <v>59.538055999999997</v>
          </cell>
          <cell r="P64">
            <v>60.191270999999993</v>
          </cell>
          <cell r="Q64">
            <v>60.768090999999998</v>
          </cell>
          <cell r="R64">
            <v>61.416719000000008</v>
          </cell>
          <cell r="S64">
            <v>61.907975000000008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D65" t="str">
            <v>KI3050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54.604803709999999</v>
          </cell>
          <cell r="M65">
            <v>57.133371330000003</v>
          </cell>
          <cell r="N65">
            <v>57.504512540000007</v>
          </cell>
          <cell r="O65">
            <v>57.905709050000006</v>
          </cell>
          <cell r="P65">
            <v>58.167477250000005</v>
          </cell>
          <cell r="Q65">
            <v>58.481821690000004</v>
          </cell>
          <cell r="R65">
            <v>58.753074340000005</v>
          </cell>
          <cell r="S65">
            <v>59.06535181000001</v>
          </cell>
          <cell r="T65">
            <v>59.339810450000009</v>
          </cell>
          <cell r="U65">
            <v>59.61674893</v>
          </cell>
          <cell r="V65">
            <v>59.921330760000004</v>
          </cell>
          <cell r="W65">
            <v>60.308730140000002</v>
          </cell>
          <cell r="X65">
            <v>61.139523610000005</v>
          </cell>
        </row>
        <row r="66">
          <cell r="D66" t="str">
            <v>KI3050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56.759148350000004</v>
          </cell>
          <cell r="M66">
            <v>58.014688999999997</v>
          </cell>
          <cell r="N66">
            <v>58.719925999999994</v>
          </cell>
          <cell r="O66">
            <v>59.538055999999997</v>
          </cell>
          <cell r="P66">
            <v>60.191270999999993</v>
          </cell>
          <cell r="Q66">
            <v>60.768090999999998</v>
          </cell>
          <cell r="R66">
            <v>61.416719000000008</v>
          </cell>
          <cell r="S66">
            <v>61.889812130000003</v>
          </cell>
          <cell r="T66">
            <v>62.184030379999996</v>
          </cell>
          <cell r="U66">
            <v>62.471724309999999</v>
          </cell>
          <cell r="V66">
            <v>62.720133540000006</v>
          </cell>
          <cell r="W66">
            <v>63.001904269999997</v>
          </cell>
          <cell r="X66">
            <v>63.534343040000003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KI3250</v>
          </cell>
          <cell r="E92" t="str">
            <v>K0001</v>
          </cell>
          <cell r="F92" t="str">
            <v>Actual_</v>
          </cell>
          <cell r="H92" t="str">
            <v>M.PER</v>
          </cell>
          <cell r="L92">
            <v>1720.9380000000001</v>
          </cell>
          <cell r="M92">
            <v>1690.125</v>
          </cell>
          <cell r="N92">
            <v>1777.1319999999996</v>
          </cell>
          <cell r="O92">
            <v>1748.3340000000007</v>
          </cell>
          <cell r="P92">
            <v>1665.3330000000005</v>
          </cell>
          <cell r="Q92">
            <v>1788.6279999999988</v>
          </cell>
          <cell r="R92">
            <v>1747.9629999999997</v>
          </cell>
          <cell r="S92">
            <v>-12138.453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 t="str">
            <v>KI3250</v>
          </cell>
          <cell r="E93" t="str">
            <v>K0001</v>
          </cell>
          <cell r="F93" t="str">
            <v>Budget_</v>
          </cell>
          <cell r="H93" t="str">
            <v>M.PER</v>
          </cell>
          <cell r="L93">
            <v>1605.5937700000002</v>
          </cell>
          <cell r="M93">
            <v>1511.3912299999995</v>
          </cell>
          <cell r="N93">
            <v>1566.8345899999995</v>
          </cell>
          <cell r="O93">
            <v>1413.0010000000011</v>
          </cell>
          <cell r="P93">
            <v>1481.1104999999998</v>
          </cell>
          <cell r="Q93">
            <v>1497.2024700000002</v>
          </cell>
          <cell r="R93">
            <v>1447.0685799999992</v>
          </cell>
          <cell r="S93">
            <v>1435.5187900000001</v>
          </cell>
          <cell r="T93">
            <v>1434.2030500000001</v>
          </cell>
          <cell r="U93">
            <v>1454.1538299999993</v>
          </cell>
          <cell r="V93">
            <v>1534.8465800000013</v>
          </cell>
          <cell r="W93">
            <v>2045.2040000000015</v>
          </cell>
        </row>
        <row r="94">
          <cell r="D94" t="str">
            <v>KI3250</v>
          </cell>
          <cell r="E94" t="str">
            <v>K0001</v>
          </cell>
          <cell r="F94" t="str">
            <v>Actual_</v>
          </cell>
          <cell r="H94" t="str">
            <v>M.CTD</v>
          </cell>
          <cell r="L94">
            <v>1720.9380000000001</v>
          </cell>
          <cell r="M94">
            <v>3411.0630000000001</v>
          </cell>
          <cell r="N94">
            <v>5188.1949999999997</v>
          </cell>
          <cell r="O94">
            <v>6936.5290000000005</v>
          </cell>
          <cell r="P94">
            <v>8601.862000000001</v>
          </cell>
          <cell r="Q94">
            <v>10390.49</v>
          </cell>
          <cell r="R94">
            <v>12138.453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D95" t="str">
            <v>KI3250</v>
          </cell>
          <cell r="E95" t="str">
            <v>K0001</v>
          </cell>
          <cell r="F95" t="str">
            <v>Budget_</v>
          </cell>
          <cell r="H95" t="str">
            <v>M.CTD</v>
          </cell>
          <cell r="L95">
            <v>1605.5937700000002</v>
          </cell>
          <cell r="M95">
            <v>3116.9849999999997</v>
          </cell>
          <cell r="N95">
            <v>4683.8195899999992</v>
          </cell>
          <cell r="O95">
            <v>6096.8205900000003</v>
          </cell>
          <cell r="P95">
            <v>7577.93109</v>
          </cell>
          <cell r="Q95">
            <v>9075.1335600000002</v>
          </cell>
          <cell r="R95">
            <v>10522.202139999999</v>
          </cell>
          <cell r="S95">
            <v>11957.720929999999</v>
          </cell>
          <cell r="T95">
            <v>13391.92398</v>
          </cell>
          <cell r="U95">
            <v>14846.077809999999</v>
          </cell>
          <cell r="V95">
            <v>16380.92439</v>
          </cell>
          <cell r="W95">
            <v>18426.128390000002</v>
          </cell>
        </row>
        <row r="96">
          <cell r="D96" t="str">
            <v>KI3250</v>
          </cell>
          <cell r="E96" t="str">
            <v>K0001</v>
          </cell>
          <cell r="F96" t="str">
            <v>DetailedFC3_</v>
          </cell>
          <cell r="H96" t="str">
            <v>M.CTD</v>
          </cell>
          <cell r="L96">
            <v>1720.9380000000001</v>
          </cell>
          <cell r="M96">
            <v>3411.0630000000001</v>
          </cell>
          <cell r="N96">
            <v>5188.1949999999997</v>
          </cell>
          <cell r="O96">
            <v>6936.5290000000005</v>
          </cell>
          <cell r="P96">
            <v>8601.862000000001</v>
          </cell>
          <cell r="Q96">
            <v>10390.49</v>
          </cell>
          <cell r="R96">
            <v>12097.18283</v>
          </cell>
          <cell r="S96">
            <v>13636.21542</v>
          </cell>
          <cell r="T96">
            <v>15164.67692</v>
          </cell>
          <cell r="U96">
            <v>16693.690219999997</v>
          </cell>
          <cell r="V96">
            <v>18278.809540000002</v>
          </cell>
          <cell r="W96">
            <v>20161.788800000002</v>
          </cell>
        </row>
        <row r="114">
          <cell r="D114" t="str">
            <v>PRESERVE</v>
          </cell>
          <cell r="E114" t="b">
            <v>1</v>
          </cell>
          <cell r="F114" t="str">
            <v>(boolean value)</v>
          </cell>
          <cell r="G114" t="str">
            <v>Version</v>
          </cell>
          <cell r="H114" t="str">
            <v>V.2</v>
          </cell>
          <cell r="I114" t="str">
            <v>(V.1 or V.2)</v>
          </cell>
          <cell r="J114" t="str">
            <v>ACC</v>
          </cell>
        </row>
        <row r="115">
          <cell r="D115" t="str">
            <v>APPLICATION</v>
          </cell>
          <cell r="F115" t="str">
            <v>(Application ID)</v>
          </cell>
          <cell r="J115" t="str">
            <v>ENT</v>
          </cell>
        </row>
        <row r="116">
          <cell r="D116" t="str">
            <v>READ ONLY</v>
          </cell>
          <cell r="E116" t="b">
            <v>0</v>
          </cell>
          <cell r="F116" t="str">
            <v>(boolean value)</v>
          </cell>
          <cell r="J116" t="str">
            <v>CAT</v>
          </cell>
          <cell r="K116" t="str">
            <v>$2</v>
          </cell>
          <cell r="L116" t="str">
            <v>2004</v>
          </cell>
          <cell r="M116" t="str">
            <v>2004</v>
          </cell>
          <cell r="N116" t="str">
            <v>2004</v>
          </cell>
          <cell r="O116" t="str">
            <v>2004</v>
          </cell>
          <cell r="P116" t="str">
            <v>2004</v>
          </cell>
          <cell r="Q116" t="str">
            <v>2004</v>
          </cell>
          <cell r="R116" t="str">
            <v>2004</v>
          </cell>
          <cell r="S116" t="str">
            <v>2004</v>
          </cell>
          <cell r="T116" t="str">
            <v>2004</v>
          </cell>
          <cell r="U116" t="str">
            <v>2004</v>
          </cell>
          <cell r="V116" t="str">
            <v>2004</v>
          </cell>
          <cell r="W116" t="str">
            <v>2004</v>
          </cell>
        </row>
        <row r="117">
          <cell r="D117" t="str">
            <v>BLANK MISSING</v>
          </cell>
          <cell r="E117" t="b">
            <v>0</v>
          </cell>
          <cell r="F117" t="str">
            <v>(boolean value)</v>
          </cell>
          <cell r="J117" t="str">
            <v>PER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J118" t="str">
            <v>FRE</v>
          </cell>
        </row>
        <row r="119">
          <cell r="J119" t="str">
            <v>KEYWORD</v>
          </cell>
        </row>
        <row r="120">
          <cell r="D120" t="str">
            <v>ACC</v>
          </cell>
          <cell r="E120" t="str">
            <v>ENT</v>
          </cell>
          <cell r="F120" t="str">
            <v>CAT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SCALE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H121" t="str">
            <v>$1</v>
          </cell>
        </row>
        <row r="122">
          <cell r="D122" t="str">
            <v>KI3410</v>
          </cell>
          <cell r="E122" t="str">
            <v>K0001</v>
          </cell>
          <cell r="F122" t="str">
            <v>Actual_</v>
          </cell>
          <cell r="H122" t="str">
            <v>M.PER</v>
          </cell>
          <cell r="L122">
            <v>597.77999999999884</v>
          </cell>
          <cell r="M122">
            <v>705.23699999999735</v>
          </cell>
          <cell r="N122">
            <v>818.13000000000102</v>
          </cell>
          <cell r="O122">
            <v>653.21500000000003</v>
          </cell>
          <cell r="P122">
            <v>576.82000000000005</v>
          </cell>
          <cell r="Q122">
            <v>648.62800000000789</v>
          </cell>
          <cell r="R122">
            <v>491.25599999999758</v>
          </cell>
          <cell r="S122">
            <v>-61907.975000000006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KI3410</v>
          </cell>
          <cell r="E123" t="str">
            <v>K0001</v>
          </cell>
          <cell r="F123" t="str">
            <v>Budget_</v>
          </cell>
          <cell r="H123" t="str">
            <v>M.PER</v>
          </cell>
          <cell r="L123">
            <v>338.59895000000324</v>
          </cell>
          <cell r="M123">
            <v>371.14121000000159</v>
          </cell>
          <cell r="N123">
            <v>401.19650999999794</v>
          </cell>
          <cell r="O123">
            <v>261.76820000000225</v>
          </cell>
          <cell r="P123">
            <v>314.34444000000076</v>
          </cell>
          <cell r="Q123">
            <v>271.25264999999854</v>
          </cell>
          <cell r="R123">
            <v>312.2774700000009</v>
          </cell>
          <cell r="S123">
            <v>274.4586399999971</v>
          </cell>
          <cell r="T123">
            <v>276.93847999999707</v>
          </cell>
          <cell r="U123">
            <v>304.58183000000645</v>
          </cell>
          <cell r="V123">
            <v>387.39937999999893</v>
          </cell>
          <cell r="W123">
            <v>830.79347000000416</v>
          </cell>
        </row>
        <row r="124">
          <cell r="D124" t="str">
            <v>KI3410</v>
          </cell>
          <cell r="E124" t="str">
            <v>K0001</v>
          </cell>
          <cell r="F124" t="str">
            <v>Actual_</v>
          </cell>
          <cell r="H124" t="str">
            <v>M.CTD</v>
          </cell>
          <cell r="L124">
            <v>597.77999999999884</v>
          </cell>
          <cell r="M124">
            <v>1303.0169999999962</v>
          </cell>
          <cell r="N124">
            <v>2121.1469999999972</v>
          </cell>
          <cell r="O124">
            <v>2774.3619999999974</v>
          </cell>
          <cell r="P124">
            <v>3351.1819999999971</v>
          </cell>
          <cell r="Q124">
            <v>3999.81</v>
          </cell>
          <cell r="R124">
            <v>4491.0660000000025</v>
          </cell>
          <cell r="S124">
            <v>-57416.909</v>
          </cell>
          <cell r="T124">
            <v>-57416.909</v>
          </cell>
          <cell r="U124">
            <v>-57416.909</v>
          </cell>
          <cell r="V124">
            <v>-57416.909</v>
          </cell>
          <cell r="W124">
            <v>-57416.909</v>
          </cell>
        </row>
        <row r="125">
          <cell r="D125" t="str">
            <v>KI3410</v>
          </cell>
          <cell r="E125" t="str">
            <v>K0001</v>
          </cell>
          <cell r="F125" t="str">
            <v>Budget_</v>
          </cell>
          <cell r="H125" t="str">
            <v>M.CTD</v>
          </cell>
          <cell r="L125">
            <v>338.59895000000324</v>
          </cell>
          <cell r="M125">
            <v>709.74016000000483</v>
          </cell>
          <cell r="N125">
            <v>1110.9366700000028</v>
          </cell>
          <cell r="O125">
            <v>1372.704870000005</v>
          </cell>
          <cell r="P125">
            <v>1687.0493100000058</v>
          </cell>
          <cell r="Q125">
            <v>1958.3019600000043</v>
          </cell>
          <cell r="R125">
            <v>2270.5794300000052</v>
          </cell>
          <cell r="S125">
            <v>2545.0380700000023</v>
          </cell>
          <cell r="T125">
            <v>2821.9765499999994</v>
          </cell>
          <cell r="U125">
            <v>3126.5583800000059</v>
          </cell>
          <cell r="V125">
            <v>3513.9577600000048</v>
          </cell>
          <cell r="W125">
            <v>4344.7512300000089</v>
          </cell>
        </row>
        <row r="126">
          <cell r="D126" t="str">
            <v>KI3410</v>
          </cell>
          <cell r="E126" t="str">
            <v>K0001</v>
          </cell>
          <cell r="F126" t="str">
            <v>DetailedFC3_</v>
          </cell>
          <cell r="H126" t="str">
            <v>M.CTD</v>
          </cell>
          <cell r="L126">
            <v>597.77999999999884</v>
          </cell>
          <cell r="M126">
            <v>1303.0169999999962</v>
          </cell>
          <cell r="N126">
            <v>2121.1469999999972</v>
          </cell>
          <cell r="O126">
            <v>2774.3619999999974</v>
          </cell>
          <cell r="P126">
            <v>3351.1819999999971</v>
          </cell>
          <cell r="Q126">
            <v>3999.81</v>
          </cell>
          <cell r="R126">
            <v>4472.9031299999988</v>
          </cell>
          <cell r="S126">
            <v>4767.1213800000005</v>
          </cell>
          <cell r="T126">
            <v>5054.8153099999981</v>
          </cell>
          <cell r="U126">
            <v>5303.2245400000029</v>
          </cell>
          <cell r="V126">
            <v>5584.9952700000031</v>
          </cell>
          <cell r="W126">
            <v>6117.4340400000001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</row>
        <row r="152">
          <cell r="D152" t="str">
            <v>KI3205</v>
          </cell>
          <cell r="E152" t="str">
            <v>K0001</v>
          </cell>
          <cell r="F152" t="str">
            <v>Actual_</v>
          </cell>
          <cell r="H152" t="str">
            <v>M.CTD</v>
          </cell>
          <cell r="J152">
            <v>100</v>
          </cell>
          <cell r="L152">
            <v>1.9429740546431669</v>
          </cell>
          <cell r="M152">
            <v>1.685011767931903</v>
          </cell>
          <cell r="N152">
            <v>1.6232325019718323</v>
          </cell>
          <cell r="O152">
            <v>1.8252403607012677</v>
          </cell>
          <cell r="P152">
            <v>1.8011222645172353</v>
          </cell>
          <cell r="Q152">
            <v>1.8649634107545783</v>
          </cell>
          <cell r="R152">
            <v>2.0346127921468833</v>
          </cell>
          <cell r="S152">
            <v>-24.683824660716166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KI3205</v>
          </cell>
          <cell r="E153" t="str">
            <v>K0001</v>
          </cell>
          <cell r="F153" t="str">
            <v>Budget_</v>
          </cell>
          <cell r="H153" t="str">
            <v>M.CTD</v>
          </cell>
          <cell r="J153">
            <v>100</v>
          </cell>
          <cell r="L153">
            <v>2.2246486578869229</v>
          </cell>
          <cell r="M153">
            <v>1.9893074810994418</v>
          </cell>
          <cell r="N153">
            <v>2.0199911133365318</v>
          </cell>
          <cell r="O153">
            <v>1.9836325971521975</v>
          </cell>
          <cell r="P153">
            <v>2.0004681735809515</v>
          </cell>
          <cell r="Q153">
            <v>2.0914418513857567</v>
          </cell>
          <cell r="R153">
            <v>1.9263389048420072</v>
          </cell>
          <cell r="S153">
            <v>1.9611647631553202</v>
          </cell>
          <cell r="T153">
            <v>1.9456927739531917</v>
          </cell>
          <cell r="U153">
            <v>1.9233569804387076</v>
          </cell>
          <cell r="V153">
            <v>1.908752588846107</v>
          </cell>
          <cell r="W153">
            <v>1.9998814021646636</v>
          </cell>
        </row>
        <row r="154">
          <cell r="D154" t="str">
            <v>KI3200</v>
          </cell>
          <cell r="E154" t="str">
            <v>K0001</v>
          </cell>
          <cell r="F154" t="str">
            <v>Actual_</v>
          </cell>
          <cell r="H154" t="str">
            <v>M.CTD</v>
          </cell>
          <cell r="J154">
            <v>100</v>
          </cell>
          <cell r="L154">
            <v>1.9429740546431669</v>
          </cell>
          <cell r="M154">
            <v>1.8129893023502917</v>
          </cell>
          <cell r="N154">
            <v>1.7485874494988896</v>
          </cell>
          <cell r="O154">
            <v>1.7683076261406365</v>
          </cell>
          <cell r="P154">
            <v>1.7752835704215917</v>
          </cell>
          <cell r="Q154">
            <v>1.7906735318555089</v>
          </cell>
          <cell r="R154">
            <v>1.8269096092392609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D155" t="str">
            <v>KI3200</v>
          </cell>
          <cell r="E155" t="str">
            <v>K0001</v>
          </cell>
          <cell r="F155" t="str">
            <v>Budget_</v>
          </cell>
          <cell r="H155" t="str">
            <v>M.CTD</v>
          </cell>
          <cell r="J155">
            <v>100</v>
          </cell>
          <cell r="L155">
            <v>2.2246486578869229</v>
          </cell>
          <cell r="M155">
            <v>2.106512708251874</v>
          </cell>
          <cell r="N155">
            <v>2.0773605644951374</v>
          </cell>
          <cell r="O155">
            <v>2.0540327581249005</v>
          </cell>
          <cell r="P155">
            <v>2.0432418871142817</v>
          </cell>
          <cell r="Q155">
            <v>2.0515030129652896</v>
          </cell>
          <cell r="R155">
            <v>2.0333320943454138</v>
          </cell>
          <cell r="S155">
            <v>2.0242069725188827</v>
          </cell>
          <cell r="T155">
            <v>2.0153436555215367</v>
          </cell>
          <cell r="U155">
            <v>2.005924058877055</v>
          </cell>
          <cell r="V155">
            <v>1.9967447097170905</v>
          </cell>
          <cell r="W155">
            <v>1.9963955864751661</v>
          </cell>
        </row>
        <row r="156">
          <cell r="D156" t="str">
            <v>KI3200</v>
          </cell>
          <cell r="E156" t="str">
            <v>K0001</v>
          </cell>
          <cell r="F156" t="str">
            <v>DetailedFC3_</v>
          </cell>
          <cell r="H156" t="str">
            <v>M.CTD</v>
          </cell>
          <cell r="J156">
            <v>100</v>
          </cell>
          <cell r="L156">
            <v>1.9429740546431669</v>
          </cell>
          <cell r="M156">
            <v>1.8129893023502917</v>
          </cell>
          <cell r="N156">
            <v>1.7485874494988896</v>
          </cell>
          <cell r="O156">
            <v>1.7683076261406365</v>
          </cell>
          <cell r="P156">
            <v>1.7752835704215917</v>
          </cell>
          <cell r="Q156">
            <v>1.7906735318555089</v>
          </cell>
          <cell r="R156">
            <v>1.821843038486834</v>
          </cell>
          <cell r="S156">
            <v>1.8461820243102036</v>
          </cell>
          <cell r="T156">
            <v>1.8631361008572145</v>
          </cell>
          <cell r="U156">
            <v>1.882350489446347</v>
          </cell>
          <cell r="V156">
            <v>1.9003797802308102</v>
          </cell>
          <cell r="W156">
            <v>1.9228022554898128</v>
          </cell>
        </row>
      </sheetData>
      <sheetData sheetId="8" refreshError="1">
        <row r="56">
          <cell r="D56" t="str">
            <v>PRESERVE</v>
          </cell>
          <cell r="E56" t="b">
            <v>1</v>
          </cell>
          <cell r="F56" t="str">
            <v>(boolean value)</v>
          </cell>
          <cell r="G56" t="str">
            <v>Version</v>
          </cell>
          <cell r="H56" t="str">
            <v>V.2</v>
          </cell>
          <cell r="I56" t="str">
            <v>(V.1 or V.2)</v>
          </cell>
          <cell r="J56" t="str">
            <v>ACC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APPLICATION</v>
          </cell>
          <cell r="E57" t="b">
            <v>0</v>
          </cell>
          <cell r="F57" t="str">
            <v>(Application ID)</v>
          </cell>
          <cell r="J57" t="str">
            <v>ENT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D58" t="str">
            <v>READ ONLY</v>
          </cell>
          <cell r="E58" t="b">
            <v>0</v>
          </cell>
          <cell r="F58" t="str">
            <v>(boolean value)</v>
          </cell>
          <cell r="J58" t="str">
            <v>CAT</v>
          </cell>
          <cell r="K58" t="str">
            <v>$2</v>
          </cell>
          <cell r="L58">
            <v>2003</v>
          </cell>
          <cell r="M58" t="str">
            <v>2004</v>
          </cell>
          <cell r="N58" t="str">
            <v>2004</v>
          </cell>
          <cell r="O58" t="str">
            <v>2004</v>
          </cell>
          <cell r="P58" t="str">
            <v>2004</v>
          </cell>
          <cell r="Q58" t="str">
            <v>2004</v>
          </cell>
          <cell r="R58" t="str">
            <v>2004</v>
          </cell>
          <cell r="S58" t="str">
            <v>2004</v>
          </cell>
          <cell r="T58" t="str">
            <v>2004</v>
          </cell>
          <cell r="U58" t="str">
            <v>2004</v>
          </cell>
          <cell r="V58" t="str">
            <v>2004</v>
          </cell>
          <cell r="W58" t="str">
            <v>2004</v>
          </cell>
          <cell r="X58" t="str">
            <v>2004</v>
          </cell>
        </row>
        <row r="59">
          <cell r="D59" t="str">
            <v>BLANK MISSING</v>
          </cell>
          <cell r="E59" t="b">
            <v>0</v>
          </cell>
          <cell r="F59" t="str">
            <v>(boolean value)</v>
          </cell>
          <cell r="J59" t="str">
            <v>PER</v>
          </cell>
          <cell r="K59" t="str">
            <v>$1</v>
          </cell>
          <cell r="L59">
            <v>12</v>
          </cell>
          <cell r="M59">
            <v>1</v>
          </cell>
          <cell r="N59">
            <v>2</v>
          </cell>
          <cell r="O59">
            <v>3</v>
          </cell>
          <cell r="P59">
            <v>4</v>
          </cell>
          <cell r="Q59">
            <v>5</v>
          </cell>
          <cell r="R59">
            <v>6</v>
          </cell>
          <cell r="S59">
            <v>7</v>
          </cell>
          <cell r="T59">
            <v>8</v>
          </cell>
          <cell r="U59">
            <v>9</v>
          </cell>
          <cell r="V59">
            <v>10</v>
          </cell>
          <cell r="W59">
            <v>11</v>
          </cell>
          <cell r="X59">
            <v>12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FRE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  <cell r="J61" t="str">
            <v>KEYWORD</v>
          </cell>
        </row>
        <row r="62">
          <cell r="D62" t="str">
            <v>ACC</v>
          </cell>
          <cell r="E62" t="str">
            <v>ENT</v>
          </cell>
          <cell r="F62" t="str">
            <v>CAT</v>
          </cell>
          <cell r="G62" t="str">
            <v>PER</v>
          </cell>
          <cell r="H62" t="str">
            <v>FRE</v>
          </cell>
          <cell r="I62" t="str">
            <v>KEYWORD</v>
          </cell>
          <cell r="J62" t="str">
            <v>SCALE</v>
          </cell>
          <cell r="L62">
            <v>1915.5253990400001</v>
          </cell>
          <cell r="M62">
            <v>1865.134006639986</v>
          </cell>
          <cell r="N62">
            <v>2163.0878083200037</v>
          </cell>
          <cell r="O62">
            <v>2084.8812534299877</v>
          </cell>
          <cell r="P62">
            <v>2070.45069010002</v>
          </cell>
          <cell r="Q62">
            <v>2082.1427860799713</v>
          </cell>
          <cell r="R62">
            <v>2155.0980454900323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$1</v>
          </cell>
          <cell r="E63" t="str">
            <v>$1</v>
          </cell>
          <cell r="F63" t="str">
            <v>$1</v>
          </cell>
          <cell r="H63" t="str">
            <v>$1</v>
          </cell>
          <cell r="J63">
            <v>1E-3</v>
          </cell>
          <cell r="L63">
            <v>1942.8705827699991</v>
          </cell>
          <cell r="M63">
            <v>1900.1550716099975</v>
          </cell>
          <cell r="N63">
            <v>2002.959367490002</v>
          </cell>
          <cell r="O63">
            <v>1978.26961013</v>
          </cell>
          <cell r="P63">
            <v>2033.9773802299901</v>
          </cell>
          <cell r="Q63">
            <v>2064.2697185899988</v>
          </cell>
          <cell r="R63">
            <v>2102.8607103900035</v>
          </cell>
          <cell r="S63">
            <v>2130.9348712799997</v>
          </cell>
          <cell r="T63">
            <v>2124.4111932299884</v>
          </cell>
          <cell r="U63">
            <v>2153.9516003599952</v>
          </cell>
          <cell r="V63">
            <v>2150.1820879100187</v>
          </cell>
          <cell r="W63">
            <v>2174.3541166699902</v>
          </cell>
        </row>
        <row r="64">
          <cell r="D64" t="str">
            <v>PI1000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43427.826230000006</v>
          </cell>
          <cell r="M64">
            <v>42809.992800000007</v>
          </cell>
          <cell r="N64">
            <v>43119.703320000001</v>
          </cell>
          <cell r="O64">
            <v>43526.742800000007</v>
          </cell>
          <cell r="P64">
            <v>43982.823799999998</v>
          </cell>
          <cell r="Q64">
            <v>44200.828800000003</v>
          </cell>
          <cell r="R64">
            <v>44460.577799999999</v>
          </cell>
          <cell r="S64">
            <v>44829.267800000001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D65" t="str">
            <v>PI1000</v>
          </cell>
          <cell r="E65" t="str">
            <v>K0001</v>
          </cell>
          <cell r="F65" t="str">
            <v>BudgetBase_</v>
          </cell>
          <cell r="H65" t="str">
            <v>M.CTD</v>
          </cell>
          <cell r="J65">
            <v>1E-3</v>
          </cell>
          <cell r="L65">
            <v>1942.8705827699991</v>
          </cell>
          <cell r="M65">
            <v>43844.35</v>
          </cell>
          <cell r="N65">
            <v>5845.9850218699985</v>
          </cell>
          <cell r="O65">
            <v>7824.2546319999983</v>
          </cell>
          <cell r="P65">
            <v>9858.232012229988</v>
          </cell>
          <cell r="Q65">
            <v>11922.501730819988</v>
          </cell>
          <cell r="R65">
            <v>14025.362441209991</v>
          </cell>
          <cell r="S65">
            <v>16156.297312489991</v>
          </cell>
          <cell r="T65">
            <v>18280.70850571998</v>
          </cell>
          <cell r="U65">
            <v>20434.660106079973</v>
          </cell>
          <cell r="V65">
            <v>22584.842193989993</v>
          </cell>
          <cell r="W65">
            <v>24759.196310659983</v>
          </cell>
        </row>
        <row r="66">
          <cell r="D66" t="str">
            <v>PI1000</v>
          </cell>
          <cell r="E66" t="str">
            <v>K0001</v>
          </cell>
          <cell r="F66" t="str">
            <v>Budget_</v>
          </cell>
          <cell r="H66" t="str">
            <v>M.CTD</v>
          </cell>
          <cell r="J66">
            <v>1E-3</v>
          </cell>
          <cell r="L66">
            <v>43477.711549999993</v>
          </cell>
          <cell r="M66">
            <v>43530.323909999999</v>
          </cell>
          <cell r="N66">
            <v>43830.949099999998</v>
          </cell>
          <cell r="O66">
            <v>43711.984129999997</v>
          </cell>
          <cell r="P66">
            <v>43972.303140000004</v>
          </cell>
          <cell r="Q66">
            <v>44095.465900000003</v>
          </cell>
          <cell r="R66">
            <v>44238.530989999999</v>
          </cell>
          <cell r="S66">
            <v>44428.600600000005</v>
          </cell>
          <cell r="T66">
            <v>44433.822319999999</v>
          </cell>
          <cell r="U66">
            <v>44569.429670000005</v>
          </cell>
          <cell r="V66">
            <v>44775.849450000002</v>
          </cell>
          <cell r="W66">
            <v>44782.268020000003</v>
          </cell>
          <cell r="X66">
            <v>44824.443929999994</v>
          </cell>
        </row>
        <row r="67">
          <cell r="D67" t="str">
            <v>PI1000</v>
          </cell>
          <cell r="E67" t="str">
            <v>K0001</v>
          </cell>
          <cell r="F67" t="str">
            <v>Actual_</v>
          </cell>
          <cell r="H67" t="str">
            <v>M.CTD</v>
          </cell>
          <cell r="L67">
            <v>43427.826230000006</v>
          </cell>
          <cell r="M67">
            <v>42809.992800000007</v>
          </cell>
          <cell r="N67">
            <v>43119.703320000001</v>
          </cell>
          <cell r="O67">
            <v>43526.742800000007</v>
          </cell>
          <cell r="P67">
            <v>43982.823799999998</v>
          </cell>
          <cell r="Q67">
            <v>44200.828800000003</v>
          </cell>
          <cell r="R67">
            <v>44460.577799999999</v>
          </cell>
          <cell r="S67">
            <v>44829.267800000001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D68" t="str">
            <v>PI1000</v>
          </cell>
          <cell r="E68" t="str">
            <v>K0001</v>
          </cell>
          <cell r="F68" t="str">
            <v>Budget_</v>
          </cell>
          <cell r="H68" t="str">
            <v>M.CTD</v>
          </cell>
          <cell r="L68">
            <v>43477.711549999993</v>
          </cell>
          <cell r="M68">
            <v>43530.323909999999</v>
          </cell>
          <cell r="N68">
            <v>43830.949099999998</v>
          </cell>
          <cell r="O68">
            <v>43711.984129999997</v>
          </cell>
          <cell r="P68">
            <v>43972.303140000004</v>
          </cell>
          <cell r="Q68">
            <v>44095.465900000003</v>
          </cell>
          <cell r="R68">
            <v>44238.530989999999</v>
          </cell>
          <cell r="S68">
            <v>44428.600600000005</v>
          </cell>
          <cell r="T68">
            <v>44433.822319999999</v>
          </cell>
          <cell r="U68">
            <v>44569.429670000005</v>
          </cell>
          <cell r="V68">
            <v>44775.849450000002</v>
          </cell>
          <cell r="W68">
            <v>44782.268020000003</v>
          </cell>
          <cell r="X68">
            <v>44824.443929999994</v>
          </cell>
        </row>
        <row r="69">
          <cell r="D69" t="str">
            <v>PI1000</v>
          </cell>
          <cell r="E69" t="str">
            <v>K0001</v>
          </cell>
          <cell r="F69" t="str">
            <v>DetailedFC3_</v>
          </cell>
          <cell r="H69" t="str">
            <v>M.CTD</v>
          </cell>
          <cell r="L69">
            <v>43835.316749999998</v>
          </cell>
          <cell r="M69">
            <v>42809.992800000007</v>
          </cell>
          <cell r="N69">
            <v>43119.703320000001</v>
          </cell>
          <cell r="O69">
            <v>43526.742800000007</v>
          </cell>
          <cell r="P69">
            <v>43982.823799999998</v>
          </cell>
          <cell r="Q69">
            <v>44200.828800000003</v>
          </cell>
          <cell r="R69">
            <v>44460.577799999999</v>
          </cell>
          <cell r="S69">
            <v>45114.242830000003</v>
          </cell>
          <cell r="T69">
            <v>45347.015239999993</v>
          </cell>
          <cell r="U69">
            <v>45618.825320000004</v>
          </cell>
          <cell r="V69">
            <v>45873.530379999997</v>
          </cell>
          <cell r="W69">
            <v>46140.45895</v>
          </cell>
          <cell r="X69">
            <v>46437.116429999995</v>
          </cell>
        </row>
        <row r="87">
          <cell r="X87" t="str">
            <v>PRESERVE</v>
          </cell>
          <cell r="Y87" t="b">
            <v>1</v>
          </cell>
          <cell r="Z87" t="str">
            <v>(boolean value)</v>
          </cell>
          <cell r="AA87" t="str">
            <v>Version</v>
          </cell>
          <cell r="AB87" t="str">
            <v>V.2</v>
          </cell>
          <cell r="AC87" t="str">
            <v>(V.1 or V.2)</v>
          </cell>
          <cell r="AD87" t="str">
            <v>ACC</v>
          </cell>
          <cell r="AR87" t="str">
            <v>PRESERVE</v>
          </cell>
          <cell r="AS87" t="b">
            <v>1</v>
          </cell>
          <cell r="AT87" t="str">
            <v>(boolean value)</v>
          </cell>
          <cell r="AU87" t="str">
            <v>Version</v>
          </cell>
          <cell r="AV87" t="str">
            <v>V.2</v>
          </cell>
          <cell r="AW87" t="str">
            <v>(V.1 or V.2)</v>
          </cell>
          <cell r="AX87" t="str">
            <v>ACC</v>
          </cell>
        </row>
        <row r="88">
          <cell r="X88" t="str">
            <v>APPLICATION</v>
          </cell>
          <cell r="Z88" t="str">
            <v>(Application ID)</v>
          </cell>
          <cell r="AD88" t="str">
            <v>ENT</v>
          </cell>
          <cell r="AR88" t="str">
            <v>APPLICATION</v>
          </cell>
          <cell r="AT88" t="str">
            <v>(Application ID)</v>
          </cell>
          <cell r="AX88" t="str">
            <v>ENT</v>
          </cell>
        </row>
        <row r="89">
          <cell r="X89" t="str">
            <v>READ ONLY</v>
          </cell>
          <cell r="Y89" t="b">
            <v>0</v>
          </cell>
          <cell r="Z89" t="str">
            <v>(boolean value)</v>
          </cell>
          <cell r="AD89" t="str">
            <v>CAT</v>
          </cell>
          <cell r="AE89" t="str">
            <v>$2</v>
          </cell>
          <cell r="AF89" t="str">
            <v>2004</v>
          </cell>
          <cell r="AG89" t="str">
            <v>2004</v>
          </cell>
          <cell r="AH89" t="str">
            <v>2004</v>
          </cell>
          <cell r="AI89" t="str">
            <v>2004</v>
          </cell>
          <cell r="AJ89" t="str">
            <v>2004</v>
          </cell>
          <cell r="AK89" t="str">
            <v>2004</v>
          </cell>
          <cell r="AL89" t="str">
            <v>2004</v>
          </cell>
          <cell r="AM89" t="str">
            <v>2004</v>
          </cell>
          <cell r="AN89" t="str">
            <v>2004</v>
          </cell>
          <cell r="AO89" t="str">
            <v>2004</v>
          </cell>
          <cell r="AP89" t="str">
            <v>2004</v>
          </cell>
          <cell r="AQ89" t="str">
            <v>2004</v>
          </cell>
          <cell r="AR89" t="str">
            <v>READ ONLY</v>
          </cell>
          <cell r="AS89" t="b">
            <v>0</v>
          </cell>
          <cell r="AT89" t="str">
            <v>(boolean value)</v>
          </cell>
          <cell r="AX89" t="str">
            <v>CAT</v>
          </cell>
          <cell r="AY89" t="str">
            <v>$2</v>
          </cell>
          <cell r="AZ89" t="str">
            <v>2004</v>
          </cell>
          <cell r="BA89" t="str">
            <v>2004</v>
          </cell>
          <cell r="BB89" t="str">
            <v>2004</v>
          </cell>
          <cell r="BC89" t="str">
            <v>2004</v>
          </cell>
          <cell r="BD89" t="str">
            <v>2004</v>
          </cell>
          <cell r="BE89" t="str">
            <v>2004</v>
          </cell>
          <cell r="BF89" t="str">
            <v>2004</v>
          </cell>
          <cell r="BG89" t="str">
            <v>2004</v>
          </cell>
          <cell r="BH89" t="str">
            <v>2004</v>
          </cell>
          <cell r="BI89" t="str">
            <v>2004</v>
          </cell>
          <cell r="BJ89" t="str">
            <v>2004</v>
          </cell>
          <cell r="BK89" t="str">
            <v>2004</v>
          </cell>
        </row>
        <row r="90">
          <cell r="X90" t="str">
            <v>BLANK MISSING</v>
          </cell>
          <cell r="Y90" t="b">
            <v>0</v>
          </cell>
          <cell r="Z90" t="str">
            <v>(boolean value)</v>
          </cell>
          <cell r="AD90" t="str">
            <v>PER</v>
          </cell>
          <cell r="AE90" t="str">
            <v>$1</v>
          </cell>
          <cell r="AF90">
            <v>1</v>
          </cell>
          <cell r="AG90">
            <v>2</v>
          </cell>
          <cell r="AH90">
            <v>3</v>
          </cell>
          <cell r="AI90">
            <v>4</v>
          </cell>
          <cell r="AJ90">
            <v>5</v>
          </cell>
          <cell r="AK90">
            <v>6</v>
          </cell>
          <cell r="AL90">
            <v>7</v>
          </cell>
          <cell r="AM90">
            <v>8</v>
          </cell>
          <cell r="AN90">
            <v>9</v>
          </cell>
          <cell r="AO90">
            <v>10</v>
          </cell>
          <cell r="AP90">
            <v>11</v>
          </cell>
          <cell r="AQ90">
            <v>12</v>
          </cell>
          <cell r="AR90" t="str">
            <v>BLANK MISSING</v>
          </cell>
          <cell r="AS90" t="b">
            <v>0</v>
          </cell>
          <cell r="AT90" t="str">
            <v>(boolean value)</v>
          </cell>
          <cell r="AX90" t="str">
            <v>PER</v>
          </cell>
          <cell r="AY90" t="str">
            <v>$1</v>
          </cell>
          <cell r="AZ90">
            <v>1</v>
          </cell>
          <cell r="BA90">
            <v>2</v>
          </cell>
          <cell r="BB90">
            <v>3</v>
          </cell>
          <cell r="BC90">
            <v>4</v>
          </cell>
          <cell r="BD90">
            <v>5</v>
          </cell>
          <cell r="BE90">
            <v>6</v>
          </cell>
          <cell r="BF90">
            <v>7</v>
          </cell>
          <cell r="BG90">
            <v>8</v>
          </cell>
          <cell r="BH90">
            <v>9</v>
          </cell>
          <cell r="BI90">
            <v>10</v>
          </cell>
          <cell r="BJ90">
            <v>11</v>
          </cell>
          <cell r="BK90">
            <v>12</v>
          </cell>
        </row>
        <row r="91">
          <cell r="AD91" t="str">
            <v>FRE</v>
          </cell>
          <cell r="AX91" t="str">
            <v>FRE</v>
          </cell>
        </row>
        <row r="92">
          <cell r="AD92" t="str">
            <v>KEYWORD</v>
          </cell>
          <cell r="AX92" t="str">
            <v>KEYWORD</v>
          </cell>
        </row>
        <row r="93">
          <cell r="X93" t="str">
            <v>ACC</v>
          </cell>
          <cell r="Y93" t="str">
            <v>ENT</v>
          </cell>
          <cell r="Z93" t="str">
            <v>CAT</v>
          </cell>
          <cell r="AA93" t="str">
            <v>PER</v>
          </cell>
          <cell r="AB93" t="str">
            <v>FRE</v>
          </cell>
          <cell r="AC93" t="str">
            <v>KEYWORD</v>
          </cell>
          <cell r="AD93" t="str">
            <v>SCALE</v>
          </cell>
          <cell r="AR93" t="str">
            <v>ACC</v>
          </cell>
          <cell r="AS93" t="str">
            <v>ENT</v>
          </cell>
          <cell r="AT93" t="str">
            <v>CAT</v>
          </cell>
          <cell r="AU93" t="str">
            <v>PER</v>
          </cell>
          <cell r="AV93" t="str">
            <v>FRE</v>
          </cell>
          <cell r="AW93" t="str">
            <v>KEYWORD</v>
          </cell>
          <cell r="AX93" t="str">
            <v>SCALE</v>
          </cell>
        </row>
        <row r="94">
          <cell r="X94" t="str">
            <v>$1</v>
          </cell>
          <cell r="Y94" t="str">
            <v>$1</v>
          </cell>
          <cell r="Z94" t="str">
            <v>$1</v>
          </cell>
          <cell r="AB94" t="str">
            <v>$1</v>
          </cell>
          <cell r="AR94" t="str">
            <v>$1</v>
          </cell>
          <cell r="AS94" t="str">
            <v>$1</v>
          </cell>
          <cell r="AT94" t="str">
            <v>$1</v>
          </cell>
          <cell r="AV94" t="str">
            <v>$1</v>
          </cell>
        </row>
        <row r="95">
          <cell r="X95" t="str">
            <v>KI1440</v>
          </cell>
          <cell r="Y95" t="str">
            <v>K0001</v>
          </cell>
          <cell r="Z95" t="str">
            <v>Actual_</v>
          </cell>
          <cell r="AB95" t="str">
            <v>M.PER</v>
          </cell>
          <cell r="AD95">
            <v>1E-3</v>
          </cell>
          <cell r="AF95">
            <v>138.65228895510558</v>
          </cell>
          <cell r="AG95">
            <v>137.32298652827401</v>
          </cell>
          <cell r="AH95">
            <v>176.35571851245174</v>
          </cell>
          <cell r="AI95">
            <v>233.80017949801334</v>
          </cell>
          <cell r="AJ95">
            <v>212.96466451001248</v>
          </cell>
          <cell r="AK95">
            <v>196.97104535365744</v>
          </cell>
          <cell r="AL95">
            <v>174.35343585591485</v>
          </cell>
          <cell r="AM95">
            <v>-381.81896871591488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 t="str">
            <v>KI1780</v>
          </cell>
          <cell r="AS95" t="str">
            <v>K0001</v>
          </cell>
          <cell r="AT95" t="str">
            <v>Actual_</v>
          </cell>
          <cell r="AV95" t="str">
            <v>M.PER</v>
          </cell>
          <cell r="AX95">
            <v>1E-3</v>
          </cell>
          <cell r="AZ95">
            <v>28.521547746279211</v>
          </cell>
          <cell r="BA95">
            <v>-14.298382450675851</v>
          </cell>
          <cell r="BB95">
            <v>73.936432639384094</v>
          </cell>
          <cell r="BC95">
            <v>29.064386007229579</v>
          </cell>
          <cell r="BD95">
            <v>81.752169028859868</v>
          </cell>
          <cell r="BE95">
            <v>118.38706890819309</v>
          </cell>
          <cell r="BF95">
            <v>10.454533412245102</v>
          </cell>
          <cell r="BG95">
            <v>-17.800726612245082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X96" t="str">
            <v>KI1440</v>
          </cell>
          <cell r="Y96" t="str">
            <v>K0001</v>
          </cell>
          <cell r="Z96" t="str">
            <v>Budget_</v>
          </cell>
          <cell r="AB96" t="str">
            <v>M.PER</v>
          </cell>
          <cell r="AD96">
            <v>1E-3</v>
          </cell>
          <cell r="AF96">
            <v>165.02908843297979</v>
          </cell>
          <cell r="AG96">
            <v>145.45088049811903</v>
          </cell>
          <cell r="AH96">
            <v>202.34843543776776</v>
          </cell>
          <cell r="AI96">
            <v>194.39434834484618</v>
          </cell>
          <cell r="AJ96">
            <v>194.67916905205198</v>
          </cell>
          <cell r="AK96">
            <v>393.02495531528814</v>
          </cell>
          <cell r="AL96">
            <v>212.68726065789116</v>
          </cell>
          <cell r="AM96">
            <v>219.4462971094479</v>
          </cell>
          <cell r="AN96">
            <v>248.73828997365061</v>
          </cell>
          <cell r="AO96">
            <v>283.66743165480483</v>
          </cell>
          <cell r="AP96">
            <v>297.86846212405572</v>
          </cell>
          <cell r="AQ96">
            <v>1220.704458555623</v>
          </cell>
          <cell r="AR96" t="str">
            <v>KI1780</v>
          </cell>
          <cell r="AS96" t="str">
            <v>K0001</v>
          </cell>
          <cell r="AT96" t="str">
            <v>Budget_</v>
          </cell>
          <cell r="AV96" t="str">
            <v>M.PER</v>
          </cell>
          <cell r="AX96">
            <v>1E-3</v>
          </cell>
          <cell r="AZ96">
            <v>18.50324915652174</v>
          </cell>
          <cell r="BA96">
            <v>8.6007270260869593</v>
          </cell>
          <cell r="BB96">
            <v>83.558443800000006</v>
          </cell>
          <cell r="BC96">
            <v>37.186936417391308</v>
          </cell>
          <cell r="BD96">
            <v>35.367206382608686</v>
          </cell>
          <cell r="BE96">
            <v>83.778086443478273</v>
          </cell>
          <cell r="BF96">
            <v>53.52773004347825</v>
          </cell>
          <cell r="BG96">
            <v>47.221023339130454</v>
          </cell>
          <cell r="BH96">
            <v>95.733866408695647</v>
          </cell>
          <cell r="BI96">
            <v>38.912384643478262</v>
          </cell>
          <cell r="BJ96">
            <v>63.993672852173916</v>
          </cell>
          <cell r="BK96">
            <v>112.17754305217392</v>
          </cell>
        </row>
        <row r="97">
          <cell r="X97" t="str">
            <v>KI1440</v>
          </cell>
          <cell r="Y97" t="str">
            <v>K0001</v>
          </cell>
          <cell r="Z97" t="str">
            <v>Actual_</v>
          </cell>
          <cell r="AB97" t="str">
            <v>M.CTD</v>
          </cell>
          <cell r="AD97">
            <v>1E-3</v>
          </cell>
          <cell r="AF97">
            <v>138.65228895510558</v>
          </cell>
          <cell r="AG97">
            <v>275.97527548337962</v>
          </cell>
          <cell r="AH97">
            <v>452.33099399583136</v>
          </cell>
          <cell r="AI97">
            <v>686.1311734938447</v>
          </cell>
          <cell r="AJ97">
            <v>899.09583800385724</v>
          </cell>
          <cell r="AK97">
            <v>1096.0668833575146</v>
          </cell>
          <cell r="AL97">
            <v>1270.4203192134296</v>
          </cell>
          <cell r="AM97">
            <v>888.60135049751466</v>
          </cell>
          <cell r="AN97">
            <v>888.60135049751466</v>
          </cell>
          <cell r="AO97">
            <v>888.60135049751466</v>
          </cell>
          <cell r="AP97">
            <v>888.60135049751466</v>
          </cell>
          <cell r="AQ97">
            <v>888.60135049751466</v>
          </cell>
          <cell r="AR97" t="str">
            <v>KI1780</v>
          </cell>
          <cell r="AS97" t="str">
            <v>K0001</v>
          </cell>
          <cell r="AT97" t="str">
            <v>Actual_</v>
          </cell>
          <cell r="AV97" t="str">
            <v>M.CTD</v>
          </cell>
          <cell r="AX97">
            <v>1E-3</v>
          </cell>
          <cell r="AZ97">
            <v>28.521547746279211</v>
          </cell>
          <cell r="BA97">
            <v>14.223165295603362</v>
          </cell>
          <cell r="BB97">
            <v>88.15959793498746</v>
          </cell>
          <cell r="BC97">
            <v>117.22398394221703</v>
          </cell>
          <cell r="BD97">
            <v>198.97615297107689</v>
          </cell>
          <cell r="BE97">
            <v>317.36322187926999</v>
          </cell>
          <cell r="BF97">
            <v>327.81775529151508</v>
          </cell>
          <cell r="BG97">
            <v>310.01702867927003</v>
          </cell>
          <cell r="BH97">
            <v>310.01702867927003</v>
          </cell>
          <cell r="BI97">
            <v>310.01702867927003</v>
          </cell>
          <cell r="BJ97">
            <v>310.01702867927003</v>
          </cell>
          <cell r="BK97">
            <v>310.01702867927003</v>
          </cell>
        </row>
        <row r="98">
          <cell r="X98" t="str">
            <v>KI1440</v>
          </cell>
          <cell r="Y98" t="str">
            <v>K0001</v>
          </cell>
          <cell r="Z98" t="str">
            <v>Budget_</v>
          </cell>
          <cell r="AB98" t="str">
            <v>M.CTD</v>
          </cell>
          <cell r="AD98">
            <v>1E-3</v>
          </cell>
          <cell r="AF98">
            <v>165.02908843297979</v>
          </cell>
          <cell r="AG98">
            <v>310.47996893109882</v>
          </cell>
          <cell r="AH98">
            <v>512.82840436886659</v>
          </cell>
          <cell r="AI98">
            <v>707.22275271371279</v>
          </cell>
          <cell r="AJ98">
            <v>901.90192176576477</v>
          </cell>
          <cell r="AK98">
            <v>1294.9268770810529</v>
          </cell>
          <cell r="AL98">
            <v>1507.614137738944</v>
          </cell>
          <cell r="AM98">
            <v>1727.0604348483919</v>
          </cell>
          <cell r="AN98">
            <v>1975.7987248220425</v>
          </cell>
          <cell r="AO98">
            <v>2259.4661564768476</v>
          </cell>
          <cell r="AP98">
            <v>2557.334618600903</v>
          </cell>
          <cell r="AQ98">
            <v>3778.0390771565262</v>
          </cell>
          <cell r="AR98" t="str">
            <v>KI1780</v>
          </cell>
          <cell r="AS98" t="str">
            <v>K0001</v>
          </cell>
          <cell r="AT98" t="str">
            <v>Budget_</v>
          </cell>
          <cell r="AV98" t="str">
            <v>M.CTD</v>
          </cell>
          <cell r="AX98">
            <v>1E-3</v>
          </cell>
          <cell r="AZ98">
            <v>18.50324915652174</v>
          </cell>
          <cell r="BA98">
            <v>27.103976182608697</v>
          </cell>
          <cell r="BB98">
            <v>110.66241998260871</v>
          </cell>
          <cell r="BC98">
            <v>147.84935640000003</v>
          </cell>
          <cell r="BD98">
            <v>183.21656278260869</v>
          </cell>
          <cell r="BE98">
            <v>266.99464922608695</v>
          </cell>
          <cell r="BF98">
            <v>320.52237926956525</v>
          </cell>
          <cell r="BG98">
            <v>367.7434026086957</v>
          </cell>
          <cell r="BH98">
            <v>463.47726901739134</v>
          </cell>
          <cell r="BI98">
            <v>502.38965366086961</v>
          </cell>
          <cell r="BJ98">
            <v>566.38332651304347</v>
          </cell>
          <cell r="BK98">
            <v>678.56086956521744</v>
          </cell>
        </row>
        <row r="99">
          <cell r="X99" t="str">
            <v>KI1440</v>
          </cell>
          <cell r="Y99" t="str">
            <v>K0001</v>
          </cell>
          <cell r="Z99" t="str">
            <v>DetailedFC3_</v>
          </cell>
          <cell r="AB99" t="str">
            <v>M.CTD</v>
          </cell>
          <cell r="AD99">
            <v>1E-3</v>
          </cell>
          <cell r="AF99">
            <v>138.65228895510558</v>
          </cell>
          <cell r="AG99">
            <v>275.97527548337962</v>
          </cell>
          <cell r="AH99">
            <v>452.33099399583131</v>
          </cell>
          <cell r="AI99">
            <v>686.1311734938447</v>
          </cell>
          <cell r="AJ99">
            <v>899.09583800385712</v>
          </cell>
          <cell r="AK99">
            <v>1096.0668833575146</v>
          </cell>
          <cell r="AL99">
            <v>1309.1121083799114</v>
          </cell>
          <cell r="AM99">
            <v>1528.8148209700105</v>
          </cell>
          <cell r="AN99">
            <v>1780.1699399876441</v>
          </cell>
          <cell r="AO99">
            <v>2051.0134903256298</v>
          </cell>
          <cell r="AP99">
            <v>2357.5990687621343</v>
          </cell>
          <cell r="AQ99">
            <v>2763.210587302453</v>
          </cell>
          <cell r="AR99" t="str">
            <v>KI1780</v>
          </cell>
          <cell r="AS99" t="str">
            <v>K0001</v>
          </cell>
          <cell r="AT99" t="str">
            <v>DetailedFC3_</v>
          </cell>
          <cell r="AV99" t="str">
            <v>M.CTD</v>
          </cell>
          <cell r="AX99">
            <v>1E-3</v>
          </cell>
          <cell r="AZ99">
            <v>28.521547746279211</v>
          </cell>
          <cell r="BA99">
            <v>14.223165295603362</v>
          </cell>
          <cell r="BB99">
            <v>88.15959793498746</v>
          </cell>
          <cell r="BC99">
            <v>117.22398394221703</v>
          </cell>
          <cell r="BD99">
            <v>198.97615297107689</v>
          </cell>
          <cell r="BE99">
            <v>317.36322187926999</v>
          </cell>
          <cell r="BF99">
            <v>332.6081024772991</v>
          </cell>
          <cell r="BG99">
            <v>347.85298307532821</v>
          </cell>
          <cell r="BH99">
            <v>436.42427205769377</v>
          </cell>
          <cell r="BI99">
            <v>451.66915265572283</v>
          </cell>
          <cell r="BJ99">
            <v>466.91403325375205</v>
          </cell>
          <cell r="BK99">
            <v>628.12255703921721</v>
          </cell>
        </row>
        <row r="117">
          <cell r="D117" t="str">
            <v>PRESERVE</v>
          </cell>
          <cell r="E117" t="b">
            <v>1</v>
          </cell>
          <cell r="F117" t="str">
            <v>(boolean value)</v>
          </cell>
          <cell r="G117" t="str">
            <v>Version</v>
          </cell>
          <cell r="H117" t="str">
            <v>V.2</v>
          </cell>
          <cell r="I117" t="str">
            <v>(V.1 or V.2)</v>
          </cell>
          <cell r="J117" t="str">
            <v>ACC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D118" t="str">
            <v>APPLICATION</v>
          </cell>
          <cell r="F118" t="str">
            <v>(Application ID)</v>
          </cell>
          <cell r="J118" t="str">
            <v>ENT</v>
          </cell>
        </row>
        <row r="119">
          <cell r="D119" t="str">
            <v>READ ONLY</v>
          </cell>
          <cell r="E119" t="b">
            <v>0</v>
          </cell>
          <cell r="F119" t="str">
            <v>(boolean value)</v>
          </cell>
          <cell r="J119" t="str">
            <v>CAT</v>
          </cell>
          <cell r="K119" t="str">
            <v>$2</v>
          </cell>
          <cell r="L119" t="str">
            <v>2004</v>
          </cell>
          <cell r="M119" t="str">
            <v>2004</v>
          </cell>
          <cell r="N119" t="str">
            <v>2004</v>
          </cell>
          <cell r="O119" t="str">
            <v>2004</v>
          </cell>
          <cell r="P119" t="str">
            <v>2004</v>
          </cell>
          <cell r="Q119" t="str">
            <v>2004</v>
          </cell>
          <cell r="R119" t="str">
            <v>2004</v>
          </cell>
          <cell r="S119" t="str">
            <v>2004</v>
          </cell>
          <cell r="T119" t="str">
            <v>2004</v>
          </cell>
          <cell r="U119" t="str">
            <v>2004</v>
          </cell>
          <cell r="V119" t="str">
            <v>2004</v>
          </cell>
          <cell r="W119" t="str">
            <v>2004</v>
          </cell>
        </row>
        <row r="120">
          <cell r="D120" t="str">
            <v>BLANK MISSING</v>
          </cell>
          <cell r="E120" t="b">
            <v>0</v>
          </cell>
          <cell r="F120" t="str">
            <v>(boolean value)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PER</v>
          </cell>
          <cell r="K120" t="str">
            <v>$1</v>
          </cell>
          <cell r="L120">
            <v>1</v>
          </cell>
          <cell r="M120">
            <v>2</v>
          </cell>
          <cell r="N120">
            <v>3</v>
          </cell>
          <cell r="O120">
            <v>4</v>
          </cell>
          <cell r="P120">
            <v>5</v>
          </cell>
          <cell r="Q120">
            <v>6</v>
          </cell>
          <cell r="R120">
            <v>7</v>
          </cell>
          <cell r="S120">
            <v>8</v>
          </cell>
          <cell r="T120">
            <v>9</v>
          </cell>
          <cell r="U120">
            <v>10</v>
          </cell>
          <cell r="V120">
            <v>11</v>
          </cell>
          <cell r="W120">
            <v>12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H121" t="str">
            <v>$1</v>
          </cell>
          <cell r="J121" t="str">
            <v>FRE</v>
          </cell>
        </row>
        <row r="122">
          <cell r="D122" t="str">
            <v>KI1222</v>
          </cell>
          <cell r="E122" t="str">
            <v>K0001_IKOS</v>
          </cell>
          <cell r="F122" t="str">
            <v>Actual_</v>
          </cell>
          <cell r="H122" t="str">
            <v>M.PER</v>
          </cell>
          <cell r="J122" t="str">
            <v>KEYWORD</v>
          </cell>
          <cell r="L122">
            <v>535.92631741000014</v>
          </cell>
          <cell r="M122">
            <v>531.42596413998956</v>
          </cell>
          <cell r="N122">
            <v>609.94579820000774</v>
          </cell>
          <cell r="O122">
            <v>601.54330748998211</v>
          </cell>
          <cell r="P122">
            <v>666.04843575002769</v>
          </cell>
          <cell r="Q122">
            <v>661.97724519996768</v>
          </cell>
          <cell r="R122">
            <v>699.37714444003723</v>
          </cell>
          <cell r="S122">
            <v>-5586.5202126300119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ACC</v>
          </cell>
          <cell r="E123" t="str">
            <v>ENT</v>
          </cell>
          <cell r="F123" t="str">
            <v>CAT</v>
          </cell>
          <cell r="G123" t="str">
            <v>PER</v>
          </cell>
          <cell r="H123" t="str">
            <v>FRE</v>
          </cell>
          <cell r="I123" t="str">
            <v>KEYWORD</v>
          </cell>
          <cell r="J123" t="str">
            <v>SCALE</v>
          </cell>
          <cell r="L123">
            <v>624.55981945000099</v>
          </cell>
          <cell r="M123">
            <v>597.14762231999941</v>
          </cell>
          <cell r="N123">
            <v>637.74060986000302</v>
          </cell>
          <cell r="O123">
            <v>649.72205989000111</v>
          </cell>
          <cell r="P123">
            <v>673.59332085998824</v>
          </cell>
          <cell r="Q123">
            <v>686.14615990000959</v>
          </cell>
          <cell r="R123">
            <v>716.60651458001144</v>
          </cell>
          <cell r="S123">
            <v>726.68909445999475</v>
          </cell>
          <cell r="T123">
            <v>717.24373412997841</v>
          </cell>
          <cell r="U123">
            <v>714.79036388999873</v>
          </cell>
          <cell r="V123">
            <v>692.26125574003629</v>
          </cell>
          <cell r="W123">
            <v>680.16307718000564</v>
          </cell>
        </row>
        <row r="124">
          <cell r="D124" t="str">
            <v>$1</v>
          </cell>
          <cell r="E124" t="str">
            <v>$1</v>
          </cell>
          <cell r="F124" t="str">
            <v>$1</v>
          </cell>
          <cell r="H124" t="str">
            <v>$1</v>
          </cell>
          <cell r="J124">
            <v>1E-3</v>
          </cell>
          <cell r="L124">
            <v>535.92631741000014</v>
          </cell>
          <cell r="M124">
            <v>1067.3522815499898</v>
          </cell>
          <cell r="N124">
            <v>1677.2980797499974</v>
          </cell>
          <cell r="O124">
            <v>2278.8413872399797</v>
          </cell>
          <cell r="P124">
            <v>2944.8898229900074</v>
          </cell>
          <cell r="Q124">
            <v>3606.8670681899748</v>
          </cell>
          <cell r="R124">
            <v>4306.244212630012</v>
          </cell>
          <cell r="S124">
            <v>-1280.2760000000001</v>
          </cell>
          <cell r="T124">
            <v>-1280.2760000000001</v>
          </cell>
          <cell r="U124">
            <v>-1280.2760000000001</v>
          </cell>
          <cell r="V124">
            <v>-1280.2760000000001</v>
          </cell>
          <cell r="W124">
            <v>-1280.2760000000001</v>
          </cell>
        </row>
        <row r="125">
          <cell r="D125">
            <v>5630000000</v>
          </cell>
          <cell r="E125" t="str">
            <v>K0001_IKOS</v>
          </cell>
          <cell r="F125" t="str">
            <v>Actual_</v>
          </cell>
          <cell r="H125" t="str">
            <v>M.PER</v>
          </cell>
          <cell r="J125">
            <v>1E-3</v>
          </cell>
          <cell r="L125">
            <v>182</v>
          </cell>
          <cell r="M125">
            <v>182</v>
          </cell>
          <cell r="N125">
            <v>194.07316942999896</v>
          </cell>
          <cell r="O125">
            <v>195.9182808599989</v>
          </cell>
          <cell r="P125">
            <v>200.71421374000096</v>
          </cell>
          <cell r="Q125">
            <v>200.7804796800001</v>
          </cell>
          <cell r="R125">
            <v>190.39184756999092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D126">
            <v>5630000000</v>
          </cell>
          <cell r="E126" t="str">
            <v>K0001_IKOS</v>
          </cell>
          <cell r="F126" t="str">
            <v>Budget_</v>
          </cell>
          <cell r="H126" t="str">
            <v>M.PER</v>
          </cell>
          <cell r="J126">
            <v>1E-3</v>
          </cell>
          <cell r="L126">
            <v>197.98247947999994</v>
          </cell>
          <cell r="M126">
            <v>192.75068787000009</v>
          </cell>
          <cell r="N126">
            <v>202.50091244999902</v>
          </cell>
          <cell r="O126">
            <v>203.03142071999994</v>
          </cell>
          <cell r="P126">
            <v>201.51024249000011</v>
          </cell>
          <cell r="Q126">
            <v>208.07688977000106</v>
          </cell>
          <cell r="R126">
            <v>209.65531394999894</v>
          </cell>
          <cell r="S126">
            <v>209.15410265000097</v>
          </cell>
          <cell r="T126">
            <v>210.49797074999915</v>
          </cell>
          <cell r="U126">
            <v>207.56263537000098</v>
          </cell>
          <cell r="V126">
            <v>212.62727845998876</v>
          </cell>
          <cell r="W126">
            <v>218.02446101000999</v>
          </cell>
        </row>
        <row r="127">
          <cell r="D127">
            <v>5630000000</v>
          </cell>
          <cell r="E127" t="str">
            <v>K0001_IKOS</v>
          </cell>
          <cell r="F127" t="str">
            <v>Actual_</v>
          </cell>
          <cell r="H127" t="str">
            <v>M.CTD</v>
          </cell>
          <cell r="J127">
            <v>1E-3</v>
          </cell>
          <cell r="L127">
            <v>0</v>
          </cell>
          <cell r="M127">
            <v>364.06406032000007</v>
          </cell>
          <cell r="N127">
            <v>558.13722974999905</v>
          </cell>
          <cell r="O127">
            <v>754.0555106099979</v>
          </cell>
          <cell r="P127">
            <v>954.76972434999891</v>
          </cell>
          <cell r="Q127">
            <v>1155.5502040299989</v>
          </cell>
          <cell r="R127">
            <v>1345.94205159999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D128">
            <v>5630000000</v>
          </cell>
          <cell r="E128" t="str">
            <v>K0001_IKOS</v>
          </cell>
          <cell r="F128" t="str">
            <v>Budget_</v>
          </cell>
          <cell r="H128" t="str">
            <v>M.CTD</v>
          </cell>
          <cell r="J128">
            <v>1E-3</v>
          </cell>
          <cell r="L128">
            <v>197.98247947999994</v>
          </cell>
          <cell r="M128">
            <v>390.73316735000003</v>
          </cell>
          <cell r="N128">
            <v>593.23407979999899</v>
          </cell>
          <cell r="O128">
            <v>796.26550051999902</v>
          </cell>
          <cell r="P128">
            <v>997.77574300999902</v>
          </cell>
          <cell r="Q128">
            <v>1205.85263278</v>
          </cell>
          <cell r="R128">
            <v>1415.507946729999</v>
          </cell>
          <cell r="S128">
            <v>1624.6620493800001</v>
          </cell>
          <cell r="T128">
            <v>1835.1600201299991</v>
          </cell>
          <cell r="U128">
            <v>2042.7226555000002</v>
          </cell>
          <cell r="V128">
            <v>2255.3499339599889</v>
          </cell>
          <cell r="W128">
            <v>2473.3743949699988</v>
          </cell>
        </row>
        <row r="129">
          <cell r="D129">
            <v>5630000000</v>
          </cell>
          <cell r="E129" t="str">
            <v>K0001</v>
          </cell>
          <cell r="F129" t="str">
            <v>DetailedFC3_</v>
          </cell>
          <cell r="H129" t="str">
            <v>M.CTD</v>
          </cell>
          <cell r="J129">
            <v>1E-3</v>
          </cell>
          <cell r="L129">
            <v>0</v>
          </cell>
          <cell r="M129">
            <v>363.32886555281522</v>
          </cell>
          <cell r="N129">
            <v>554.26223872554851</v>
          </cell>
          <cell r="O129">
            <v>752.69702037146806</v>
          </cell>
          <cell r="P129">
            <v>953.05391774288159</v>
          </cell>
          <cell r="Q129">
            <v>1155.1600974144624</v>
          </cell>
          <cell r="R129">
            <v>1378.4592123927325</v>
          </cell>
          <cell r="S129">
            <v>1565.1029149736382</v>
          </cell>
          <cell r="T129">
            <v>1752.7183236993596</v>
          </cell>
          <cell r="U129">
            <v>1940.475289587662</v>
          </cell>
          <cell r="V129">
            <v>2131.4685240526273</v>
          </cell>
          <cell r="W129">
            <v>2326.9796865222224</v>
          </cell>
        </row>
        <row r="147">
          <cell r="D147" t="str">
            <v>PRESERVE</v>
          </cell>
          <cell r="E147" t="b">
            <v>1</v>
          </cell>
          <cell r="F147" t="str">
            <v>(boolean value)</v>
          </cell>
          <cell r="G147" t="str">
            <v>Version</v>
          </cell>
          <cell r="H147" t="str">
            <v>V.2</v>
          </cell>
          <cell r="I147" t="str">
            <v>(V.1 or V.2)</v>
          </cell>
          <cell r="J147" t="str">
            <v>ACC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D148" t="str">
            <v>APPLICATION</v>
          </cell>
          <cell r="F148" t="str">
            <v>(Application ID)</v>
          </cell>
          <cell r="J148" t="str">
            <v>ENT</v>
          </cell>
        </row>
        <row r="149">
          <cell r="D149" t="str">
            <v>READ ONLY</v>
          </cell>
          <cell r="E149" t="b">
            <v>0</v>
          </cell>
          <cell r="F149" t="str">
            <v>(boolean value)</v>
          </cell>
          <cell r="J149" t="str">
            <v>CAT</v>
          </cell>
          <cell r="K149" t="str">
            <v>$2</v>
          </cell>
          <cell r="L149" t="str">
            <v>2004</v>
          </cell>
          <cell r="M149" t="str">
            <v>2004</v>
          </cell>
          <cell r="N149" t="str">
            <v>2004</v>
          </cell>
          <cell r="O149" t="str">
            <v>2004</v>
          </cell>
          <cell r="P149" t="str">
            <v>2004</v>
          </cell>
          <cell r="Q149" t="str">
            <v>2004</v>
          </cell>
          <cell r="R149" t="str">
            <v>2004</v>
          </cell>
          <cell r="S149" t="str">
            <v>2004</v>
          </cell>
          <cell r="T149" t="str">
            <v>2004</v>
          </cell>
          <cell r="U149" t="str">
            <v>2004</v>
          </cell>
          <cell r="V149" t="str">
            <v>2004</v>
          </cell>
          <cell r="W149" t="str">
            <v>2004</v>
          </cell>
        </row>
        <row r="150">
          <cell r="D150" t="str">
            <v>BLANK MISSING</v>
          </cell>
          <cell r="E150" t="b">
            <v>0</v>
          </cell>
          <cell r="F150" t="str">
            <v>(boolean value)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PER</v>
          </cell>
          <cell r="K150" t="str">
            <v>$1</v>
          </cell>
          <cell r="L150">
            <v>1</v>
          </cell>
          <cell r="M150">
            <v>2</v>
          </cell>
          <cell r="N150">
            <v>3</v>
          </cell>
          <cell r="O150">
            <v>4</v>
          </cell>
          <cell r="P150">
            <v>5</v>
          </cell>
          <cell r="Q150">
            <v>6</v>
          </cell>
          <cell r="R150">
            <v>7</v>
          </cell>
          <cell r="S150">
            <v>8</v>
          </cell>
          <cell r="T150">
            <v>9</v>
          </cell>
          <cell r="U150">
            <v>10</v>
          </cell>
          <cell r="V150">
            <v>11</v>
          </cell>
          <cell r="W150">
            <v>12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  <cell r="J151" t="str">
            <v>FRE</v>
          </cell>
        </row>
        <row r="152">
          <cell r="D152" t="str">
            <v>KI1200</v>
          </cell>
          <cell r="E152" t="str">
            <v>K0001_IKOS</v>
          </cell>
          <cell r="F152" t="str">
            <v>Actual_</v>
          </cell>
          <cell r="H152" t="str">
            <v>M.PER</v>
          </cell>
          <cell r="J152" t="str">
            <v>KEYWORD</v>
          </cell>
          <cell r="L152">
            <v>535.92631741000014</v>
          </cell>
          <cell r="M152">
            <v>531.42596413998956</v>
          </cell>
          <cell r="N152">
            <v>609.94579820000774</v>
          </cell>
          <cell r="O152">
            <v>601.54330748998211</v>
          </cell>
          <cell r="P152">
            <v>666.04843575002769</v>
          </cell>
          <cell r="Q152">
            <v>1942.2532451999678</v>
          </cell>
          <cell r="R152">
            <v>699.37714444003723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ACC</v>
          </cell>
          <cell r="E153" t="str">
            <v>ENT</v>
          </cell>
          <cell r="F153" t="str">
            <v>CAT</v>
          </cell>
          <cell r="G153" t="str">
            <v>PER</v>
          </cell>
          <cell r="H153" t="str">
            <v>FRE</v>
          </cell>
          <cell r="I153" t="str">
            <v>KEYWORD</v>
          </cell>
          <cell r="J153" t="str">
            <v>SCALE</v>
          </cell>
          <cell r="L153">
            <v>624.55981945000099</v>
          </cell>
          <cell r="M153">
            <v>597.14762231999941</v>
          </cell>
          <cell r="N153">
            <v>637.74060986000302</v>
          </cell>
          <cell r="O153">
            <v>649.72205989000111</v>
          </cell>
          <cell r="P153">
            <v>673.59332085998824</v>
          </cell>
          <cell r="Q153">
            <v>686.14615990000959</v>
          </cell>
          <cell r="R153">
            <v>716.60651458001144</v>
          </cell>
          <cell r="S153">
            <v>726.68909445999475</v>
          </cell>
          <cell r="T153">
            <v>717.24373412997841</v>
          </cell>
          <cell r="U153">
            <v>714.79036388999873</v>
          </cell>
          <cell r="V153">
            <v>692.26125574003629</v>
          </cell>
          <cell r="W153">
            <v>680.16307718000564</v>
          </cell>
        </row>
        <row r="154">
          <cell r="D154" t="str">
            <v>$1</v>
          </cell>
          <cell r="E154" t="str">
            <v>$1</v>
          </cell>
          <cell r="F154" t="str">
            <v>$1</v>
          </cell>
          <cell r="H154" t="str">
            <v>$1</v>
          </cell>
          <cell r="J154">
            <v>1E-3</v>
          </cell>
          <cell r="L154">
            <v>535.92631741000014</v>
          </cell>
          <cell r="M154">
            <v>1067.3522815499898</v>
          </cell>
          <cell r="N154">
            <v>1677.2980797499974</v>
          </cell>
          <cell r="O154">
            <v>2278.8413872399797</v>
          </cell>
          <cell r="P154">
            <v>2944.8898229900074</v>
          </cell>
          <cell r="Q154">
            <v>4887.1430681899747</v>
          </cell>
          <cell r="R154">
            <v>5586.5202126300119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D155" t="str">
            <v>KI1252</v>
          </cell>
          <cell r="E155" t="str">
            <v>K0001_IKOS</v>
          </cell>
          <cell r="F155" t="str">
            <v>Actual_</v>
          </cell>
          <cell r="H155" t="str">
            <v>M.PER</v>
          </cell>
          <cell r="J155">
            <v>1E-3</v>
          </cell>
          <cell r="L155">
            <v>-294</v>
          </cell>
          <cell r="M155">
            <v>-294</v>
          </cell>
          <cell r="N155">
            <v>-215.32599999999999</v>
          </cell>
          <cell r="O155">
            <v>-277.404</v>
          </cell>
          <cell r="P155">
            <v>-221.22499999999999</v>
          </cell>
          <cell r="Q155">
            <v>-229.08799999999999</v>
          </cell>
          <cell r="R155">
            <v>-237.71600000000001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D156" t="str">
            <v>KI1252</v>
          </cell>
          <cell r="E156" t="str">
            <v>K0001</v>
          </cell>
          <cell r="F156" t="str">
            <v>Budget_</v>
          </cell>
          <cell r="H156" t="str">
            <v>M.PER</v>
          </cell>
          <cell r="J156">
            <v>1E-3</v>
          </cell>
          <cell r="L156">
            <v>-265</v>
          </cell>
          <cell r="M156">
            <v>-287</v>
          </cell>
          <cell r="N156">
            <v>-266</v>
          </cell>
          <cell r="O156">
            <v>-223</v>
          </cell>
          <cell r="P156">
            <v>-240</v>
          </cell>
          <cell r="Q156">
            <v>-236</v>
          </cell>
          <cell r="R156">
            <v>-212</v>
          </cell>
          <cell r="S156">
            <v>-215</v>
          </cell>
          <cell r="T156">
            <v>-203</v>
          </cell>
          <cell r="U156">
            <v>-224</v>
          </cell>
          <cell r="V156">
            <v>-249</v>
          </cell>
          <cell r="W156">
            <v>-367</v>
          </cell>
        </row>
        <row r="157">
          <cell r="D157" t="str">
            <v>KI1252</v>
          </cell>
          <cell r="E157" t="str">
            <v>K0001_IKOS</v>
          </cell>
          <cell r="F157" t="str">
            <v>Actual_</v>
          </cell>
          <cell r="H157" t="str">
            <v>M.CTD</v>
          </cell>
          <cell r="J157">
            <v>1E-3</v>
          </cell>
          <cell r="L157">
            <v>0</v>
          </cell>
          <cell r="M157">
            <v>-588.21799999999996</v>
          </cell>
          <cell r="N157">
            <v>-803.54399999999998</v>
          </cell>
          <cell r="O157">
            <v>-1080.9480000000001</v>
          </cell>
          <cell r="P157">
            <v>-1302.173</v>
          </cell>
          <cell r="Q157">
            <v>-1531.261</v>
          </cell>
          <cell r="R157">
            <v>-1768.9770000000001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D158" t="str">
            <v>KI1252</v>
          </cell>
          <cell r="E158" t="str">
            <v>K0001</v>
          </cell>
          <cell r="F158" t="str">
            <v>Budget_</v>
          </cell>
          <cell r="H158" t="str">
            <v>M.CTD</v>
          </cell>
          <cell r="J158">
            <v>1E-3</v>
          </cell>
          <cell r="L158">
            <v>-265</v>
          </cell>
          <cell r="M158">
            <v>-552</v>
          </cell>
          <cell r="N158">
            <v>-818</v>
          </cell>
          <cell r="O158">
            <v>-1041</v>
          </cell>
          <cell r="P158">
            <v>-1281</v>
          </cell>
          <cell r="Q158">
            <v>-1517</v>
          </cell>
          <cell r="R158">
            <v>-1729</v>
          </cell>
          <cell r="S158">
            <v>-1944</v>
          </cell>
          <cell r="T158">
            <v>-2147</v>
          </cell>
          <cell r="U158">
            <v>-2371</v>
          </cell>
          <cell r="V158">
            <v>-2620</v>
          </cell>
          <cell r="W158">
            <v>-2987</v>
          </cell>
        </row>
        <row r="159">
          <cell r="D159" t="str">
            <v>KI1252</v>
          </cell>
          <cell r="E159" t="str">
            <v>K0001_IKOS</v>
          </cell>
          <cell r="F159" t="str">
            <v>DetailedFC3_</v>
          </cell>
          <cell r="H159" t="str">
            <v>M.CTD</v>
          </cell>
          <cell r="J159">
            <v>1E-3</v>
          </cell>
          <cell r="L159">
            <v>0</v>
          </cell>
          <cell r="M159">
            <v>-588.21799999999996</v>
          </cell>
          <cell r="N159">
            <v>-803.54399999999998</v>
          </cell>
          <cell r="O159">
            <v>-1080.9480000000001</v>
          </cell>
          <cell r="P159">
            <v>-1302.173</v>
          </cell>
          <cell r="Q159">
            <v>-1531.261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</sheetData>
      <sheetData sheetId="9" refreshError="1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KI2005</v>
          </cell>
          <cell r="E62" t="str">
            <v>K0001</v>
          </cell>
          <cell r="F62" t="str">
            <v>Actual_</v>
          </cell>
          <cell r="H62" t="str">
            <v>M.CTD</v>
          </cell>
          <cell r="J62">
            <v>1E-3</v>
          </cell>
          <cell r="L62">
            <v>27.870006922259414</v>
          </cell>
          <cell r="M62">
            <v>26.796877147422705</v>
          </cell>
          <cell r="N62">
            <v>30.017254672187391</v>
          </cell>
          <cell r="O62">
            <v>29.338310705028825</v>
          </cell>
          <cell r="P62">
            <v>29.471003517377941</v>
          </cell>
          <cell r="Q62">
            <v>29.78903174951515</v>
          </cell>
          <cell r="R62">
            <v>30.026988887348434</v>
          </cell>
          <cell r="S62">
            <v>-205.03263390885661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KI2005</v>
          </cell>
          <cell r="E63" t="str">
            <v>K0001</v>
          </cell>
          <cell r="F63" t="str">
            <v>Budget_</v>
          </cell>
          <cell r="H63" t="str">
            <v>M.CTD</v>
          </cell>
          <cell r="J63">
            <v>1E-3</v>
          </cell>
          <cell r="L63">
            <v>29.005530710253286</v>
          </cell>
          <cell r="M63">
            <v>28.099605529368496</v>
          </cell>
          <cell r="N63">
            <v>29.483821416448919</v>
          </cell>
          <cell r="O63">
            <v>29.236850053212535</v>
          </cell>
          <cell r="P63">
            <v>29.802065272970339</v>
          </cell>
          <cell r="Q63">
            <v>30.085802997790939</v>
          </cell>
          <cell r="R63">
            <v>30.599537150484654</v>
          </cell>
          <cell r="S63">
            <v>30.840961952154611</v>
          </cell>
          <cell r="T63">
            <v>30.494032278950822</v>
          </cell>
          <cell r="U63">
            <v>30.578933877689373</v>
          </cell>
          <cell r="V63">
            <v>29.998385857747557</v>
          </cell>
          <cell r="W63">
            <v>30.27570607990361</v>
          </cell>
        </row>
        <row r="64">
          <cell r="D64" t="str">
            <v>KI2000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27.870006922259414</v>
          </cell>
          <cell r="M64">
            <v>27.326214666003242</v>
          </cell>
          <cell r="N64">
            <v>28.228280539300915</v>
          </cell>
          <cell r="O64">
            <v>28.514189265467621</v>
          </cell>
          <cell r="P64">
            <v>28.71419678001277</v>
          </cell>
          <cell r="Q64">
            <v>28.898763547348199</v>
          </cell>
          <cell r="R64">
            <v>29.06946813238762</v>
          </cell>
          <cell r="S64">
            <v>13.677404958415993</v>
          </cell>
          <cell r="T64">
            <v>13.508548107077523</v>
          </cell>
          <cell r="U64">
            <v>13.373462626006747</v>
          </cell>
          <cell r="V64">
            <v>13.262938141494296</v>
          </cell>
          <cell r="W64">
            <v>13.170834404400585</v>
          </cell>
        </row>
        <row r="65">
          <cell r="D65" t="str">
            <v>KI2000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29.005530710253286</v>
          </cell>
          <cell r="M65">
            <v>28.549806653061953</v>
          </cell>
          <cell r="N65">
            <v>28.861459606829737</v>
          </cell>
          <cell r="O65">
            <v>28.960659926281146</v>
          </cell>
          <cell r="P65">
            <v>29.131496957750521</v>
          </cell>
          <cell r="Q65">
            <v>29.294409675712263</v>
          </cell>
          <cell r="R65">
            <v>29.483823525106875</v>
          </cell>
          <cell r="S65">
            <v>29.657512609331533</v>
          </cell>
          <cell r="T65">
            <v>29.752968598192169</v>
          </cell>
          <cell r="U65">
            <v>29.837324533735519</v>
          </cell>
          <cell r="V65">
            <v>29.850645998463708</v>
          </cell>
          <cell r="W65">
            <v>29.877983337363929</v>
          </cell>
        </row>
        <row r="66">
          <cell r="D66" t="str">
            <v>KI2000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27.870006922259414</v>
          </cell>
          <cell r="M66">
            <v>27.326214666003242</v>
          </cell>
          <cell r="N66">
            <v>28.228280539300915</v>
          </cell>
          <cell r="O66">
            <v>28.514189265467621</v>
          </cell>
          <cell r="P66">
            <v>28.71419678001277</v>
          </cell>
          <cell r="Q66">
            <v>28.898763547348199</v>
          </cell>
          <cell r="R66">
            <v>29.050813852035425</v>
          </cell>
          <cell r="S66">
            <v>29.21936787675499</v>
          </cell>
          <cell r="T66">
            <v>29.244108279597281</v>
          </cell>
          <cell r="U66">
            <v>29.255991677216251</v>
          </cell>
          <cell r="V66">
            <v>29.228724485529639</v>
          </cell>
          <cell r="W66">
            <v>29.229971726033877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KI2065</v>
          </cell>
          <cell r="E92" t="str">
            <v>K0001</v>
          </cell>
          <cell r="F92" t="str">
            <v>Actual_</v>
          </cell>
          <cell r="H92" t="str">
            <v>M.CTD</v>
          </cell>
          <cell r="J92">
            <v>1E-3</v>
          </cell>
          <cell r="L92">
            <v>41.971362480405354</v>
          </cell>
          <cell r="M92">
            <v>40.394337482555379</v>
          </cell>
          <cell r="N92">
            <v>45.861417212930661</v>
          </cell>
          <cell r="O92">
            <v>44.552660681705895</v>
          </cell>
          <cell r="P92">
            <v>44.566972744167714</v>
          </cell>
          <cell r="Q92">
            <v>45.218347362304776</v>
          </cell>
          <cell r="R92">
            <v>45.231692814953014</v>
          </cell>
          <cell r="S92">
            <v>-304.86417073112938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 t="str">
            <v>KI2065</v>
          </cell>
          <cell r="E93" t="str">
            <v>K0001</v>
          </cell>
          <cell r="F93" t="str">
            <v>Budget_</v>
          </cell>
          <cell r="H93" t="str">
            <v>M.CTD</v>
          </cell>
          <cell r="J93">
            <v>1E-3</v>
          </cell>
          <cell r="L93">
            <v>43.413769415456485</v>
          </cell>
          <cell r="M93">
            <v>42.404401582923597</v>
          </cell>
          <cell r="N93">
            <v>43.856323815885027</v>
          </cell>
          <cell r="O93">
            <v>43.620370375767962</v>
          </cell>
          <cell r="P93">
            <v>44.268214831111393</v>
          </cell>
          <cell r="Q93">
            <v>44.518602445671412</v>
          </cell>
          <cell r="R93">
            <v>44.965461007153991</v>
          </cell>
          <cell r="S93">
            <v>45.126633343361306</v>
          </cell>
          <cell r="T93">
            <v>44.72772721575155</v>
          </cell>
          <cell r="U93">
            <v>44.592661031811041</v>
          </cell>
          <cell r="V93">
            <v>43.712394026464175</v>
          </cell>
          <cell r="W93">
            <v>43.554574415243493</v>
          </cell>
        </row>
        <row r="94">
          <cell r="D94" t="str">
            <v>KI2060</v>
          </cell>
          <cell r="E94" t="str">
            <v>K0001</v>
          </cell>
          <cell r="F94" t="str">
            <v>Actual_</v>
          </cell>
          <cell r="H94" t="str">
            <v>M.CTD</v>
          </cell>
          <cell r="J94">
            <v>1E-3</v>
          </cell>
          <cell r="L94">
            <v>41.971362480405354</v>
          </cell>
          <cell r="M94">
            <v>41.163600464983261</v>
          </cell>
          <cell r="N94">
            <v>42.739914728022114</v>
          </cell>
          <cell r="O94">
            <v>43.208819696275562</v>
          </cell>
          <cell r="P94">
            <v>43.497287009550398</v>
          </cell>
          <cell r="Q94">
            <v>43.794787149806496</v>
          </cell>
          <cell r="R94">
            <v>44.011683943027499</v>
          </cell>
          <cell r="S94">
            <v>20.747538187527471</v>
          </cell>
          <cell r="T94">
            <v>20.491395740767871</v>
          </cell>
          <cell r="U94">
            <v>20.286481783360195</v>
          </cell>
          <cell r="V94">
            <v>20.118824909117546</v>
          </cell>
          <cell r="W94">
            <v>19.979110847248673</v>
          </cell>
        </row>
        <row r="95">
          <cell r="D95" t="str">
            <v>KI2060</v>
          </cell>
          <cell r="E95" t="str">
            <v>K0001</v>
          </cell>
          <cell r="F95" t="str">
            <v>Budget_</v>
          </cell>
          <cell r="H95" t="str">
            <v>M.CTD</v>
          </cell>
          <cell r="J95">
            <v>1E-3</v>
          </cell>
          <cell r="L95">
            <v>43.413769415456485</v>
          </cell>
          <cell r="M95">
            <v>42.901107996769341</v>
          </cell>
          <cell r="N95">
            <v>43.21686039484262</v>
          </cell>
          <cell r="O95">
            <v>43.329395188698811</v>
          </cell>
          <cell r="P95">
            <v>43.521820561684265</v>
          </cell>
          <cell r="Q95">
            <v>43.69212646291971</v>
          </cell>
          <cell r="R95">
            <v>43.879218905469813</v>
          </cell>
          <cell r="S95">
            <v>44.041651685306981</v>
          </cell>
          <cell r="T95">
            <v>44.121786050700528</v>
          </cell>
          <cell r="U95">
            <v>44.171297971181154</v>
          </cell>
          <cell r="V95">
            <v>44.124558958038818</v>
          </cell>
          <cell r="W95">
            <v>44.065690069818174</v>
          </cell>
        </row>
        <row r="96">
          <cell r="D96" t="str">
            <v>KI2060</v>
          </cell>
          <cell r="E96" t="str">
            <v>K0001</v>
          </cell>
          <cell r="F96" t="str">
            <v>DetailedFC3_</v>
          </cell>
          <cell r="H96" t="str">
            <v>M.CTD</v>
          </cell>
          <cell r="J96">
            <v>1E-3</v>
          </cell>
          <cell r="L96">
            <v>41.971362480405354</v>
          </cell>
          <cell r="M96">
            <v>41.163600464983261</v>
          </cell>
          <cell r="N96">
            <v>42.739914728022114</v>
          </cell>
          <cell r="O96">
            <v>43.208819696275562</v>
          </cell>
          <cell r="P96">
            <v>43.497287009550398</v>
          </cell>
          <cell r="Q96">
            <v>43.794787149806496</v>
          </cell>
          <cell r="R96">
            <v>43.998238236767051</v>
          </cell>
          <cell r="S96">
            <v>44.230308711878067</v>
          </cell>
          <cell r="T96">
            <v>44.286900233121322</v>
          </cell>
          <cell r="U96">
            <v>44.292574231106627</v>
          </cell>
          <cell r="V96">
            <v>44.244645023523141</v>
          </cell>
          <cell r="W96">
            <v>44.18416933594883</v>
          </cell>
        </row>
        <row r="114">
          <cell r="D114" t="str">
            <v>PRESERVE</v>
          </cell>
          <cell r="E114" t="b">
            <v>1</v>
          </cell>
          <cell r="F114" t="str">
            <v>(boolean value)</v>
          </cell>
          <cell r="G114" t="str">
            <v>Version</v>
          </cell>
          <cell r="H114" t="str">
            <v>V.2</v>
          </cell>
          <cell r="I114" t="str">
            <v>(V.1 or V.2)</v>
          </cell>
          <cell r="J114" t="str">
            <v>ACC</v>
          </cell>
        </row>
        <row r="115">
          <cell r="D115" t="str">
            <v>APPLICATION</v>
          </cell>
          <cell r="F115" t="str">
            <v>(Application ID)</v>
          </cell>
          <cell r="J115" t="str">
            <v>ENT</v>
          </cell>
        </row>
        <row r="116">
          <cell r="D116" t="str">
            <v>READ ONLY</v>
          </cell>
          <cell r="E116" t="b">
            <v>0</v>
          </cell>
          <cell r="F116" t="str">
            <v>(boolean value)</v>
          </cell>
          <cell r="J116" t="str">
            <v>CAT</v>
          </cell>
          <cell r="K116" t="str">
            <v>$2</v>
          </cell>
          <cell r="L116" t="str">
            <v>2004</v>
          </cell>
          <cell r="M116" t="str">
            <v>2004</v>
          </cell>
          <cell r="N116" t="str">
            <v>2004</v>
          </cell>
          <cell r="O116" t="str">
            <v>2004</v>
          </cell>
          <cell r="P116" t="str">
            <v>2004</v>
          </cell>
          <cell r="Q116" t="str">
            <v>2004</v>
          </cell>
          <cell r="R116" t="str">
            <v>2004</v>
          </cell>
          <cell r="S116" t="str">
            <v>2004</v>
          </cell>
          <cell r="T116" t="str">
            <v>2004</v>
          </cell>
          <cell r="U116" t="str">
            <v>2004</v>
          </cell>
          <cell r="V116" t="str">
            <v>2004</v>
          </cell>
          <cell r="W116" t="str">
            <v>2004</v>
          </cell>
        </row>
        <row r="117">
          <cell r="D117" t="str">
            <v>BLANK MISSING</v>
          </cell>
          <cell r="E117" t="b">
            <v>0</v>
          </cell>
          <cell r="F117" t="str">
            <v>(boolean value)</v>
          </cell>
          <cell r="J117" t="str">
            <v>PER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J118" t="str">
            <v>FRE</v>
          </cell>
        </row>
        <row r="119">
          <cell r="J119" t="str">
            <v>KEYWORD</v>
          </cell>
        </row>
        <row r="120">
          <cell r="D120" t="str">
            <v>ACC</v>
          </cell>
          <cell r="E120" t="str">
            <v>ENT</v>
          </cell>
          <cell r="F120" t="str">
            <v>CAT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SCALE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G121" t="str">
            <v>Version</v>
          </cell>
          <cell r="H121" t="str">
            <v>$1</v>
          </cell>
          <cell r="I121" t="str">
            <v>(V.1 or V.2)</v>
          </cell>
          <cell r="J121" t="str">
            <v>ACC</v>
          </cell>
        </row>
        <row r="122">
          <cell r="D122" t="str">
            <v>KI2035</v>
          </cell>
          <cell r="E122" t="str">
            <v>K0001</v>
          </cell>
          <cell r="F122" t="str">
            <v>Actual_</v>
          </cell>
          <cell r="H122" t="str">
            <v>M.CTD</v>
          </cell>
          <cell r="J122" t="str">
            <v>ENT</v>
          </cell>
          <cell r="L122">
            <v>12.732960603653259</v>
          </cell>
          <cell r="M122">
            <v>12.096705344867692</v>
          </cell>
          <cell r="N122">
            <v>12.711641415081186</v>
          </cell>
          <cell r="O122">
            <v>12.545435325156504</v>
          </cell>
          <cell r="P122">
            <v>12.660978585167879</v>
          </cell>
          <cell r="Q122">
            <v>12.456515813718067</v>
          </cell>
          <cell r="R122">
            <v>12.756809305017157</v>
          </cell>
          <cell r="S122">
            <v>-90.925517348839946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KI2035</v>
          </cell>
          <cell r="E123" t="str">
            <v>K0001</v>
          </cell>
          <cell r="F123" t="str">
            <v>Budget_</v>
          </cell>
          <cell r="H123" t="str">
            <v>M.CTD</v>
          </cell>
          <cell r="J123" t="str">
            <v>CAT</v>
          </cell>
          <cell r="K123" t="str">
            <v>$2</v>
          </cell>
          <cell r="L123">
            <v>13.379364067172391</v>
          </cell>
          <cell r="M123">
            <v>12.429435839170097</v>
          </cell>
          <cell r="N123">
            <v>13.555594826101217</v>
          </cell>
          <cell r="O123">
            <v>13.125098491370888</v>
          </cell>
          <cell r="P123">
            <v>13.439193233320099</v>
          </cell>
          <cell r="Q123">
            <v>13.573688605718356</v>
          </cell>
          <cell r="R123">
            <v>13.969422554532565</v>
          </cell>
          <cell r="S123">
            <v>14.117047864297492</v>
          </cell>
          <cell r="T123">
            <v>13.644951419551269</v>
          </cell>
          <cell r="U123">
            <v>13.814734101444417</v>
          </cell>
          <cell r="V123">
            <v>13.419835556055277</v>
          </cell>
          <cell r="W123">
            <v>14.11205727040541</v>
          </cell>
        </row>
        <row r="124">
          <cell r="D124" t="str">
            <v>KI2030</v>
          </cell>
          <cell r="E124" t="str">
            <v>K0001</v>
          </cell>
          <cell r="F124" t="str">
            <v>Actual_</v>
          </cell>
          <cell r="H124" t="str">
            <v>M.CTD</v>
          </cell>
          <cell r="J124" t="str">
            <v>PER</v>
          </cell>
          <cell r="K124" t="str">
            <v>$1</v>
          </cell>
          <cell r="L124">
            <v>12.732960603653259</v>
          </cell>
          <cell r="M124">
            <v>12.41403301073443</v>
          </cell>
          <cell r="N124">
            <v>12.513430404315635</v>
          </cell>
          <cell r="O124">
            <v>12.523202932649912</v>
          </cell>
          <cell r="P124">
            <v>12.552427402613798</v>
          </cell>
          <cell r="Q124">
            <v>12.53674691062305</v>
          </cell>
          <cell r="R124">
            <v>12.571999250049279</v>
          </cell>
          <cell r="S124">
            <v>5.8713804424136411</v>
          </cell>
          <cell r="T124">
            <v>5.7988942641122385</v>
          </cell>
          <cell r="U124">
            <v>5.7409053214711161</v>
          </cell>
          <cell r="V124">
            <v>5.6934598229465605</v>
          </cell>
          <cell r="W124">
            <v>5.6539219075094316</v>
          </cell>
        </row>
        <row r="125">
          <cell r="D125" t="str">
            <v>KI2030</v>
          </cell>
          <cell r="E125" t="str">
            <v>K0001</v>
          </cell>
          <cell r="F125" t="str">
            <v>Budget_</v>
          </cell>
          <cell r="H125" t="str">
            <v>M.CTD</v>
          </cell>
          <cell r="J125" t="str">
            <v>FRE</v>
          </cell>
          <cell r="L125">
            <v>13.379364067172391</v>
          </cell>
          <cell r="M125">
            <v>12.904591000804691</v>
          </cell>
          <cell r="N125">
            <v>13.122254205247431</v>
          </cell>
          <cell r="O125">
            <v>13.123922006516841</v>
          </cell>
          <cell r="P125">
            <v>13.187388592275553</v>
          </cell>
          <cell r="Q125">
            <v>13.253421460214406</v>
          </cell>
          <cell r="R125">
            <v>13.35572691372934</v>
          </cell>
          <cell r="S125">
            <v>13.451300862897183</v>
          </cell>
          <cell r="T125">
            <v>13.473069448540294</v>
          </cell>
          <cell r="U125">
            <v>13.506894184760341</v>
          </cell>
          <cell r="V125">
            <v>13.498352343322994</v>
          </cell>
          <cell r="W125">
            <v>13.543615215164742</v>
          </cell>
        </row>
        <row r="126">
          <cell r="D126" t="str">
            <v>KI2030</v>
          </cell>
          <cell r="E126" t="str">
            <v>K0001</v>
          </cell>
          <cell r="F126" t="str">
            <v>DetailedFC3_</v>
          </cell>
          <cell r="H126" t="str">
            <v>M.CTD</v>
          </cell>
          <cell r="J126" t="str">
            <v>KEYWORD</v>
          </cell>
          <cell r="L126">
            <v>12.732960603653259</v>
          </cell>
          <cell r="M126">
            <v>12.41403301073443</v>
          </cell>
          <cell r="N126">
            <v>12.513430404315635</v>
          </cell>
          <cell r="O126">
            <v>12.523202932649912</v>
          </cell>
          <cell r="P126">
            <v>12.552427402613798</v>
          </cell>
          <cell r="Q126">
            <v>12.53674691062305</v>
          </cell>
          <cell r="R126">
            <v>12.545899225820776</v>
          </cell>
          <cell r="S126">
            <v>12.561810769225538</v>
          </cell>
          <cell r="T126">
            <v>12.472412924505507</v>
          </cell>
          <cell r="U126">
            <v>12.411907168851357</v>
          </cell>
          <cell r="V126">
            <v>12.328288394290398</v>
          </cell>
          <cell r="W126">
            <v>12.32379293469109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G151" t="str">
            <v>Version</v>
          </cell>
          <cell r="H151" t="str">
            <v>$1</v>
          </cell>
          <cell r="I151" t="str">
            <v>(V.1 or V.2)</v>
          </cell>
          <cell r="J151" t="str">
            <v>ACC</v>
          </cell>
        </row>
        <row r="152">
          <cell r="D152" t="str">
            <v>KI2025</v>
          </cell>
          <cell r="E152" t="str">
            <v>K0001</v>
          </cell>
          <cell r="F152" t="str">
            <v>Actual_</v>
          </cell>
          <cell r="H152" t="str">
            <v>M.PER</v>
          </cell>
          <cell r="J152" t="str">
            <v>ENT</v>
          </cell>
          <cell r="L152">
            <v>3.7893024430205275</v>
          </cell>
          <cell r="M152">
            <v>3.4873253366508199</v>
          </cell>
          <cell r="N152">
            <v>3.7380875926792481</v>
          </cell>
          <cell r="O152">
            <v>3.6697958793795729</v>
          </cell>
          <cell r="P152">
            <v>3.6960696167480824</v>
          </cell>
          <cell r="Q152">
            <v>3.6802840835886377</v>
          </cell>
          <cell r="R152">
            <v>3.7397201577269499</v>
          </cell>
          <cell r="S152">
            <v>-31.88830476973779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KI2025</v>
          </cell>
          <cell r="E153" t="str">
            <v>K0001</v>
          </cell>
          <cell r="F153" t="str">
            <v>Budget_</v>
          </cell>
          <cell r="H153" t="str">
            <v>M.PER</v>
          </cell>
          <cell r="J153" t="str">
            <v>CAT</v>
          </cell>
          <cell r="K153" t="str">
            <v>$2</v>
          </cell>
          <cell r="L153">
            <v>3.9041546744136633</v>
          </cell>
          <cell r="M153">
            <v>3.5383824184595958</v>
          </cell>
          <cell r="N153">
            <v>3.8101776276725285</v>
          </cell>
          <cell r="O153">
            <v>3.8002487655246431</v>
          </cell>
          <cell r="P153">
            <v>3.9036984328383904</v>
          </cell>
          <cell r="Q153">
            <v>3.9176853478478306</v>
          </cell>
          <cell r="R153">
            <v>4.0868180580718434</v>
          </cell>
          <cell r="S153">
            <v>4.1862544450864645</v>
          </cell>
          <cell r="T153">
            <v>4.1450913842883113</v>
          </cell>
          <cell r="U153">
            <v>4.274339622001885</v>
          </cell>
          <cell r="V153">
            <v>4.2166827622774088</v>
          </cell>
          <cell r="W153">
            <v>4.5771407694098034</v>
          </cell>
        </row>
        <row r="154">
          <cell r="D154" t="str">
            <v>KI2020</v>
          </cell>
          <cell r="E154" t="str">
            <v>K0001</v>
          </cell>
          <cell r="F154" t="str">
            <v>Actual_</v>
          </cell>
          <cell r="H154" t="str">
            <v>M.CTD</v>
          </cell>
          <cell r="J154" t="str">
            <v>PER</v>
          </cell>
          <cell r="K154" t="str">
            <v>$1</v>
          </cell>
          <cell r="L154">
            <v>3.7893024430205275</v>
          </cell>
          <cell r="M154">
            <v>3.63690536892822</v>
          </cell>
          <cell r="N154">
            <v>3.6702692295375439</v>
          </cell>
          <cell r="O154">
            <v>3.670572821219257</v>
          </cell>
          <cell r="P154">
            <v>3.6763317213921085</v>
          </cell>
          <cell r="Q154">
            <v>3.677065281078288</v>
          </cell>
          <cell r="R154">
            <v>3.6868579580196879</v>
          </cell>
          <cell r="S154">
            <v>1.3059972231351489</v>
          </cell>
          <cell r="T154">
            <v>1.2898738006273074</v>
          </cell>
          <cell r="U154">
            <v>1.2769750626210343</v>
          </cell>
          <cell r="V154">
            <v>1.266421549706811</v>
          </cell>
          <cell r="W154">
            <v>1.2576269556116246</v>
          </cell>
        </row>
        <row r="155">
          <cell r="D155" t="str">
            <v>KI2020</v>
          </cell>
          <cell r="E155" t="str">
            <v>K0001</v>
          </cell>
          <cell r="F155" t="str">
            <v>Budget_</v>
          </cell>
          <cell r="H155" t="str">
            <v>M.CTD</v>
          </cell>
          <cell r="J155" t="str">
            <v>FRE</v>
          </cell>
          <cell r="L155">
            <v>3.9041546744136633</v>
          </cell>
          <cell r="M155">
            <v>3.7205240800832935</v>
          </cell>
          <cell r="N155">
            <v>3.7503805354938176</v>
          </cell>
          <cell r="O155">
            <v>3.7635456802513483</v>
          </cell>
          <cell r="P155">
            <v>3.7919789165466424</v>
          </cell>
          <cell r="Q155">
            <v>3.8134360751839562</v>
          </cell>
          <cell r="R155">
            <v>3.8531149129553142</v>
          </cell>
          <cell r="S155">
            <v>3.8956464219458833</v>
          </cell>
          <cell r="T155">
            <v>3.9240119971363847</v>
          </cell>
          <cell r="U155">
            <v>3.9598317721974268</v>
          </cell>
          <cell r="V155">
            <v>3.9835665410527068</v>
          </cell>
          <cell r="W155">
            <v>4.0334323522489415</v>
          </cell>
        </row>
        <row r="156">
          <cell r="D156" t="str">
            <v>KI2020</v>
          </cell>
          <cell r="E156" t="str">
            <v>K0001</v>
          </cell>
          <cell r="F156" t="str">
            <v>DetailedFC3_</v>
          </cell>
          <cell r="H156" t="str">
            <v>M.CTD</v>
          </cell>
          <cell r="J156" t="str">
            <v>KEYWORD</v>
          </cell>
          <cell r="L156">
            <v>3.7893024430205275</v>
          </cell>
          <cell r="M156">
            <v>3.63690536892822</v>
          </cell>
          <cell r="N156">
            <v>3.6702692295375439</v>
          </cell>
          <cell r="O156">
            <v>3.670572821219257</v>
          </cell>
          <cell r="P156">
            <v>3.6763317213921085</v>
          </cell>
          <cell r="Q156">
            <v>3.677065281078288</v>
          </cell>
          <cell r="R156">
            <v>3.6753843434864994</v>
          </cell>
          <cell r="S156">
            <v>3.6853392971423307</v>
          </cell>
          <cell r="T156">
            <v>3.6856859125568469</v>
          </cell>
          <cell r="U156">
            <v>3.6946530387611447</v>
          </cell>
          <cell r="V156">
            <v>3.6962794900051263</v>
          </cell>
          <cell r="W156">
            <v>3.7273505948727412</v>
          </cell>
        </row>
      </sheetData>
      <sheetData sheetId="10" refreshError="1"/>
      <sheetData sheetId="11" refreshError="1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KI6278</v>
          </cell>
          <cell r="E62" t="str">
            <v>K0001</v>
          </cell>
          <cell r="F62" t="str">
            <v>Actual_</v>
          </cell>
          <cell r="H62" t="str">
            <v>M.CTD</v>
          </cell>
          <cell r="J62">
            <v>1E-3</v>
          </cell>
          <cell r="L62">
            <v>260.52850310674899</v>
          </cell>
          <cell r="M62">
            <v>242.49716277318433</v>
          </cell>
          <cell r="N62">
            <v>277.28340401107147</v>
          </cell>
          <cell r="O62">
            <v>273.58390187693931</v>
          </cell>
          <cell r="P62">
            <v>288.51514030985049</v>
          </cell>
          <cell r="Q62">
            <v>281.6133360670612</v>
          </cell>
          <cell r="R62">
            <v>287.31917336004085</v>
          </cell>
          <cell r="S62">
            <v>-3693.6930180365289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KI6278</v>
          </cell>
          <cell r="E63" t="str">
            <v>K0001</v>
          </cell>
          <cell r="F63" t="str">
            <v>Budget_</v>
          </cell>
          <cell r="H63" t="str">
            <v>M.CTD</v>
          </cell>
          <cell r="J63">
            <v>1E-3</v>
          </cell>
          <cell r="L63">
            <v>259.2515318199421</v>
          </cell>
          <cell r="M63">
            <v>258.38674831620477</v>
          </cell>
          <cell r="N63">
            <v>276.47847439905439</v>
          </cell>
          <cell r="O63">
            <v>271.67245359680442</v>
          </cell>
          <cell r="P63">
            <v>280.72216481989597</v>
          </cell>
          <cell r="Q63">
            <v>282.30251690564</v>
          </cell>
          <cell r="R63">
            <v>292.72811708255836</v>
          </cell>
          <cell r="S63">
            <v>292.45325110388507</v>
          </cell>
          <cell r="T63">
            <v>297.79161583413952</v>
          </cell>
          <cell r="U63">
            <v>307.93740338510236</v>
          </cell>
          <cell r="V63">
            <v>307.53741564544111</v>
          </cell>
          <cell r="W63">
            <v>316.31340730413763</v>
          </cell>
        </row>
        <row r="64">
          <cell r="D64" t="str">
            <v>KI6277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260.52850310674899</v>
          </cell>
          <cell r="M64">
            <v>251.42344306909428</v>
          </cell>
          <cell r="N64">
            <v>260.0943530117176</v>
          </cell>
          <cell r="O64">
            <v>263.55924986602821</v>
          </cell>
          <cell r="P64">
            <v>268.7051026180701</v>
          </cell>
          <cell r="Q64">
            <v>270.9204876325278</v>
          </cell>
          <cell r="R64">
            <v>273.37916068453859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 t="str">
            <v>KI6277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259.2515318199421</v>
          </cell>
          <cell r="M65">
            <v>258.80551486776602</v>
          </cell>
          <cell r="N65">
            <v>264.71918525966754</v>
          </cell>
          <cell r="O65">
            <v>266.51476898703982</v>
          </cell>
          <cell r="P65">
            <v>269.39456792451796</v>
          </cell>
          <cell r="Q65">
            <v>271.59098813210869</v>
          </cell>
          <cell r="R65">
            <v>274.65887236758829</v>
          </cell>
          <cell r="S65">
            <v>276.93278039473114</v>
          </cell>
          <cell r="T65">
            <v>279.3037629751168</v>
          </cell>
          <cell r="U65">
            <v>282.23164683281232</v>
          </cell>
          <cell r="V65">
            <v>284.57623139250336</v>
          </cell>
          <cell r="W65">
            <v>287.22025535235326</v>
          </cell>
        </row>
        <row r="66">
          <cell r="D66" t="str">
            <v>KI6277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260.52850310674899</v>
          </cell>
          <cell r="M66">
            <v>251.42344306909428</v>
          </cell>
          <cell r="N66">
            <v>260.0943530117176</v>
          </cell>
          <cell r="O66">
            <v>263.55924986602821</v>
          </cell>
          <cell r="P66">
            <v>268.7051026180701</v>
          </cell>
          <cell r="Q66">
            <v>270.9204876325278</v>
          </cell>
          <cell r="R66">
            <v>274.201979136435</v>
          </cell>
          <cell r="S66">
            <v>277.11085309864563</v>
          </cell>
          <cell r="T66">
            <v>279.53007384989428</v>
          </cell>
          <cell r="U66">
            <v>282.66288477118007</v>
          </cell>
          <cell r="V66">
            <v>284.9939192427787</v>
          </cell>
          <cell r="W66">
            <v>288.03264018166516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KI6160</v>
          </cell>
          <cell r="E92" t="str">
            <v>K0001</v>
          </cell>
          <cell r="F92" t="str">
            <v>Actual_</v>
          </cell>
          <cell r="H92" t="str">
            <v>M.PER</v>
          </cell>
          <cell r="J92">
            <v>9.9999999999999995E-7</v>
          </cell>
          <cell r="L92">
            <v>2.2699566729599998</v>
          </cell>
          <cell r="M92">
            <v>2.2106862541600001</v>
          </cell>
          <cell r="N92">
            <v>2.0676437329699993</v>
          </cell>
          <cell r="O92">
            <v>2.1413248967800009</v>
          </cell>
          <cell r="P92">
            <v>2.1061122213899997</v>
          </cell>
          <cell r="Q92">
            <v>2.04957159819</v>
          </cell>
          <cell r="R92">
            <v>2.1095054150600006</v>
          </cell>
          <cell r="S92">
            <v>-14.954800791509999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 t="str">
            <v>KI6160</v>
          </cell>
          <cell r="E93" t="str">
            <v>K0001</v>
          </cell>
          <cell r="F93" t="str">
            <v>Budget_</v>
          </cell>
          <cell r="H93" t="str">
            <v>M.PER</v>
          </cell>
          <cell r="J93">
            <v>9.9999999999999995E-7</v>
          </cell>
          <cell r="L93">
            <v>2.1049484354599999</v>
          </cell>
          <cell r="M93">
            <v>1.8988881028</v>
          </cell>
          <cell r="N93">
            <v>2.0390948872500005</v>
          </cell>
          <cell r="O93">
            <v>2.0241709230499993</v>
          </cell>
          <cell r="P93">
            <v>2.0707202095599992</v>
          </cell>
          <cell r="Q93">
            <v>2.0616064791200031</v>
          </cell>
          <cell r="R93">
            <v>2.1337249730199965</v>
          </cell>
          <cell r="S93">
            <v>2.1708566806700005</v>
          </cell>
          <cell r="T93">
            <v>2.1496027258300017</v>
          </cell>
          <cell r="U93">
            <v>2.2181418256899974</v>
          </cell>
          <cell r="V93">
            <v>2.1907423718000016</v>
          </cell>
          <cell r="W93">
            <v>2.4392086565399986</v>
          </cell>
        </row>
        <row r="94">
          <cell r="D94" t="str">
            <v>KI6160</v>
          </cell>
          <cell r="E94" t="str">
            <v>K0001</v>
          </cell>
          <cell r="F94" t="str">
            <v>Actual_</v>
          </cell>
          <cell r="H94" t="str">
            <v>M.CTD</v>
          </cell>
          <cell r="J94">
            <v>9.9999999999999995E-7</v>
          </cell>
          <cell r="L94">
            <v>2.2699566729599998</v>
          </cell>
          <cell r="M94">
            <v>4.4806429271199999</v>
          </cell>
          <cell r="N94">
            <v>6.5482866600899987</v>
          </cell>
          <cell r="O94">
            <v>8.6896115568700001</v>
          </cell>
          <cell r="P94">
            <v>10.795723778259999</v>
          </cell>
          <cell r="Q94">
            <v>12.84529537645</v>
          </cell>
          <cell r="R94">
            <v>14.954800791509999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D95" t="str">
            <v>KI6160</v>
          </cell>
          <cell r="E95" t="str">
            <v>K0001</v>
          </cell>
          <cell r="F95" t="str">
            <v>Budget_</v>
          </cell>
          <cell r="H95" t="str">
            <v>M.CTD</v>
          </cell>
          <cell r="J95">
            <v>9.9999999999999995E-7</v>
          </cell>
          <cell r="L95">
            <v>2.1049484354599999</v>
          </cell>
          <cell r="M95">
            <v>4.0038365382599999</v>
          </cell>
          <cell r="N95">
            <v>6.04293142551</v>
          </cell>
          <cell r="O95">
            <v>8.0671023485599989</v>
          </cell>
          <cell r="P95">
            <v>10.137822558119998</v>
          </cell>
          <cell r="Q95">
            <v>12.199429037240002</v>
          </cell>
          <cell r="R95">
            <v>14.333154010259998</v>
          </cell>
          <cell r="S95">
            <v>16.504010690929999</v>
          </cell>
          <cell r="T95">
            <v>18.653613416759999</v>
          </cell>
          <cell r="U95">
            <v>20.871755242449996</v>
          </cell>
          <cell r="V95">
            <v>23.062497614249999</v>
          </cell>
          <cell r="W95">
            <v>25.501706270789999</v>
          </cell>
        </row>
        <row r="96">
          <cell r="D96" t="str">
            <v>KI6160</v>
          </cell>
          <cell r="E96" t="str">
            <v>K0001</v>
          </cell>
          <cell r="F96" t="str">
            <v>DetailedFC3_</v>
          </cell>
          <cell r="H96" t="str">
            <v>M.CTD</v>
          </cell>
          <cell r="J96">
            <v>9.9999999999999995E-7</v>
          </cell>
          <cell r="L96">
            <v>2.2699566729599998</v>
          </cell>
          <cell r="M96">
            <v>4.4806429271199999</v>
          </cell>
          <cell r="N96">
            <v>6.5482866600899987</v>
          </cell>
          <cell r="O96">
            <v>8.6896115568700001</v>
          </cell>
          <cell r="P96">
            <v>10.795723778259999</v>
          </cell>
          <cell r="Q96">
            <v>12.84529537645</v>
          </cell>
          <cell r="R96">
            <v>14.34338622556</v>
          </cell>
          <cell r="S96">
            <v>16.367115678859999</v>
          </cell>
          <cell r="T96">
            <v>18.358470726469999</v>
          </cell>
          <cell r="U96">
            <v>20.39775207968</v>
          </cell>
          <cell r="V96">
            <v>22.402942472239999</v>
          </cell>
          <cell r="W96">
            <v>24.595947585449998</v>
          </cell>
        </row>
        <row r="114">
          <cell r="D114" t="str">
            <v>PRESERVE</v>
          </cell>
          <cell r="E114" t="b">
            <v>1</v>
          </cell>
          <cell r="F114" t="str">
            <v>(boolean value)</v>
          </cell>
          <cell r="G114" t="str">
            <v>Version</v>
          </cell>
          <cell r="H114" t="str">
            <v>V.2</v>
          </cell>
          <cell r="I114" t="str">
            <v>(V.1 or V.2)</v>
          </cell>
          <cell r="J114" t="str">
            <v>ACC</v>
          </cell>
        </row>
        <row r="115">
          <cell r="D115" t="str">
            <v>APPLICATION</v>
          </cell>
          <cell r="F115" t="str">
            <v>(Application ID)</v>
          </cell>
          <cell r="J115" t="str">
            <v>ENT</v>
          </cell>
        </row>
        <row r="116">
          <cell r="D116" t="str">
            <v>READ ONLY</v>
          </cell>
          <cell r="E116" t="b">
            <v>0</v>
          </cell>
          <cell r="F116" t="str">
            <v>(boolean value)</v>
          </cell>
          <cell r="J116" t="str">
            <v>CAT</v>
          </cell>
          <cell r="K116" t="str">
            <v>$2</v>
          </cell>
          <cell r="L116" t="str">
            <v>2004</v>
          </cell>
          <cell r="M116" t="str">
            <v>2004</v>
          </cell>
          <cell r="N116" t="str">
            <v>2004</v>
          </cell>
          <cell r="O116" t="str">
            <v>2004</v>
          </cell>
          <cell r="P116" t="str">
            <v>2004</v>
          </cell>
          <cell r="Q116" t="str">
            <v>2004</v>
          </cell>
          <cell r="R116" t="str">
            <v>2004</v>
          </cell>
          <cell r="S116" t="str">
            <v>2004</v>
          </cell>
          <cell r="T116" t="str">
            <v>2004</v>
          </cell>
          <cell r="U116" t="str">
            <v>2004</v>
          </cell>
          <cell r="V116" t="str">
            <v>2004</v>
          </cell>
          <cell r="W116" t="str">
            <v>2004</v>
          </cell>
        </row>
        <row r="117">
          <cell r="D117" t="str">
            <v>BLANK MISSING</v>
          </cell>
          <cell r="E117" t="b">
            <v>0</v>
          </cell>
          <cell r="F117" t="str">
            <v>(boolean value)</v>
          </cell>
          <cell r="J117" t="str">
            <v>PER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J118" t="str">
            <v>FRE</v>
          </cell>
        </row>
        <row r="119">
          <cell r="J119" t="str">
            <v>KEYWORD</v>
          </cell>
        </row>
        <row r="120">
          <cell r="D120" t="str">
            <v>ACC</v>
          </cell>
          <cell r="E120" t="str">
            <v>ENT</v>
          </cell>
          <cell r="F120" t="str">
            <v>CAT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SCALE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H121" t="str">
            <v>$1</v>
          </cell>
        </row>
        <row r="122">
          <cell r="D122" t="str">
            <v>KI4100</v>
          </cell>
          <cell r="E122" t="str">
            <v>K0001</v>
          </cell>
          <cell r="F122" t="str">
            <v>Actual_</v>
          </cell>
          <cell r="H122" t="str">
            <v>M.PER</v>
          </cell>
          <cell r="J122">
            <v>1E-3</v>
          </cell>
          <cell r="L122">
            <v>87.293092663001659</v>
          </cell>
          <cell r="M122">
            <v>78.769247854017877</v>
          </cell>
          <cell r="N122">
            <v>101.07125819171712</v>
          </cell>
          <cell r="O122">
            <v>90.143490955587126</v>
          </cell>
          <cell r="P122">
            <v>79.227069483168194</v>
          </cell>
          <cell r="Q122">
            <v>108.69814861245541</v>
          </cell>
          <cell r="R122">
            <v>93.803165233892273</v>
          </cell>
          <cell r="S122">
            <v>-403.96595937389242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KI4100</v>
          </cell>
          <cell r="E123" t="str">
            <v>K0001</v>
          </cell>
          <cell r="F123" t="str">
            <v>Budget_</v>
          </cell>
          <cell r="H123" t="str">
            <v>M.PER</v>
          </cell>
          <cell r="J123">
            <v>1E-3</v>
          </cell>
          <cell r="L123">
            <v>65.267940193908672</v>
          </cell>
          <cell r="M123">
            <v>65.004496979977446</v>
          </cell>
          <cell r="N123">
            <v>66.302919617815036</v>
          </cell>
          <cell r="O123">
            <v>66.857760587984032</v>
          </cell>
          <cell r="P123">
            <v>67.415711222290469</v>
          </cell>
          <cell r="Q123">
            <v>68.30833963333356</v>
          </cell>
          <cell r="R123">
            <v>69.300983416336933</v>
          </cell>
          <cell r="S123">
            <v>70.153542333327707</v>
          </cell>
          <cell r="T123">
            <v>70.747980527243925</v>
          </cell>
          <cell r="U123">
            <v>75.514314583808655</v>
          </cell>
          <cell r="V123">
            <v>77.3401331868493</v>
          </cell>
          <cell r="W123">
            <v>79.300086502872063</v>
          </cell>
        </row>
        <row r="124">
          <cell r="D124" t="str">
            <v>KI4100</v>
          </cell>
          <cell r="E124" t="str">
            <v>K0001</v>
          </cell>
          <cell r="F124" t="str">
            <v>Actual_</v>
          </cell>
          <cell r="H124" t="str">
            <v>M.CTD</v>
          </cell>
          <cell r="J124">
            <v>1E-3</v>
          </cell>
          <cell r="L124">
            <v>87.293092663001659</v>
          </cell>
          <cell r="M124">
            <v>166.06234051701955</v>
          </cell>
          <cell r="N124">
            <v>267.13359870873666</v>
          </cell>
          <cell r="O124">
            <v>357.2770896643238</v>
          </cell>
          <cell r="P124">
            <v>436.50415914749198</v>
          </cell>
          <cell r="Q124">
            <v>545.20230775994742</v>
          </cell>
          <cell r="R124">
            <v>639.0054729938397</v>
          </cell>
          <cell r="S124">
            <v>235.03951361994729</v>
          </cell>
          <cell r="T124">
            <v>235.03951361994729</v>
          </cell>
          <cell r="U124">
            <v>235.03951361994729</v>
          </cell>
          <cell r="V124">
            <v>235.03951361994729</v>
          </cell>
          <cell r="W124">
            <v>235.03951361994729</v>
          </cell>
        </row>
        <row r="125">
          <cell r="D125" t="str">
            <v>KI4100</v>
          </cell>
          <cell r="E125" t="str">
            <v>K0001</v>
          </cell>
          <cell r="F125" t="str">
            <v>Budget_</v>
          </cell>
          <cell r="H125" t="str">
            <v>M.CTD</v>
          </cell>
          <cell r="J125">
            <v>1E-3</v>
          </cell>
          <cell r="L125">
            <v>65.267940193908672</v>
          </cell>
          <cell r="M125">
            <v>130.27243717388612</v>
          </cell>
          <cell r="N125">
            <v>196.57535679170115</v>
          </cell>
          <cell r="O125">
            <v>263.43311737968514</v>
          </cell>
          <cell r="P125">
            <v>330.84882860197564</v>
          </cell>
          <cell r="Q125">
            <v>399.1571682353092</v>
          </cell>
          <cell r="R125">
            <v>468.45815165164612</v>
          </cell>
          <cell r="S125">
            <v>538.61169398497384</v>
          </cell>
          <cell r="T125">
            <v>609.35967451221779</v>
          </cell>
          <cell r="U125">
            <v>684.87398909602643</v>
          </cell>
          <cell r="V125">
            <v>762.21412228287568</v>
          </cell>
          <cell r="W125">
            <v>841.51420878574777</v>
          </cell>
        </row>
        <row r="126">
          <cell r="D126" t="str">
            <v>KI4100</v>
          </cell>
          <cell r="E126" t="str">
            <v>K0001</v>
          </cell>
          <cell r="F126" t="str">
            <v>DetailedFC3_</v>
          </cell>
          <cell r="H126" t="str">
            <v>M.CTD</v>
          </cell>
          <cell r="J126">
            <v>1E-3</v>
          </cell>
          <cell r="L126">
            <v>87.293092663001659</v>
          </cell>
          <cell r="M126">
            <v>166.06234051701955</v>
          </cell>
          <cell r="N126">
            <v>267.13359870873666</v>
          </cell>
          <cell r="O126">
            <v>357.2770896643238</v>
          </cell>
          <cell r="P126">
            <v>436.50415914749198</v>
          </cell>
          <cell r="Q126">
            <v>545.20230775994742</v>
          </cell>
          <cell r="R126">
            <v>640.73487886753242</v>
          </cell>
          <cell r="S126">
            <v>717.47259810246828</v>
          </cell>
          <cell r="T126">
            <v>794.61409447323103</v>
          </cell>
          <cell r="U126">
            <v>876.56848190144171</v>
          </cell>
          <cell r="V126">
            <v>955.78741738756605</v>
          </cell>
          <cell r="W126">
            <v>1042.118367888045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</row>
        <row r="152">
          <cell r="D152" t="str">
            <v>KI4128</v>
          </cell>
          <cell r="E152" t="str">
            <v>K0001</v>
          </cell>
          <cell r="F152" t="str">
            <v>Actual_</v>
          </cell>
          <cell r="H152" t="str">
            <v>M.CTD</v>
          </cell>
          <cell r="J152">
            <v>1E-3</v>
          </cell>
          <cell r="L152">
            <v>190.03529463897331</v>
          </cell>
          <cell r="M152">
            <v>200.74246586483559</v>
          </cell>
          <cell r="N152">
            <v>229.64517635759086</v>
          </cell>
          <cell r="O152">
            <v>187.15248362030135</v>
          </cell>
          <cell r="P152">
            <v>213.00902108468918</v>
          </cell>
          <cell r="Q152">
            <v>232.04614541936061</v>
          </cell>
          <cell r="R152">
            <v>223.31361470952933</v>
          </cell>
          <cell r="S152">
            <v>133.1487110576476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KI4128</v>
          </cell>
          <cell r="E153" t="str">
            <v>K0001</v>
          </cell>
          <cell r="F153" t="str">
            <v>Budget_</v>
          </cell>
          <cell r="H153" t="str">
            <v>M.CTD</v>
          </cell>
          <cell r="J153">
            <v>1E-3</v>
          </cell>
          <cell r="L153">
            <v>179.39543669767153</v>
          </cell>
          <cell r="M153">
            <v>180.65765336267188</v>
          </cell>
          <cell r="N153">
            <v>182.92017297972825</v>
          </cell>
          <cell r="O153">
            <v>178.34133003230946</v>
          </cell>
          <cell r="P153">
            <v>178.60747993370293</v>
          </cell>
          <cell r="Q153">
            <v>178.27658757668192</v>
          </cell>
          <cell r="R153">
            <v>180.47769349847533</v>
          </cell>
          <cell r="S153">
            <v>179.08777608140102</v>
          </cell>
          <cell r="T153">
            <v>179.2458278797825</v>
          </cell>
          <cell r="U153">
            <v>174.0567596922622</v>
          </cell>
          <cell r="V153">
            <v>175.20126462485553</v>
          </cell>
          <cell r="W153">
            <v>169.60411513217804</v>
          </cell>
        </row>
        <row r="154">
          <cell r="D154" t="str">
            <v>KI4127</v>
          </cell>
          <cell r="E154" t="str">
            <v>K0001</v>
          </cell>
          <cell r="F154" t="str">
            <v>Actual_</v>
          </cell>
          <cell r="H154" t="str">
            <v>M.CTD</v>
          </cell>
          <cell r="J154">
            <v>1E-3</v>
          </cell>
          <cell r="L154">
            <v>190.03529463897331</v>
          </cell>
          <cell r="M154">
            <v>194.96799066258961</v>
          </cell>
          <cell r="N154">
            <v>206.7820316063131</v>
          </cell>
          <cell r="O154">
            <v>201.45097513419844</v>
          </cell>
          <cell r="P154">
            <v>203.45470589652959</v>
          </cell>
          <cell r="Q154">
            <v>208.57854832115839</v>
          </cell>
          <cell r="R154">
            <v>210.61862544007943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D155" t="str">
            <v>KI4127</v>
          </cell>
          <cell r="E155" t="str">
            <v>K0001</v>
          </cell>
          <cell r="F155" t="str">
            <v>Budget_</v>
          </cell>
          <cell r="H155" t="str">
            <v>M.CTD</v>
          </cell>
          <cell r="J155">
            <v>1E-3</v>
          </cell>
          <cell r="L155">
            <v>179.39543669767153</v>
          </cell>
          <cell r="M155">
            <v>180.02305635827634</v>
          </cell>
          <cell r="N155">
            <v>180.98991353923003</v>
          </cell>
          <cell r="O155">
            <v>180.31029744740584</v>
          </cell>
          <cell r="P155">
            <v>179.96069244331667</v>
          </cell>
          <cell r="Q155">
            <v>179.67023617518032</v>
          </cell>
          <cell r="R155">
            <v>179.78923106677374</v>
          </cell>
          <cell r="S155">
            <v>179.69755629006286</v>
          </cell>
          <cell r="T155">
            <v>179.64499284722035</v>
          </cell>
          <cell r="U155">
            <v>179.01129436258341</v>
          </cell>
          <cell r="V155">
            <v>178.61716187202026</v>
          </cell>
          <cell r="W155">
            <v>177.72713894300091</v>
          </cell>
        </row>
        <row r="156">
          <cell r="D156" t="str">
            <v>KI4127</v>
          </cell>
          <cell r="E156" t="str">
            <v>K0001</v>
          </cell>
          <cell r="F156" t="str">
            <v>DetailedFC3_</v>
          </cell>
          <cell r="H156" t="str">
            <v>M.CTD</v>
          </cell>
          <cell r="J156">
            <v>1E-3</v>
          </cell>
          <cell r="L156">
            <v>190.03529463897331</v>
          </cell>
          <cell r="M156">
            <v>194.96799066258961</v>
          </cell>
          <cell r="N156">
            <v>206.7820316063131</v>
          </cell>
          <cell r="O156">
            <v>201.45097513419844</v>
          </cell>
          <cell r="P156">
            <v>203.45470589652959</v>
          </cell>
          <cell r="Q156">
            <v>208.57854832115839</v>
          </cell>
          <cell r="R156">
            <v>212.40463415743645</v>
          </cell>
          <cell r="S156">
            <v>214.34422563221494</v>
          </cell>
          <cell r="T156">
            <v>215.79273362964787</v>
          </cell>
          <cell r="U156">
            <v>216.89487001593943</v>
          </cell>
          <cell r="V156">
            <v>217.0101293496314</v>
          </cell>
          <cell r="W156">
            <v>217.67195868078895</v>
          </cell>
        </row>
      </sheetData>
      <sheetData sheetId="12" refreshError="1"/>
      <sheetData sheetId="13" refreshError="1"/>
      <sheetData sheetId="14" refreshError="1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KI1950</v>
          </cell>
          <cell r="E62" t="str">
            <v>K0001_IKOS</v>
          </cell>
          <cell r="F62" t="str">
            <v>Actual_</v>
          </cell>
          <cell r="H62" t="str">
            <v>M.PER</v>
          </cell>
          <cell r="J62">
            <v>1E-3</v>
          </cell>
          <cell r="L62">
            <v>1296.4884979601247</v>
          </cell>
          <cell r="M62">
            <v>-2052.1817342002191</v>
          </cell>
          <cell r="N62">
            <v>533.70689777007999</v>
          </cell>
          <cell r="O62">
            <v>-437.60419045998191</v>
          </cell>
          <cell r="P62">
            <v>907.5547548199761</v>
          </cell>
          <cell r="Q62">
            <v>-922.25205537995805</v>
          </cell>
          <cell r="R62">
            <v>-1016.9101017900255</v>
          </cell>
          <cell r="S62">
            <v>2987.6864292401287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KI1950</v>
          </cell>
          <cell r="E63" t="str">
            <v>K0001</v>
          </cell>
          <cell r="F63" t="str">
            <v>Budget_</v>
          </cell>
          <cell r="H63" t="str">
            <v>M.PER</v>
          </cell>
          <cell r="J63">
            <v>1E-3</v>
          </cell>
          <cell r="L63">
            <v>119.08840062169047</v>
          </cell>
          <cell r="M63">
            <v>137.00506844609896</v>
          </cell>
          <cell r="N63">
            <v>267.04134697865612</v>
          </cell>
          <cell r="O63">
            <v>465.15905176131463</v>
          </cell>
          <cell r="P63">
            <v>487.93246965021524</v>
          </cell>
          <cell r="Q63">
            <v>565.34396826951956</v>
          </cell>
          <cell r="R63">
            <v>367.93000369463863</v>
          </cell>
          <cell r="S63">
            <v>317.20609979560089</v>
          </cell>
          <cell r="T63">
            <v>89.448128823342273</v>
          </cell>
          <cell r="U63">
            <v>590.77890183876923</v>
          </cell>
          <cell r="V63">
            <v>245.75495235278271</v>
          </cell>
          <cell r="W63">
            <v>63.795813539182767</v>
          </cell>
        </row>
        <row r="64">
          <cell r="D64" t="str">
            <v>KI1950</v>
          </cell>
          <cell r="E64" t="str">
            <v>K0001_IKOS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1296.4884979601247</v>
          </cell>
          <cell r="M64">
            <v>-755.69323624009451</v>
          </cell>
          <cell r="N64">
            <v>-221.98633847001452</v>
          </cell>
          <cell r="O64">
            <v>-659.59052892999648</v>
          </cell>
          <cell r="P64">
            <v>247.96422588997964</v>
          </cell>
          <cell r="Q64">
            <v>-674.28782948997844</v>
          </cell>
          <cell r="R64">
            <v>-1691.1979312800038</v>
          </cell>
          <cell r="S64">
            <v>1296.4884979601247</v>
          </cell>
          <cell r="T64">
            <v>1296.4884979601247</v>
          </cell>
          <cell r="U64">
            <v>1296.4884979601247</v>
          </cell>
          <cell r="V64">
            <v>1296.4884979601247</v>
          </cell>
          <cell r="W64">
            <v>1296.4884979601247</v>
          </cell>
        </row>
        <row r="65">
          <cell r="D65" t="str">
            <v>KI1950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119.08840062169047</v>
          </cell>
          <cell r="M65">
            <v>256.09346906778944</v>
          </cell>
          <cell r="N65">
            <v>523.13481604644551</v>
          </cell>
          <cell r="O65">
            <v>988.29386780776019</v>
          </cell>
          <cell r="P65">
            <v>1476.2263374579754</v>
          </cell>
          <cell r="Q65">
            <v>2041.570305727495</v>
          </cell>
          <cell r="R65">
            <v>2409.5003094221333</v>
          </cell>
          <cell r="S65">
            <v>2726.7064092177343</v>
          </cell>
          <cell r="T65">
            <v>2816.1545380410766</v>
          </cell>
          <cell r="U65">
            <v>3406.933439879846</v>
          </cell>
          <cell r="V65">
            <v>3652.6883922326288</v>
          </cell>
          <cell r="W65">
            <v>3716.4842057718115</v>
          </cell>
        </row>
        <row r="66">
          <cell r="D66" t="str">
            <v>KI1950</v>
          </cell>
          <cell r="E66" t="str">
            <v>K0001</v>
          </cell>
          <cell r="F66" t="str">
            <v>Forecast_</v>
          </cell>
          <cell r="H66" t="str">
            <v>M.CTD</v>
          </cell>
          <cell r="J66">
            <v>1E-3</v>
          </cell>
          <cell r="L66">
            <v>2802.7802588600034</v>
          </cell>
          <cell r="M66">
            <v>1343.6360666358112</v>
          </cell>
          <cell r="N66">
            <v>1350.1928407874191</v>
          </cell>
          <cell r="O66">
            <v>1371.0560060861951</v>
          </cell>
          <cell r="P66">
            <v>1366.2402696034046</v>
          </cell>
          <cell r="Q66">
            <v>1369.9789099711697</v>
          </cell>
          <cell r="R66">
            <v>1375.0326876734896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>
            <v>5810000000</v>
          </cell>
          <cell r="E92" t="str">
            <v>K0001_IKOS</v>
          </cell>
          <cell r="F92" t="str">
            <v>Actual_</v>
          </cell>
          <cell r="H92" t="str">
            <v>M.PER</v>
          </cell>
          <cell r="J92">
            <v>1E-3</v>
          </cell>
          <cell r="L92">
            <v>1291.4342979901246</v>
          </cell>
          <cell r="M92">
            <v>12792.863638959781</v>
          </cell>
          <cell r="N92">
            <v>-13854.026976829922</v>
          </cell>
          <cell r="O92">
            <v>1.2983222200180753</v>
          </cell>
          <cell r="P92">
            <v>1174.285796999977</v>
          </cell>
          <cell r="Q92">
            <v>-1038.0636259599578</v>
          </cell>
          <cell r="R92">
            <v>14589.315656959976</v>
          </cell>
          <cell r="S92">
            <v>-13665.672812349872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>
            <v>5810000000</v>
          </cell>
          <cell r="E93" t="str">
            <v>K0001</v>
          </cell>
          <cell r="F93" t="str">
            <v>Budget_</v>
          </cell>
          <cell r="H93" t="str">
            <v>M.PER</v>
          </cell>
          <cell r="J93">
            <v>1E-3</v>
          </cell>
          <cell r="L93">
            <v>243.57319746916323</v>
          </cell>
          <cell r="M93">
            <v>255.32228254852345</v>
          </cell>
          <cell r="N93">
            <v>301.68093390002946</v>
          </cell>
          <cell r="O93">
            <v>369.50922582229714</v>
          </cell>
          <cell r="P93">
            <v>397.74149877558278</v>
          </cell>
          <cell r="Q93">
            <v>610.36476604938673</v>
          </cell>
          <cell r="R93">
            <v>460.48225094024559</v>
          </cell>
          <cell r="S93">
            <v>360.65985079826555</v>
          </cell>
          <cell r="T93">
            <v>103.9448707522545</v>
          </cell>
          <cell r="U93">
            <v>570.82664169593204</v>
          </cell>
          <cell r="V93">
            <v>323.50905753628302</v>
          </cell>
          <cell r="W93">
            <v>3055.2656678495509</v>
          </cell>
        </row>
        <row r="94">
          <cell r="D94">
            <v>5810000000</v>
          </cell>
          <cell r="E94" t="str">
            <v>K0001_IKOS</v>
          </cell>
          <cell r="F94" t="str">
            <v>Actual_</v>
          </cell>
          <cell r="H94" t="str">
            <v>M.CTD</v>
          </cell>
          <cell r="J94">
            <v>1E-3</v>
          </cell>
          <cell r="L94">
            <v>1291.4342979901246</v>
          </cell>
          <cell r="M94">
            <v>14084.297936949904</v>
          </cell>
          <cell r="N94">
            <v>230.27096011998407</v>
          </cell>
          <cell r="O94">
            <v>231.56928234000213</v>
          </cell>
          <cell r="P94">
            <v>1405.8550793399793</v>
          </cell>
          <cell r="Q94">
            <v>367.79145338002138</v>
          </cell>
          <cell r="R94">
            <v>14957.107110339997</v>
          </cell>
          <cell r="S94">
            <v>1291.4342979901246</v>
          </cell>
          <cell r="T94">
            <v>1291.4342979901246</v>
          </cell>
          <cell r="U94">
            <v>1291.4342979901246</v>
          </cell>
          <cell r="V94">
            <v>1291.4342979901246</v>
          </cell>
          <cell r="W94">
            <v>1291.4342979901246</v>
          </cell>
        </row>
        <row r="95">
          <cell r="D95">
            <v>5810000000</v>
          </cell>
          <cell r="E95" t="str">
            <v>K0001</v>
          </cell>
          <cell r="F95" t="str">
            <v>Budget_</v>
          </cell>
          <cell r="H95" t="str">
            <v>M.CTD</v>
          </cell>
          <cell r="J95">
            <v>1E-3</v>
          </cell>
          <cell r="L95">
            <v>243.57319746916323</v>
          </cell>
          <cell r="M95">
            <v>498.89548001768668</v>
          </cell>
          <cell r="N95">
            <v>800.5764139177162</v>
          </cell>
          <cell r="O95">
            <v>1170.0856397400132</v>
          </cell>
          <cell r="P95">
            <v>1567.8271385155961</v>
          </cell>
          <cell r="Q95">
            <v>2178.1919045649829</v>
          </cell>
          <cell r="R95">
            <v>2638.6741555052286</v>
          </cell>
          <cell r="S95">
            <v>2999.3340063034939</v>
          </cell>
          <cell r="T95">
            <v>3103.2788770557486</v>
          </cell>
          <cell r="U95">
            <v>3674.1055187516804</v>
          </cell>
          <cell r="V95">
            <v>3997.6145762879637</v>
          </cell>
          <cell r="W95">
            <v>7052.8802441375146</v>
          </cell>
        </row>
        <row r="96">
          <cell r="D96">
            <v>5810000000</v>
          </cell>
          <cell r="E96" t="str">
            <v>K0001</v>
          </cell>
          <cell r="F96" t="str">
            <v>Forecast_</v>
          </cell>
          <cell r="H96" t="str">
            <v>M.CTD</v>
          </cell>
          <cell r="J96">
            <v>1E-3</v>
          </cell>
          <cell r="L96">
            <v>2802.7802588600034</v>
          </cell>
          <cell r="M96">
            <v>1343.6360666358112</v>
          </cell>
          <cell r="N96">
            <v>1350.1928407874191</v>
          </cell>
          <cell r="O96">
            <v>1371.0560060861951</v>
          </cell>
          <cell r="P96">
            <v>1366.2402696034046</v>
          </cell>
          <cell r="Q96">
            <v>1369.9789099711697</v>
          </cell>
          <cell r="R96">
            <v>1375.0326876734896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</sheetData>
      <sheetData sheetId="15" refreshError="1"/>
      <sheetData sheetId="16" refreshError="1">
        <row r="10">
          <cell r="D10" t="str">
            <v>PRESERVE</v>
          </cell>
          <cell r="E10" t="b">
            <v>1</v>
          </cell>
          <cell r="F10" t="str">
            <v>(boolean value)</v>
          </cell>
          <cell r="G10" t="str">
            <v>Version</v>
          </cell>
          <cell r="H10" t="str">
            <v>V.2</v>
          </cell>
          <cell r="I10" t="str">
            <v>(V.1 or V.2)</v>
          </cell>
          <cell r="J10" t="str">
            <v>ACC</v>
          </cell>
          <cell r="K10" t="str">
            <v>$2</v>
          </cell>
          <cell r="P10" t="str">
            <v>$formula</v>
          </cell>
          <cell r="Q10" t="str">
            <v>$formula</v>
          </cell>
          <cell r="V10" t="str">
            <v>$formula</v>
          </cell>
          <cell r="W10" t="str">
            <v>$formula</v>
          </cell>
        </row>
        <row r="11">
          <cell r="D11" t="str">
            <v>APPLICATION</v>
          </cell>
          <cell r="F11" t="str">
            <v>(Application ID)</v>
          </cell>
          <cell r="J11" t="str">
            <v>ENT</v>
          </cell>
          <cell r="K11" t="str">
            <v>$1</v>
          </cell>
          <cell r="M11" t="str">
            <v>K0001_IKOS</v>
          </cell>
          <cell r="N11" t="str">
            <v>K0001_IKOS</v>
          </cell>
          <cell r="O11" t="str">
            <v>K0001_IKOS</v>
          </cell>
          <cell r="S11" t="str">
            <v>K0001_IKOS</v>
          </cell>
          <cell r="T11" t="str">
            <v>K0001_IKOS</v>
          </cell>
          <cell r="U11" t="str">
            <v>K0001</v>
          </cell>
        </row>
        <row r="12">
          <cell r="D12" t="str">
            <v>READ ONLY</v>
          </cell>
          <cell r="E12" t="b">
            <v>0</v>
          </cell>
          <cell r="J12" t="str">
            <v>CAT</v>
          </cell>
          <cell r="K12" t="str">
            <v>$1</v>
          </cell>
          <cell r="M12" t="str">
            <v>Actual_2003</v>
          </cell>
          <cell r="N12" t="str">
            <v>Budget_2004</v>
          </cell>
          <cell r="O12" t="str">
            <v>Actual_2004</v>
          </cell>
          <cell r="S12" t="str">
            <v>Actual_2003</v>
          </cell>
          <cell r="T12" t="str">
            <v>Budget_2004</v>
          </cell>
          <cell r="U12" t="str">
            <v>DetailedFC3_2004</v>
          </cell>
        </row>
        <row r="13">
          <cell r="D13" t="str">
            <v>BLANK MISSING</v>
          </cell>
          <cell r="E13" t="b">
            <v>0</v>
          </cell>
          <cell r="F13" t="str">
            <v>(boolean value)</v>
          </cell>
          <cell r="J13" t="str">
            <v>PER</v>
          </cell>
          <cell r="K13" t="str">
            <v>$1</v>
          </cell>
          <cell r="M13">
            <v>7</v>
          </cell>
          <cell r="N13">
            <v>7</v>
          </cell>
          <cell r="O13">
            <v>7</v>
          </cell>
          <cell r="S13">
            <v>12</v>
          </cell>
          <cell r="T13">
            <v>12</v>
          </cell>
          <cell r="U13">
            <v>12</v>
          </cell>
        </row>
        <row r="14">
          <cell r="J14" t="str">
            <v>FRE</v>
          </cell>
          <cell r="K14" t="str">
            <v>$1</v>
          </cell>
          <cell r="M14" t="str">
            <v>M.CTD</v>
          </cell>
          <cell r="N14" t="str">
            <v>M.CTD</v>
          </cell>
          <cell r="O14" t="str">
            <v>M.CTD</v>
          </cell>
          <cell r="S14" t="str">
            <v>M.CTD</v>
          </cell>
          <cell r="T14" t="str">
            <v>M.CTD</v>
          </cell>
          <cell r="U14" t="str">
            <v>M.CTD</v>
          </cell>
        </row>
        <row r="15">
          <cell r="J15" t="str">
            <v>KEYWORD</v>
          </cell>
          <cell r="L15" t="str">
            <v>$accinc</v>
          </cell>
        </row>
        <row r="16">
          <cell r="D16" t="str">
            <v>ACC</v>
          </cell>
          <cell r="E16" t="str">
            <v>ENT</v>
          </cell>
          <cell r="F16" t="str">
            <v>CAT</v>
          </cell>
          <cell r="G16" t="str">
            <v>PER</v>
          </cell>
          <cell r="H16" t="str">
            <v>FRE</v>
          </cell>
          <cell r="I16" t="str">
            <v>KEYWORD</v>
          </cell>
          <cell r="J16" t="str">
            <v>SCALE</v>
          </cell>
        </row>
        <row r="17">
          <cell r="D17" t="str">
            <v>$1</v>
          </cell>
          <cell r="E17" t="str">
            <v>$2</v>
          </cell>
          <cell r="F17" t="str">
            <v>$2</v>
          </cell>
          <cell r="H17" t="str">
            <v>$2</v>
          </cell>
        </row>
        <row r="18">
          <cell r="D18">
            <v>3020003103</v>
          </cell>
          <cell r="J18">
            <v>1E-3</v>
          </cell>
          <cell r="L18">
            <v>1</v>
          </cell>
          <cell r="M18">
            <v>6147.9912761200003</v>
          </cell>
          <cell r="N18">
            <v>6495.6412750299896</v>
          </cell>
          <cell r="O18">
            <v>6364.3291982199999</v>
          </cell>
          <cell r="P18" t="str">
            <v>132 L</v>
          </cell>
          <cell r="Q18">
            <v>-2.0320197044334973</v>
          </cell>
          <cell r="S18">
            <v>10674.245825589982</v>
          </cell>
          <cell r="T18">
            <v>11321.0423873</v>
          </cell>
          <cell r="U18">
            <v>11048.711689813683</v>
          </cell>
          <cell r="V18" t="str">
            <v>272 L</v>
          </cell>
          <cell r="W18">
            <v>-2.4026146100167831</v>
          </cell>
        </row>
        <row r="19">
          <cell r="D19">
            <v>3020003105</v>
          </cell>
          <cell r="J19">
            <v>1E-3</v>
          </cell>
          <cell r="L19">
            <v>1</v>
          </cell>
          <cell r="M19">
            <v>2558.9801422600003</v>
          </cell>
          <cell r="N19">
            <v>2491.9092474099903</v>
          </cell>
          <cell r="O19">
            <v>2574.6921274799997</v>
          </cell>
          <cell r="P19" t="str">
            <v>83 P</v>
          </cell>
          <cell r="Q19">
            <v>3.3306581059390048</v>
          </cell>
          <cell r="S19">
            <v>4362.6836970799905</v>
          </cell>
          <cell r="T19">
            <v>4280.2111792900005</v>
          </cell>
          <cell r="U19">
            <v>4495.7900306729107</v>
          </cell>
          <cell r="V19" t="str">
            <v>216 P</v>
          </cell>
          <cell r="W19">
            <v>5.0467289719626169</v>
          </cell>
        </row>
        <row r="20">
          <cell r="D20">
            <v>3020003107</v>
          </cell>
          <cell r="J20">
            <v>1E-3</v>
          </cell>
          <cell r="L20">
            <v>1</v>
          </cell>
          <cell r="M20">
            <v>3017.5447327800002</v>
          </cell>
          <cell r="N20">
            <v>3367.6539907700003</v>
          </cell>
          <cell r="O20">
            <v>3123.4621968000001</v>
          </cell>
          <cell r="P20" t="str">
            <v>245 L</v>
          </cell>
          <cell r="Q20">
            <v>-7.274346793349169</v>
          </cell>
          <cell r="S20">
            <v>5293.4959610699898</v>
          </cell>
          <cell r="T20">
            <v>5906.8738556000008</v>
          </cell>
          <cell r="U20">
            <v>5450.0091072056957</v>
          </cell>
          <cell r="V20" t="str">
            <v>457 L</v>
          </cell>
          <cell r="W20">
            <v>-7.7365837142373453</v>
          </cell>
        </row>
        <row r="21">
          <cell r="D21">
            <v>3020003109</v>
          </cell>
          <cell r="J21">
            <v>1E-3</v>
          </cell>
          <cell r="L21">
            <v>1</v>
          </cell>
          <cell r="M21">
            <v>571.46640107999997</v>
          </cell>
          <cell r="N21">
            <v>636.0780368500001</v>
          </cell>
          <cell r="O21">
            <v>666.17487394000011</v>
          </cell>
          <cell r="P21" t="str">
            <v>30 P</v>
          </cell>
          <cell r="Q21">
            <v>4.716981132075472</v>
          </cell>
          <cell r="S21">
            <v>1018.0661674400001</v>
          </cell>
          <cell r="T21">
            <v>1133.9573524100001</v>
          </cell>
          <cell r="U21">
            <v>1102.9125519350762</v>
          </cell>
          <cell r="V21" t="str">
            <v>31 L</v>
          </cell>
          <cell r="W21">
            <v>-2.7336860670194003</v>
          </cell>
        </row>
        <row r="22">
          <cell r="D22">
            <v>3020003117</v>
          </cell>
          <cell r="J22">
            <v>1E-3</v>
          </cell>
          <cell r="L22">
            <v>1</v>
          </cell>
          <cell r="M22">
            <v>1111.5295503700002</v>
          </cell>
          <cell r="N22">
            <v>1370.6945526000002</v>
          </cell>
          <cell r="O22">
            <v>1491.2078586399987</v>
          </cell>
          <cell r="P22" t="str">
            <v>120 P</v>
          </cell>
          <cell r="Q22">
            <v>8.7527352297592991</v>
          </cell>
          <cell r="S22">
            <v>2000.3728856999999</v>
          </cell>
          <cell r="T22">
            <v>2500.160050559999</v>
          </cell>
          <cell r="U22">
            <v>2592.1664541137825</v>
          </cell>
          <cell r="V22" t="str">
            <v>92 P</v>
          </cell>
          <cell r="W22">
            <v>3.6799999999999997</v>
          </cell>
        </row>
        <row r="23">
          <cell r="D23">
            <v>3020003119</v>
          </cell>
          <cell r="J23">
            <v>1E-3</v>
          </cell>
          <cell r="L23">
            <v>1</v>
          </cell>
          <cell r="M23">
            <v>954.54200188999994</v>
          </cell>
          <cell r="N23">
            <v>1103.2283981300002</v>
          </cell>
          <cell r="O23">
            <v>1053.8728155800002</v>
          </cell>
          <cell r="P23" t="str">
            <v>49 L</v>
          </cell>
          <cell r="Q23">
            <v>-4.4424297370806896</v>
          </cell>
          <cell r="S23">
            <v>1656.5332876500001</v>
          </cell>
          <cell r="T23">
            <v>1982.8769405200001</v>
          </cell>
          <cell r="U23">
            <v>1803.0590521237827</v>
          </cell>
          <cell r="V23" t="str">
            <v>180 L</v>
          </cell>
          <cell r="W23">
            <v>-9.0771558245083206</v>
          </cell>
        </row>
        <row r="24">
          <cell r="D24">
            <v>3020003125</v>
          </cell>
          <cell r="J24">
            <v>1E-3</v>
          </cell>
          <cell r="L24">
            <v>1</v>
          </cell>
          <cell r="M24">
            <v>31.775943940000001</v>
          </cell>
          <cell r="N24">
            <v>30.805961870000004</v>
          </cell>
          <cell r="O24">
            <v>44.275450439999901</v>
          </cell>
          <cell r="P24" t="str">
            <v>13 P</v>
          </cell>
          <cell r="Q24">
            <v>41.935483870967744</v>
          </cell>
          <cell r="S24">
            <v>61.552176869999904</v>
          </cell>
          <cell r="T24">
            <v>56.919540529999999</v>
          </cell>
          <cell r="U24">
            <v>67.207053743908077</v>
          </cell>
          <cell r="V24" t="str">
            <v>10 P</v>
          </cell>
          <cell r="W24">
            <v>17.543859649122805</v>
          </cell>
        </row>
        <row r="25">
          <cell r="D25">
            <v>3020003121</v>
          </cell>
          <cell r="J25">
            <v>1E-3</v>
          </cell>
          <cell r="L25">
            <v>1</v>
          </cell>
          <cell r="M25">
            <v>108.86127517</v>
          </cell>
          <cell r="N25">
            <v>176.11610865</v>
          </cell>
          <cell r="O25">
            <v>189.37774169999901</v>
          </cell>
          <cell r="P25" t="str">
            <v>13 P</v>
          </cell>
          <cell r="Q25">
            <v>7.3863636363636367</v>
          </cell>
          <cell r="S25">
            <v>198.44792452999999</v>
          </cell>
          <cell r="T25">
            <v>353.58244416000002</v>
          </cell>
          <cell r="U25">
            <v>380.15130975969379</v>
          </cell>
          <cell r="V25" t="str">
            <v>26 P</v>
          </cell>
          <cell r="W25">
            <v>7.3446327683615822</v>
          </cell>
        </row>
        <row r="26">
          <cell r="D26">
            <v>3020003123</v>
          </cell>
          <cell r="J26">
            <v>1E-3</v>
          </cell>
          <cell r="L26">
            <v>1</v>
          </cell>
          <cell r="M26">
            <v>5.7906750000000007E-2</v>
          </cell>
          <cell r="N26">
            <v>3.9169719999999998E-2</v>
          </cell>
          <cell r="O26">
            <v>0.475358109999999</v>
          </cell>
          <cell r="P26" t="str">
            <v xml:space="preserve">0   </v>
          </cell>
          <cell r="Q26" t="str">
            <v/>
          </cell>
          <cell r="S26">
            <v>0.84654844999999901</v>
          </cell>
          <cell r="T26">
            <v>9.4653750000000009E-2</v>
          </cell>
          <cell r="U26">
            <v>0.49719927840001182</v>
          </cell>
          <cell r="V26" t="str">
            <v xml:space="preserve">0   </v>
          </cell>
          <cell r="W26" t="str">
            <v/>
          </cell>
        </row>
        <row r="27">
          <cell r="D27">
            <v>3020003127</v>
          </cell>
          <cell r="J27">
            <v>1E-3</v>
          </cell>
          <cell r="L27">
            <v>1</v>
          </cell>
          <cell r="M27">
            <v>16.29242262</v>
          </cell>
          <cell r="N27">
            <v>60.504914229999905</v>
          </cell>
          <cell r="O27">
            <v>203.20649281000001</v>
          </cell>
          <cell r="P27" t="str">
            <v>142 P</v>
          </cell>
          <cell r="Q27" t="str">
            <v>&gt;99,9</v>
          </cell>
          <cell r="S27">
            <v>82.992948200000001</v>
          </cell>
          <cell r="T27">
            <v>106.68647159999901</v>
          </cell>
          <cell r="U27">
            <v>341.25183920799788</v>
          </cell>
          <cell r="V27" t="str">
            <v>234 P</v>
          </cell>
          <cell r="W27" t="str">
            <v>&gt;99,9</v>
          </cell>
        </row>
        <row r="28">
          <cell r="D28">
            <v>3020003133</v>
          </cell>
          <cell r="J28">
            <v>1E-3</v>
          </cell>
          <cell r="L28">
            <v>1</v>
          </cell>
          <cell r="M28">
            <v>3728.5501509000001</v>
          </cell>
          <cell r="N28">
            <v>4426.2766562200004</v>
          </cell>
          <cell r="O28">
            <v>4529.51384684</v>
          </cell>
          <cell r="P28" t="str">
            <v>104 P</v>
          </cell>
          <cell r="Q28">
            <v>2.3497514685946679</v>
          </cell>
          <cell r="S28">
            <v>6655.3106542200003</v>
          </cell>
          <cell r="T28">
            <v>7815.6084916099899</v>
          </cell>
          <cell r="U28">
            <v>8134.2777586175125</v>
          </cell>
          <cell r="V28" t="str">
            <v>318 P</v>
          </cell>
          <cell r="W28">
            <v>4.0685772773797337</v>
          </cell>
        </row>
        <row r="29">
          <cell r="D29">
            <v>3020003503</v>
          </cell>
          <cell r="J29">
            <v>-1E-3</v>
          </cell>
          <cell r="L29">
            <v>0</v>
          </cell>
          <cell r="M29">
            <v>-316.05758902000002</v>
          </cell>
          <cell r="N29">
            <v>-331.18710679000003</v>
          </cell>
          <cell r="O29">
            <v>-335.57091100000002</v>
          </cell>
          <cell r="P29" t="str">
            <v>5 L</v>
          </cell>
          <cell r="Q29">
            <v>-1.5105740181268883</v>
          </cell>
          <cell r="S29">
            <v>-551.49596875999907</v>
          </cell>
          <cell r="T29">
            <v>-575.85687852999911</v>
          </cell>
          <cell r="U29">
            <v>-493.90308811979719</v>
          </cell>
          <cell r="V29" t="str">
            <v>82 P</v>
          </cell>
          <cell r="W29">
            <v>14.236111111111111</v>
          </cell>
        </row>
        <row r="30">
          <cell r="D30" t="str">
            <v>$formula</v>
          </cell>
          <cell r="M30">
            <v>10672.01338837</v>
          </cell>
          <cell r="N30">
            <v>11961.42537705999</v>
          </cell>
          <cell r="O30">
            <v>12049.479992699997</v>
          </cell>
          <cell r="P30" t="str">
            <v>88 P</v>
          </cell>
          <cell r="Q30">
            <v>0.73572443775604046</v>
          </cell>
          <cell r="S30">
            <v>18778.433396749984</v>
          </cell>
          <cell r="T30">
            <v>21060.954050939992</v>
          </cell>
          <cell r="U30">
            <v>21281.252814425177</v>
          </cell>
          <cell r="V30" t="str">
            <v>220 P</v>
          </cell>
          <cell r="W30">
            <v>1.0445847775509234</v>
          </cell>
        </row>
        <row r="31">
          <cell r="D31">
            <v>3020003111</v>
          </cell>
          <cell r="J31">
            <v>1E-3</v>
          </cell>
          <cell r="L31">
            <v>1</v>
          </cell>
          <cell r="M31">
            <v>317.27410191000001</v>
          </cell>
          <cell r="N31">
            <v>317.98313468999999</v>
          </cell>
          <cell r="O31">
            <v>346.38911787000001</v>
          </cell>
          <cell r="P31" t="str">
            <v>28 P</v>
          </cell>
          <cell r="Q31">
            <v>8.8050314465408803</v>
          </cell>
          <cell r="S31">
            <v>551.55620095000006</v>
          </cell>
          <cell r="T31">
            <v>547.88784279999902</v>
          </cell>
          <cell r="U31">
            <v>587.12447822627541</v>
          </cell>
          <cell r="V31" t="str">
            <v>39 P</v>
          </cell>
          <cell r="W31">
            <v>7.1167883211678831</v>
          </cell>
        </row>
        <row r="32">
          <cell r="D32">
            <v>3020003129</v>
          </cell>
          <cell r="J32">
            <v>1E-3</v>
          </cell>
          <cell r="L32">
            <v>1</v>
          </cell>
          <cell r="M32">
            <v>6.0648780000000002</v>
          </cell>
          <cell r="N32">
            <v>3.1662682599999901</v>
          </cell>
          <cell r="O32">
            <v>14.38010776</v>
          </cell>
          <cell r="P32" t="str">
            <v>11 P</v>
          </cell>
          <cell r="Q32" t="str">
            <v>&gt;99,9</v>
          </cell>
          <cell r="S32">
            <v>11.71350033</v>
          </cell>
          <cell r="T32">
            <v>5.5508899400000002</v>
          </cell>
          <cell r="U32">
            <v>13.151894456535469</v>
          </cell>
          <cell r="V32" t="str">
            <v>7 P</v>
          </cell>
          <cell r="W32" t="str">
            <v>&gt;99,9</v>
          </cell>
        </row>
        <row r="33">
          <cell r="D33">
            <v>3020003505</v>
          </cell>
          <cell r="J33">
            <v>-1E-3</v>
          </cell>
          <cell r="L33">
            <v>0</v>
          </cell>
          <cell r="M33">
            <v>-0.63413413000000007</v>
          </cell>
          <cell r="N33">
            <v>0</v>
          </cell>
          <cell r="O33">
            <v>-9.6790678599999911</v>
          </cell>
          <cell r="P33" t="str">
            <v>10 L</v>
          </cell>
          <cell r="Q33" t="str">
            <v/>
          </cell>
          <cell r="S33">
            <v>-2.28742497</v>
          </cell>
          <cell r="T33">
            <v>0</v>
          </cell>
          <cell r="U33">
            <v>-8.2727421478771905</v>
          </cell>
          <cell r="V33" t="str">
            <v>8 L</v>
          </cell>
          <cell r="W33" t="str">
            <v/>
          </cell>
        </row>
        <row r="34">
          <cell r="D34" t="str">
            <v>$formula</v>
          </cell>
          <cell r="M34">
            <v>322.70484578000003</v>
          </cell>
          <cell r="N34">
            <v>321.14940294999997</v>
          </cell>
          <cell r="O34">
            <v>351.09015777000002</v>
          </cell>
          <cell r="P34" t="str">
            <v>30 P</v>
          </cell>
          <cell r="Q34">
            <v>9.3457943925233646</v>
          </cell>
          <cell r="S34">
            <v>560.98227631000009</v>
          </cell>
          <cell r="T34">
            <v>553.43873273999907</v>
          </cell>
          <cell r="U34">
            <v>592.00363053493368</v>
          </cell>
          <cell r="V34" t="str">
            <v>39 P</v>
          </cell>
          <cell r="W34">
            <v>7.0524412296564201</v>
          </cell>
        </row>
        <row r="35">
          <cell r="D35">
            <v>3020003113</v>
          </cell>
          <cell r="J35">
            <v>1E-3</v>
          </cell>
          <cell r="L35">
            <v>1</v>
          </cell>
          <cell r="M35">
            <v>208.40096463</v>
          </cell>
          <cell r="N35">
            <v>106.31775695000002</v>
          </cell>
          <cell r="O35">
            <v>186.50886721999998</v>
          </cell>
          <cell r="P35" t="str">
            <v>81 P</v>
          </cell>
          <cell r="Q35">
            <v>76.415094339622641</v>
          </cell>
          <cell r="S35">
            <v>373.31247624000002</v>
          </cell>
          <cell r="T35">
            <v>192.526726139999</v>
          </cell>
          <cell r="U35">
            <v>283.78761267993212</v>
          </cell>
          <cell r="V35" t="str">
            <v>91 P</v>
          </cell>
          <cell r="W35">
            <v>47.150259067357517</v>
          </cell>
        </row>
        <row r="36">
          <cell r="D36">
            <v>3020003131</v>
          </cell>
          <cell r="J36">
            <v>1E-3</v>
          </cell>
          <cell r="L36">
            <v>1</v>
          </cell>
          <cell r="M36">
            <v>19.092182730000001</v>
          </cell>
          <cell r="N36">
            <v>23.854504289999898</v>
          </cell>
          <cell r="O36">
            <v>12.11731707</v>
          </cell>
          <cell r="P36" t="str">
            <v>12 L</v>
          </cell>
          <cell r="Q36">
            <v>-50</v>
          </cell>
          <cell r="S36">
            <v>34.562467969999901</v>
          </cell>
          <cell r="T36">
            <v>41.455055529999996</v>
          </cell>
          <cell r="U36">
            <v>24.309258974328241</v>
          </cell>
          <cell r="V36" t="str">
            <v>17 L</v>
          </cell>
          <cell r="W36">
            <v>-41.463414634146339</v>
          </cell>
        </row>
        <row r="37">
          <cell r="D37">
            <v>3020003507</v>
          </cell>
          <cell r="J37">
            <v>-1E-3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 t="str">
            <v xml:space="preserve">0   </v>
          </cell>
          <cell r="Q37" t="str">
            <v/>
          </cell>
          <cell r="S37">
            <v>0</v>
          </cell>
          <cell r="T37">
            <v>0</v>
          </cell>
          <cell r="U37">
            <v>0</v>
          </cell>
          <cell r="V37" t="str">
            <v xml:space="preserve">0   </v>
          </cell>
          <cell r="W37" t="str">
            <v/>
          </cell>
        </row>
        <row r="38">
          <cell r="D38" t="str">
            <v>$formula</v>
          </cell>
          <cell r="M38">
            <v>227.49314735999999</v>
          </cell>
          <cell r="N38">
            <v>130.17226123999993</v>
          </cell>
          <cell r="O38">
            <v>198.62618429</v>
          </cell>
          <cell r="P38" t="str">
            <v>69 P</v>
          </cell>
          <cell r="Q38">
            <v>53.07692307692308</v>
          </cell>
          <cell r="S38">
            <v>407.87494420999991</v>
          </cell>
          <cell r="T38">
            <v>233.98178166999901</v>
          </cell>
          <cell r="U38">
            <v>308.09687165426038</v>
          </cell>
          <cell r="V38" t="str">
            <v>74 P</v>
          </cell>
          <cell r="W38">
            <v>31.623931623931622</v>
          </cell>
        </row>
        <row r="39">
          <cell r="D39" t="str">
            <v>$formula</v>
          </cell>
          <cell r="M39">
            <v>11222.21138151</v>
          </cell>
          <cell r="N39">
            <v>12412.74704124999</v>
          </cell>
          <cell r="O39">
            <v>12599.196334759996</v>
          </cell>
          <cell r="P39" t="str">
            <v>186 P</v>
          </cell>
          <cell r="Q39">
            <v>1.4984290663014581</v>
          </cell>
          <cell r="S39">
            <v>19747.290617269984</v>
          </cell>
          <cell r="T39">
            <v>21848.37456534999</v>
          </cell>
          <cell r="U39">
            <v>22181.353316614372</v>
          </cell>
          <cell r="V39" t="str">
            <v>333 P</v>
          </cell>
          <cell r="W39">
            <v>1.5241669718051996</v>
          </cell>
        </row>
        <row r="40">
          <cell r="D40">
            <v>3020003300</v>
          </cell>
          <cell r="J40">
            <v>1E-3</v>
          </cell>
          <cell r="L40">
            <v>1</v>
          </cell>
          <cell r="M40">
            <v>1372.3147593100002</v>
          </cell>
          <cell r="N40">
            <v>1467.4050333200003</v>
          </cell>
          <cell r="O40">
            <v>1741.801188299999</v>
          </cell>
          <cell r="P40" t="str">
            <v>275 P</v>
          </cell>
          <cell r="Q40">
            <v>18.745739604635311</v>
          </cell>
          <cell r="S40">
            <v>2736.2494470899996</v>
          </cell>
          <cell r="T40">
            <v>2665.1568362599983</v>
          </cell>
          <cell r="U40">
            <v>2860.5725045644253</v>
          </cell>
          <cell r="V40" t="str">
            <v>196 P</v>
          </cell>
          <cell r="W40">
            <v>7.3545966228893063</v>
          </cell>
        </row>
        <row r="41">
          <cell r="D41">
            <v>3020003303</v>
          </cell>
          <cell r="J41">
            <v>1E-3</v>
          </cell>
          <cell r="L41">
            <v>1</v>
          </cell>
          <cell r="M41">
            <v>1128.1581071400001</v>
          </cell>
          <cell r="N41">
            <v>1191.8935244500001</v>
          </cell>
          <cell r="O41">
            <v>1389.0314052599999</v>
          </cell>
          <cell r="P41" t="str">
            <v>197 P</v>
          </cell>
          <cell r="Q41">
            <v>16.526845637583893</v>
          </cell>
          <cell r="S41">
            <v>2220.5015250399997</v>
          </cell>
          <cell r="T41">
            <v>2154.9745662099999</v>
          </cell>
          <cell r="U41">
            <v>2227.4148003517789</v>
          </cell>
          <cell r="V41" t="str">
            <v>72 P</v>
          </cell>
          <cell r="W41">
            <v>3.3410672853828309</v>
          </cell>
        </row>
        <row r="42">
          <cell r="D42">
            <v>3020003305</v>
          </cell>
          <cell r="J42">
            <v>1E-3</v>
          </cell>
          <cell r="L42">
            <v>1</v>
          </cell>
          <cell r="M42">
            <v>149.11551787000002</v>
          </cell>
          <cell r="N42">
            <v>231.55114818000001</v>
          </cell>
          <cell r="O42">
            <v>278.09334376999908</v>
          </cell>
          <cell r="P42" t="str">
            <v>46 P</v>
          </cell>
          <cell r="Q42">
            <v>19.827586206896552</v>
          </cell>
          <cell r="S42">
            <v>344.28191610000005</v>
          </cell>
          <cell r="T42">
            <v>434.552389449999</v>
          </cell>
          <cell r="U42">
            <v>469.23471415876099</v>
          </cell>
          <cell r="V42" t="str">
            <v>34 P</v>
          </cell>
          <cell r="W42">
            <v>7.8160919540229887</v>
          </cell>
        </row>
        <row r="43">
          <cell r="D43">
            <v>3020003307</v>
          </cell>
          <cell r="J43">
            <v>1E-3</v>
          </cell>
          <cell r="L43">
            <v>1</v>
          </cell>
          <cell r="M43">
            <v>31.218640540000003</v>
          </cell>
          <cell r="N43">
            <v>24.762699140000002</v>
          </cell>
          <cell r="O43">
            <v>25.257370229999999</v>
          </cell>
          <cell r="P43" t="str">
            <v xml:space="preserve">0   </v>
          </cell>
          <cell r="Q43">
            <v>0</v>
          </cell>
          <cell r="S43">
            <v>53.038472939999899</v>
          </cell>
          <cell r="T43">
            <v>41.123675740000003</v>
          </cell>
          <cell r="U43">
            <v>99.222550286017992</v>
          </cell>
          <cell r="V43" t="str">
            <v>58 P</v>
          </cell>
          <cell r="W43" t="str">
            <v>&gt;99,9</v>
          </cell>
        </row>
        <row r="44">
          <cell r="D44">
            <v>3020003309</v>
          </cell>
          <cell r="J44">
            <v>1E-3</v>
          </cell>
          <cell r="L44">
            <v>1</v>
          </cell>
          <cell r="M44">
            <v>41.317305380000001</v>
          </cell>
          <cell r="N44">
            <v>0</v>
          </cell>
          <cell r="O44">
            <v>17.621389059999903</v>
          </cell>
          <cell r="P44" t="str">
            <v>18 P</v>
          </cell>
          <cell r="Q44" t="str">
            <v/>
          </cell>
          <cell r="S44">
            <v>76.721164279999996</v>
          </cell>
          <cell r="T44">
            <v>0</v>
          </cell>
          <cell r="U44">
            <v>17.621937770000002</v>
          </cell>
          <cell r="V44" t="str">
            <v>18 P</v>
          </cell>
          <cell r="W44" t="str">
            <v/>
          </cell>
        </row>
        <row r="45">
          <cell r="D45">
            <v>3020003311</v>
          </cell>
          <cell r="J45">
            <v>1E-3</v>
          </cell>
          <cell r="L45">
            <v>1</v>
          </cell>
          <cell r="M45">
            <v>22.50518838</v>
          </cell>
          <cell r="N45">
            <v>19.197661549999999</v>
          </cell>
          <cell r="O45">
            <v>31.797679980000002</v>
          </cell>
          <cell r="P45" t="str">
            <v>13 P</v>
          </cell>
          <cell r="Q45">
            <v>68.421052631578945</v>
          </cell>
          <cell r="S45">
            <v>41.706368729999902</v>
          </cell>
          <cell r="T45">
            <v>34.506204859999904</v>
          </cell>
          <cell r="U45">
            <v>47.078501997867335</v>
          </cell>
          <cell r="V45" t="str">
            <v>12 P</v>
          </cell>
          <cell r="W45">
            <v>34.285714285714285</v>
          </cell>
        </row>
        <row r="46">
          <cell r="D46" t="str">
            <v>$formula</v>
          </cell>
          <cell r="M46">
            <v>95.04113430000001</v>
          </cell>
          <cell r="N46">
            <v>43.960360690000002</v>
          </cell>
          <cell r="O46">
            <v>74.676439269999904</v>
          </cell>
          <cell r="P46" t="str">
            <v>31 P</v>
          </cell>
          <cell r="Q46">
            <v>70.454545454545453</v>
          </cell>
          <cell r="S46">
            <v>171.46600594999978</v>
          </cell>
          <cell r="T46">
            <v>75.629880599999908</v>
          </cell>
          <cell r="U46">
            <v>163.92299005388531</v>
          </cell>
          <cell r="V46" t="str">
            <v>88 P</v>
          </cell>
          <cell r="W46" t="str">
            <v>&gt;99,9</v>
          </cell>
        </row>
        <row r="47">
          <cell r="D47">
            <v>3020003513</v>
          </cell>
          <cell r="J47">
            <v>-1E-3</v>
          </cell>
          <cell r="L47">
            <v>0</v>
          </cell>
          <cell r="M47">
            <v>-204.84773955</v>
          </cell>
          <cell r="N47">
            <v>-198.22108753000003</v>
          </cell>
          <cell r="O47">
            <v>-323.76254810999893</v>
          </cell>
          <cell r="P47" t="str">
            <v>126 L</v>
          </cell>
          <cell r="Q47">
            <v>-63.636363636363633</v>
          </cell>
          <cell r="S47">
            <v>-408.27955606999984</v>
          </cell>
          <cell r="T47">
            <v>-369.95374012999901</v>
          </cell>
          <cell r="U47">
            <v>-517.32791208472202</v>
          </cell>
          <cell r="V47" t="str">
            <v>147 L</v>
          </cell>
          <cell r="W47">
            <v>-39.729729729729726</v>
          </cell>
        </row>
        <row r="48">
          <cell r="D48">
            <v>3020003517</v>
          </cell>
          <cell r="J48">
            <v>-1E-3</v>
          </cell>
          <cell r="L48">
            <v>0</v>
          </cell>
          <cell r="M48">
            <v>-141.34983854000001</v>
          </cell>
          <cell r="N48">
            <v>-147.63499486999999</v>
          </cell>
          <cell r="O48">
            <v>-217.204409419999</v>
          </cell>
          <cell r="P48" t="str">
            <v>69 L</v>
          </cell>
          <cell r="Q48">
            <v>-46.621621621621621</v>
          </cell>
          <cell r="S48">
            <v>-282.50338611000001</v>
          </cell>
          <cell r="T48">
            <v>-273.15664927999904</v>
          </cell>
          <cell r="U48">
            <v>-339.92537284112649</v>
          </cell>
          <cell r="V48" t="str">
            <v>67 L</v>
          </cell>
          <cell r="W48">
            <v>-24.54212454212454</v>
          </cell>
        </row>
        <row r="49">
          <cell r="D49">
            <v>3020003519</v>
          </cell>
          <cell r="J49">
            <v>-1E-3</v>
          </cell>
          <cell r="L49">
            <v>0</v>
          </cell>
          <cell r="M49">
            <v>-16.451070930000004</v>
          </cell>
          <cell r="N49">
            <v>-21.676241340000001</v>
          </cell>
          <cell r="O49">
            <v>-54.893922030000006</v>
          </cell>
          <cell r="P49" t="str">
            <v>33 L</v>
          </cell>
          <cell r="Q49" t="str">
            <v>&lt;-99,9</v>
          </cell>
          <cell r="S49">
            <v>-34.722014909999899</v>
          </cell>
          <cell r="T49">
            <v>-45.58394114</v>
          </cell>
          <cell r="U49">
            <v>-109.63752522295272</v>
          </cell>
          <cell r="V49" t="str">
            <v>64 L</v>
          </cell>
          <cell r="W49" t="str">
            <v>&lt;-99,9</v>
          </cell>
        </row>
        <row r="50">
          <cell r="D50">
            <v>3020003521</v>
          </cell>
          <cell r="J50">
            <v>-1E-3</v>
          </cell>
          <cell r="L50">
            <v>0</v>
          </cell>
          <cell r="M50">
            <v>-47.046830079999999</v>
          </cell>
          <cell r="N50">
            <v>-28.909851320000001</v>
          </cell>
          <cell r="O50">
            <v>-51.664216659999887</v>
          </cell>
          <cell r="P50" t="str">
            <v>23 L</v>
          </cell>
          <cell r="Q50">
            <v>-79.310344827586206</v>
          </cell>
          <cell r="S50">
            <v>-91.054155049999906</v>
          </cell>
          <cell r="T50">
            <v>-51.213149709999996</v>
          </cell>
          <cell r="U50">
            <v>-67.765014020642823</v>
          </cell>
          <cell r="V50" t="str">
            <v>17 L</v>
          </cell>
          <cell r="W50">
            <v>-33.333333333333329</v>
          </cell>
        </row>
        <row r="51">
          <cell r="D51">
            <v>3020003300</v>
          </cell>
          <cell r="J51">
            <v>1E-3</v>
          </cell>
          <cell r="L51">
            <v>1</v>
          </cell>
          <cell r="M51">
            <v>1372.3147593100002</v>
          </cell>
          <cell r="N51">
            <v>1467.4050333200003</v>
          </cell>
          <cell r="O51">
            <v>1741.801188299999</v>
          </cell>
          <cell r="P51" t="str">
            <v>275 P</v>
          </cell>
          <cell r="Q51">
            <v>18.745739604635311</v>
          </cell>
          <cell r="S51">
            <v>2736.2494470899996</v>
          </cell>
          <cell r="T51">
            <v>2665.1568362599983</v>
          </cell>
          <cell r="U51">
            <v>2860.5725045644253</v>
          </cell>
          <cell r="V51" t="str">
            <v>196 P</v>
          </cell>
          <cell r="W51">
            <v>7.3545966228893063</v>
          </cell>
        </row>
        <row r="52">
          <cell r="D52">
            <v>3020003513</v>
          </cell>
          <cell r="J52">
            <v>-1E-3</v>
          </cell>
          <cell r="L52">
            <v>0</v>
          </cell>
          <cell r="M52">
            <v>-204.84773955</v>
          </cell>
          <cell r="N52">
            <v>-198.22108753000003</v>
          </cell>
          <cell r="O52">
            <v>-323.76254810999893</v>
          </cell>
          <cell r="P52" t="str">
            <v>126 L</v>
          </cell>
          <cell r="Q52">
            <v>-63.636363636363633</v>
          </cell>
          <cell r="S52">
            <v>-408.27955606999984</v>
          </cell>
          <cell r="T52">
            <v>-369.95374012999901</v>
          </cell>
          <cell r="U52">
            <v>-517.32791208472202</v>
          </cell>
          <cell r="V52" t="str">
            <v>147 L</v>
          </cell>
          <cell r="W52">
            <v>-39.729729729729726</v>
          </cell>
        </row>
        <row r="53">
          <cell r="D53" t="str">
            <v>$formula</v>
          </cell>
          <cell r="M53">
            <v>1167.4670197600003</v>
          </cell>
          <cell r="N53">
            <v>1269.1839457900003</v>
          </cell>
          <cell r="O53">
            <v>1418.03864019</v>
          </cell>
          <cell r="P53" t="str">
            <v>149 P</v>
          </cell>
          <cell r="Q53">
            <v>11.741528762805359</v>
          </cell>
          <cell r="S53">
            <v>2327.96989102</v>
          </cell>
          <cell r="T53">
            <v>2295.2030961299993</v>
          </cell>
          <cell r="U53">
            <v>2343.2445924797034</v>
          </cell>
          <cell r="V53" t="str">
            <v>48 P</v>
          </cell>
          <cell r="W53">
            <v>2.0915032679738559</v>
          </cell>
        </row>
        <row r="54">
          <cell r="D54">
            <v>3020003200</v>
          </cell>
          <cell r="J54">
            <v>1E-3</v>
          </cell>
          <cell r="L54">
            <v>1</v>
          </cell>
          <cell r="M54">
            <v>222.51557021000002</v>
          </cell>
          <cell r="N54">
            <v>246.79368069</v>
          </cell>
          <cell r="O54">
            <v>247.4457199</v>
          </cell>
          <cell r="P54" t="str">
            <v xml:space="preserve">0   </v>
          </cell>
          <cell r="Q54">
            <v>0</v>
          </cell>
          <cell r="S54">
            <v>383.43190343000003</v>
          </cell>
          <cell r="T54">
            <v>436.42102319999896</v>
          </cell>
          <cell r="U54">
            <v>406.72030064533953</v>
          </cell>
          <cell r="V54" t="str">
            <v>29 L</v>
          </cell>
          <cell r="W54">
            <v>-6.6513761467889916</v>
          </cell>
        </row>
        <row r="55">
          <cell r="D55">
            <v>3020003509</v>
          </cell>
          <cell r="J55">
            <v>-1E-3</v>
          </cell>
          <cell r="L55">
            <v>0</v>
          </cell>
          <cell r="M55">
            <v>-13.136879989999999</v>
          </cell>
          <cell r="N55">
            <v>-13.017916070000002</v>
          </cell>
          <cell r="O55">
            <v>-11.098585720000001</v>
          </cell>
          <cell r="P55" t="str">
            <v>2 P</v>
          </cell>
          <cell r="Q55">
            <v>15.384615384615385</v>
          </cell>
          <cell r="S55">
            <v>-19.154074089999998</v>
          </cell>
          <cell r="T55">
            <v>-20.553292850000002</v>
          </cell>
          <cell r="U55">
            <v>-14.705220722228525</v>
          </cell>
          <cell r="V55" t="str">
            <v>6 P</v>
          </cell>
          <cell r="W55">
            <v>28.571428571428569</v>
          </cell>
        </row>
        <row r="56">
          <cell r="D56">
            <v>3020003511</v>
          </cell>
          <cell r="E56" t="b">
            <v>1</v>
          </cell>
          <cell r="F56" t="str">
            <v>(boolean value)</v>
          </cell>
          <cell r="G56" t="str">
            <v>Version</v>
          </cell>
          <cell r="H56" t="str">
            <v>V.2</v>
          </cell>
          <cell r="I56" t="str">
            <v>(V.1 or V.2)</v>
          </cell>
          <cell r="J56">
            <v>-1E-3</v>
          </cell>
          <cell r="L56">
            <v>0</v>
          </cell>
          <cell r="M56">
            <v>-3.4748220000000003E-2</v>
          </cell>
          <cell r="N56">
            <v>0</v>
          </cell>
          <cell r="O56">
            <v>-3.1405869999999898E-2</v>
          </cell>
          <cell r="P56" t="str">
            <v xml:space="preserve">0   </v>
          </cell>
          <cell r="Q56" t="str">
            <v/>
          </cell>
          <cell r="S56">
            <v>-5.6580650000000003E-2</v>
          </cell>
          <cell r="T56">
            <v>0</v>
          </cell>
          <cell r="U56">
            <v>-2.6557000000000001E-2</v>
          </cell>
          <cell r="V56" t="str">
            <v xml:space="preserve">0   </v>
          </cell>
          <cell r="W56" t="str">
            <v/>
          </cell>
        </row>
        <row r="57">
          <cell r="D57" t="str">
            <v>$formula</v>
          </cell>
          <cell r="F57" t="str">
            <v>(Application ID)</v>
          </cell>
          <cell r="J57" t="str">
            <v>ENT</v>
          </cell>
          <cell r="M57">
            <v>209.343942</v>
          </cell>
          <cell r="N57">
            <v>233.77576461999999</v>
          </cell>
          <cell r="O57">
            <v>236.31572831000003</v>
          </cell>
          <cell r="P57" t="str">
            <v>2 P</v>
          </cell>
          <cell r="Q57">
            <v>0.85470085470085477</v>
          </cell>
          <cell r="S57">
            <v>364.22124869000004</v>
          </cell>
          <cell r="T57">
            <v>415.86773034999896</v>
          </cell>
          <cell r="U57">
            <v>391.98852292311096</v>
          </cell>
          <cell r="V57" t="str">
            <v>24 L</v>
          </cell>
          <cell r="W57">
            <v>-5.7692307692307692</v>
          </cell>
        </row>
        <row r="58">
          <cell r="D58">
            <v>3020003400</v>
          </cell>
          <cell r="E58" t="b">
            <v>0</v>
          </cell>
          <cell r="F58" t="str">
            <v>(boolean value)</v>
          </cell>
          <cell r="J58">
            <v>1E-3</v>
          </cell>
          <cell r="K58" t="str">
            <v>$2</v>
          </cell>
          <cell r="L58">
            <v>1</v>
          </cell>
          <cell r="M58">
            <v>246.97941839000001</v>
          </cell>
          <cell r="N58">
            <v>123.36808652999991</v>
          </cell>
          <cell r="O58">
            <v>136.57632363999991</v>
          </cell>
          <cell r="P58" t="str">
            <v>14 P</v>
          </cell>
          <cell r="Q58">
            <v>11.38211382113821</v>
          </cell>
          <cell r="R58" t="str">
            <v>2004</v>
          </cell>
          <cell r="S58">
            <v>358.64827810000003</v>
          </cell>
          <cell r="T58">
            <v>223.68031637000001</v>
          </cell>
          <cell r="U58">
            <v>329.55224342506858</v>
          </cell>
          <cell r="V58" t="str">
            <v>106 P</v>
          </cell>
          <cell r="W58">
            <v>47.321428571428569</v>
          </cell>
        </row>
        <row r="59">
          <cell r="D59">
            <v>3020003523</v>
          </cell>
          <cell r="E59" t="b">
            <v>0</v>
          </cell>
          <cell r="F59" t="str">
            <v>(boolean value)</v>
          </cell>
          <cell r="J59">
            <v>-1E-3</v>
          </cell>
          <cell r="K59" t="str">
            <v>$1</v>
          </cell>
          <cell r="L59">
            <v>0</v>
          </cell>
          <cell r="M59">
            <v>-11.07931415</v>
          </cell>
          <cell r="N59">
            <v>-13.712396979999999</v>
          </cell>
          <cell r="O59">
            <v>-53.945785490000006</v>
          </cell>
          <cell r="P59" t="str">
            <v>40 L</v>
          </cell>
          <cell r="Q59" t="str">
            <v>&lt;-99,9</v>
          </cell>
          <cell r="R59">
            <v>6</v>
          </cell>
          <cell r="S59">
            <v>-20.435462999999999</v>
          </cell>
          <cell r="T59">
            <v>-23.929397539999897</v>
          </cell>
          <cell r="U59">
            <v>-98.212681777927003</v>
          </cell>
          <cell r="V59" t="str">
            <v>74 L</v>
          </cell>
          <cell r="W59" t="str">
            <v>&lt;-99,9</v>
          </cell>
        </row>
        <row r="60">
          <cell r="D60" t="str">
            <v>$formula</v>
          </cell>
          <cell r="J60" t="str">
            <v>FRE</v>
          </cell>
          <cell r="M60">
            <v>235.90010424000002</v>
          </cell>
          <cell r="N60">
            <v>109.65568954999992</v>
          </cell>
          <cell r="O60">
            <v>82.630538149999907</v>
          </cell>
          <cell r="P60" t="str">
            <v>27 L</v>
          </cell>
          <cell r="Q60">
            <v>-24.545454545454547</v>
          </cell>
          <cell r="S60">
            <v>338.21281510000006</v>
          </cell>
          <cell r="T60">
            <v>199.7509188300001</v>
          </cell>
          <cell r="U60">
            <v>231.33956164714158</v>
          </cell>
          <cell r="V60" t="str">
            <v>31 P</v>
          </cell>
          <cell r="W60">
            <v>15.5</v>
          </cell>
        </row>
        <row r="61">
          <cell r="D61">
            <v>3020000000</v>
          </cell>
          <cell r="J61">
            <v>1E-3</v>
          </cell>
          <cell r="L61">
            <v>1</v>
          </cell>
          <cell r="M61">
            <v>12834.922447509996</v>
          </cell>
          <cell r="N61">
            <v>14025.362441209991</v>
          </cell>
          <cell r="O61">
            <v>14336.3199891</v>
          </cell>
          <cell r="P61" t="str">
            <v>311 P</v>
          </cell>
          <cell r="Q61">
            <v>2.2174688057040997</v>
          </cell>
          <cell r="S61">
            <v>22778.134393629982</v>
          </cell>
          <cell r="T61">
            <v>24759.196310659983</v>
          </cell>
          <cell r="U61">
            <v>25147.925993664328</v>
          </cell>
          <cell r="V61" t="str">
            <v>389 P</v>
          </cell>
          <cell r="W61">
            <v>1.5711458459550063</v>
          </cell>
        </row>
        <row r="62">
          <cell r="D62">
            <v>3100000000</v>
          </cell>
          <cell r="E62" t="str">
            <v>ENT</v>
          </cell>
          <cell r="F62" t="str">
            <v>CAT</v>
          </cell>
          <cell r="G62" t="str">
            <v>PER</v>
          </cell>
          <cell r="H62" t="str">
            <v>FRE</v>
          </cell>
          <cell r="I62" t="str">
            <v>KEYWORD</v>
          </cell>
          <cell r="J62">
            <v>-1E-3</v>
          </cell>
          <cell r="L62">
            <v>0</v>
          </cell>
          <cell r="M62">
            <v>-7249.1184040199996</v>
          </cell>
          <cell r="N62">
            <v>-7771.695367999977</v>
          </cell>
          <cell r="O62">
            <v>-7823.5292508499906</v>
          </cell>
          <cell r="P62" t="str">
            <v>52 L</v>
          </cell>
          <cell r="Q62">
            <v>-0.6690684508492023</v>
          </cell>
          <cell r="S62">
            <v>-12893.611663439984</v>
          </cell>
          <cell r="T62">
            <v>-13771.883198729978</v>
          </cell>
          <cell r="U62">
            <v>-13741.227683652482</v>
          </cell>
          <cell r="V62" t="str">
            <v>31 P</v>
          </cell>
          <cell r="W62">
            <v>0.22509439442346793</v>
          </cell>
        </row>
        <row r="63">
          <cell r="D63">
            <v>3123003100</v>
          </cell>
          <cell r="E63" t="str">
            <v>$1</v>
          </cell>
          <cell r="F63" t="str">
            <v>$1</v>
          </cell>
          <cell r="H63" t="str">
            <v>$1</v>
          </cell>
          <cell r="J63">
            <v>-1E-3</v>
          </cell>
          <cell r="L63">
            <v>0</v>
          </cell>
          <cell r="M63">
            <v>-4244.4267389900006</v>
          </cell>
          <cell r="N63">
            <v>-4574.1619713699774</v>
          </cell>
          <cell r="O63">
            <v>-4954.4365287699875</v>
          </cell>
          <cell r="P63" t="str">
            <v>380 L</v>
          </cell>
          <cell r="Q63">
            <v>-8.3078268473983385</v>
          </cell>
          <cell r="S63">
            <v>-7705.1973380999971</v>
          </cell>
          <cell r="T63">
            <v>-8152.6555946499793</v>
          </cell>
          <cell r="U63">
            <v>-8716.7735696234413</v>
          </cell>
          <cell r="V63" t="str">
            <v>564 L</v>
          </cell>
          <cell r="W63">
            <v>-6.9176990065006745</v>
          </cell>
        </row>
        <row r="64">
          <cell r="D64">
            <v>3123003115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-1E-3</v>
          </cell>
          <cell r="L64">
            <v>0</v>
          </cell>
          <cell r="M64">
            <v>-1650.34764247</v>
          </cell>
          <cell r="N64">
            <v>-1802.7741586699899</v>
          </cell>
          <cell r="O64">
            <v>-2174.3066157799899</v>
          </cell>
          <cell r="P64" t="str">
            <v>371 L</v>
          </cell>
          <cell r="Q64">
            <v>-20.57681641708264</v>
          </cell>
          <cell r="R64">
            <v>44460.577799999999</v>
          </cell>
          <cell r="S64">
            <v>-3166.8895675200001</v>
          </cell>
          <cell r="T64">
            <v>-3257.4256401599896</v>
          </cell>
          <cell r="U64">
            <v>-3745.7743013690701</v>
          </cell>
          <cell r="V64" t="str">
            <v>489 L</v>
          </cell>
          <cell r="W64">
            <v>-15.013816395455942</v>
          </cell>
        </row>
        <row r="65">
          <cell r="D65">
            <v>3123003125</v>
          </cell>
          <cell r="E65" t="str">
            <v>K0001</v>
          </cell>
          <cell r="F65" t="str">
            <v>BudgetBase_</v>
          </cell>
          <cell r="H65" t="str">
            <v>M.CTD</v>
          </cell>
          <cell r="J65">
            <v>-1E-3</v>
          </cell>
          <cell r="L65">
            <v>0</v>
          </cell>
          <cell r="M65">
            <v>-20.032405400000002</v>
          </cell>
          <cell r="N65">
            <v>-19.69635298</v>
          </cell>
          <cell r="O65">
            <v>-17.731396149999902</v>
          </cell>
          <cell r="P65" t="str">
            <v>2 P</v>
          </cell>
          <cell r="Q65">
            <v>10</v>
          </cell>
          <cell r="S65">
            <v>-37.015607340000003</v>
          </cell>
          <cell r="T65">
            <v>-37.838035170000005</v>
          </cell>
          <cell r="U65">
            <v>-32.065367690404905</v>
          </cell>
          <cell r="V65" t="str">
            <v>6 P</v>
          </cell>
          <cell r="W65">
            <v>15.789473684210526</v>
          </cell>
        </row>
        <row r="66">
          <cell r="D66">
            <v>3123003137</v>
          </cell>
          <cell r="E66" t="str">
            <v>K0001</v>
          </cell>
          <cell r="F66" t="str">
            <v>Budget_</v>
          </cell>
          <cell r="H66" t="str">
            <v>M.CTD</v>
          </cell>
          <cell r="J66">
            <v>-1E-3</v>
          </cell>
          <cell r="L66">
            <v>0</v>
          </cell>
          <cell r="M66">
            <v>-1590.1059142900001</v>
          </cell>
          <cell r="N66">
            <v>-1721.1439465999899</v>
          </cell>
          <cell r="O66">
            <v>-1453.6574641899999</v>
          </cell>
          <cell r="P66" t="str">
            <v>267 P</v>
          </cell>
          <cell r="Q66">
            <v>15.514235909355026</v>
          </cell>
          <cell r="R66">
            <v>44238.530989999999</v>
          </cell>
          <cell r="S66">
            <v>-2794.2213788800004</v>
          </cell>
          <cell r="T66">
            <v>-3015.62543782999</v>
          </cell>
          <cell r="U66">
            <v>-2502.9556349339359</v>
          </cell>
          <cell r="V66" t="str">
            <v>513 P</v>
          </cell>
          <cell r="W66">
            <v>17.009283819628649</v>
          </cell>
        </row>
        <row r="67">
          <cell r="D67">
            <v>3123003141</v>
          </cell>
          <cell r="E67" t="str">
            <v>K0001</v>
          </cell>
          <cell r="F67" t="str">
            <v>Actual_</v>
          </cell>
          <cell r="H67" t="str">
            <v>M.CTD</v>
          </cell>
          <cell r="J67">
            <v>-1E-3</v>
          </cell>
          <cell r="L67">
            <v>0</v>
          </cell>
          <cell r="M67">
            <v>-392.94995626000002</v>
          </cell>
          <cell r="N67">
            <v>-425.42966113000006</v>
          </cell>
          <cell r="O67">
            <v>-456.27792883999905</v>
          </cell>
          <cell r="P67" t="str">
            <v>31 L</v>
          </cell>
          <cell r="Q67">
            <v>-7.2941176470588234</v>
          </cell>
          <cell r="R67">
            <v>44460.577799999999</v>
          </cell>
          <cell r="S67">
            <v>-684.92496887999994</v>
          </cell>
          <cell r="T67">
            <v>-763.10597690999907</v>
          </cell>
          <cell r="U67">
            <v>-799.98931841728324</v>
          </cell>
          <cell r="V67" t="str">
            <v>37 L</v>
          </cell>
          <cell r="W67">
            <v>-4.8492791612057671</v>
          </cell>
        </row>
        <row r="68">
          <cell r="D68">
            <v>3123003145</v>
          </cell>
          <cell r="E68" t="str">
            <v>K0001</v>
          </cell>
          <cell r="F68" t="str">
            <v>Budget_</v>
          </cell>
          <cell r="H68" t="str">
            <v>M.CTD</v>
          </cell>
          <cell r="J68">
            <v>-1E-3</v>
          </cell>
          <cell r="L68">
            <v>0</v>
          </cell>
          <cell r="M68">
            <v>-127.04605178</v>
          </cell>
          <cell r="N68">
            <v>-196.42594996</v>
          </cell>
          <cell r="O68">
            <v>-140.43177241999902</v>
          </cell>
          <cell r="P68" t="str">
            <v>56 P</v>
          </cell>
          <cell r="Q68">
            <v>28.571428571428569</v>
          </cell>
          <cell r="R68">
            <v>44238.530989999999</v>
          </cell>
          <cell r="S68">
            <v>-232.52396203999899</v>
          </cell>
          <cell r="T68">
            <v>-344.01477899999998</v>
          </cell>
          <cell r="U68">
            <v>-262.86281490935164</v>
          </cell>
          <cell r="V68" t="str">
            <v>81 P</v>
          </cell>
          <cell r="W68">
            <v>23.546511627906977</v>
          </cell>
        </row>
        <row r="69">
          <cell r="D69">
            <v>3123003147</v>
          </cell>
          <cell r="E69" t="str">
            <v>K0001</v>
          </cell>
          <cell r="F69" t="str">
            <v>DetailedFC3_</v>
          </cell>
          <cell r="H69" t="str">
            <v>M.CTD</v>
          </cell>
          <cell r="J69">
            <v>-1E-3</v>
          </cell>
          <cell r="L69">
            <v>0</v>
          </cell>
          <cell r="M69">
            <v>-11.92681301</v>
          </cell>
          <cell r="N69">
            <v>-7.6773757599999906</v>
          </cell>
          <cell r="O69">
            <v>-2.0939224899999997</v>
          </cell>
          <cell r="P69" t="str">
            <v>6 P</v>
          </cell>
          <cell r="Q69">
            <v>75</v>
          </cell>
          <cell r="R69">
            <v>44460.577799999999</v>
          </cell>
          <cell r="S69">
            <v>-14.251980150000001</v>
          </cell>
          <cell r="T69">
            <v>-13.16121564</v>
          </cell>
          <cell r="U69">
            <v>-5.1716766705481403</v>
          </cell>
          <cell r="V69" t="str">
            <v>8 P</v>
          </cell>
          <cell r="W69">
            <v>61.53846153846154</v>
          </cell>
        </row>
        <row r="70">
          <cell r="D70">
            <v>3123003149</v>
          </cell>
          <cell r="J70">
            <v>-1E-3</v>
          </cell>
          <cell r="L70">
            <v>0</v>
          </cell>
          <cell r="M70">
            <v>-10.80697005</v>
          </cell>
          <cell r="N70">
            <v>-3.97594812</v>
          </cell>
          <cell r="O70">
            <v>-2.5849565400000003</v>
          </cell>
          <cell r="P70" t="str">
            <v>1 P</v>
          </cell>
          <cell r="Q70">
            <v>25</v>
          </cell>
          <cell r="S70">
            <v>-6.1466603200000005</v>
          </cell>
          <cell r="T70">
            <v>-6.7780750000000003</v>
          </cell>
          <cell r="U70">
            <v>-4.0356123488478897</v>
          </cell>
          <cell r="V70" t="str">
            <v>3 P</v>
          </cell>
          <cell r="W70">
            <v>42.857142857142854</v>
          </cell>
        </row>
        <row r="71">
          <cell r="D71" t="str">
            <v>$formula</v>
          </cell>
          <cell r="M71">
            <v>-149.77983483999998</v>
          </cell>
          <cell r="N71">
            <v>-208.07927383999998</v>
          </cell>
          <cell r="O71">
            <v>-145.11065144999904</v>
          </cell>
          <cell r="P71" t="str">
            <v>63 P</v>
          </cell>
          <cell r="Q71">
            <v>30.288461538461537</v>
          </cell>
          <cell r="S71">
            <v>-252.922602509999</v>
          </cell>
          <cell r="T71">
            <v>-363.95406964</v>
          </cell>
          <cell r="U71">
            <v>-272.0701039287477</v>
          </cell>
          <cell r="V71" t="str">
            <v>92 P</v>
          </cell>
          <cell r="W71">
            <v>25.274725274725274</v>
          </cell>
        </row>
        <row r="72">
          <cell r="D72">
            <v>3123003111</v>
          </cell>
          <cell r="J72">
            <v>-1E-3</v>
          </cell>
          <cell r="L72">
            <v>0</v>
          </cell>
          <cell r="M72">
            <v>-12.30648897</v>
          </cell>
          <cell r="N72">
            <v>-6.7507382699999896</v>
          </cell>
          <cell r="O72">
            <v>-19.802676129999899</v>
          </cell>
          <cell r="P72" t="str">
            <v>13 L</v>
          </cell>
          <cell r="Q72" t="str">
            <v>&lt;-99,9</v>
          </cell>
          <cell r="S72">
            <v>-28.526043960000003</v>
          </cell>
          <cell r="T72">
            <v>-11.868398130000001</v>
          </cell>
          <cell r="U72">
            <v>-24.093804229060989</v>
          </cell>
          <cell r="V72" t="str">
            <v>12 L</v>
          </cell>
          <cell r="W72" t="str">
            <v>&lt;-99,9</v>
          </cell>
        </row>
        <row r="73">
          <cell r="D73">
            <v>3123003127</v>
          </cell>
          <cell r="J73">
            <v>-1E-3</v>
          </cell>
          <cell r="L73">
            <v>0</v>
          </cell>
          <cell r="M73">
            <v>-8.9203800300000005</v>
          </cell>
          <cell r="N73">
            <v>-9.7528090899999906</v>
          </cell>
          <cell r="O73">
            <v>-4.40988457</v>
          </cell>
          <cell r="P73" t="str">
            <v>6 P</v>
          </cell>
          <cell r="Q73">
            <v>60</v>
          </cell>
          <cell r="S73">
            <v>-13.460188430000001</v>
          </cell>
          <cell r="T73">
            <v>-17.861797760000002</v>
          </cell>
          <cell r="U73">
            <v>-8.8720080091172502</v>
          </cell>
          <cell r="V73" t="str">
            <v>9 P</v>
          </cell>
          <cell r="W73">
            <v>50</v>
          </cell>
        </row>
        <row r="74">
          <cell r="D74">
            <v>3123003129</v>
          </cell>
          <cell r="J74">
            <v>-1E-3</v>
          </cell>
          <cell r="L74">
            <v>0</v>
          </cell>
          <cell r="M74">
            <v>-47.425197930000003</v>
          </cell>
          <cell r="N74">
            <v>-0.58587513999999996</v>
          </cell>
          <cell r="O74">
            <v>-4.5971023700000009</v>
          </cell>
          <cell r="P74" t="str">
            <v>4 L</v>
          </cell>
          <cell r="Q74" t="str">
            <v>&lt;-99,9</v>
          </cell>
          <cell r="S74">
            <v>-95.104079840000011</v>
          </cell>
          <cell r="T74">
            <v>-1.1398074999999999</v>
          </cell>
          <cell r="U74">
            <v>-7.3871752445929895</v>
          </cell>
          <cell r="V74" t="str">
            <v>6 L</v>
          </cell>
          <cell r="W74" t="str">
            <v>&lt;-99,9</v>
          </cell>
        </row>
        <row r="75">
          <cell r="D75">
            <v>3123003131</v>
          </cell>
          <cell r="J75">
            <v>-1E-3</v>
          </cell>
          <cell r="L75">
            <v>0</v>
          </cell>
          <cell r="M75">
            <v>-2.0329108300000001</v>
          </cell>
          <cell r="N75">
            <v>-2.1009180000000002E-2</v>
          </cell>
          <cell r="O75">
            <v>-1.2707299999999899E-2</v>
          </cell>
          <cell r="P75" t="str">
            <v xml:space="preserve">0   </v>
          </cell>
          <cell r="Q75" t="str">
            <v/>
          </cell>
          <cell r="S75">
            <v>-3.7069624599999997</v>
          </cell>
          <cell r="T75">
            <v>-3.6082000000000003E-2</v>
          </cell>
          <cell r="U75">
            <v>-2.3123844618554296E-2</v>
          </cell>
          <cell r="V75" t="str">
            <v xml:space="preserve">0   </v>
          </cell>
          <cell r="W75" t="str">
            <v/>
          </cell>
        </row>
        <row r="76">
          <cell r="D76">
            <v>3123003139</v>
          </cell>
          <cell r="J76">
            <v>-1E-3</v>
          </cell>
          <cell r="L76">
            <v>0</v>
          </cell>
          <cell r="M76">
            <v>-101.49982150000001</v>
          </cell>
          <cell r="N76">
            <v>-105.533047069999</v>
          </cell>
          <cell r="O76">
            <v>-127.2568323</v>
          </cell>
          <cell r="P76" t="str">
            <v>21 L</v>
          </cell>
          <cell r="Q76">
            <v>-19.811320754716981</v>
          </cell>
          <cell r="S76">
            <v>-166.49347118</v>
          </cell>
          <cell r="T76">
            <v>-189.85527327</v>
          </cell>
          <cell r="U76">
            <v>-218.49694781311112</v>
          </cell>
          <cell r="V76" t="str">
            <v>28 L</v>
          </cell>
          <cell r="W76">
            <v>-14.736842105263156</v>
          </cell>
        </row>
        <row r="77">
          <cell r="D77">
            <v>3123003143</v>
          </cell>
          <cell r="J77">
            <v>-1E-3</v>
          </cell>
          <cell r="L77">
            <v>0</v>
          </cell>
          <cell r="M77">
            <v>-169.06776126</v>
          </cell>
          <cell r="N77">
            <v>-159.26522275999901</v>
          </cell>
          <cell r="O77">
            <v>-308.19350008999902</v>
          </cell>
          <cell r="P77" t="str">
            <v>149 L</v>
          </cell>
          <cell r="Q77">
            <v>-93.710691823899367</v>
          </cell>
          <cell r="S77">
            <v>-275.67867595999905</v>
          </cell>
          <cell r="T77">
            <v>-290.42111180000001</v>
          </cell>
          <cell r="U77">
            <v>-598.35683941950992</v>
          </cell>
          <cell r="V77" t="str">
            <v>308 L</v>
          </cell>
          <cell r="W77" t="str">
            <v>&lt;-99,9</v>
          </cell>
        </row>
        <row r="78">
          <cell r="D78">
            <v>3123003151</v>
          </cell>
          <cell r="J78">
            <v>-1E-3</v>
          </cell>
          <cell r="L78">
            <v>0</v>
          </cell>
          <cell r="M78">
            <v>-28.90946632</v>
          </cell>
          <cell r="N78">
            <v>-34.717916759999902</v>
          </cell>
          <cell r="O78">
            <v>-34.765153670000004</v>
          </cell>
          <cell r="P78" t="str">
            <v xml:space="preserve">0   </v>
          </cell>
          <cell r="Q78">
            <v>0</v>
          </cell>
          <cell r="S78">
            <v>-52.608680569999997</v>
          </cell>
          <cell r="T78">
            <v>-61.171839020000007</v>
          </cell>
          <cell r="U78">
            <v>-58.804168801672347</v>
          </cell>
          <cell r="V78" t="str">
            <v>2 P</v>
          </cell>
          <cell r="W78">
            <v>3.278688524590164</v>
          </cell>
        </row>
        <row r="79">
          <cell r="D79">
            <v>3123003153</v>
          </cell>
          <cell r="J79">
            <v>-1E-3</v>
          </cell>
          <cell r="L79">
            <v>0</v>
          </cell>
          <cell r="M79">
            <v>-71.048958889999994</v>
          </cell>
          <cell r="N79">
            <v>-80.411959879999912</v>
          </cell>
          <cell r="O79">
            <v>-208.31461593</v>
          </cell>
          <cell r="P79" t="str">
            <v>128 L</v>
          </cell>
          <cell r="Q79" t="str">
            <v>&lt;-99,9</v>
          </cell>
          <cell r="S79">
            <v>-133.64511056999899</v>
          </cell>
          <cell r="T79">
            <v>-142.35212546000002</v>
          </cell>
          <cell r="U79">
            <v>-447.88477592231288</v>
          </cell>
          <cell r="V79" t="str">
            <v>306 L</v>
          </cell>
          <cell r="W79" t="str">
            <v>&lt;-99,9</v>
          </cell>
        </row>
        <row r="80">
          <cell r="D80" t="str">
            <v>$formula</v>
          </cell>
          <cell r="M80">
            <v>-441.21098573</v>
          </cell>
          <cell r="N80">
            <v>-397.03857814999782</v>
          </cell>
          <cell r="O80">
            <v>-707.35247235999896</v>
          </cell>
          <cell r="P80" t="str">
            <v>310 L</v>
          </cell>
          <cell r="Q80">
            <v>-78.085642317380348</v>
          </cell>
          <cell r="S80">
            <v>-769.22321296999814</v>
          </cell>
          <cell r="T80">
            <v>-714.70643494000001</v>
          </cell>
          <cell r="U80">
            <v>-1363.918843283996</v>
          </cell>
          <cell r="V80" t="str">
            <v>649 L</v>
          </cell>
          <cell r="W80">
            <v>-90.769230769230774</v>
          </cell>
        </row>
        <row r="81">
          <cell r="D81">
            <v>3123003200</v>
          </cell>
          <cell r="J81">
            <v>-1E-3</v>
          </cell>
          <cell r="L81">
            <v>0</v>
          </cell>
          <cell r="M81">
            <v>-324.30900650999996</v>
          </cell>
          <cell r="N81">
            <v>-337.09670156000004</v>
          </cell>
          <cell r="O81">
            <v>-311.91282017999998</v>
          </cell>
          <cell r="P81" t="str">
            <v>25 P</v>
          </cell>
          <cell r="Q81">
            <v>7.4183976261127587</v>
          </cell>
          <cell r="S81">
            <v>-556.70922103999908</v>
          </cell>
          <cell r="T81">
            <v>-582.95302719000006</v>
          </cell>
          <cell r="U81">
            <v>-580.5249190129706</v>
          </cell>
          <cell r="V81" t="str">
            <v>2 P</v>
          </cell>
          <cell r="W81">
            <v>0.34305317324185247</v>
          </cell>
        </row>
        <row r="82">
          <cell r="D82">
            <v>3123003300</v>
          </cell>
          <cell r="J82">
            <v>-1E-3</v>
          </cell>
          <cell r="L82">
            <v>0</v>
          </cell>
          <cell r="M82">
            <v>-1885.9008456000001</v>
          </cell>
          <cell r="N82">
            <v>-1938.2377476599981</v>
          </cell>
          <cell r="O82">
            <v>-1867.2443989999997</v>
          </cell>
          <cell r="P82" t="str">
            <v>71 P</v>
          </cell>
          <cell r="Q82">
            <v>3.6635706914344688</v>
          </cell>
          <cell r="S82">
            <v>-3317.3583869299982</v>
          </cell>
          <cell r="T82">
            <v>-3435.5441757699978</v>
          </cell>
          <cell r="U82">
            <v>-3279.4180421572783</v>
          </cell>
          <cell r="V82" t="str">
            <v>157 P</v>
          </cell>
          <cell r="W82">
            <v>4.569266589057043</v>
          </cell>
        </row>
        <row r="83">
          <cell r="D83">
            <v>3123003307</v>
          </cell>
          <cell r="J83">
            <v>-1E-3</v>
          </cell>
          <cell r="L83">
            <v>0</v>
          </cell>
          <cell r="M83">
            <v>-349.13222561000003</v>
          </cell>
          <cell r="N83">
            <v>-348.92191910000003</v>
          </cell>
          <cell r="O83">
            <v>-350.65967522000005</v>
          </cell>
          <cell r="P83" t="str">
            <v>2 L</v>
          </cell>
          <cell r="Q83">
            <v>-0.57306590257879653</v>
          </cell>
          <cell r="S83">
            <v>-597.43054433000009</v>
          </cell>
          <cell r="T83">
            <v>-598.15186129999893</v>
          </cell>
          <cell r="U83">
            <v>-602.43647641629309</v>
          </cell>
          <cell r="V83" t="str">
            <v>4 L</v>
          </cell>
          <cell r="W83">
            <v>-0.66889632107023411</v>
          </cell>
        </row>
        <row r="84">
          <cell r="D84">
            <v>3123003309</v>
          </cell>
          <cell r="J84">
            <v>-1E-3</v>
          </cell>
          <cell r="L84">
            <v>0</v>
          </cell>
          <cell r="M84">
            <v>-332.67299561999999</v>
          </cell>
          <cell r="N84">
            <v>-315.94835783999901</v>
          </cell>
          <cell r="O84">
            <v>-316.63439104000003</v>
          </cell>
          <cell r="P84" t="str">
            <v>1 L</v>
          </cell>
          <cell r="Q84">
            <v>-0.31645569620253167</v>
          </cell>
          <cell r="S84">
            <v>-563.88989726999898</v>
          </cell>
          <cell r="T84">
            <v>-548.3545297799991</v>
          </cell>
          <cell r="U84">
            <v>-521.83374365898669</v>
          </cell>
          <cell r="V84" t="str">
            <v>26 P</v>
          </cell>
          <cell r="W84">
            <v>4.7445255474452548</v>
          </cell>
        </row>
        <row r="85">
          <cell r="D85">
            <v>3123003311</v>
          </cell>
          <cell r="J85">
            <v>-1E-3</v>
          </cell>
          <cell r="L85">
            <v>0</v>
          </cell>
          <cell r="M85">
            <v>-213.76562870999999</v>
          </cell>
          <cell r="N85">
            <v>-107.12002145999899</v>
          </cell>
          <cell r="O85">
            <v>-130.56512015999999</v>
          </cell>
          <cell r="P85" t="str">
            <v>24 L</v>
          </cell>
          <cell r="Q85">
            <v>-22.429906542056074</v>
          </cell>
          <cell r="S85">
            <v>-265.49092066999901</v>
          </cell>
          <cell r="T85">
            <v>-189.51342718999999</v>
          </cell>
          <cell r="U85">
            <v>-205.4363556871979</v>
          </cell>
          <cell r="V85" t="str">
            <v>15 L</v>
          </cell>
          <cell r="W85">
            <v>-7.8947368421052628</v>
          </cell>
        </row>
        <row r="86">
          <cell r="D86">
            <v>3123003317</v>
          </cell>
          <cell r="J86">
            <v>-1E-3</v>
          </cell>
          <cell r="L86">
            <v>0</v>
          </cell>
          <cell r="M86">
            <v>-961.5485219599999</v>
          </cell>
          <cell r="N86">
            <v>-1147.9516419899999</v>
          </cell>
          <cell r="O86">
            <v>-1066.40954197</v>
          </cell>
          <cell r="P86" t="str">
            <v>82 P</v>
          </cell>
          <cell r="Q86">
            <v>7.1428571428571423</v>
          </cell>
          <cell r="S86">
            <v>-1859.15807169</v>
          </cell>
          <cell r="T86">
            <v>-2068.1569254199999</v>
          </cell>
          <cell r="U86">
            <v>-1920.1109281889403</v>
          </cell>
          <cell r="V86" t="str">
            <v>148 P</v>
          </cell>
          <cell r="W86">
            <v>7.1566731141199229</v>
          </cell>
        </row>
        <row r="87">
          <cell r="D87">
            <v>3123003301</v>
          </cell>
          <cell r="J87">
            <v>-1E-3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 t="str">
            <v xml:space="preserve">0   </v>
          </cell>
          <cell r="Q87" t="str">
            <v/>
          </cell>
          <cell r="S87">
            <v>0</v>
          </cell>
          <cell r="T87">
            <v>0</v>
          </cell>
          <cell r="U87">
            <v>0</v>
          </cell>
          <cell r="V87" t="str">
            <v xml:space="preserve">0   </v>
          </cell>
          <cell r="W87" t="str">
            <v/>
          </cell>
        </row>
        <row r="88">
          <cell r="D88">
            <v>3123003313</v>
          </cell>
          <cell r="J88">
            <v>-1E-3</v>
          </cell>
          <cell r="L88">
            <v>0</v>
          </cell>
          <cell r="M88">
            <v>-1.8518587</v>
          </cell>
          <cell r="N88">
            <v>-16.002132380000003</v>
          </cell>
          <cell r="O88">
            <v>-2.9271066099999903</v>
          </cell>
          <cell r="P88" t="str">
            <v>13 P</v>
          </cell>
          <cell r="Q88">
            <v>81.25</v>
          </cell>
          <cell r="S88">
            <v>-3.4097583199999901</v>
          </cell>
          <cell r="T88">
            <v>-27.433418079999903</v>
          </cell>
          <cell r="U88">
            <v>-29.551974205859892</v>
          </cell>
          <cell r="V88" t="str">
            <v>3 L</v>
          </cell>
          <cell r="W88">
            <v>-11.111111111111111</v>
          </cell>
        </row>
        <row r="89">
          <cell r="D89">
            <v>3123003315</v>
          </cell>
          <cell r="J89">
            <v>-1E-3</v>
          </cell>
          <cell r="L89">
            <v>0</v>
          </cell>
          <cell r="M89">
            <v>-26.929615000000002</v>
          </cell>
          <cell r="N89">
            <v>-2.2936748900000001</v>
          </cell>
          <cell r="O89">
            <v>-4.8564000000000003E-2</v>
          </cell>
          <cell r="P89" t="str">
            <v>2 P</v>
          </cell>
          <cell r="Q89" t="str">
            <v>&gt;99,9</v>
          </cell>
          <cell r="S89">
            <v>-27.979194649999904</v>
          </cell>
          <cell r="T89">
            <v>-3.9340140000000003</v>
          </cell>
          <cell r="U89">
            <v>-4.8564000000000003E-2</v>
          </cell>
          <cell r="V89" t="str">
            <v>4 P</v>
          </cell>
          <cell r="W89" t="str">
            <v>&gt;99,9</v>
          </cell>
        </row>
        <row r="90">
          <cell r="D90" t="str">
            <v>$formula</v>
          </cell>
          <cell r="M90">
            <v>-28.781473700000003</v>
          </cell>
          <cell r="N90">
            <v>-18.295807270000005</v>
          </cell>
          <cell r="O90">
            <v>-2.9756706099999901</v>
          </cell>
          <cell r="P90" t="str">
            <v>15 P</v>
          </cell>
          <cell r="Q90">
            <v>83.333333333333343</v>
          </cell>
          <cell r="S90">
            <v>-31.388952969999895</v>
          </cell>
          <cell r="T90">
            <v>-31.367432079999904</v>
          </cell>
          <cell r="U90">
            <v>-29.600538205859891</v>
          </cell>
          <cell r="V90" t="str">
            <v>1 P</v>
          </cell>
          <cell r="W90">
            <v>3.225806451612903</v>
          </cell>
        </row>
        <row r="91">
          <cell r="D91">
            <v>3123003400</v>
          </cell>
          <cell r="J91">
            <v>-1E-3</v>
          </cell>
          <cell r="L91">
            <v>0</v>
          </cell>
          <cell r="M91">
            <v>-953.25176025000007</v>
          </cell>
          <cell r="N91">
            <v>-1120.8463574100001</v>
          </cell>
          <cell r="O91">
            <v>-903.95544986000004</v>
          </cell>
          <cell r="P91" t="str">
            <v>217 P</v>
          </cell>
          <cell r="Q91">
            <v>19.357716324710079</v>
          </cell>
          <cell r="S91">
            <v>-1552.6710625799899</v>
          </cell>
          <cell r="T91">
            <v>-1955.93512751</v>
          </cell>
          <cell r="U91">
            <v>-1568.3919286863429</v>
          </cell>
          <cell r="V91" t="str">
            <v>388 P</v>
          </cell>
          <cell r="W91">
            <v>19.836400817995912</v>
          </cell>
        </row>
        <row r="92">
          <cell r="D92">
            <v>3121000000</v>
          </cell>
          <cell r="J92">
            <v>1E-3</v>
          </cell>
          <cell r="L92">
            <v>1</v>
          </cell>
          <cell r="M92">
            <v>116.47573977</v>
          </cell>
          <cell r="N92">
            <v>94.77386362</v>
          </cell>
          <cell r="O92">
            <v>128.32584586000002</v>
          </cell>
          <cell r="P92" t="str">
            <v>33 P</v>
          </cell>
          <cell r="Q92">
            <v>34.736842105263158</v>
          </cell>
          <cell r="S92">
            <v>187.71380399000003</v>
          </cell>
          <cell r="T92">
            <v>174.77196875000001</v>
          </cell>
          <cell r="U92">
            <v>261.07627956134007</v>
          </cell>
          <cell r="V92" t="str">
            <v>86 P</v>
          </cell>
          <cell r="W92">
            <v>49.142857142857146</v>
          </cell>
        </row>
        <row r="93">
          <cell r="D93">
            <v>3123003500</v>
          </cell>
          <cell r="J93">
            <v>-1E-3</v>
          </cell>
          <cell r="L93">
            <v>0</v>
          </cell>
          <cell r="M93">
            <v>-82.004183040000001</v>
          </cell>
          <cell r="N93">
            <v>-55.725113469999904</v>
          </cell>
          <cell r="O93">
            <v>-77.471530939999894</v>
          </cell>
          <cell r="P93" t="str">
            <v>21 L</v>
          </cell>
          <cell r="Q93">
            <v>-37.5</v>
          </cell>
          <cell r="S93">
            <v>-178.89303878000001</v>
          </cell>
          <cell r="T93">
            <v>-96.229255090000009</v>
          </cell>
          <cell r="U93">
            <v>-116.01612145232761</v>
          </cell>
          <cell r="V93" t="str">
            <v>20 L</v>
          </cell>
          <cell r="W93">
            <v>-20.833333333333336</v>
          </cell>
        </row>
        <row r="94">
          <cell r="D94" t="str">
            <v>$formula</v>
          </cell>
          <cell r="M94">
            <v>-918.78020351999999</v>
          </cell>
          <cell r="N94">
            <v>-1081.7976072600002</v>
          </cell>
          <cell r="O94">
            <v>-853.10113493999984</v>
          </cell>
          <cell r="P94" t="str">
            <v>229 P</v>
          </cell>
          <cell r="Q94">
            <v>21.164510166358593</v>
          </cell>
          <cell r="S94">
            <v>-1543.8502973699899</v>
          </cell>
          <cell r="T94">
            <v>-1877.3924138499999</v>
          </cell>
          <cell r="U94">
            <v>-1423.3317705773304</v>
          </cell>
          <cell r="V94" t="str">
            <v>454 P</v>
          </cell>
          <cell r="W94">
            <v>24.187533297815662</v>
          </cell>
        </row>
        <row r="95">
          <cell r="D95">
            <v>3124000000</v>
          </cell>
          <cell r="J95">
            <v>1E-3</v>
          </cell>
          <cell r="L95">
            <v>1</v>
          </cell>
          <cell r="M95">
            <v>124.89359841</v>
          </cell>
          <cell r="N95">
            <v>159.59865984999902</v>
          </cell>
          <cell r="O95">
            <v>162.99063203999901</v>
          </cell>
          <cell r="P95" t="str">
            <v>3 P</v>
          </cell>
          <cell r="Q95">
            <v>1.875</v>
          </cell>
          <cell r="S95">
            <v>229.92378781000002</v>
          </cell>
          <cell r="T95">
            <v>276.66201273000001</v>
          </cell>
          <cell r="U95">
            <v>258.82061771853489</v>
          </cell>
          <cell r="V95" t="str">
            <v>18 L</v>
          </cell>
          <cell r="W95">
            <v>-6.4981949458483745</v>
          </cell>
        </row>
        <row r="96">
          <cell r="D96">
            <v>3199990000</v>
          </cell>
          <cell r="J96">
            <v>1E-3</v>
          </cell>
          <cell r="L96">
            <v>1</v>
          </cell>
          <cell r="M96">
            <v>5585.8040434899958</v>
          </cell>
          <cell r="N96">
            <v>6253.6670732100119</v>
          </cell>
          <cell r="O96">
            <v>6512.7907382500089</v>
          </cell>
          <cell r="P96" t="str">
            <v>259 P</v>
          </cell>
          <cell r="Q96">
            <v>4.1413495362967696</v>
          </cell>
          <cell r="S96">
            <v>9884.5227301899959</v>
          </cell>
          <cell r="T96">
            <v>10987.313111930007</v>
          </cell>
          <cell r="U96">
            <v>11406.69831001185</v>
          </cell>
          <cell r="V96" t="str">
            <v>420 P</v>
          </cell>
          <cell r="W96">
            <v>3.8226995540183855</v>
          </cell>
        </row>
        <row r="97">
          <cell r="D97">
            <v>3200000000</v>
          </cell>
          <cell r="J97">
            <v>-1E-3</v>
          </cell>
          <cell r="L97">
            <v>0</v>
          </cell>
          <cell r="M97">
            <v>-3654.5811389100008</v>
          </cell>
          <cell r="N97">
            <v>-3713.0409064099958</v>
          </cell>
          <cell r="O97">
            <v>-4101.1829348699966</v>
          </cell>
          <cell r="P97" t="str">
            <v>388 L</v>
          </cell>
          <cell r="Q97">
            <v>-10.449771074602747</v>
          </cell>
          <cell r="S97">
            <v>-6688.7227761699951</v>
          </cell>
          <cell r="T97">
            <v>-6522.4817556599792</v>
          </cell>
          <cell r="U97">
            <v>-6838.8820024756669</v>
          </cell>
          <cell r="V97" t="str">
            <v>317 L</v>
          </cell>
          <cell r="W97">
            <v>-4.8604722477767561</v>
          </cell>
        </row>
        <row r="98">
          <cell r="D98">
            <v>3210000000</v>
          </cell>
          <cell r="J98">
            <v>-1E-3</v>
          </cell>
          <cell r="L98">
            <v>0</v>
          </cell>
          <cell r="M98">
            <v>-2739.7037279400006</v>
          </cell>
          <cell r="N98">
            <v>-2665.6596821099974</v>
          </cell>
          <cell r="O98">
            <v>-3022.720097949998</v>
          </cell>
          <cell r="P98" t="str">
            <v>357 L</v>
          </cell>
          <cell r="Q98">
            <v>-13.390847711927981</v>
          </cell>
          <cell r="S98">
            <v>-4972.1103210699966</v>
          </cell>
          <cell r="T98">
            <v>-4664.4881103399857</v>
          </cell>
          <cell r="U98">
            <v>-4993.5350425617899</v>
          </cell>
          <cell r="V98" t="str">
            <v>330 L</v>
          </cell>
          <cell r="W98">
            <v>-7.0754716981132075</v>
          </cell>
        </row>
        <row r="99">
          <cell r="D99">
            <v>3211003100</v>
          </cell>
          <cell r="J99">
            <v>-1E-3</v>
          </cell>
          <cell r="L99">
            <v>0</v>
          </cell>
          <cell r="M99">
            <v>-0.66750401000000004</v>
          </cell>
          <cell r="N99">
            <v>-5.6344540000000005E-2</v>
          </cell>
          <cell r="O99">
            <v>-0.67429817000000003</v>
          </cell>
          <cell r="P99" t="str">
            <v>1 L</v>
          </cell>
          <cell r="Q99" t="str">
            <v/>
          </cell>
          <cell r="S99">
            <v>-0.47936653999999895</v>
          </cell>
          <cell r="T99">
            <v>-9.7332259999999893E-2</v>
          </cell>
          <cell r="U99">
            <v>-1.7089458353139475</v>
          </cell>
          <cell r="V99" t="str">
            <v>2 L</v>
          </cell>
          <cell r="W99" t="str">
            <v/>
          </cell>
        </row>
        <row r="100">
          <cell r="D100">
            <v>3212003100</v>
          </cell>
          <cell r="J100">
            <v>-1E-3</v>
          </cell>
          <cell r="L100">
            <v>0</v>
          </cell>
          <cell r="M100">
            <v>-0.75884391000000007</v>
          </cell>
          <cell r="N100">
            <v>-0.84997579000000012</v>
          </cell>
          <cell r="O100">
            <v>-1.3689091100000002</v>
          </cell>
          <cell r="P100" t="str">
            <v xml:space="preserve">0   </v>
          </cell>
          <cell r="Q100">
            <v>0</v>
          </cell>
          <cell r="S100">
            <v>-2.87620900999999</v>
          </cell>
          <cell r="T100">
            <v>-1.4666977400000001</v>
          </cell>
          <cell r="U100">
            <v>-1.8736835375358738</v>
          </cell>
          <cell r="V100" t="str">
            <v>1 L</v>
          </cell>
          <cell r="W100" t="str">
            <v>&lt;-99,9</v>
          </cell>
        </row>
        <row r="101">
          <cell r="D101">
            <v>3213003100</v>
          </cell>
          <cell r="J101">
            <v>-1E-3</v>
          </cell>
          <cell r="L101">
            <v>0</v>
          </cell>
          <cell r="M101">
            <v>-0.20391972999999999</v>
          </cell>
          <cell r="N101">
            <v>-0.16800914999999902</v>
          </cell>
          <cell r="O101">
            <v>-0.35537671999999898</v>
          </cell>
          <cell r="P101" t="str">
            <v xml:space="preserve">0   </v>
          </cell>
          <cell r="Q101" t="str">
            <v/>
          </cell>
          <cell r="S101">
            <v>-0.10173578000000001</v>
          </cell>
          <cell r="T101">
            <v>-0.28835730999999998</v>
          </cell>
          <cell r="U101">
            <v>-0.40592393328614668</v>
          </cell>
          <cell r="V101" t="str">
            <v xml:space="preserve">0   </v>
          </cell>
          <cell r="W101" t="str">
            <v/>
          </cell>
        </row>
        <row r="102">
          <cell r="D102">
            <v>3214003100</v>
          </cell>
          <cell r="J102">
            <v>-1E-3</v>
          </cell>
          <cell r="L102">
            <v>0</v>
          </cell>
          <cell r="M102">
            <v>-1.2151793800000001</v>
          </cell>
          <cell r="N102">
            <v>-1.5492254599999999</v>
          </cell>
          <cell r="O102">
            <v>-2.3144915400000001</v>
          </cell>
          <cell r="P102" t="str">
            <v xml:space="preserve">0   </v>
          </cell>
          <cell r="Q102">
            <v>0</v>
          </cell>
          <cell r="S102">
            <v>-2.5002350200000003</v>
          </cell>
          <cell r="T102">
            <v>-2.63798296</v>
          </cell>
          <cell r="U102">
            <v>-13.875218152222281</v>
          </cell>
          <cell r="V102" t="str">
            <v>11 L</v>
          </cell>
          <cell r="W102" t="str">
            <v>&lt;-99,9</v>
          </cell>
        </row>
        <row r="103">
          <cell r="D103">
            <v>3215003100</v>
          </cell>
          <cell r="J103">
            <v>-1E-3</v>
          </cell>
          <cell r="L103">
            <v>0</v>
          </cell>
          <cell r="M103">
            <v>-0.17852735000000003</v>
          </cell>
          <cell r="N103">
            <v>-8.1444469999999991E-2</v>
          </cell>
          <cell r="O103">
            <v>-2.4945319199999902</v>
          </cell>
          <cell r="P103" t="str">
            <v>2 L</v>
          </cell>
          <cell r="Q103" t="str">
            <v/>
          </cell>
          <cell r="S103">
            <v>-0.25448345</v>
          </cell>
          <cell r="T103">
            <v>-0.13990480999999999</v>
          </cell>
          <cell r="U103">
            <v>-13.778046211486991</v>
          </cell>
          <cell r="V103" t="str">
            <v>14 L</v>
          </cell>
          <cell r="W103" t="str">
            <v/>
          </cell>
        </row>
        <row r="104">
          <cell r="D104" t="str">
            <v>$formula</v>
          </cell>
          <cell r="M104">
            <v>-3.0239743799999999</v>
          </cell>
          <cell r="N104">
            <v>-2.7049994099999992</v>
          </cell>
          <cell r="O104">
            <v>-7.2076074599999895</v>
          </cell>
          <cell r="P104" t="str">
            <v>4 L</v>
          </cell>
          <cell r="Q104" t="str">
            <v>&lt;-99,9</v>
          </cell>
          <cell r="S104">
            <v>-6.2120297999999892</v>
          </cell>
          <cell r="T104">
            <v>-4.6302750799999997</v>
          </cell>
          <cell r="U104">
            <v>-31.641817669845242</v>
          </cell>
          <cell r="V104" t="str">
            <v>27 L</v>
          </cell>
          <cell r="W104" t="str">
            <v>&lt;-99,9</v>
          </cell>
        </row>
        <row r="105">
          <cell r="D105">
            <v>3211003200</v>
          </cell>
          <cell r="J105">
            <v>-1E-3</v>
          </cell>
          <cell r="L105">
            <v>0</v>
          </cell>
          <cell r="M105">
            <v>-45.916924290000004</v>
          </cell>
          <cell r="N105">
            <v>-63.005698590000002</v>
          </cell>
          <cell r="O105">
            <v>-55.894426509999903</v>
          </cell>
          <cell r="P105" t="str">
            <v>7 P</v>
          </cell>
          <cell r="Q105">
            <v>11.111111111111111</v>
          </cell>
          <cell r="S105">
            <v>-71.035217829999894</v>
          </cell>
          <cell r="T105">
            <v>-117.70818019000001</v>
          </cell>
          <cell r="U105">
            <v>-130.19918845718126</v>
          </cell>
          <cell r="V105" t="str">
            <v>12 L</v>
          </cell>
          <cell r="W105">
            <v>-10.16949152542373</v>
          </cell>
        </row>
        <row r="106">
          <cell r="D106">
            <v>3212003200</v>
          </cell>
          <cell r="J106">
            <v>-1E-3</v>
          </cell>
          <cell r="L106">
            <v>0</v>
          </cell>
          <cell r="M106">
            <v>-147.45333574</v>
          </cell>
          <cell r="N106">
            <v>-162.83071221</v>
          </cell>
          <cell r="O106">
            <v>-162.75579199000001</v>
          </cell>
          <cell r="P106" t="str">
            <v xml:space="preserve">0   </v>
          </cell>
          <cell r="Q106">
            <v>0</v>
          </cell>
          <cell r="S106">
            <v>-261.88391799000004</v>
          </cell>
          <cell r="T106">
            <v>-291.96643793000004</v>
          </cell>
          <cell r="U106">
            <v>-257.75831731769341</v>
          </cell>
          <cell r="V106" t="str">
            <v>34 P</v>
          </cell>
          <cell r="W106">
            <v>11.643835616438356</v>
          </cell>
        </row>
        <row r="107">
          <cell r="D107">
            <v>3213003200</v>
          </cell>
          <cell r="J107">
            <v>-1E-3</v>
          </cell>
          <cell r="L107">
            <v>0</v>
          </cell>
          <cell r="M107">
            <v>-59.825069110000001</v>
          </cell>
          <cell r="N107">
            <v>-63.894089159999901</v>
          </cell>
          <cell r="O107">
            <v>-60.759263420000003</v>
          </cell>
          <cell r="P107" t="str">
            <v>3 P</v>
          </cell>
          <cell r="Q107">
            <v>4.6875</v>
          </cell>
          <cell r="S107">
            <v>-105.18487201000001</v>
          </cell>
          <cell r="T107">
            <v>-110.020924209999</v>
          </cell>
          <cell r="U107">
            <v>-111.72242045702369</v>
          </cell>
          <cell r="V107" t="str">
            <v>2 L</v>
          </cell>
          <cell r="W107">
            <v>-1.8181818181818181</v>
          </cell>
        </row>
        <row r="108">
          <cell r="D108">
            <v>3214003200</v>
          </cell>
          <cell r="J108">
            <v>-1E-3</v>
          </cell>
          <cell r="L108">
            <v>0</v>
          </cell>
          <cell r="M108">
            <v>-317.98538524999998</v>
          </cell>
          <cell r="N108">
            <v>-348.61057444999898</v>
          </cell>
          <cell r="O108">
            <v>-340.09508706999895</v>
          </cell>
          <cell r="P108" t="str">
            <v>9 P</v>
          </cell>
          <cell r="Q108">
            <v>2.5787965616045847</v>
          </cell>
          <cell r="S108">
            <v>-562.23832900000002</v>
          </cell>
          <cell r="T108">
            <v>-607.63303450999899</v>
          </cell>
          <cell r="U108">
            <v>-590.29389982670511</v>
          </cell>
          <cell r="V108" t="str">
            <v>18 P</v>
          </cell>
          <cell r="W108">
            <v>2.9605263157894735</v>
          </cell>
        </row>
        <row r="109">
          <cell r="D109">
            <v>3215003200</v>
          </cell>
          <cell r="J109">
            <v>-1E-3</v>
          </cell>
          <cell r="L109">
            <v>0</v>
          </cell>
          <cell r="M109">
            <v>-14.482224990000001</v>
          </cell>
          <cell r="N109">
            <v>-13.779076699999901</v>
          </cell>
          <cell r="O109">
            <v>-13.07845401</v>
          </cell>
          <cell r="P109" t="str">
            <v>1 P</v>
          </cell>
          <cell r="Q109">
            <v>7.1428571428571423</v>
          </cell>
          <cell r="S109">
            <v>-22.895117379999899</v>
          </cell>
          <cell r="T109">
            <v>-23.723077010000001</v>
          </cell>
          <cell r="U109">
            <v>-25.487943599526087</v>
          </cell>
          <cell r="V109" t="str">
            <v>1 L</v>
          </cell>
          <cell r="W109">
            <v>-4.1666666666666661</v>
          </cell>
        </row>
        <row r="110">
          <cell r="D110" t="str">
            <v>$formula</v>
          </cell>
          <cell r="M110">
            <v>-585.66293938000001</v>
          </cell>
          <cell r="N110">
            <v>-652.1201511099988</v>
          </cell>
          <cell r="O110">
            <v>-632.58302299999889</v>
          </cell>
          <cell r="P110" t="str">
            <v>19 P</v>
          </cell>
          <cell r="Q110">
            <v>2.9141104294478524</v>
          </cell>
          <cell r="S110">
            <v>-1023.2374542099999</v>
          </cell>
          <cell r="T110">
            <v>-1151.051653849998</v>
          </cell>
          <cell r="U110">
            <v>-1115.4617696581295</v>
          </cell>
          <cell r="V110" t="str">
            <v>36 P</v>
          </cell>
          <cell r="W110">
            <v>3.127715030408341</v>
          </cell>
        </row>
        <row r="111">
          <cell r="D111">
            <v>3211003300</v>
          </cell>
          <cell r="J111">
            <v>-1E-3</v>
          </cell>
          <cell r="L111">
            <v>0</v>
          </cell>
          <cell r="M111">
            <v>-7.8719026899999998</v>
          </cell>
          <cell r="N111">
            <v>-1.8652350700000002</v>
          </cell>
          <cell r="O111">
            <v>-0.78136281000000007</v>
          </cell>
          <cell r="P111" t="str">
            <v>1 P</v>
          </cell>
          <cell r="Q111">
            <v>50</v>
          </cell>
          <cell r="S111">
            <v>-16.30071783</v>
          </cell>
          <cell r="T111">
            <v>-3.4381815299999898</v>
          </cell>
          <cell r="U111">
            <v>-9.2725895333062471</v>
          </cell>
          <cell r="V111" t="str">
            <v>6 L</v>
          </cell>
          <cell r="W111" t="str">
            <v>&lt;-99,9</v>
          </cell>
        </row>
        <row r="112">
          <cell r="D112">
            <v>3212003300</v>
          </cell>
          <cell r="J112">
            <v>-1E-3</v>
          </cell>
          <cell r="L112">
            <v>0</v>
          </cell>
          <cell r="M112">
            <v>-17.818084350000003</v>
          </cell>
          <cell r="N112">
            <v>-31.864834370000001</v>
          </cell>
          <cell r="O112">
            <v>-15.001244000000002</v>
          </cell>
          <cell r="P112" t="str">
            <v>17 P</v>
          </cell>
          <cell r="Q112">
            <v>53.125</v>
          </cell>
          <cell r="S112">
            <v>-40.157847740000008</v>
          </cell>
          <cell r="T112">
            <v>-57.305191499999999</v>
          </cell>
          <cell r="U112">
            <v>-38.599796655538874</v>
          </cell>
          <cell r="V112" t="str">
            <v>18 P</v>
          </cell>
          <cell r="W112">
            <v>31.578947368421051</v>
          </cell>
        </row>
        <row r="113">
          <cell r="D113">
            <v>3213003300</v>
          </cell>
          <cell r="J113">
            <v>-1E-3</v>
          </cell>
          <cell r="L113">
            <v>0</v>
          </cell>
          <cell r="M113">
            <v>-5.4206470200000005</v>
          </cell>
          <cell r="N113">
            <v>-8.8026933699999894</v>
          </cell>
          <cell r="O113">
            <v>-5.4876584999999993</v>
          </cell>
          <cell r="P113" t="str">
            <v>4 P</v>
          </cell>
          <cell r="Q113">
            <v>44.444444444444443</v>
          </cell>
          <cell r="S113">
            <v>-9.6886947599999917</v>
          </cell>
          <cell r="T113">
            <v>-15.932635400000001</v>
          </cell>
          <cell r="U113">
            <v>-12.828175798337872</v>
          </cell>
          <cell r="V113" t="str">
            <v>3 P</v>
          </cell>
          <cell r="W113">
            <v>18.75</v>
          </cell>
        </row>
        <row r="114">
          <cell r="D114">
            <v>3214003300</v>
          </cell>
          <cell r="J114">
            <v>-1E-3</v>
          </cell>
          <cell r="L114">
            <v>0</v>
          </cell>
          <cell r="M114">
            <v>-28.276275890000001</v>
          </cell>
          <cell r="N114">
            <v>-33.403763070000004</v>
          </cell>
          <cell r="O114">
            <v>-25.842586620000002</v>
          </cell>
          <cell r="P114" t="str">
            <v>7 P</v>
          </cell>
          <cell r="Q114">
            <v>21.212121212121211</v>
          </cell>
          <cell r="S114">
            <v>-48.293807919999999</v>
          </cell>
          <cell r="T114">
            <v>-59.512763439999901</v>
          </cell>
          <cell r="U114">
            <v>-50.089499554453518</v>
          </cell>
          <cell r="V114" t="str">
            <v>10 P</v>
          </cell>
          <cell r="W114">
            <v>16.666666666666664</v>
          </cell>
        </row>
        <row r="115">
          <cell r="D115">
            <v>3215003300</v>
          </cell>
          <cell r="J115">
            <v>-1E-3</v>
          </cell>
          <cell r="L115">
            <v>0</v>
          </cell>
          <cell r="M115">
            <v>-16.645189610000003</v>
          </cell>
          <cell r="N115">
            <v>-21.279323920000003</v>
          </cell>
          <cell r="O115">
            <v>-3.6458413700000003</v>
          </cell>
          <cell r="P115" t="str">
            <v>17 P</v>
          </cell>
          <cell r="Q115">
            <v>80.952380952380949</v>
          </cell>
          <cell r="S115">
            <v>-19.983373460000003</v>
          </cell>
          <cell r="T115">
            <v>-39.139352939999903</v>
          </cell>
          <cell r="U115">
            <v>-19.30120335447867</v>
          </cell>
          <cell r="V115" t="str">
            <v>20 P</v>
          </cell>
          <cell r="W115">
            <v>51.282051282051277</v>
          </cell>
        </row>
        <row r="116">
          <cell r="D116" t="str">
            <v>$formula</v>
          </cell>
          <cell r="M116">
            <v>-76.032099560000006</v>
          </cell>
          <cell r="N116">
            <v>-97.215849800000001</v>
          </cell>
          <cell r="O116">
            <v>-50.758693300000004</v>
          </cell>
          <cell r="P116" t="str">
            <v>46 P</v>
          </cell>
          <cell r="Q116">
            <v>47.422680412371129</v>
          </cell>
          <cell r="S116">
            <v>-134.42444171</v>
          </cell>
          <cell r="T116">
            <v>-175.32812480999976</v>
          </cell>
          <cell r="U116">
            <v>-130.09126489611518</v>
          </cell>
          <cell r="V116" t="str">
            <v>45 P</v>
          </cell>
          <cell r="W116">
            <v>25.714285714285712</v>
          </cell>
        </row>
        <row r="117">
          <cell r="D117">
            <v>3211003425</v>
          </cell>
          <cell r="E117" t="b">
            <v>1</v>
          </cell>
          <cell r="F117" t="str">
            <v>(boolean value)</v>
          </cell>
          <cell r="G117" t="str">
            <v>Version</v>
          </cell>
          <cell r="H117" t="str">
            <v>V.2</v>
          </cell>
          <cell r="I117" t="str">
            <v>(V.1 or V.2)</v>
          </cell>
          <cell r="J117">
            <v>-1E-3</v>
          </cell>
          <cell r="L117">
            <v>0</v>
          </cell>
          <cell r="M117">
            <v>-3.95009838</v>
          </cell>
          <cell r="N117">
            <v>0</v>
          </cell>
          <cell r="O117">
            <v>-4.3062710199999898</v>
          </cell>
          <cell r="P117" t="str">
            <v>4 L</v>
          </cell>
          <cell r="Q117" t="str">
            <v/>
          </cell>
          <cell r="S117">
            <v>-6.3113520799999998</v>
          </cell>
          <cell r="T117">
            <v>0</v>
          </cell>
          <cell r="U117">
            <v>-40.67332619331907</v>
          </cell>
          <cell r="V117" t="str">
            <v>41 L</v>
          </cell>
          <cell r="W117" t="str">
            <v/>
          </cell>
        </row>
        <row r="118">
          <cell r="D118">
            <v>3211003421</v>
          </cell>
          <cell r="F118" t="str">
            <v>(Application ID)</v>
          </cell>
          <cell r="J118">
            <v>-1E-3</v>
          </cell>
          <cell r="L118">
            <v>0</v>
          </cell>
          <cell r="M118">
            <v>-114.24724298</v>
          </cell>
          <cell r="N118">
            <v>-101.53982769</v>
          </cell>
          <cell r="O118">
            <v>-135.80513346000001</v>
          </cell>
          <cell r="P118" t="str">
            <v>34 L</v>
          </cell>
          <cell r="Q118">
            <v>-33.333333333333329</v>
          </cell>
          <cell r="S118">
            <v>-180.33364044999902</v>
          </cell>
          <cell r="T118">
            <v>-159.43660536000002</v>
          </cell>
          <cell r="U118">
            <v>-202.96845192834158</v>
          </cell>
          <cell r="V118" t="str">
            <v>44 L</v>
          </cell>
          <cell r="W118">
            <v>-27.672955974842768</v>
          </cell>
        </row>
        <row r="119">
          <cell r="D119">
            <v>3212003421</v>
          </cell>
          <cell r="E119" t="b">
            <v>0</v>
          </cell>
          <cell r="F119" t="str">
            <v>(boolean value)</v>
          </cell>
          <cell r="J119">
            <v>-1E-3</v>
          </cell>
          <cell r="K119" t="str">
            <v>$2</v>
          </cell>
          <cell r="L119">
            <v>0</v>
          </cell>
          <cell r="M119">
            <v>-293.20729560999996</v>
          </cell>
          <cell r="N119">
            <v>-202.51940200000001</v>
          </cell>
          <cell r="O119">
            <v>-297.47188629999999</v>
          </cell>
          <cell r="P119" t="str">
            <v>94 L</v>
          </cell>
          <cell r="Q119">
            <v>-46.305418719211822</v>
          </cell>
          <cell r="R119" t="str">
            <v>2004</v>
          </cell>
          <cell r="S119">
            <v>-523.80627111000001</v>
          </cell>
          <cell r="T119">
            <v>-353.51305600000001</v>
          </cell>
          <cell r="U119">
            <v>-426.80494899000001</v>
          </cell>
          <cell r="V119" t="str">
            <v>73 L</v>
          </cell>
          <cell r="W119">
            <v>-20.621468926553671</v>
          </cell>
        </row>
        <row r="120">
          <cell r="D120">
            <v>3212003425</v>
          </cell>
          <cell r="E120" t="b">
            <v>0</v>
          </cell>
          <cell r="F120" t="str">
            <v>(boolean value)</v>
          </cell>
          <cell r="J120">
            <v>-1E-3</v>
          </cell>
          <cell r="K120" t="str">
            <v>$1</v>
          </cell>
          <cell r="L120">
            <v>0</v>
          </cell>
          <cell r="M120">
            <v>-37.684926619999999</v>
          </cell>
          <cell r="N120">
            <v>-25.342223000000001</v>
          </cell>
          <cell r="O120">
            <v>-20.703689129999898</v>
          </cell>
          <cell r="P120" t="str">
            <v>4 P</v>
          </cell>
          <cell r="Q120">
            <v>16</v>
          </cell>
          <cell r="R120">
            <v>7</v>
          </cell>
          <cell r="S120">
            <v>-63.356051270000002</v>
          </cell>
          <cell r="T120">
            <v>-44.758148999999996</v>
          </cell>
          <cell r="U120">
            <v>-43.143459399999998</v>
          </cell>
          <cell r="V120" t="str">
            <v>2 P</v>
          </cell>
          <cell r="W120">
            <v>4.4444444444444446</v>
          </cell>
        </row>
        <row r="121">
          <cell r="D121">
            <v>3213003421</v>
          </cell>
          <cell r="J121">
            <v>-1E-3</v>
          </cell>
          <cell r="L121">
            <v>0</v>
          </cell>
          <cell r="M121">
            <v>-597.17028558000004</v>
          </cell>
          <cell r="N121">
            <v>-654.48238652999896</v>
          </cell>
          <cell r="O121">
            <v>-696.79265119000002</v>
          </cell>
          <cell r="P121" t="str">
            <v>43 L</v>
          </cell>
          <cell r="Q121">
            <v>-6.5749235474006111</v>
          </cell>
          <cell r="S121">
            <v>-1133.8063260200001</v>
          </cell>
          <cell r="T121">
            <v>-1145.2386190799898</v>
          </cell>
          <cell r="U121">
            <v>-1218.7969844688248</v>
          </cell>
          <cell r="V121" t="str">
            <v>74 L</v>
          </cell>
          <cell r="W121">
            <v>-6.462882096069869</v>
          </cell>
        </row>
        <row r="122">
          <cell r="D122">
            <v>3213003425</v>
          </cell>
          <cell r="J122">
            <v>-1E-3</v>
          </cell>
          <cell r="L122">
            <v>0</v>
          </cell>
          <cell r="M122">
            <v>-40.473750150000001</v>
          </cell>
          <cell r="N122">
            <v>-44.404784119999903</v>
          </cell>
          <cell r="O122">
            <v>-44.170379630000006</v>
          </cell>
          <cell r="P122" t="str">
            <v xml:space="preserve">0   </v>
          </cell>
          <cell r="Q122">
            <v>0</v>
          </cell>
          <cell r="S122">
            <v>-68.021282739999904</v>
          </cell>
          <cell r="T122">
            <v>-76.067636780000001</v>
          </cell>
          <cell r="U122">
            <v>-75.345432599597927</v>
          </cell>
          <cell r="V122" t="str">
            <v>1 P</v>
          </cell>
          <cell r="W122">
            <v>1.3157894736842104</v>
          </cell>
        </row>
        <row r="123">
          <cell r="D123" t="str">
            <v>$formula</v>
          </cell>
          <cell r="E123" t="str">
            <v>ENT</v>
          </cell>
          <cell r="F123" t="str">
            <v>CAT</v>
          </cell>
          <cell r="G123" t="str">
            <v>PER</v>
          </cell>
          <cell r="H123" t="str">
            <v>FRE</v>
          </cell>
          <cell r="I123" t="str">
            <v>KEYWORD</v>
          </cell>
          <cell r="J123" t="str">
            <v>SCALE</v>
          </cell>
          <cell r="M123">
            <v>-1086.7335993199999</v>
          </cell>
          <cell r="N123">
            <v>-1028.2886233399988</v>
          </cell>
          <cell r="O123">
            <v>-1199.25001073</v>
          </cell>
          <cell r="P123" t="str">
            <v>171 L</v>
          </cell>
          <cell r="Q123">
            <v>-16.634241245136185</v>
          </cell>
          <cell r="S123">
            <v>-1975.6349236699991</v>
          </cell>
          <cell r="T123">
            <v>-1779.0140662199899</v>
          </cell>
          <cell r="U123">
            <v>-2007.7326035800834</v>
          </cell>
          <cell r="V123" t="str">
            <v>229 L</v>
          </cell>
          <cell r="W123">
            <v>-12.872400224845418</v>
          </cell>
        </row>
        <row r="124">
          <cell r="D124">
            <v>3211003423</v>
          </cell>
          <cell r="E124" t="str">
            <v>$1</v>
          </cell>
          <cell r="F124" t="str">
            <v>$1</v>
          </cell>
          <cell r="H124" t="str">
            <v>$1</v>
          </cell>
          <cell r="J124">
            <v>-1E-3</v>
          </cell>
          <cell r="L124">
            <v>0</v>
          </cell>
          <cell r="M124">
            <v>-11.471947</v>
          </cell>
          <cell r="N124">
            <v>-26.035129199999897</v>
          </cell>
          <cell r="O124">
            <v>-24.859330910000001</v>
          </cell>
          <cell r="P124" t="str">
            <v>1 P</v>
          </cell>
          <cell r="Q124">
            <v>3.8461538461538463</v>
          </cell>
          <cell r="S124">
            <v>-24.226376660000003</v>
          </cell>
          <cell r="T124">
            <v>-48.156540560000003</v>
          </cell>
          <cell r="U124">
            <v>-4.3191E-2</v>
          </cell>
          <cell r="V124" t="str">
            <v>48 P</v>
          </cell>
          <cell r="W124" t="str">
            <v>&gt;99,9</v>
          </cell>
        </row>
        <row r="125">
          <cell r="D125">
            <v>3212003423</v>
          </cell>
          <cell r="E125" t="str">
            <v>K0001_IKOS</v>
          </cell>
          <cell r="F125" t="str">
            <v>Actual_</v>
          </cell>
          <cell r="H125" t="str">
            <v>M.PER</v>
          </cell>
          <cell r="J125">
            <v>-1E-3</v>
          </cell>
          <cell r="L125">
            <v>0</v>
          </cell>
          <cell r="M125">
            <v>-117.22556858999999</v>
          </cell>
          <cell r="N125">
            <v>-92.470954000000006</v>
          </cell>
          <cell r="O125">
            <v>-156.51346416000001</v>
          </cell>
          <cell r="P125" t="str">
            <v>65 L</v>
          </cell>
          <cell r="Q125">
            <v>-70.652173913043484</v>
          </cell>
          <cell r="R125">
            <v>190.39184756999092</v>
          </cell>
          <cell r="S125">
            <v>-219.98704088</v>
          </cell>
          <cell r="T125">
            <v>-166.675061</v>
          </cell>
          <cell r="U125">
            <v>-190.32963380000001</v>
          </cell>
          <cell r="V125" t="str">
            <v>23 L</v>
          </cell>
          <cell r="W125">
            <v>-13.77245508982036</v>
          </cell>
        </row>
        <row r="126">
          <cell r="D126">
            <v>3213003423</v>
          </cell>
          <cell r="E126" t="str">
            <v>K0001_IKOS</v>
          </cell>
          <cell r="F126" t="str">
            <v>Budget_</v>
          </cell>
          <cell r="H126" t="str">
            <v>M.PER</v>
          </cell>
          <cell r="J126">
            <v>-1E-3</v>
          </cell>
          <cell r="L126">
            <v>0</v>
          </cell>
          <cell r="M126">
            <v>-175.89384013999998</v>
          </cell>
          <cell r="N126">
            <v>-107.78855475</v>
          </cell>
          <cell r="O126">
            <v>-110.47362883000001</v>
          </cell>
          <cell r="P126" t="str">
            <v>2 L</v>
          </cell>
          <cell r="Q126">
            <v>-1.8518518518518516</v>
          </cell>
          <cell r="R126">
            <v>209.65531394999894</v>
          </cell>
          <cell r="S126">
            <v>-319.54125972000003</v>
          </cell>
          <cell r="T126">
            <v>-201.43772040000002</v>
          </cell>
          <cell r="U126">
            <v>-160.14978214680804</v>
          </cell>
          <cell r="V126" t="str">
            <v>41 P</v>
          </cell>
          <cell r="W126">
            <v>20.398009950248756</v>
          </cell>
        </row>
        <row r="127">
          <cell r="D127" t="str">
            <v>$formula</v>
          </cell>
          <cell r="E127" t="str">
            <v>K0001_IKOS</v>
          </cell>
          <cell r="F127" t="str">
            <v>Actual_</v>
          </cell>
          <cell r="H127" t="str">
            <v>M.CTD</v>
          </cell>
          <cell r="J127">
            <v>-1E-3</v>
          </cell>
          <cell r="L127">
            <v>0</v>
          </cell>
          <cell r="M127">
            <v>-304.59135572999998</v>
          </cell>
          <cell r="N127">
            <v>-226.29463794999992</v>
          </cell>
          <cell r="O127">
            <v>-291.84642390000005</v>
          </cell>
          <cell r="P127" t="str">
            <v>66 L</v>
          </cell>
          <cell r="Q127">
            <v>-29.20353982300885</v>
          </cell>
          <cell r="R127">
            <v>1345.94205159999</v>
          </cell>
          <cell r="S127">
            <v>-563.75467725999999</v>
          </cell>
          <cell r="T127">
            <v>-416.26932196000001</v>
          </cell>
          <cell r="U127">
            <v>-350.52260694680808</v>
          </cell>
          <cell r="V127" t="str">
            <v>65 P</v>
          </cell>
          <cell r="W127">
            <v>15.625</v>
          </cell>
        </row>
        <row r="128">
          <cell r="D128" t="str">
            <v>3211003427</v>
          </cell>
          <cell r="E128" t="str">
            <v>K0001_IKOS</v>
          </cell>
          <cell r="F128" t="str">
            <v>Budget_</v>
          </cell>
          <cell r="H128" t="str">
            <v>M.CTD</v>
          </cell>
          <cell r="J128">
            <v>-1E-3</v>
          </cell>
          <cell r="L128">
            <v>0</v>
          </cell>
          <cell r="M128">
            <v>-1.0926499999999999E-3</v>
          </cell>
          <cell r="N128">
            <v>0</v>
          </cell>
          <cell r="O128">
            <v>0</v>
          </cell>
          <cell r="P128" t="str">
            <v xml:space="preserve">0   </v>
          </cell>
          <cell r="Q128" t="str">
            <v/>
          </cell>
          <cell r="R128">
            <v>1415.507946729999</v>
          </cell>
          <cell r="S128">
            <v>-1.0926500000000001E-3</v>
          </cell>
          <cell r="T128">
            <v>0</v>
          </cell>
          <cell r="U128">
            <v>0</v>
          </cell>
          <cell r="V128" t="str">
            <v xml:space="preserve">0   </v>
          </cell>
          <cell r="W128" t="str">
            <v/>
          </cell>
        </row>
        <row r="129">
          <cell r="D129" t="str">
            <v>3212003427</v>
          </cell>
          <cell r="E129" t="str">
            <v>K0001</v>
          </cell>
          <cell r="F129" t="str">
            <v>DetailedFC3_</v>
          </cell>
          <cell r="H129" t="str">
            <v>M.CTD</v>
          </cell>
          <cell r="J129">
            <v>-1E-3</v>
          </cell>
          <cell r="L129">
            <v>0</v>
          </cell>
          <cell r="M129">
            <v>-8.1349733100000012</v>
          </cell>
          <cell r="N129">
            <v>-25.876645</v>
          </cell>
          <cell r="O129">
            <v>-21.137033239999901</v>
          </cell>
          <cell r="P129" t="str">
            <v>5 P</v>
          </cell>
          <cell r="Q129">
            <v>19.230769230769234</v>
          </cell>
          <cell r="R129">
            <v>1378.4592123927325</v>
          </cell>
          <cell r="S129">
            <v>-19.042152429999998</v>
          </cell>
          <cell r="T129">
            <v>-45.672584999999998</v>
          </cell>
          <cell r="U129">
            <v>-38.224476394731042</v>
          </cell>
          <cell r="V129" t="str">
            <v>8 P</v>
          </cell>
          <cell r="W129">
            <v>17.391304347826086</v>
          </cell>
        </row>
        <row r="130">
          <cell r="D130" t="str">
            <v>3213003427</v>
          </cell>
          <cell r="J130">
            <v>-1E-3</v>
          </cell>
          <cell r="L130">
            <v>0</v>
          </cell>
          <cell r="M130">
            <v>-39.184436990000002</v>
          </cell>
          <cell r="N130">
            <v>-19.534699010000001</v>
          </cell>
          <cell r="O130">
            <v>-16.524829789999902</v>
          </cell>
          <cell r="P130" t="str">
            <v>3 P</v>
          </cell>
          <cell r="Q130">
            <v>15</v>
          </cell>
          <cell r="S130">
            <v>-57.172313340000002</v>
          </cell>
          <cell r="T130">
            <v>-27.348557149999902</v>
          </cell>
          <cell r="U130">
            <v>-24.182964898382345</v>
          </cell>
          <cell r="V130" t="str">
            <v>3 P</v>
          </cell>
          <cell r="W130">
            <v>11.111111111111111</v>
          </cell>
        </row>
        <row r="131">
          <cell r="D131" t="str">
            <v>$formula</v>
          </cell>
          <cell r="J131">
            <v>-1E-3</v>
          </cell>
          <cell r="M131">
            <v>-47.320502950000005</v>
          </cell>
          <cell r="N131">
            <v>-45.411344010000001</v>
          </cell>
          <cell r="O131">
            <v>-37.661863029999807</v>
          </cell>
          <cell r="P131" t="str">
            <v>7 P</v>
          </cell>
          <cell r="Q131">
            <v>15.555555555555555</v>
          </cell>
          <cell r="S131">
            <v>-76.215558420000008</v>
          </cell>
          <cell r="T131">
            <v>-73.021142149999903</v>
          </cell>
          <cell r="U131">
            <v>-62.407441293113386</v>
          </cell>
          <cell r="V131" t="str">
            <v>11 P</v>
          </cell>
          <cell r="W131">
            <v>15.068493150684931</v>
          </cell>
        </row>
        <row r="132">
          <cell r="D132" t="str">
            <v>3211003429</v>
          </cell>
          <cell r="J132">
            <v>-1E-3</v>
          </cell>
          <cell r="L132">
            <v>0</v>
          </cell>
          <cell r="M132">
            <v>-2.9561051800000002</v>
          </cell>
          <cell r="N132">
            <v>0</v>
          </cell>
          <cell r="O132">
            <v>-2.7542862500000003</v>
          </cell>
          <cell r="P132" t="str">
            <v>3 L</v>
          </cell>
          <cell r="Q132" t="str">
            <v/>
          </cell>
          <cell r="S132">
            <v>-5.852735860000001</v>
          </cell>
          <cell r="T132">
            <v>0</v>
          </cell>
          <cell r="U132">
            <v>-2.2903009499999998</v>
          </cell>
          <cell r="V132" t="str">
            <v>2 L</v>
          </cell>
          <cell r="W132" t="str">
            <v/>
          </cell>
        </row>
        <row r="133">
          <cell r="D133" t="str">
            <v>3212003429</v>
          </cell>
          <cell r="J133">
            <v>-1E-3</v>
          </cell>
          <cell r="L133">
            <v>0</v>
          </cell>
          <cell r="M133">
            <v>-6.5954725600000002</v>
          </cell>
          <cell r="N133">
            <v>-0.1988</v>
          </cell>
          <cell r="O133">
            <v>-21.903912530000003</v>
          </cell>
          <cell r="P133" t="str">
            <v>22 L</v>
          </cell>
          <cell r="Q133" t="str">
            <v/>
          </cell>
          <cell r="S133">
            <v>-21.597550579999901</v>
          </cell>
          <cell r="T133">
            <v>-0.34079999999999999</v>
          </cell>
          <cell r="U133">
            <v>-57.266237019999998</v>
          </cell>
          <cell r="V133" t="str">
            <v>57 L</v>
          </cell>
          <cell r="W133" t="str">
            <v/>
          </cell>
        </row>
        <row r="134">
          <cell r="D134" t="str">
            <v>3213003429</v>
          </cell>
          <cell r="J134">
            <v>-1E-3</v>
          </cell>
          <cell r="L134">
            <v>0</v>
          </cell>
          <cell r="M134">
            <v>-77.238766610000013</v>
          </cell>
          <cell r="N134">
            <v>-42.3381347199999</v>
          </cell>
          <cell r="O134">
            <v>-93.279490500000009</v>
          </cell>
          <cell r="P134" t="str">
            <v>51 L</v>
          </cell>
          <cell r="Q134" t="str">
            <v>&lt;-99,9</v>
          </cell>
          <cell r="S134">
            <v>-143.45961952000002</v>
          </cell>
          <cell r="T134">
            <v>-82.919068120000006</v>
          </cell>
          <cell r="U134">
            <v>-127.05634814170209</v>
          </cell>
          <cell r="V134" t="str">
            <v>44 L</v>
          </cell>
          <cell r="W134">
            <v>-53.01204819277109</v>
          </cell>
        </row>
        <row r="135">
          <cell r="D135" t="str">
            <v>$formula</v>
          </cell>
          <cell r="J135">
            <v>-1E-3</v>
          </cell>
          <cell r="M135">
            <v>-86.790344350000012</v>
          </cell>
          <cell r="N135">
            <v>-42.536934719999898</v>
          </cell>
          <cell r="O135">
            <v>-117.93768928000001</v>
          </cell>
          <cell r="P135" t="str">
            <v>75 L</v>
          </cell>
          <cell r="Q135" t="str">
            <v>&lt;-99,9</v>
          </cell>
          <cell r="S135">
            <v>-170.90990595999992</v>
          </cell>
          <cell r="T135">
            <v>-83.259868120000007</v>
          </cell>
          <cell r="U135">
            <v>-186.6128861117021</v>
          </cell>
          <cell r="V135" t="str">
            <v>104 L</v>
          </cell>
          <cell r="W135" t="str">
            <v>&lt;-99,9</v>
          </cell>
        </row>
        <row r="136">
          <cell r="D136">
            <v>3215003410</v>
          </cell>
          <cell r="J136">
            <v>-1E-3</v>
          </cell>
          <cell r="L136">
            <v>0</v>
          </cell>
          <cell r="M136">
            <v>-180.08029986</v>
          </cell>
          <cell r="N136">
            <v>-201.22282318000001</v>
          </cell>
          <cell r="O136">
            <v>-179.37681784</v>
          </cell>
          <cell r="P136" t="str">
            <v>22 P</v>
          </cell>
          <cell r="Q136">
            <v>10.945273631840797</v>
          </cell>
          <cell r="S136">
            <v>-353.42825406999896</v>
          </cell>
          <cell r="T136">
            <v>-346.40848174999996</v>
          </cell>
          <cell r="U136">
            <v>-371.66752317416507</v>
          </cell>
          <cell r="V136" t="str">
            <v>26 L</v>
          </cell>
          <cell r="W136">
            <v>-7.5144508670520231</v>
          </cell>
        </row>
        <row r="137">
          <cell r="D137">
            <v>3211003400</v>
          </cell>
          <cell r="J137">
            <v>-1E-3</v>
          </cell>
          <cell r="L137">
            <v>0</v>
          </cell>
          <cell r="M137">
            <v>-144.49689831000001</v>
          </cell>
          <cell r="N137">
            <v>-100.44499758999989</v>
          </cell>
          <cell r="O137">
            <v>-184.69612139</v>
          </cell>
          <cell r="P137" t="str">
            <v>85 L</v>
          </cell>
          <cell r="Q137">
            <v>-85</v>
          </cell>
          <cell r="S137">
            <v>-246.54758447999905</v>
          </cell>
          <cell r="T137">
            <v>-161.52928064000002</v>
          </cell>
          <cell r="U137">
            <v>-304.21822188165493</v>
          </cell>
          <cell r="V137" t="str">
            <v>142 L</v>
          </cell>
          <cell r="W137">
            <v>-87.654320987654316</v>
          </cell>
        </row>
        <row r="138">
          <cell r="D138">
            <v>3212003400</v>
          </cell>
          <cell r="J138">
            <v>-1E-3</v>
          </cell>
          <cell r="L138">
            <v>0</v>
          </cell>
          <cell r="M138">
            <v>-525.30378345999998</v>
          </cell>
          <cell r="N138">
            <v>-417.29342040999995</v>
          </cell>
          <cell r="O138">
            <v>-593.1822721799997</v>
          </cell>
          <cell r="P138" t="str">
            <v>176 L</v>
          </cell>
          <cell r="Q138">
            <v>-42.206235011990408</v>
          </cell>
          <cell r="S138">
            <v>-973.80343635000008</v>
          </cell>
          <cell r="T138">
            <v>-735.66622100999996</v>
          </cell>
          <cell r="U138">
            <v>-856.3531803963275</v>
          </cell>
          <cell r="V138" t="str">
            <v>120 L</v>
          </cell>
          <cell r="W138">
            <v>-16.304347826086957</v>
          </cell>
        </row>
        <row r="139">
          <cell r="D139">
            <v>3211003500</v>
          </cell>
          <cell r="J139">
            <v>-1E-3</v>
          </cell>
          <cell r="L139">
            <v>0</v>
          </cell>
          <cell r="M139">
            <v>10.02238655</v>
          </cell>
          <cell r="N139">
            <v>-5.0023705199999906</v>
          </cell>
          <cell r="O139">
            <v>-8.3889265700000006</v>
          </cell>
          <cell r="P139" t="str">
            <v>3 L</v>
          </cell>
          <cell r="Q139">
            <v>-60</v>
          </cell>
          <cell r="S139">
            <v>6.7830763999999997</v>
          </cell>
          <cell r="T139">
            <v>-8.828504009999989</v>
          </cell>
          <cell r="U139">
            <v>-11.173945997395785</v>
          </cell>
          <cell r="V139" t="str">
            <v>2 L</v>
          </cell>
          <cell r="W139">
            <v>-22.222222222222221</v>
          </cell>
        </row>
        <row r="140">
          <cell r="D140">
            <v>3212003500</v>
          </cell>
          <cell r="J140">
            <v>-1E-3</v>
          </cell>
          <cell r="L140">
            <v>0</v>
          </cell>
          <cell r="M140">
            <v>-28.75518696</v>
          </cell>
          <cell r="N140">
            <v>-24.783855789999901</v>
          </cell>
          <cell r="O140">
            <v>-30.52341462</v>
          </cell>
          <cell r="P140" t="str">
            <v>6 L</v>
          </cell>
          <cell r="Q140">
            <v>-24</v>
          </cell>
          <cell r="S140">
            <v>-39.346036899999902</v>
          </cell>
          <cell r="T140">
            <v>-43.0532544799999</v>
          </cell>
          <cell r="U140">
            <v>-48.983148567228497</v>
          </cell>
          <cell r="V140" t="str">
            <v>6 L</v>
          </cell>
          <cell r="W140">
            <v>-13.953488372093023</v>
          </cell>
        </row>
        <row r="141">
          <cell r="D141">
            <v>3213003400</v>
          </cell>
          <cell r="J141">
            <v>-1E-3</v>
          </cell>
          <cell r="L141">
            <v>0</v>
          </cell>
          <cell r="M141">
            <v>-963.31347971999992</v>
          </cell>
          <cell r="N141">
            <v>-887.63522454999861</v>
          </cell>
          <cell r="O141">
            <v>-990.10086989999979</v>
          </cell>
          <cell r="P141" t="str">
            <v>102 L</v>
          </cell>
          <cell r="Q141">
            <v>-11.486486486486488</v>
          </cell>
          <cell r="S141">
            <v>-1755.0267469299999</v>
          </cell>
          <cell r="T141">
            <v>-1565.62165012999</v>
          </cell>
          <cell r="U141">
            <v>-1637.045625168266</v>
          </cell>
          <cell r="V141" t="str">
            <v>71 L</v>
          </cell>
          <cell r="W141">
            <v>-4.5338441890166035</v>
          </cell>
        </row>
        <row r="142">
          <cell r="D142">
            <v>3213003500</v>
          </cell>
          <cell r="J142">
            <v>-1E-3</v>
          </cell>
          <cell r="L142">
            <v>0</v>
          </cell>
          <cell r="M142">
            <v>-10.22924952</v>
          </cell>
          <cell r="N142">
            <v>-11.624661699999901</v>
          </cell>
          <cell r="O142">
            <v>-16.012655609999904</v>
          </cell>
          <cell r="P142" t="str">
            <v>4 L</v>
          </cell>
          <cell r="Q142">
            <v>-33.333333333333329</v>
          </cell>
          <cell r="S142">
            <v>-21.797769780000003</v>
          </cell>
          <cell r="T142">
            <v>-19.846022809999901</v>
          </cell>
          <cell r="U142">
            <v>-20.415343264928485</v>
          </cell>
          <cell r="V142" t="str">
            <v xml:space="preserve">0   </v>
          </cell>
          <cell r="W142">
            <v>0</v>
          </cell>
        </row>
        <row r="143">
          <cell r="D143">
            <v>3211000999</v>
          </cell>
          <cell r="J143">
            <v>1E-3</v>
          </cell>
          <cell r="L143">
            <v>1</v>
          </cell>
          <cell r="M143">
            <v>0</v>
          </cell>
          <cell r="N143">
            <v>0</v>
          </cell>
          <cell r="O143">
            <v>1.1198E-3</v>
          </cell>
          <cell r="P143" t="str">
            <v xml:space="preserve">0   </v>
          </cell>
          <cell r="Q143" t="str">
            <v/>
          </cell>
          <cell r="S143">
            <v>0</v>
          </cell>
          <cell r="T143">
            <v>0</v>
          </cell>
          <cell r="U143">
            <v>1.2080654208912291</v>
          </cell>
          <cell r="V143" t="str">
            <v>1 P</v>
          </cell>
          <cell r="W143">
            <v>-1057.6019900497513</v>
          </cell>
        </row>
        <row r="144">
          <cell r="D144">
            <v>3212000999</v>
          </cell>
          <cell r="J144">
            <v>1E-3</v>
          </cell>
          <cell r="L144">
            <v>1</v>
          </cell>
          <cell r="M144">
            <v>0.79137837</v>
          </cell>
          <cell r="N144">
            <v>0</v>
          </cell>
          <cell r="O144">
            <v>1.6811110000000001E-2</v>
          </cell>
          <cell r="P144" t="str">
            <v xml:space="preserve">0   </v>
          </cell>
          <cell r="Q144" t="str">
            <v/>
          </cell>
          <cell r="S144">
            <v>2.9119972900000004</v>
          </cell>
          <cell r="T144">
            <v>0</v>
          </cell>
          <cell r="U144">
            <v>0</v>
          </cell>
          <cell r="V144" t="str">
            <v xml:space="preserve">0   </v>
          </cell>
          <cell r="W144" t="str">
            <v/>
          </cell>
        </row>
        <row r="145">
          <cell r="D145">
            <v>3213000999</v>
          </cell>
          <cell r="J145">
            <v>1E-3</v>
          </cell>
          <cell r="L145">
            <v>1</v>
          </cell>
          <cell r="M145">
            <v>0</v>
          </cell>
          <cell r="N145">
            <v>0</v>
          </cell>
          <cell r="O145">
            <v>0</v>
          </cell>
          <cell r="P145" t="str">
            <v xml:space="preserve">0   </v>
          </cell>
          <cell r="Q145" t="str">
            <v/>
          </cell>
          <cell r="S145">
            <v>0</v>
          </cell>
          <cell r="T145">
            <v>0</v>
          </cell>
          <cell r="U145">
            <v>0</v>
          </cell>
          <cell r="V145" t="str">
            <v xml:space="preserve">0   </v>
          </cell>
          <cell r="W145" t="str">
            <v/>
          </cell>
        </row>
        <row r="146">
          <cell r="D146">
            <v>3214000999</v>
          </cell>
          <cell r="J146">
            <v>1E-3</v>
          </cell>
          <cell r="L146">
            <v>1</v>
          </cell>
          <cell r="M146">
            <v>0.15439913000000002</v>
          </cell>
          <cell r="N146">
            <v>0</v>
          </cell>
          <cell r="O146">
            <v>0.76748455000000004</v>
          </cell>
          <cell r="P146" t="str">
            <v>1 P</v>
          </cell>
          <cell r="Q146" t="str">
            <v/>
          </cell>
          <cell r="S146">
            <v>0.86144504000000011</v>
          </cell>
          <cell r="T146">
            <v>0</v>
          </cell>
          <cell r="U146">
            <v>0.63348126999999999</v>
          </cell>
          <cell r="V146" t="str">
            <v>1 P</v>
          </cell>
          <cell r="W146" t="str">
            <v/>
          </cell>
        </row>
        <row r="147">
          <cell r="D147">
            <v>3214003400</v>
          </cell>
          <cell r="E147" t="b">
            <v>1</v>
          </cell>
          <cell r="F147" t="str">
            <v>(boolean value)</v>
          </cell>
          <cell r="G147" t="str">
            <v>Version</v>
          </cell>
          <cell r="H147" t="str">
            <v>V.2</v>
          </cell>
          <cell r="I147" t="str">
            <v>(V.1 or V.2)</v>
          </cell>
          <cell r="J147">
            <v>-1E-3</v>
          </cell>
          <cell r="L147">
            <v>0</v>
          </cell>
          <cell r="M147">
            <v>-174.13886718000001</v>
          </cell>
          <cell r="N147">
            <v>-161.59950773000003</v>
          </cell>
          <cell r="O147">
            <v>-205.64069101999988</v>
          </cell>
          <cell r="P147" t="str">
            <v>44 L</v>
          </cell>
          <cell r="Q147">
            <v>-27.160493827160494</v>
          </cell>
          <cell r="S147">
            <v>-324.32568903999902</v>
          </cell>
          <cell r="T147">
            <v>-274.01076854999803</v>
          </cell>
          <cell r="U147">
            <v>-309.51541744869576</v>
          </cell>
          <cell r="V147" t="str">
            <v>36 L</v>
          </cell>
          <cell r="W147">
            <v>-13.138686131386862</v>
          </cell>
        </row>
        <row r="148">
          <cell r="D148">
            <v>3214003500</v>
          </cell>
          <cell r="F148" t="str">
            <v>(Application ID)</v>
          </cell>
          <cell r="J148">
            <v>-1E-3</v>
          </cell>
          <cell r="L148">
            <v>0</v>
          </cell>
          <cell r="M148">
            <v>-43.889102050000005</v>
          </cell>
          <cell r="N148">
            <v>-71.044197420000003</v>
          </cell>
          <cell r="O148">
            <v>-82.367167840000008</v>
          </cell>
          <cell r="P148" t="str">
            <v>11 L</v>
          </cell>
          <cell r="Q148">
            <v>-15.492957746478872</v>
          </cell>
          <cell r="S148">
            <v>-75.247727849999904</v>
          </cell>
          <cell r="T148">
            <v>-122.00847305000001</v>
          </cell>
          <cell r="U148">
            <v>-118.41978686675246</v>
          </cell>
          <cell r="V148" t="str">
            <v>4 P</v>
          </cell>
          <cell r="W148">
            <v>3.278688524590164</v>
          </cell>
        </row>
        <row r="149">
          <cell r="D149">
            <v>3215003400</v>
          </cell>
          <cell r="E149" t="b">
            <v>0</v>
          </cell>
          <cell r="F149" t="str">
            <v>(boolean value)</v>
          </cell>
          <cell r="J149">
            <v>-1E-3</v>
          </cell>
          <cell r="K149" t="str">
            <v>$2</v>
          </cell>
          <cell r="L149">
            <v>0</v>
          </cell>
          <cell r="M149">
            <v>-198.43365964</v>
          </cell>
          <cell r="N149">
            <v>-229.64258960000001</v>
          </cell>
          <cell r="O149">
            <v>-209.92359760000002</v>
          </cell>
          <cell r="P149" t="str">
            <v>20 P</v>
          </cell>
          <cell r="Q149">
            <v>8.695652173913043</v>
          </cell>
          <cell r="R149" t="str">
            <v>2004</v>
          </cell>
          <cell r="S149">
            <v>-384.56127527999894</v>
          </cell>
          <cell r="T149">
            <v>-395.09409120999999</v>
          </cell>
          <cell r="U149">
            <v>-397.01656325022765</v>
          </cell>
          <cell r="V149" t="str">
            <v>2 L</v>
          </cell>
          <cell r="W149">
            <v>-0.50632911392405067</v>
          </cell>
        </row>
        <row r="150">
          <cell r="D150">
            <v>3215000999</v>
          </cell>
          <cell r="E150" t="b">
            <v>0</v>
          </cell>
          <cell r="F150" t="str">
            <v>(boolean value)</v>
          </cell>
          <cell r="J150">
            <v>1E-3</v>
          </cell>
          <cell r="K150" t="str">
            <v>$1</v>
          </cell>
          <cell r="L150">
            <v>1</v>
          </cell>
          <cell r="M150">
            <v>0</v>
          </cell>
          <cell r="N150">
            <v>2.5671750600000003</v>
          </cell>
          <cell r="O150">
            <v>0.45950123999999903</v>
          </cell>
          <cell r="P150" t="str">
            <v>3 L</v>
          </cell>
          <cell r="Q150" t="str">
            <v>&lt;-99,9</v>
          </cell>
          <cell r="R150">
            <v>7</v>
          </cell>
          <cell r="S150">
            <v>1.2463792100000002</v>
          </cell>
          <cell r="T150">
            <v>4.4008715300000008</v>
          </cell>
          <cell r="U150">
            <v>4.3479291099999999</v>
          </cell>
          <cell r="V150" t="str">
            <v xml:space="preserve">0   </v>
          </cell>
          <cell r="W150">
            <v>0</v>
          </cell>
        </row>
        <row r="151">
          <cell r="D151">
            <v>3215003500</v>
          </cell>
          <cell r="J151">
            <v>-1E-3</v>
          </cell>
          <cell r="L151">
            <v>0</v>
          </cell>
          <cell r="M151">
            <v>2.6073481700000003</v>
          </cell>
          <cell r="N151">
            <v>-7.1150315400000004</v>
          </cell>
          <cell r="O151">
            <v>-12.579974160000001</v>
          </cell>
          <cell r="P151" t="str">
            <v>6 L</v>
          </cell>
          <cell r="Q151">
            <v>-85.714285714285708</v>
          </cell>
          <cell r="S151">
            <v>0.61697331999999905</v>
          </cell>
          <cell r="T151">
            <v>-12.220662239999999</v>
          </cell>
          <cell r="U151">
            <v>-19.388433297114137</v>
          </cell>
          <cell r="V151" t="str">
            <v>7 L</v>
          </cell>
          <cell r="W151">
            <v>-58.333333333333336</v>
          </cell>
        </row>
        <row r="152">
          <cell r="D152" t="str">
            <v>$formula</v>
          </cell>
          <cell r="J152">
            <v>-1E-3</v>
          </cell>
          <cell r="M152">
            <v>-369.46861240999959</v>
          </cell>
          <cell r="N152">
            <v>-369.86431858999998</v>
          </cell>
          <cell r="O152">
            <v>-506.09796940999917</v>
          </cell>
          <cell r="P152" t="str">
            <v>136 L</v>
          </cell>
          <cell r="Q152">
            <v>-36.756756756756758</v>
          </cell>
          <cell r="S152">
            <v>-668.29307596999877</v>
          </cell>
          <cell r="T152">
            <v>-635.50517639999737</v>
          </cell>
          <cell r="U152">
            <v>-737.39712923182776</v>
          </cell>
          <cell r="V152" t="str">
            <v>101 L</v>
          </cell>
          <cell r="W152">
            <v>-15.880503144654087</v>
          </cell>
        </row>
        <row r="153">
          <cell r="D153">
            <v>3220000000</v>
          </cell>
          <cell r="E153" t="str">
            <v>ENT</v>
          </cell>
          <cell r="F153" t="str">
            <v>CAT</v>
          </cell>
          <cell r="G153" t="str">
            <v>PER</v>
          </cell>
          <cell r="H153" t="str">
            <v>FRE</v>
          </cell>
          <cell r="I153" t="str">
            <v>KEYWORD</v>
          </cell>
          <cell r="J153">
            <v>-1E-3</v>
          </cell>
          <cell r="L153">
            <v>0</v>
          </cell>
          <cell r="M153">
            <v>-615.21842536999998</v>
          </cell>
          <cell r="N153">
            <v>-734.63435183999979</v>
          </cell>
          <cell r="O153">
            <v>-685.38508972999978</v>
          </cell>
          <cell r="P153" t="str">
            <v>50 P</v>
          </cell>
          <cell r="Q153">
            <v>6.8027210884353746</v>
          </cell>
          <cell r="S153">
            <v>-1199.7219724099987</v>
          </cell>
          <cell r="T153">
            <v>-1311.3691222199977</v>
          </cell>
          <cell r="U153">
            <v>-1251.3510381330118</v>
          </cell>
          <cell r="V153" t="str">
            <v>60 P</v>
          </cell>
          <cell r="W153">
            <v>4.5766590389016013</v>
          </cell>
        </row>
        <row r="154">
          <cell r="D154">
            <v>3220003100</v>
          </cell>
          <cell r="E154" t="str">
            <v>$1</v>
          </cell>
          <cell r="F154" t="str">
            <v>$1</v>
          </cell>
          <cell r="H154" t="str">
            <v>$1</v>
          </cell>
          <cell r="J154">
            <v>-1E-3</v>
          </cell>
          <cell r="L154">
            <v>0</v>
          </cell>
          <cell r="M154">
            <v>-17.774381049999999</v>
          </cell>
          <cell r="N154">
            <v>-21.573591029999999</v>
          </cell>
          <cell r="O154">
            <v>-31.10942798</v>
          </cell>
          <cell r="P154" t="str">
            <v>9 L</v>
          </cell>
          <cell r="Q154">
            <v>-40.909090909090914</v>
          </cell>
          <cell r="S154">
            <v>-30.994137579999901</v>
          </cell>
          <cell r="T154">
            <v>-38.858910899999898</v>
          </cell>
          <cell r="U154">
            <v>-95.798094440325372</v>
          </cell>
          <cell r="V154" t="str">
            <v>57 L</v>
          </cell>
          <cell r="W154" t="str">
            <v>&lt;-99,9</v>
          </cell>
        </row>
        <row r="155">
          <cell r="D155">
            <v>3220003200</v>
          </cell>
          <cell r="E155" t="str">
            <v>K0001_IKOS</v>
          </cell>
          <cell r="F155" t="str">
            <v>Actual_</v>
          </cell>
          <cell r="H155" t="str">
            <v>M.PER</v>
          </cell>
          <cell r="J155">
            <v>-1E-3</v>
          </cell>
          <cell r="L155">
            <v>0</v>
          </cell>
          <cell r="M155">
            <v>-41.90695891</v>
          </cell>
          <cell r="N155">
            <v>-47.596333770000008</v>
          </cell>
          <cell r="O155">
            <v>-47.092684139999996</v>
          </cell>
          <cell r="P155" t="str">
            <v>1 P</v>
          </cell>
          <cell r="Q155">
            <v>2.083333333333333</v>
          </cell>
          <cell r="R155">
            <v>-237.71600000000001</v>
          </cell>
          <cell r="S155">
            <v>-75.20773204000001</v>
          </cell>
          <cell r="T155">
            <v>-81.98680804</v>
          </cell>
          <cell r="U155">
            <v>-80.880946810926801</v>
          </cell>
          <cell r="V155" t="str">
            <v>1 P</v>
          </cell>
          <cell r="W155">
            <v>1.2195121951219512</v>
          </cell>
        </row>
        <row r="156">
          <cell r="D156">
            <v>3220003300</v>
          </cell>
          <cell r="E156" t="str">
            <v>K0001</v>
          </cell>
          <cell r="F156" t="str">
            <v>Budget_</v>
          </cell>
          <cell r="H156" t="str">
            <v>M.PER</v>
          </cell>
          <cell r="J156">
            <v>-1E-3</v>
          </cell>
          <cell r="L156">
            <v>0</v>
          </cell>
          <cell r="M156">
            <v>-15.25495128</v>
          </cell>
          <cell r="N156">
            <v>-16.22254684</v>
          </cell>
          <cell r="O156">
            <v>-14.680431539999899</v>
          </cell>
          <cell r="P156" t="str">
            <v>1 P</v>
          </cell>
          <cell r="Q156">
            <v>6.25</v>
          </cell>
          <cell r="R156">
            <v>-212</v>
          </cell>
          <cell r="S156">
            <v>-26.8979656499999</v>
          </cell>
          <cell r="T156">
            <v>-28.14911884</v>
          </cell>
          <cell r="U156">
            <v>-25.019889891672758</v>
          </cell>
          <cell r="V156" t="str">
            <v>3 P</v>
          </cell>
          <cell r="W156">
            <v>10.714285714285714</v>
          </cell>
        </row>
        <row r="157">
          <cell r="D157">
            <v>3220003403</v>
          </cell>
          <cell r="E157" t="str">
            <v>K0001_IKOS</v>
          </cell>
          <cell r="F157" t="str">
            <v>Actual_</v>
          </cell>
          <cell r="H157" t="str">
            <v>M.CTD</v>
          </cell>
          <cell r="J157">
            <v>-1E-3</v>
          </cell>
          <cell r="L157">
            <v>0</v>
          </cell>
          <cell r="M157">
            <v>-22.441099129999998</v>
          </cell>
          <cell r="N157">
            <v>-52.634913130000001</v>
          </cell>
          <cell r="O157">
            <v>-32.036354690000003</v>
          </cell>
          <cell r="P157" t="str">
            <v>21 P</v>
          </cell>
          <cell r="Q157">
            <v>39.622641509433961</v>
          </cell>
          <cell r="R157">
            <v>-1768.9770000000001</v>
          </cell>
          <cell r="S157">
            <v>-44.198517969999898</v>
          </cell>
          <cell r="T157">
            <v>-91.675972980000012</v>
          </cell>
          <cell r="U157">
            <v>-91.772519098843404</v>
          </cell>
          <cell r="V157" t="str">
            <v xml:space="preserve">0   </v>
          </cell>
          <cell r="W157">
            <v>0</v>
          </cell>
        </row>
        <row r="158">
          <cell r="D158">
            <v>3220003405</v>
          </cell>
          <cell r="E158" t="str">
            <v>K0001</v>
          </cell>
          <cell r="F158" t="str">
            <v>Budget_</v>
          </cell>
          <cell r="H158" t="str">
            <v>M.CTD</v>
          </cell>
          <cell r="J158">
            <v>-1E-3</v>
          </cell>
          <cell r="L158">
            <v>0</v>
          </cell>
          <cell r="M158">
            <v>-312.94030794999998</v>
          </cell>
          <cell r="N158">
            <v>-345.90121381</v>
          </cell>
          <cell r="O158">
            <v>-345.36676388000001</v>
          </cell>
          <cell r="P158" t="str">
            <v>1 P</v>
          </cell>
          <cell r="Q158">
            <v>0.28901734104046239</v>
          </cell>
          <cell r="R158">
            <v>-1729</v>
          </cell>
          <cell r="S158">
            <v>-609.69705442999896</v>
          </cell>
          <cell r="T158">
            <v>-639.48958792999895</v>
          </cell>
          <cell r="U158">
            <v>-642.62338781906647</v>
          </cell>
          <cell r="V158" t="str">
            <v>4 L</v>
          </cell>
          <cell r="W158">
            <v>-0.6259780907668232</v>
          </cell>
        </row>
        <row r="159">
          <cell r="D159">
            <v>3220003407</v>
          </cell>
          <cell r="E159" t="str">
            <v>K0001_IKOS</v>
          </cell>
          <cell r="F159" t="str">
            <v>DetailedFC3_</v>
          </cell>
          <cell r="H159" t="str">
            <v>M.CTD</v>
          </cell>
          <cell r="J159">
            <v>-1E-3</v>
          </cell>
          <cell r="L159">
            <v>0</v>
          </cell>
          <cell r="M159">
            <v>-7.8278648799999999</v>
          </cell>
          <cell r="N159">
            <v>-16.321503509999999</v>
          </cell>
          <cell r="O159">
            <v>-3.7253706899999903</v>
          </cell>
          <cell r="P159" t="str">
            <v>12 P</v>
          </cell>
          <cell r="Q159">
            <v>75</v>
          </cell>
          <cell r="R159">
            <v>0</v>
          </cell>
          <cell r="S159">
            <v>-8.4176671799999916</v>
          </cell>
          <cell r="T159">
            <v>-27.864690530000001</v>
          </cell>
          <cell r="U159">
            <v>-16.372088976947669</v>
          </cell>
          <cell r="V159" t="str">
            <v>12 P</v>
          </cell>
          <cell r="W159">
            <v>42.857142857142854</v>
          </cell>
        </row>
        <row r="160">
          <cell r="D160">
            <v>3220003409</v>
          </cell>
          <cell r="J160">
            <v>-1E-3</v>
          </cell>
          <cell r="L160">
            <v>0</v>
          </cell>
          <cell r="M160">
            <v>-108.61565823000001</v>
          </cell>
          <cell r="N160">
            <v>-98.931722260000015</v>
          </cell>
          <cell r="O160">
            <v>-105.59848165999999</v>
          </cell>
          <cell r="P160" t="str">
            <v>7 L</v>
          </cell>
          <cell r="Q160">
            <v>-7.0707070707070701</v>
          </cell>
          <cell r="S160">
            <v>-191.13837190000001</v>
          </cell>
          <cell r="T160">
            <v>-172.53977234000001</v>
          </cell>
          <cell r="U160">
            <v>-175.14286837088306</v>
          </cell>
          <cell r="V160" t="str">
            <v>2 L</v>
          </cell>
          <cell r="W160">
            <v>-1.1560693641618496</v>
          </cell>
        </row>
        <row r="161">
          <cell r="D161">
            <v>3220003411</v>
          </cell>
          <cell r="J161">
            <v>-1E-3</v>
          </cell>
          <cell r="L161">
            <v>0</v>
          </cell>
          <cell r="M161">
            <v>-3.8834431599999997</v>
          </cell>
          <cell r="N161">
            <v>-1.9196788700000003</v>
          </cell>
          <cell r="O161">
            <v>-4.5054682699999899</v>
          </cell>
          <cell r="P161" t="str">
            <v>3 L</v>
          </cell>
          <cell r="Q161" t="str">
            <v>&lt;-99,9</v>
          </cell>
          <cell r="S161">
            <v>-9.0383628699999896</v>
          </cell>
          <cell r="T161">
            <v>-3.5231888699999998</v>
          </cell>
          <cell r="U161">
            <v>-5.2155082003328959</v>
          </cell>
          <cell r="V161" t="str">
            <v>1 L</v>
          </cell>
          <cell r="W161">
            <v>-25</v>
          </cell>
        </row>
        <row r="162">
          <cell r="D162">
            <v>3220003413</v>
          </cell>
          <cell r="J162">
            <v>-1E-3</v>
          </cell>
          <cell r="L162">
            <v>0</v>
          </cell>
          <cell r="M162">
            <v>-5.4108105499999999</v>
          </cell>
          <cell r="N162">
            <v>-20.610506050000001</v>
          </cell>
          <cell r="O162">
            <v>-7.0599403799999898</v>
          </cell>
          <cell r="P162" t="str">
            <v>14 P</v>
          </cell>
          <cell r="Q162">
            <v>66.666666666666657</v>
          </cell>
          <cell r="S162">
            <v>-9.0294374199999918</v>
          </cell>
          <cell r="T162">
            <v>-35.947407490000003</v>
          </cell>
          <cell r="U162">
            <v>-23.508774063228021</v>
          </cell>
          <cell r="V162" t="str">
            <v>12 P</v>
          </cell>
          <cell r="W162">
            <v>33.333333333333329</v>
          </cell>
        </row>
        <row r="163">
          <cell r="D163" t="str">
            <v>$formula</v>
          </cell>
          <cell r="M163">
            <v>-79.162950230000092</v>
          </cell>
          <cell r="N163">
            <v>-112.92234256999984</v>
          </cell>
          <cell r="O163">
            <v>-94.210166500000014</v>
          </cell>
          <cell r="P163" t="str">
            <v>19 P</v>
          </cell>
          <cell r="Q163">
            <v>16.814159292035399</v>
          </cell>
          <cell r="S163">
            <v>-195.10272536999992</v>
          </cell>
          <cell r="T163">
            <v>-191.33366429999887</v>
          </cell>
          <cell r="U163">
            <v>-95.01696046078564</v>
          </cell>
          <cell r="V163" t="str">
            <v>96 P</v>
          </cell>
          <cell r="W163">
            <v>50.261780104712038</v>
          </cell>
        </row>
        <row r="164">
          <cell r="D164">
            <v>3230000000</v>
          </cell>
          <cell r="J164">
            <v>-1E-3</v>
          </cell>
          <cell r="L164">
            <v>0</v>
          </cell>
          <cell r="M164">
            <v>-42.477958020000003</v>
          </cell>
          <cell r="N164">
            <v>-8.9708802999999708</v>
          </cell>
          <cell r="O164">
            <v>-21.796686829999999</v>
          </cell>
          <cell r="P164" t="str">
            <v>13 L</v>
          </cell>
          <cell r="Q164" t="str">
            <v>&lt;-99,9</v>
          </cell>
          <cell r="S164">
            <v>-46.252275080000011</v>
          </cell>
          <cell r="T164">
            <v>-15.836820569999981</v>
          </cell>
          <cell r="U164">
            <v>-12.650554605436527</v>
          </cell>
          <cell r="V164" t="str">
            <v>3 P</v>
          </cell>
          <cell r="W164">
            <v>18.75</v>
          </cell>
        </row>
        <row r="165">
          <cell r="D165">
            <v>3240000000</v>
          </cell>
          <cell r="J165">
            <v>-1E-3</v>
          </cell>
          <cell r="L165">
            <v>0</v>
          </cell>
          <cell r="M165">
            <v>-256.93747969000009</v>
          </cell>
          <cell r="N165">
            <v>-302.59703693999973</v>
          </cell>
          <cell r="O165">
            <v>-328.9993068199995</v>
          </cell>
          <cell r="P165" t="str">
            <v>26 L</v>
          </cell>
          <cell r="Q165">
            <v>-8.5808580858085808</v>
          </cell>
          <cell r="S165">
            <v>-468.54094726999989</v>
          </cell>
          <cell r="T165">
            <v>-528.88525558999788</v>
          </cell>
          <cell r="U165">
            <v>-536.45113837222482</v>
          </cell>
          <cell r="V165" t="str">
            <v>7 L</v>
          </cell>
          <cell r="W165">
            <v>-1.3232514177693762</v>
          </cell>
        </row>
        <row r="166">
          <cell r="D166">
            <v>3250000000</v>
          </cell>
          <cell r="J166">
            <v>-1E-3</v>
          </cell>
          <cell r="L166">
            <v>0</v>
          </cell>
          <cell r="M166">
            <v>-0.24354789000000029</v>
          </cell>
          <cell r="N166">
            <v>-1.1789552199999793</v>
          </cell>
          <cell r="O166">
            <v>-42.28175353999989</v>
          </cell>
          <cell r="P166" t="str">
            <v>41 L</v>
          </cell>
          <cell r="Q166" t="str">
            <v>&lt;-99,9</v>
          </cell>
          <cell r="S166">
            <v>-2.0972603399999894</v>
          </cell>
          <cell r="T166">
            <v>-1.9024469400000008</v>
          </cell>
          <cell r="U166">
            <v>-44.894228803202495</v>
          </cell>
          <cell r="V166" t="str">
            <v>43 L</v>
          </cell>
          <cell r="W166" t="str">
            <v>&lt;-99,9</v>
          </cell>
        </row>
        <row r="167">
          <cell r="D167">
            <v>3300000000</v>
          </cell>
          <cell r="J167">
            <v>-1E-3</v>
          </cell>
          <cell r="L167">
            <v>0</v>
          </cell>
          <cell r="M167">
            <v>-566.92772391999983</v>
          </cell>
          <cell r="N167">
            <v>-563.20656302000077</v>
          </cell>
          <cell r="O167">
            <v>-556.11887577999994</v>
          </cell>
          <cell r="P167" t="str">
            <v>7 P</v>
          </cell>
          <cell r="Q167">
            <v>1.2433392539964476</v>
          </cell>
          <cell r="S167">
            <v>-1003.866907329999</v>
          </cell>
          <cell r="T167">
            <v>-973.35186780999834</v>
          </cell>
          <cell r="U167">
            <v>-1102.2620505283041</v>
          </cell>
          <cell r="V167" t="str">
            <v>129 L</v>
          </cell>
          <cell r="W167">
            <v>-13.257965056526208</v>
          </cell>
        </row>
        <row r="168">
          <cell r="D168">
            <v>3400000000</v>
          </cell>
          <cell r="J168">
            <v>1E-3</v>
          </cell>
          <cell r="L168">
            <v>1</v>
          </cell>
          <cell r="M168">
            <v>823.81186448000005</v>
          </cell>
          <cell r="N168">
            <v>319.26510606999892</v>
          </cell>
          <cell r="O168">
            <v>2387.9778213399995</v>
          </cell>
          <cell r="P168" t="str">
            <v>2.069 P</v>
          </cell>
          <cell r="Q168" t="str">
            <v>&gt;99,9</v>
          </cell>
          <cell r="S168">
            <v>1217.7816691699977</v>
          </cell>
          <cell r="T168">
            <v>568.03036949</v>
          </cell>
          <cell r="U168">
            <v>2343.2424929444851</v>
          </cell>
          <cell r="V168" t="str">
            <v>1.775 P</v>
          </cell>
          <cell r="W168" t="str">
            <v>&gt;99,9</v>
          </cell>
        </row>
        <row r="169">
          <cell r="D169">
            <v>3404000000</v>
          </cell>
          <cell r="J169">
            <v>1E-3</v>
          </cell>
          <cell r="L169">
            <v>1</v>
          </cell>
          <cell r="M169">
            <v>52.531013440000002</v>
          </cell>
          <cell r="N169">
            <v>2.7270949999999998</v>
          </cell>
          <cell r="O169">
            <v>15.9583772899999</v>
          </cell>
          <cell r="P169" t="str">
            <v>13 P</v>
          </cell>
          <cell r="Q169" t="str">
            <v>&gt;99,9</v>
          </cell>
          <cell r="S169">
            <v>141.00938584999901</v>
          </cell>
          <cell r="T169">
            <v>4.6750200000000008</v>
          </cell>
          <cell r="U169">
            <v>15.970972715005065</v>
          </cell>
          <cell r="V169" t="str">
            <v>11 P</v>
          </cell>
          <cell r="W169" t="str">
            <v>&gt;99,9</v>
          </cell>
        </row>
        <row r="170">
          <cell r="D170">
            <v>3410000000</v>
          </cell>
          <cell r="J170">
            <v>1E-3</v>
          </cell>
          <cell r="L170">
            <v>1</v>
          </cell>
          <cell r="M170">
            <v>357.30303366000004</v>
          </cell>
          <cell r="N170">
            <v>0</v>
          </cell>
          <cell r="O170">
            <v>9.1217483099999903</v>
          </cell>
          <cell r="P170" t="str">
            <v>9 P</v>
          </cell>
          <cell r="Q170" t="str">
            <v/>
          </cell>
          <cell r="S170">
            <v>358.42344690999903</v>
          </cell>
          <cell r="T170">
            <v>0</v>
          </cell>
          <cell r="U170">
            <v>9.5931054708651118</v>
          </cell>
          <cell r="V170" t="str">
            <v>10 P</v>
          </cell>
          <cell r="W170" t="str">
            <v/>
          </cell>
        </row>
        <row r="171">
          <cell r="D171">
            <v>3414000000</v>
          </cell>
          <cell r="J171">
            <v>1E-3</v>
          </cell>
          <cell r="L171">
            <v>1</v>
          </cell>
          <cell r="M171">
            <v>0</v>
          </cell>
          <cell r="N171">
            <v>0</v>
          </cell>
          <cell r="O171">
            <v>0.70450000000000002</v>
          </cell>
          <cell r="P171" t="str">
            <v>1 P</v>
          </cell>
          <cell r="Q171" t="str">
            <v/>
          </cell>
          <cell r="S171">
            <v>0</v>
          </cell>
          <cell r="T171">
            <v>0</v>
          </cell>
          <cell r="U171">
            <v>0</v>
          </cell>
          <cell r="V171" t="str">
            <v xml:space="preserve">0   </v>
          </cell>
          <cell r="W171" t="str">
            <v/>
          </cell>
        </row>
        <row r="172">
          <cell r="D172" t="str">
            <v>$formula</v>
          </cell>
          <cell r="M172">
            <v>357.30303366000004</v>
          </cell>
          <cell r="N172">
            <v>0</v>
          </cell>
          <cell r="O172">
            <v>9.8262483099999898</v>
          </cell>
          <cell r="P172" t="str">
            <v>10 P</v>
          </cell>
          <cell r="Q172" t="str">
            <v/>
          </cell>
          <cell r="S172">
            <v>358.42344690999903</v>
          </cell>
          <cell r="T172">
            <v>0</v>
          </cell>
          <cell r="U172">
            <v>9.5931054708651118</v>
          </cell>
          <cell r="V172" t="str">
            <v>10 P</v>
          </cell>
          <cell r="W172" t="str">
            <v/>
          </cell>
        </row>
        <row r="173">
          <cell r="D173">
            <v>3412000000</v>
          </cell>
          <cell r="J173">
            <v>1E-3</v>
          </cell>
          <cell r="L173">
            <v>1</v>
          </cell>
          <cell r="M173">
            <v>28.15962979</v>
          </cell>
          <cell r="N173">
            <v>-4.0000000000000001E-8</v>
          </cell>
          <cell r="O173">
            <v>10.695452439999901</v>
          </cell>
          <cell r="P173" t="str">
            <v>11 P</v>
          </cell>
          <cell r="Q173" t="str">
            <v/>
          </cell>
          <cell r="S173">
            <v>34.844455630000006</v>
          </cell>
          <cell r="T173">
            <v>-1.1000000000000001E-7</v>
          </cell>
          <cell r="U173">
            <v>11.626810766051713</v>
          </cell>
          <cell r="V173" t="str">
            <v>12 P</v>
          </cell>
          <cell r="W173" t="str">
            <v/>
          </cell>
        </row>
        <row r="174">
          <cell r="D174" t="str">
            <v>$formula</v>
          </cell>
          <cell r="M174">
            <v>385.81818758999998</v>
          </cell>
          <cell r="N174">
            <v>316.53801110999888</v>
          </cell>
          <cell r="O174">
            <v>2351.4977432999995</v>
          </cell>
          <cell r="P174" t="str">
            <v>2.034 P</v>
          </cell>
          <cell r="Q174" t="str">
            <v>&gt;99,9</v>
          </cell>
          <cell r="S174">
            <v>683.50438077999968</v>
          </cell>
          <cell r="T174">
            <v>563.35534959999995</v>
          </cell>
          <cell r="U174">
            <v>2306.0516039925633</v>
          </cell>
          <cell r="V174" t="str">
            <v>1.743 P</v>
          </cell>
          <cell r="W174" t="str">
            <v>&gt;99,9</v>
          </cell>
        </row>
        <row r="175">
          <cell r="D175">
            <v>3500000000</v>
          </cell>
          <cell r="J175">
            <v>-1E-3</v>
          </cell>
          <cell r="L175">
            <v>0</v>
          </cell>
          <cell r="M175">
            <v>-999.67628107000007</v>
          </cell>
          <cell r="N175">
            <v>-832.93572648000008</v>
          </cell>
          <cell r="O175">
            <v>-1661.4305712399971</v>
          </cell>
          <cell r="P175" t="str">
            <v>828 L</v>
          </cell>
          <cell r="Q175">
            <v>-99.399759903961581</v>
          </cell>
          <cell r="S175">
            <v>-1684.2019930699996</v>
          </cell>
          <cell r="T175">
            <v>-1429.5275451500004</v>
          </cell>
          <cell r="U175">
            <v>-2076.8150709242946</v>
          </cell>
          <cell r="V175" t="str">
            <v>647 L</v>
          </cell>
          <cell r="W175">
            <v>-45.244755244755247</v>
          </cell>
        </row>
        <row r="176">
          <cell r="D176">
            <v>3530000000</v>
          </cell>
          <cell r="J176">
            <v>-1E-3</v>
          </cell>
          <cell r="L176">
            <v>0</v>
          </cell>
          <cell r="M176">
            <v>0</v>
          </cell>
          <cell r="N176">
            <v>0</v>
          </cell>
          <cell r="O176">
            <v>-8.1372242000000004</v>
          </cell>
          <cell r="P176" t="str">
            <v>8 L</v>
          </cell>
          <cell r="Q176" t="str">
            <v/>
          </cell>
          <cell r="S176">
            <v>-6.5462000000000006E-2</v>
          </cell>
          <cell r="T176">
            <v>0</v>
          </cell>
          <cell r="U176">
            <v>0</v>
          </cell>
          <cell r="V176" t="str">
            <v xml:space="preserve">0   </v>
          </cell>
          <cell r="W176" t="str">
            <v/>
          </cell>
        </row>
        <row r="177">
          <cell r="D177">
            <v>3520000000</v>
          </cell>
          <cell r="J177">
            <v>-1E-3</v>
          </cell>
          <cell r="L177">
            <v>0</v>
          </cell>
          <cell r="M177">
            <v>-12.018072639999998</v>
          </cell>
          <cell r="N177">
            <v>-9.0443160000000002</v>
          </cell>
          <cell r="O177">
            <v>-16.123552219999969</v>
          </cell>
          <cell r="P177" t="str">
            <v>7 L</v>
          </cell>
          <cell r="Q177">
            <v>-77.777777777777786</v>
          </cell>
          <cell r="S177">
            <v>-25.9964452299999</v>
          </cell>
          <cell r="T177">
            <v>-15.504656000000001</v>
          </cell>
          <cell r="U177">
            <v>-22.289752698914278</v>
          </cell>
          <cell r="V177" t="str">
            <v>6 L</v>
          </cell>
          <cell r="W177">
            <v>-37.5</v>
          </cell>
        </row>
        <row r="178">
          <cell r="D178">
            <v>3550000000</v>
          </cell>
          <cell r="J178">
            <v>-1E-3</v>
          </cell>
          <cell r="L178">
            <v>0</v>
          </cell>
          <cell r="M178">
            <v>-845.47750594000001</v>
          </cell>
          <cell r="N178">
            <v>-830.25977722000005</v>
          </cell>
          <cell r="O178">
            <v>-830.42751615999907</v>
          </cell>
          <cell r="P178" t="str">
            <v xml:space="preserve">0   </v>
          </cell>
          <cell r="Q178">
            <v>0</v>
          </cell>
          <cell r="S178">
            <v>-1434.80934826</v>
          </cell>
          <cell r="T178">
            <v>-1423.3024752200001</v>
          </cell>
          <cell r="U178">
            <v>-1411.8087195580099</v>
          </cell>
          <cell r="V178" t="str">
            <v>11 P</v>
          </cell>
          <cell r="W178">
            <v>0.77301475755446236</v>
          </cell>
        </row>
        <row r="179">
          <cell r="D179">
            <v>3510000000</v>
          </cell>
          <cell r="J179">
            <v>-1E-3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 t="str">
            <v xml:space="preserve">0   </v>
          </cell>
          <cell r="Q179" t="str">
            <v/>
          </cell>
          <cell r="S179">
            <v>0</v>
          </cell>
          <cell r="T179">
            <v>0</v>
          </cell>
          <cell r="U179">
            <v>0</v>
          </cell>
          <cell r="V179" t="str">
            <v xml:space="preserve">0   </v>
          </cell>
          <cell r="W179" t="str">
            <v/>
          </cell>
        </row>
        <row r="180">
          <cell r="D180">
            <v>3540000000</v>
          </cell>
          <cell r="J180">
            <v>-1E-3</v>
          </cell>
          <cell r="L180">
            <v>0</v>
          </cell>
          <cell r="M180">
            <v>-10.328803710000001</v>
          </cell>
          <cell r="N180">
            <v>-9.9394000000000001E-4</v>
          </cell>
          <cell r="O180">
            <v>-12.728553419999891</v>
          </cell>
          <cell r="P180" t="str">
            <v>13 L</v>
          </cell>
          <cell r="Q180" t="str">
            <v/>
          </cell>
          <cell r="S180">
            <v>-17.84300309</v>
          </cell>
          <cell r="T180">
            <v>-1.7060700000000001E-3</v>
          </cell>
          <cell r="U180">
            <v>-12.942208002130741</v>
          </cell>
          <cell r="V180" t="str">
            <v>13 L</v>
          </cell>
          <cell r="W180" t="str">
            <v/>
          </cell>
        </row>
        <row r="181">
          <cell r="D181">
            <v>3560000999</v>
          </cell>
          <cell r="J181">
            <v>-1E-3</v>
          </cell>
          <cell r="L181">
            <v>0</v>
          </cell>
          <cell r="M181">
            <v>-131.34065211000001</v>
          </cell>
          <cell r="N181">
            <v>7.1080225300000004</v>
          </cell>
          <cell r="O181">
            <v>-806.01715284999796</v>
          </cell>
          <cell r="P181" t="str">
            <v>813 L</v>
          </cell>
          <cell r="Q181" t="str">
            <v>&lt;-99,9</v>
          </cell>
          <cell r="S181">
            <v>-204.31933430000001</v>
          </cell>
          <cell r="T181">
            <v>9.9696596899999896</v>
          </cell>
          <cell r="U181">
            <v>-629.77439066523982</v>
          </cell>
          <cell r="V181" t="str">
            <v>640 L</v>
          </cell>
          <cell r="W181" t="str">
            <v>&lt;-99,9</v>
          </cell>
        </row>
        <row r="182">
          <cell r="D182" t="str">
            <v>$formula</v>
          </cell>
          <cell r="M182">
            <v>-141.66945582</v>
          </cell>
          <cell r="N182">
            <v>7.1070285900000005</v>
          </cell>
          <cell r="O182">
            <v>-818.74570626999787</v>
          </cell>
          <cell r="P182" t="str">
            <v>826 L</v>
          </cell>
          <cell r="Q182" t="str">
            <v>&lt;-99,9</v>
          </cell>
          <cell r="S182">
            <v>-222.16233739</v>
          </cell>
          <cell r="T182">
            <v>9.9679536199999905</v>
          </cell>
          <cell r="U182">
            <v>-642.71659866737059</v>
          </cell>
          <cell r="V182" t="str">
            <v>653 L</v>
          </cell>
          <cell r="W182" t="str">
            <v>&lt;-99,9</v>
          </cell>
        </row>
        <row r="183">
          <cell r="D183">
            <v>3599990000</v>
          </cell>
          <cell r="J183">
            <v>1E-3</v>
          </cell>
          <cell r="L183">
            <v>1</v>
          </cell>
          <cell r="M183">
            <v>1188.4307640699949</v>
          </cell>
          <cell r="N183">
            <v>1463.7489833700145</v>
          </cell>
          <cell r="O183">
            <v>2582.0361777000144</v>
          </cell>
          <cell r="P183" t="str">
            <v>1.118 P</v>
          </cell>
          <cell r="Q183">
            <v>76.36612021857924</v>
          </cell>
          <cell r="S183">
            <v>1725.5127227900002</v>
          </cell>
          <cell r="T183">
            <v>2629.9823128000294</v>
          </cell>
          <cell r="U183">
            <v>3731.9816790280702</v>
          </cell>
          <cell r="V183" t="str">
            <v>1.102 P</v>
          </cell>
          <cell r="W183">
            <v>41.901140684410649</v>
          </cell>
        </row>
        <row r="184">
          <cell r="D184">
            <v>3600000000</v>
          </cell>
          <cell r="J184">
            <v>1E-3</v>
          </cell>
          <cell r="L184">
            <v>1</v>
          </cell>
          <cell r="M184">
            <v>-644.53400154000008</v>
          </cell>
          <cell r="N184">
            <v>-457.09567225999899</v>
          </cell>
          <cell r="O184">
            <v>-398.74562491999978</v>
          </cell>
          <cell r="P184" t="str">
            <v>58 P</v>
          </cell>
          <cell r="Q184">
            <v>12.691466083150985</v>
          </cell>
          <cell r="S184">
            <v>-895.30438938999896</v>
          </cell>
          <cell r="T184">
            <v>-764.44252661000098</v>
          </cell>
          <cell r="U184">
            <v>-764.82004143750601</v>
          </cell>
          <cell r="V184" t="str">
            <v>1 L</v>
          </cell>
          <cell r="W184">
            <v>-0.13089005235602094</v>
          </cell>
        </row>
        <row r="185">
          <cell r="D185">
            <v>3630000000</v>
          </cell>
          <cell r="J185">
            <v>1E-3</v>
          </cell>
          <cell r="L185">
            <v>1</v>
          </cell>
          <cell r="M185">
            <v>-662.70646951000003</v>
          </cell>
          <cell r="N185">
            <v>-472.88225126999896</v>
          </cell>
          <cell r="O185">
            <v>-511.97118516000006</v>
          </cell>
          <cell r="P185" t="str">
            <v>39 L</v>
          </cell>
          <cell r="Q185">
            <v>-8.2452431289640593</v>
          </cell>
          <cell r="S185">
            <v>-992.48146249999911</v>
          </cell>
          <cell r="T185">
            <v>-790.390637580001</v>
          </cell>
          <cell r="U185">
            <v>-880.84794650308061</v>
          </cell>
          <cell r="V185" t="str">
            <v>91 L</v>
          </cell>
          <cell r="W185">
            <v>-11.518987341772153</v>
          </cell>
        </row>
        <row r="186">
          <cell r="D186">
            <v>3620000000</v>
          </cell>
          <cell r="J186">
            <v>1E-3</v>
          </cell>
          <cell r="L186">
            <v>1</v>
          </cell>
          <cell r="M186">
            <v>18.172467969999996</v>
          </cell>
          <cell r="N186">
            <v>29.022978919999996</v>
          </cell>
          <cell r="O186">
            <v>125.97829302000009</v>
          </cell>
          <cell r="P186" t="str">
            <v>97 P</v>
          </cell>
          <cell r="Q186" t="str">
            <v>&gt;99,9</v>
          </cell>
          <cell r="S186">
            <v>97.198184110000113</v>
          </cell>
          <cell r="T186">
            <v>25.947901520000016</v>
          </cell>
          <cell r="U186">
            <v>127.65579596941991</v>
          </cell>
          <cell r="V186" t="str">
            <v>102 P</v>
          </cell>
          <cell r="W186" t="str">
            <v>&gt;99,9</v>
          </cell>
        </row>
        <row r="187">
          <cell r="D187">
            <v>3640000000</v>
          </cell>
          <cell r="J187">
            <v>-1E-3</v>
          </cell>
          <cell r="L187">
            <v>0</v>
          </cell>
          <cell r="M187">
            <v>0</v>
          </cell>
          <cell r="N187">
            <v>-13.236399910000001</v>
          </cell>
          <cell r="O187">
            <v>-12.752732779999901</v>
          </cell>
          <cell r="P187" t="str">
            <v xml:space="preserve">0   </v>
          </cell>
          <cell r="Q187">
            <v>0</v>
          </cell>
          <cell r="S187">
            <v>-2.1111000000000001E-2</v>
          </cell>
          <cell r="T187">
            <v>2.0944999999999899E-4</v>
          </cell>
          <cell r="U187">
            <v>-11.627890903845335</v>
          </cell>
          <cell r="V187" t="str">
            <v>12 L</v>
          </cell>
          <cell r="W187" t="str">
            <v/>
          </cell>
        </row>
        <row r="188">
          <cell r="D188">
            <v>3699990000</v>
          </cell>
          <cell r="J188">
            <v>1E-3</v>
          </cell>
          <cell r="L188">
            <v>1</v>
          </cell>
          <cell r="M188">
            <v>543.89676252999482</v>
          </cell>
          <cell r="N188">
            <v>1006.6533111100155</v>
          </cell>
          <cell r="O188">
            <v>2183.2905527800144</v>
          </cell>
          <cell r="P188" t="str">
            <v>1.176 P</v>
          </cell>
          <cell r="Q188" t="str">
            <v>&gt;99,9</v>
          </cell>
          <cell r="S188">
            <v>830.20833340000127</v>
          </cell>
          <cell r="T188">
            <v>1865.5397861900283</v>
          </cell>
          <cell r="U188">
            <v>2967.1616375905637</v>
          </cell>
          <cell r="V188" t="str">
            <v>1.101 P</v>
          </cell>
          <cell r="W188">
            <v>59.0032154340836</v>
          </cell>
        </row>
        <row r="189">
          <cell r="D189">
            <v>3700000000</v>
          </cell>
          <cell r="J189">
            <v>1E-3</v>
          </cell>
          <cell r="L189">
            <v>1</v>
          </cell>
          <cell r="M189">
            <v>0</v>
          </cell>
          <cell r="N189">
            <v>2.1109999999999901E-5</v>
          </cell>
          <cell r="O189">
            <v>0</v>
          </cell>
          <cell r="P189" t="str">
            <v xml:space="preserve">0   </v>
          </cell>
          <cell r="Q189" t="str">
            <v/>
          </cell>
          <cell r="S189">
            <v>0</v>
          </cell>
          <cell r="T189">
            <v>2.2465000000000001E-4</v>
          </cell>
          <cell r="U189">
            <v>0</v>
          </cell>
          <cell r="V189" t="str">
            <v xml:space="preserve">0   </v>
          </cell>
          <cell r="W189" t="str">
            <v/>
          </cell>
        </row>
        <row r="190">
          <cell r="D190" t="str">
            <v>$formula</v>
          </cell>
          <cell r="M190">
            <v>543.89676252999482</v>
          </cell>
          <cell r="N190">
            <v>1006.6533322200155</v>
          </cell>
          <cell r="O190">
            <v>2183.2905527800144</v>
          </cell>
          <cell r="P190" t="str">
            <v>1.176 P</v>
          </cell>
          <cell r="Q190" t="str">
            <v>&gt;99,9</v>
          </cell>
          <cell r="S190">
            <v>830.20833340000127</v>
          </cell>
          <cell r="T190">
            <v>1865.5400108400283</v>
          </cell>
          <cell r="U190">
            <v>2967.1616375905637</v>
          </cell>
          <cell r="V190" t="str">
            <v>1.101 P</v>
          </cell>
          <cell r="W190">
            <v>59.0032154340836</v>
          </cell>
        </row>
        <row r="191">
          <cell r="D191">
            <v>3810000000</v>
          </cell>
          <cell r="J191">
            <v>-1E-3</v>
          </cell>
          <cell r="L191">
            <v>0</v>
          </cell>
          <cell r="M191">
            <v>-28.274931070000051</v>
          </cell>
          <cell r="N191">
            <v>-341.00168744000001</v>
          </cell>
          <cell r="O191">
            <v>-636.81080409999981</v>
          </cell>
          <cell r="P191" t="str">
            <v>296 L</v>
          </cell>
          <cell r="Q191">
            <v>-86.803519061583572</v>
          </cell>
          <cell r="S191">
            <v>103.7050096</v>
          </cell>
          <cell r="T191">
            <v>-595.21721109999999</v>
          </cell>
          <cell r="U191">
            <v>-856.18605561597974</v>
          </cell>
          <cell r="V191" t="str">
            <v>261 L</v>
          </cell>
          <cell r="W191">
            <v>-43.865546218487395</v>
          </cell>
        </row>
        <row r="192">
          <cell r="L192" t="str">
            <v>#Account?</v>
          </cell>
          <cell r="M192">
            <v>515.62183145999472</v>
          </cell>
          <cell r="N192">
            <v>665.65164478001543</v>
          </cell>
          <cell r="O192">
            <v>1546.4797486800146</v>
          </cell>
          <cell r="P192" t="str">
            <v>880 P</v>
          </cell>
          <cell r="Q192" t="str">
            <v>&gt;99,9</v>
          </cell>
          <cell r="S192">
            <v>933.9133430000013</v>
          </cell>
          <cell r="T192">
            <v>1270.3227997400284</v>
          </cell>
          <cell r="U192">
            <v>2110.9755819745842</v>
          </cell>
          <cell r="V192" t="str">
            <v>841 P</v>
          </cell>
          <cell r="W192">
            <v>66.220472440944874</v>
          </cell>
        </row>
        <row r="193">
          <cell r="D193">
            <v>3930000000</v>
          </cell>
          <cell r="J193">
            <v>1E-3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 t="str">
            <v xml:space="preserve">0   </v>
          </cell>
          <cell r="Q193" t="str">
            <v/>
          </cell>
          <cell r="S193">
            <v>0</v>
          </cell>
          <cell r="T193">
            <v>0</v>
          </cell>
          <cell r="U193">
            <v>-3.4900000000016005E-4</v>
          </cell>
          <cell r="V193" t="str">
            <v xml:space="preserve">0   </v>
          </cell>
          <cell r="W193" t="str">
            <v/>
          </cell>
        </row>
        <row r="194">
          <cell r="D194">
            <v>3940000000</v>
          </cell>
          <cell r="J194">
            <v>-1E-3</v>
          </cell>
          <cell r="L194">
            <v>0</v>
          </cell>
          <cell r="M194">
            <v>-1316.6867913400001</v>
          </cell>
          <cell r="N194">
            <v>-1308.91790044</v>
          </cell>
          <cell r="O194">
            <v>-131.82286500000001</v>
          </cell>
          <cell r="P194" t="str">
            <v>1.177 P</v>
          </cell>
          <cell r="Q194">
            <v>89.915966386554629</v>
          </cell>
          <cell r="S194">
            <v>-2977.3274526999899</v>
          </cell>
          <cell r="T194">
            <v>-2325.2629701799901</v>
          </cell>
          <cell r="U194">
            <v>-1016.26575409</v>
          </cell>
          <cell r="V194" t="str">
            <v>1.309 P</v>
          </cell>
          <cell r="W194">
            <v>56.3010752688172</v>
          </cell>
        </row>
        <row r="195">
          <cell r="D195" t="str">
            <v>$formula</v>
          </cell>
          <cell r="M195">
            <v>-1316.6867913400001</v>
          </cell>
          <cell r="N195">
            <v>-1308.91790044</v>
          </cell>
          <cell r="O195">
            <v>-131.82286500000001</v>
          </cell>
          <cell r="P195" t="str">
            <v>1.177 P</v>
          </cell>
          <cell r="Q195">
            <v>89.915966386554629</v>
          </cell>
          <cell r="S195">
            <v>-2977.3274526999899</v>
          </cell>
          <cell r="T195">
            <v>-2325.2629701799901</v>
          </cell>
          <cell r="U195">
            <v>-1016.26610309</v>
          </cell>
          <cell r="V195" t="str">
            <v>1.309 P</v>
          </cell>
          <cell r="W195">
            <v>56.3010752688172</v>
          </cell>
        </row>
        <row r="196">
          <cell r="D196">
            <v>3960000000</v>
          </cell>
          <cell r="J196">
            <v>-1E-3</v>
          </cell>
          <cell r="L196">
            <v>0</v>
          </cell>
          <cell r="M196">
            <v>-32.43143113</v>
          </cell>
          <cell r="N196">
            <v>-25.621558399999902</v>
          </cell>
          <cell r="O196">
            <v>-34.622848929999897</v>
          </cell>
          <cell r="P196" t="str">
            <v>9 L</v>
          </cell>
          <cell r="Q196">
            <v>-34.615384615384613</v>
          </cell>
          <cell r="S196">
            <v>-59.951201509999997</v>
          </cell>
          <cell r="T196">
            <v>-50.039455390000001</v>
          </cell>
          <cell r="U196">
            <v>-57.010213829286869</v>
          </cell>
          <cell r="V196" t="str">
            <v>7 L</v>
          </cell>
          <cell r="W196">
            <v>-14.000000000000002</v>
          </cell>
        </row>
        <row r="197">
          <cell r="D197">
            <v>3999990000</v>
          </cell>
          <cell r="J197">
            <v>1E-3</v>
          </cell>
          <cell r="L197">
            <v>1</v>
          </cell>
          <cell r="M197">
            <v>-833.49639101000525</v>
          </cell>
          <cell r="N197">
            <v>-668.88781405998441</v>
          </cell>
          <cell r="O197">
            <v>1380.0340347500148</v>
          </cell>
          <cell r="P197" t="str">
            <v>2.049 P</v>
          </cell>
          <cell r="Q197" t="str">
            <v>&gt;99,9</v>
          </cell>
          <cell r="S197">
            <v>-2103.3653112099887</v>
          </cell>
          <cell r="T197">
            <v>-1104.9796258299616</v>
          </cell>
          <cell r="U197">
            <v>1037.6992650552975</v>
          </cell>
          <cell r="V197" t="str">
            <v>2.143 P</v>
          </cell>
          <cell r="W197" t="str">
            <v>&gt;99,9</v>
          </cell>
        </row>
        <row r="198">
          <cell r="L198" t="str">
            <v>#Account?</v>
          </cell>
        </row>
        <row r="199">
          <cell r="L199" t="str">
            <v>#Account?</v>
          </cell>
        </row>
        <row r="200">
          <cell r="L200" t="str">
            <v>#Account?</v>
          </cell>
        </row>
        <row r="201">
          <cell r="L201" t="str">
            <v>#Account?</v>
          </cell>
        </row>
        <row r="202">
          <cell r="L202" t="str">
            <v>#Account?</v>
          </cell>
        </row>
        <row r="203">
          <cell r="D203">
            <v>3599990000</v>
          </cell>
          <cell r="J203">
            <v>1E-3</v>
          </cell>
          <cell r="L203">
            <v>1</v>
          </cell>
          <cell r="M203">
            <v>1188.4307640699949</v>
          </cell>
          <cell r="N203">
            <v>1463.7489833700145</v>
          </cell>
          <cell r="O203">
            <v>2582.0361777000144</v>
          </cell>
          <cell r="P203" t="str">
            <v>1.118 P</v>
          </cell>
          <cell r="Q203">
            <v>76.36612021857924</v>
          </cell>
          <cell r="S203">
            <v>1725.5127227900002</v>
          </cell>
          <cell r="T203">
            <v>2629.9823128000294</v>
          </cell>
          <cell r="U203">
            <v>3731.9816790280702</v>
          </cell>
          <cell r="V203" t="str">
            <v>1.102 P</v>
          </cell>
          <cell r="W203">
            <v>41.901140684410649</v>
          </cell>
        </row>
        <row r="204">
          <cell r="D204">
            <v>5641200000</v>
          </cell>
          <cell r="J204">
            <v>1E-3</v>
          </cell>
          <cell r="L204">
            <v>0</v>
          </cell>
          <cell r="M204">
            <v>1161.30425597</v>
          </cell>
          <cell r="N204">
            <v>1271.1213837999999</v>
          </cell>
          <cell r="O204">
            <v>1185.5758360100001</v>
          </cell>
          <cell r="P204" t="str">
            <v>85 P</v>
          </cell>
          <cell r="Q204">
            <v>6.7264573991031389</v>
          </cell>
          <cell r="S204">
            <v>2105.4386312000001</v>
          </cell>
          <cell r="T204">
            <v>2274.7784387600004</v>
          </cell>
          <cell r="U204">
            <v>2155.7158325687396</v>
          </cell>
          <cell r="V204" t="str">
            <v>119 P</v>
          </cell>
          <cell r="W204">
            <v>5.2356251098997868</v>
          </cell>
        </row>
        <row r="205">
          <cell r="D205">
            <v>5641100000</v>
          </cell>
          <cell r="J205">
            <v>1E-3</v>
          </cell>
          <cell r="L205">
            <v>0</v>
          </cell>
          <cell r="M205">
            <v>1813.33141138</v>
          </cell>
          <cell r="N205">
            <v>1781.7904906999991</v>
          </cell>
          <cell r="O205">
            <v>1759.0986316299982</v>
          </cell>
          <cell r="P205" t="str">
            <v>23 P</v>
          </cell>
          <cell r="Q205">
            <v>1.273992591761143</v>
          </cell>
          <cell r="S205">
            <v>3090.9959155899996</v>
          </cell>
          <cell r="T205">
            <v>3093.8849688799992</v>
          </cell>
          <cell r="U205">
            <v>3033.8079681886834</v>
          </cell>
          <cell r="V205" t="str">
            <v>60 P</v>
          </cell>
          <cell r="W205">
            <v>1.9425320792527199</v>
          </cell>
        </row>
        <row r="206">
          <cell r="D206" t="str">
            <v>$formula</v>
          </cell>
          <cell r="J206">
            <v>1E-3</v>
          </cell>
          <cell r="M206">
            <v>845.47750583000004</v>
          </cell>
          <cell r="N206">
            <v>830.25977722000005</v>
          </cell>
          <cell r="O206">
            <v>830.93973257000016</v>
          </cell>
          <cell r="P206" t="str">
            <v>1 L</v>
          </cell>
          <cell r="Q206">
            <v>-7.2263037456343826E-2</v>
          </cell>
          <cell r="S206">
            <v>1434.8093482800002</v>
          </cell>
          <cell r="T206">
            <v>1423.3024752200001</v>
          </cell>
          <cell r="U206">
            <v>1411.8555225692269</v>
          </cell>
          <cell r="V206" t="str">
            <v>11 P</v>
          </cell>
          <cell r="W206">
            <v>0.80095552589052654</v>
          </cell>
        </row>
        <row r="207">
          <cell r="D207">
            <v>5641110000</v>
          </cell>
          <cell r="J207">
            <v>1E-3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 t="str">
            <v xml:space="preserve">0   </v>
          </cell>
          <cell r="Q207" t="str">
            <v/>
          </cell>
          <cell r="S207">
            <v>0</v>
          </cell>
          <cell r="T207">
            <v>0</v>
          </cell>
          <cell r="U207">
            <v>0</v>
          </cell>
          <cell r="V207" t="str">
            <v xml:space="preserve">0   </v>
          </cell>
          <cell r="W207" t="str">
            <v/>
          </cell>
        </row>
        <row r="208">
          <cell r="D208">
            <v>5641160000</v>
          </cell>
          <cell r="J208">
            <v>1E-3</v>
          </cell>
          <cell r="L208">
            <v>0</v>
          </cell>
          <cell r="M208">
            <v>322.30867631000001</v>
          </cell>
          <cell r="N208">
            <v>310.43470500000001</v>
          </cell>
          <cell r="O208">
            <v>0</v>
          </cell>
          <cell r="P208" t="str">
            <v>310 P</v>
          </cell>
          <cell r="Q208" t="str">
            <v>&gt;99,9</v>
          </cell>
          <cell r="S208">
            <v>542.2901032100001</v>
          </cell>
          <cell r="T208">
            <v>532.17378000000008</v>
          </cell>
          <cell r="U208">
            <v>503.55427367675236</v>
          </cell>
          <cell r="V208" t="str">
            <v>28 P</v>
          </cell>
          <cell r="W208">
            <v>5.3739195791056034</v>
          </cell>
        </row>
        <row r="209">
          <cell r="D209">
            <v>5641170000</v>
          </cell>
          <cell r="J209">
            <v>1E-3</v>
          </cell>
          <cell r="L209">
            <v>0</v>
          </cell>
          <cell r="M209">
            <v>523.16882952000003</v>
          </cell>
          <cell r="N209">
            <v>519.82507222000004</v>
          </cell>
          <cell r="O209">
            <v>830.93973257000016</v>
          </cell>
          <cell r="P209" t="str">
            <v>311 L</v>
          </cell>
          <cell r="Q209">
            <v>-59.849942285494429</v>
          </cell>
          <cell r="S209">
            <v>892.51924507000012</v>
          </cell>
          <cell r="T209">
            <v>891.12869522000005</v>
          </cell>
          <cell r="U209">
            <v>908.30124889247452</v>
          </cell>
          <cell r="V209" t="str">
            <v>17 L</v>
          </cell>
          <cell r="W209">
            <v>-1.9301986309056145</v>
          </cell>
        </row>
        <row r="210">
          <cell r="D210">
            <v>5641120000</v>
          </cell>
          <cell r="J210">
            <v>1E-3</v>
          </cell>
          <cell r="L210">
            <v>0</v>
          </cell>
          <cell r="M210">
            <v>349.13222567999998</v>
          </cell>
          <cell r="N210">
            <v>348.92191910000003</v>
          </cell>
          <cell r="O210">
            <v>350.65967522000005</v>
          </cell>
          <cell r="P210" t="str">
            <v>2 L</v>
          </cell>
          <cell r="Q210">
            <v>-0.51590713671539457</v>
          </cell>
          <cell r="S210">
            <v>597.43054433999998</v>
          </cell>
          <cell r="T210">
            <v>598.15186129999893</v>
          </cell>
          <cell r="U210">
            <v>602.37641532579903</v>
          </cell>
          <cell r="V210" t="str">
            <v>4 L</v>
          </cell>
          <cell r="W210">
            <v>-0.70210631895685915</v>
          </cell>
        </row>
        <row r="211">
          <cell r="D211">
            <v>5641140000</v>
          </cell>
          <cell r="J211">
            <v>1E-3</v>
          </cell>
          <cell r="L211">
            <v>0</v>
          </cell>
          <cell r="M211">
            <v>304.53948861000003</v>
          </cell>
          <cell r="N211">
            <v>309.86263525999897</v>
          </cell>
          <cell r="O211">
            <v>294.97711863999893</v>
          </cell>
          <cell r="P211" t="str">
            <v>15 P</v>
          </cell>
          <cell r="Q211">
            <v>4.8080025814778891</v>
          </cell>
          <cell r="S211">
            <v>515.72813850999898</v>
          </cell>
          <cell r="T211">
            <v>537.92186250000009</v>
          </cell>
          <cell r="U211">
            <v>495.42841403100027</v>
          </cell>
          <cell r="V211" t="str">
            <v>43 P</v>
          </cell>
          <cell r="W211">
            <v>7.9010968581520737</v>
          </cell>
        </row>
        <row r="212">
          <cell r="D212">
            <v>5641130000</v>
          </cell>
          <cell r="J212">
            <v>1E-3</v>
          </cell>
          <cell r="L212">
            <v>0</v>
          </cell>
          <cell r="M212">
            <v>314.18219126000002</v>
          </cell>
          <cell r="N212">
            <v>292.74615912000002</v>
          </cell>
          <cell r="O212">
            <v>282.52210519999903</v>
          </cell>
          <cell r="P212" t="str">
            <v>10 P</v>
          </cell>
          <cell r="Q212">
            <v>3.4847967201913179</v>
          </cell>
          <cell r="S212">
            <v>543.02788446000011</v>
          </cell>
          <cell r="T212">
            <v>534.50876986000003</v>
          </cell>
          <cell r="U212">
            <v>524.14761626265715</v>
          </cell>
          <cell r="V212" t="str">
            <v>11 P</v>
          </cell>
          <cell r="W212">
            <v>1.9457436856875541</v>
          </cell>
        </row>
        <row r="213">
          <cell r="D213">
            <v>5642200000</v>
          </cell>
          <cell r="J213">
            <v>1E-3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 t="str">
            <v xml:space="preserve">0   </v>
          </cell>
          <cell r="Q213" t="str">
            <v/>
          </cell>
          <cell r="S213">
            <v>0</v>
          </cell>
          <cell r="T213">
            <v>0</v>
          </cell>
          <cell r="U213">
            <v>0</v>
          </cell>
          <cell r="V213" t="str">
            <v xml:space="preserve">0   </v>
          </cell>
          <cell r="W213" t="str">
            <v/>
          </cell>
        </row>
        <row r="214">
          <cell r="D214">
            <v>5650000000</v>
          </cell>
          <cell r="J214">
            <v>1E-3</v>
          </cell>
          <cell r="L214">
            <v>0</v>
          </cell>
          <cell r="M214">
            <v>61.60265579</v>
          </cell>
          <cell r="N214">
            <v>68.855248989999907</v>
          </cell>
          <cell r="O214">
            <v>59.809567289999997</v>
          </cell>
          <cell r="P214" t="str">
            <v>9 P</v>
          </cell>
          <cell r="Q214">
            <v>13.207547169811331</v>
          </cell>
          <cell r="S214">
            <v>93.627177519999904</v>
          </cell>
          <cell r="T214">
            <v>118.01791181999899</v>
          </cell>
          <cell r="U214">
            <v>101.97081203307246</v>
          </cell>
          <cell r="V214" t="str">
            <v>16 P</v>
          </cell>
          <cell r="W214">
            <v>13.559322033898304</v>
          </cell>
        </row>
        <row r="215">
          <cell r="D215" t="str">
            <v>KI1200</v>
          </cell>
          <cell r="J215">
            <v>1E-3</v>
          </cell>
          <cell r="L215">
            <v>0</v>
          </cell>
          <cell r="M215">
            <v>4224.6690872099953</v>
          </cell>
          <cell r="N215">
            <v>4585.5161068600137</v>
          </cell>
          <cell r="O215">
            <v>5586.5202126300119</v>
          </cell>
          <cell r="P215" t="str">
            <v>1.001 P</v>
          </cell>
          <cell r="Q215">
            <v>21.82730047972089</v>
          </cell>
          <cell r="S215">
            <v>7015.5744470999998</v>
          </cell>
          <cell r="T215">
            <v>8116.663632260028</v>
          </cell>
          <cell r="U215">
            <v>9023.4762918185643</v>
          </cell>
          <cell r="V215" t="str">
            <v>906 P</v>
          </cell>
          <cell r="W215">
            <v>11.161759270666503</v>
          </cell>
        </row>
        <row r="216">
          <cell r="D216" t="str">
            <v>KI1221</v>
          </cell>
          <cell r="J216">
            <v>1E-3</v>
          </cell>
          <cell r="L216">
            <v>0</v>
          </cell>
          <cell r="M216">
            <v>0</v>
          </cell>
          <cell r="N216">
            <v>0</v>
          </cell>
          <cell r="O216">
            <v>-1280.2760000000001</v>
          </cell>
          <cell r="P216" t="str">
            <v>1.280 L</v>
          </cell>
          <cell r="Q216" t="str">
            <v/>
          </cell>
          <cell r="S216">
            <v>0</v>
          </cell>
          <cell r="T216">
            <v>0</v>
          </cell>
          <cell r="U216">
            <v>-1280.2859250146246</v>
          </cell>
          <cell r="V216" t="str">
            <v>1.280 L</v>
          </cell>
          <cell r="W216" t="str">
            <v/>
          </cell>
        </row>
        <row r="217">
          <cell r="D217" t="str">
            <v>KI1222</v>
          </cell>
          <cell r="J217">
            <v>1E-3</v>
          </cell>
          <cell r="L217">
            <v>0</v>
          </cell>
          <cell r="M217">
            <v>4224.6690872099953</v>
          </cell>
          <cell r="N217">
            <v>4585.5161068600137</v>
          </cell>
          <cell r="O217">
            <v>6866.7962126300117</v>
          </cell>
          <cell r="P217" t="str">
            <v>2.281 P</v>
          </cell>
          <cell r="Q217">
            <v>49.738334060183163</v>
          </cell>
          <cell r="S217">
            <v>7015.5744470999998</v>
          </cell>
          <cell r="T217">
            <v>8116.663632260028</v>
          </cell>
          <cell r="U217">
            <v>10303.762216833189</v>
          </cell>
          <cell r="V217" t="str">
            <v>2.187 P</v>
          </cell>
          <cell r="W217">
            <v>26.94345201429099</v>
          </cell>
        </row>
        <row r="218">
          <cell r="D218" t="str">
            <v>$formula</v>
          </cell>
          <cell r="J218">
            <v>1E-3</v>
          </cell>
        </row>
        <row r="219">
          <cell r="D219" t="str">
            <v>$formula</v>
          </cell>
          <cell r="J219">
            <v>1E-3</v>
          </cell>
        </row>
        <row r="220">
          <cell r="D220" t="str">
            <v>$formula</v>
          </cell>
          <cell r="J220">
            <v>1E-3</v>
          </cell>
        </row>
        <row r="221">
          <cell r="D221" t="str">
            <v>$formula</v>
          </cell>
          <cell r="J221">
            <v>1E-3</v>
          </cell>
          <cell r="N221">
            <v>4585.5161068600137</v>
          </cell>
        </row>
        <row r="222">
          <cell r="D222" t="str">
            <v>$formula</v>
          </cell>
          <cell r="J222">
            <v>1E-3</v>
          </cell>
        </row>
        <row r="223">
          <cell r="D223" t="str">
            <v>$formula</v>
          </cell>
          <cell r="J223">
            <v>1E-3</v>
          </cell>
        </row>
        <row r="224">
          <cell r="D224" t="str">
            <v>GV9140</v>
          </cell>
          <cell r="J224">
            <v>1E-3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S224">
            <v>0</v>
          </cell>
          <cell r="T224">
            <v>0</v>
          </cell>
          <cell r="U224">
            <v>1397.9286336757534</v>
          </cell>
        </row>
        <row r="225">
          <cell r="D225" t="str">
            <v>GV0711</v>
          </cell>
          <cell r="J225">
            <v>1E-3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S225">
            <v>0</v>
          </cell>
          <cell r="T225">
            <v>0</v>
          </cell>
          <cell r="U225">
            <v>271.57455640781978</v>
          </cell>
        </row>
        <row r="226">
          <cell r="D226" t="str">
            <v>GV0714</v>
          </cell>
          <cell r="J226">
            <v>1E-3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S226">
            <v>0</v>
          </cell>
          <cell r="T226">
            <v>0</v>
          </cell>
          <cell r="U226">
            <v>661.21056342587883</v>
          </cell>
        </row>
        <row r="227">
          <cell r="D227" t="str">
            <v>GV0712</v>
          </cell>
          <cell r="J227">
            <v>1E-3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S227">
            <v>0</v>
          </cell>
          <cell r="T227">
            <v>0</v>
          </cell>
          <cell r="U227">
            <v>-106.80268863990067</v>
          </cell>
        </row>
        <row r="228">
          <cell r="D228">
            <v>3123003309</v>
          </cell>
          <cell r="J228">
            <v>1E-3</v>
          </cell>
          <cell r="L228">
            <v>0</v>
          </cell>
          <cell r="M228">
            <v>332.67299561999999</v>
          </cell>
          <cell r="N228">
            <v>315.94835783999901</v>
          </cell>
          <cell r="O228">
            <v>316.63439104000003</v>
          </cell>
          <cell r="S228">
            <v>563.88989726999898</v>
          </cell>
          <cell r="T228">
            <v>548.3545297799991</v>
          </cell>
          <cell r="U228">
            <v>521.83374365898669</v>
          </cell>
        </row>
        <row r="229">
          <cell r="D229">
            <v>3123003311</v>
          </cell>
          <cell r="J229">
            <v>1E-3</v>
          </cell>
          <cell r="L229">
            <v>0</v>
          </cell>
          <cell r="M229">
            <v>213.76562870999999</v>
          </cell>
          <cell r="N229">
            <v>107.12002145999899</v>
          </cell>
          <cell r="O229">
            <v>130.56512015999999</v>
          </cell>
          <cell r="S229">
            <v>265.49092066999901</v>
          </cell>
          <cell r="T229">
            <v>189.51342718999999</v>
          </cell>
          <cell r="U229">
            <v>205.4363556871979</v>
          </cell>
        </row>
        <row r="230">
          <cell r="D230" t="str">
            <v>GV0720</v>
          </cell>
          <cell r="J230">
            <v>1E-3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D231" t="str">
            <v>GV1320</v>
          </cell>
          <cell r="J231">
            <v>1E-3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S231">
            <v>0</v>
          </cell>
          <cell r="T231">
            <v>0</v>
          </cell>
          <cell r="U231">
            <v>-0.84842727417328212</v>
          </cell>
        </row>
        <row r="232">
          <cell r="D232" t="str">
            <v>$formula</v>
          </cell>
          <cell r="J232">
            <v>1E-3</v>
          </cell>
        </row>
      </sheetData>
      <sheetData sheetId="17" refreshError="1">
        <row r="8">
          <cell r="E8" t="str">
            <v>PRESERVE</v>
          </cell>
          <cell r="F8" t="b">
            <v>1</v>
          </cell>
          <cell r="G8" t="str">
            <v>(boolean value)</v>
          </cell>
          <cell r="H8" t="str">
            <v>Version</v>
          </cell>
          <cell r="I8" t="str">
            <v>V.2</v>
          </cell>
          <cell r="J8" t="str">
            <v>(V.1 or V.2)</v>
          </cell>
          <cell r="K8" t="str">
            <v>ACC</v>
          </cell>
          <cell r="L8" t="str">
            <v>$2</v>
          </cell>
          <cell r="V8" t="str">
            <v>PRESERVE</v>
          </cell>
          <cell r="W8" t="b">
            <v>1</v>
          </cell>
          <cell r="X8" t="str">
            <v>(boolean value)</v>
          </cell>
          <cell r="Y8" t="str">
            <v>Version</v>
          </cell>
          <cell r="Z8" t="str">
            <v>V.2</v>
          </cell>
          <cell r="AA8" t="str">
            <v>(V.1 or V.2)</v>
          </cell>
          <cell r="AB8" t="str">
            <v>ACC</v>
          </cell>
          <cell r="AC8" t="str">
            <v>$2</v>
          </cell>
        </row>
        <row r="9">
          <cell r="E9" t="str">
            <v>APPLICATION</v>
          </cell>
          <cell r="G9" t="str">
            <v>(Application ID)</v>
          </cell>
          <cell r="H9" t="str">
            <v>ShowErrors</v>
          </cell>
          <cell r="I9" t="b">
            <v>1</v>
          </cell>
          <cell r="K9" t="str">
            <v>ENT</v>
          </cell>
          <cell r="L9" t="str">
            <v>$1</v>
          </cell>
          <cell r="M9" t="str">
            <v>K0001_IKOS</v>
          </cell>
          <cell r="O9" t="str">
            <v>K0001_IKOS</v>
          </cell>
          <cell r="P9" t="str">
            <v>K0001_IKOS</v>
          </cell>
          <cell r="Q9" t="str">
            <v>K0001_IKOS</v>
          </cell>
          <cell r="R9" t="str">
            <v>K0001_IKOS</v>
          </cell>
          <cell r="V9" t="str">
            <v>APPLICATION</v>
          </cell>
          <cell r="X9" t="str">
            <v>(Application ID)</v>
          </cell>
          <cell r="AB9" t="str">
            <v>ENT</v>
          </cell>
          <cell r="AC9" t="str">
            <v>$1</v>
          </cell>
          <cell r="AD9" t="str">
            <v>K0001_IKOS</v>
          </cell>
          <cell r="AF9" t="str">
            <v>K0001_IKOS</v>
          </cell>
          <cell r="AG9" t="str">
            <v>K0001_IKOS</v>
          </cell>
          <cell r="AH9" t="str">
            <v>K0001_IKOS</v>
          </cell>
          <cell r="AI9" t="str">
            <v>K0001_IKOS</v>
          </cell>
        </row>
        <row r="10">
          <cell r="E10" t="str">
            <v>READ ONLY</v>
          </cell>
          <cell r="F10" t="b">
            <v>1</v>
          </cell>
          <cell r="G10" t="str">
            <v>(boolean value)</v>
          </cell>
          <cell r="K10" t="str">
            <v>CAT</v>
          </cell>
          <cell r="L10" t="str">
            <v>$1</v>
          </cell>
          <cell r="M10" t="str">
            <v>Actual_2003</v>
          </cell>
          <cell r="O10" t="str">
            <v>Budget_2004</v>
          </cell>
          <cell r="P10" t="str">
            <v>Actual_2004</v>
          </cell>
          <cell r="Q10" t="str">
            <v>Budget_2004</v>
          </cell>
          <cell r="R10" t="str">
            <v>DetailedFC3_2004</v>
          </cell>
          <cell r="V10" t="str">
            <v>READ ONLY</v>
          </cell>
          <cell r="W10" t="b">
            <v>0</v>
          </cell>
          <cell r="X10" t="str">
            <v>(boolean value)</v>
          </cell>
          <cell r="AB10" t="str">
            <v>CAT</v>
          </cell>
          <cell r="AC10" t="str">
            <v>$1</v>
          </cell>
          <cell r="AD10" t="str">
            <v>Actual_2003</v>
          </cell>
          <cell r="AF10" t="str">
            <v>Budget_2004</v>
          </cell>
          <cell r="AG10" t="str">
            <v>Actual_2004</v>
          </cell>
          <cell r="AH10" t="str">
            <v>Budget_2004</v>
          </cell>
          <cell r="AI10" t="str">
            <v>DetailedFC3_2004</v>
          </cell>
        </row>
        <row r="11">
          <cell r="E11" t="str">
            <v>BLANK MISSING</v>
          </cell>
          <cell r="F11" t="b">
            <v>0</v>
          </cell>
          <cell r="G11" t="str">
            <v>(boolean value)</v>
          </cell>
          <cell r="K11" t="str">
            <v>PER</v>
          </cell>
          <cell r="L11" t="str">
            <v>$1</v>
          </cell>
          <cell r="M11">
            <v>12</v>
          </cell>
          <cell r="O11">
            <v>7</v>
          </cell>
          <cell r="P11">
            <v>7</v>
          </cell>
          <cell r="Q11">
            <v>12</v>
          </cell>
          <cell r="R11">
            <v>12</v>
          </cell>
          <cell r="V11" t="str">
            <v>BLANK MISSING</v>
          </cell>
          <cell r="W11" t="b">
            <v>0</v>
          </cell>
          <cell r="X11" t="str">
            <v>(boolean value)</v>
          </cell>
          <cell r="AB11" t="str">
            <v>PER</v>
          </cell>
          <cell r="AC11" t="str">
            <v>$1</v>
          </cell>
          <cell r="AD11">
            <v>12</v>
          </cell>
          <cell r="AF11">
            <v>7</v>
          </cell>
          <cell r="AG11">
            <v>7</v>
          </cell>
          <cell r="AH11">
            <v>12</v>
          </cell>
          <cell r="AI11">
            <v>12</v>
          </cell>
        </row>
        <row r="12">
          <cell r="L12" t="str">
            <v>$1</v>
          </cell>
          <cell r="M12" t="str">
            <v>M.CTD</v>
          </cell>
          <cell r="O12" t="str">
            <v>M.CTD</v>
          </cell>
          <cell r="P12" t="str">
            <v>M.CTD</v>
          </cell>
          <cell r="Q12" t="str">
            <v>M.CTD</v>
          </cell>
          <cell r="R12" t="str">
            <v>M.CTD</v>
          </cell>
          <cell r="AB12" t="str">
            <v>FRE</v>
          </cell>
          <cell r="AC12" t="str">
            <v>$1</v>
          </cell>
          <cell r="AD12" t="str">
            <v>M.CTD</v>
          </cell>
          <cell r="AF12" t="str">
            <v>M.CTD</v>
          </cell>
          <cell r="AG12" t="str">
            <v>M.CTD</v>
          </cell>
          <cell r="AH12" t="str">
            <v>M.CTD</v>
          </cell>
          <cell r="AI12" t="str">
            <v>M.CTD</v>
          </cell>
        </row>
        <row r="13">
          <cell r="K13" t="str">
            <v>KEYWORD</v>
          </cell>
          <cell r="AB13" t="str">
            <v>KEYWORD</v>
          </cell>
        </row>
        <row r="14">
          <cell r="E14" t="str">
            <v>ACC</v>
          </cell>
          <cell r="F14" t="str">
            <v>ENT</v>
          </cell>
          <cell r="G14" t="str">
            <v>CAT</v>
          </cell>
          <cell r="H14" t="str">
            <v>PER</v>
          </cell>
          <cell r="I14" t="str">
            <v>FRE</v>
          </cell>
          <cell r="J14" t="str">
            <v>KEYWORD</v>
          </cell>
          <cell r="K14" t="str">
            <v>SCALE</v>
          </cell>
          <cell r="V14" t="str">
            <v>ACC</v>
          </cell>
          <cell r="W14" t="str">
            <v>ENT</v>
          </cell>
          <cell r="X14" t="str">
            <v>CAT</v>
          </cell>
          <cell r="Y14" t="str">
            <v>PER</v>
          </cell>
          <cell r="Z14" t="str">
            <v>FRE</v>
          </cell>
          <cell r="AA14" t="str">
            <v>KEYWORD</v>
          </cell>
          <cell r="AB14" t="str">
            <v>SCALE</v>
          </cell>
        </row>
        <row r="15">
          <cell r="E15" t="str">
            <v>$1</v>
          </cell>
          <cell r="F15" t="str">
            <v>$2</v>
          </cell>
          <cell r="G15" t="str">
            <v>$2</v>
          </cell>
          <cell r="H15" t="str">
            <v>$2</v>
          </cell>
          <cell r="I15" t="str">
            <v>$2</v>
          </cell>
          <cell r="V15" t="str">
            <v>$1</v>
          </cell>
          <cell r="W15" t="str">
            <v>$2</v>
          </cell>
          <cell r="X15" t="str">
            <v>$2</v>
          </cell>
          <cell r="Y15" t="str">
            <v>$2</v>
          </cell>
          <cell r="Z15" t="str">
            <v>$2</v>
          </cell>
        </row>
        <row r="16">
          <cell r="E16">
            <v>1100000000</v>
          </cell>
          <cell r="K16">
            <v>1E-3</v>
          </cell>
          <cell r="M16">
            <v>0</v>
          </cell>
          <cell r="N16" t="str">
            <v>#Entity?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V16">
            <v>2100000000</v>
          </cell>
          <cell r="AB16">
            <v>1E-3</v>
          </cell>
          <cell r="AD16">
            <v>32463.947221579914</v>
          </cell>
          <cell r="AF16">
            <v>32933.630142829919</v>
          </cell>
          <cell r="AG16">
            <v>34880.352972969908</v>
          </cell>
          <cell r="AH16">
            <v>32526.047443069816</v>
          </cell>
          <cell r="AI16">
            <v>0</v>
          </cell>
        </row>
        <row r="17">
          <cell r="E17">
            <v>1200000000</v>
          </cell>
          <cell r="K17">
            <v>1E-3</v>
          </cell>
          <cell r="M17">
            <v>0</v>
          </cell>
          <cell r="N17" t="str">
            <v>#Entity?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V17">
            <v>2110000999</v>
          </cell>
          <cell r="AB17">
            <v>1E-3</v>
          </cell>
          <cell r="AD17">
            <v>7400</v>
          </cell>
          <cell r="AF17">
            <v>7399.99999999999</v>
          </cell>
          <cell r="AG17">
            <v>7400</v>
          </cell>
          <cell r="AH17">
            <v>7400</v>
          </cell>
          <cell r="AI17">
            <v>0</v>
          </cell>
        </row>
        <row r="18">
          <cell r="E18">
            <v>1300000000</v>
          </cell>
          <cell r="K18">
            <v>1E-3</v>
          </cell>
          <cell r="M18">
            <v>50025.022709620032</v>
          </cell>
          <cell r="N18" t="str">
            <v>#Entity?</v>
          </cell>
          <cell r="O18">
            <v>50930.994440109767</v>
          </cell>
          <cell r="P18">
            <v>52360.372088700053</v>
          </cell>
          <cell r="Q18">
            <v>50330.243833909757</v>
          </cell>
          <cell r="R18">
            <v>0</v>
          </cell>
          <cell r="V18">
            <v>2120000000</v>
          </cell>
          <cell r="AB18">
            <v>1E-3</v>
          </cell>
          <cell r="AD18">
            <v>32327.780543439909</v>
          </cell>
          <cell r="AF18">
            <v>34431.219855470001</v>
          </cell>
          <cell r="AG18">
            <v>32327.780543439898</v>
          </cell>
          <cell r="AH18">
            <v>34431.219855470001</v>
          </cell>
          <cell r="AI18">
            <v>0</v>
          </cell>
        </row>
        <row r="19">
          <cell r="E19">
            <v>1310000000</v>
          </cell>
          <cell r="K19">
            <v>1E-3</v>
          </cell>
          <cell r="M19">
            <v>36986.41768344002</v>
          </cell>
          <cell r="N19" t="str">
            <v>#Entity?</v>
          </cell>
          <cell r="O19">
            <v>37376.126655299886</v>
          </cell>
          <cell r="P19">
            <v>38580.502917390026</v>
          </cell>
          <cell r="Q19">
            <v>36331.077628839899</v>
          </cell>
          <cell r="R19">
            <v>0</v>
          </cell>
          <cell r="V19">
            <v>2130000000</v>
          </cell>
          <cell r="AB19">
            <v>1E-3</v>
          </cell>
          <cell r="AD19">
            <v>-7496.2056029099913</v>
          </cell>
          <cell r="AF19">
            <v>-6500.9410308200895</v>
          </cell>
          <cell r="AG19">
            <v>-6499.8606449499921</v>
          </cell>
          <cell r="AH19">
            <v>-6496.8498169900895</v>
          </cell>
          <cell r="AI19">
            <v>0</v>
          </cell>
        </row>
        <row r="20">
          <cell r="E20">
            <v>1311000000</v>
          </cell>
          <cell r="K20">
            <v>1E-3</v>
          </cell>
          <cell r="M20">
            <v>19674.305929999999</v>
          </cell>
          <cell r="N20" t="str">
            <v>#Entity?</v>
          </cell>
          <cell r="O20">
            <v>20027.779644309896</v>
          </cell>
          <cell r="P20">
            <v>21274.588925960008</v>
          </cell>
          <cell r="Q20">
            <v>19569.374949519901</v>
          </cell>
          <cell r="R20">
            <v>0</v>
          </cell>
          <cell r="V20">
            <v>2140000000</v>
          </cell>
          <cell r="AB20">
            <v>1E-3</v>
          </cell>
          <cell r="AD20">
            <v>-1.0710209608078003E-11</v>
          </cell>
          <cell r="AF20">
            <v>-2669.4986785599899</v>
          </cell>
          <cell r="AG20">
            <v>1380.0340347500016</v>
          </cell>
          <cell r="AH20">
            <v>-3105.5904891400969</v>
          </cell>
          <cell r="AI20">
            <v>0</v>
          </cell>
        </row>
        <row r="21">
          <cell r="E21">
            <v>1312000000</v>
          </cell>
          <cell r="K21">
            <v>1E-3</v>
          </cell>
          <cell r="M21">
            <v>17300.332432340016</v>
          </cell>
          <cell r="N21" t="str">
            <v>#Entity?</v>
          </cell>
          <cell r="O21">
            <v>17344.704593510003</v>
          </cell>
          <cell r="P21">
            <v>17286.166704690004</v>
          </cell>
          <cell r="Q21">
            <v>16758.32524645</v>
          </cell>
          <cell r="R21">
            <v>0</v>
          </cell>
          <cell r="V21">
            <v>2170000000</v>
          </cell>
          <cell r="AB21">
            <v>1E-3</v>
          </cell>
          <cell r="AD21">
            <v>232.37228105000003</v>
          </cell>
          <cell r="AF21">
            <v>272.84999673999982</v>
          </cell>
          <cell r="AG21">
            <v>272.399039729999</v>
          </cell>
          <cell r="AH21">
            <v>297.26789372999991</v>
          </cell>
          <cell r="AI21">
            <v>0</v>
          </cell>
        </row>
        <row r="22">
          <cell r="E22">
            <v>1313000000</v>
          </cell>
          <cell r="K22">
            <v>1E-3</v>
          </cell>
          <cell r="M22">
            <v>11.779321099999807</v>
          </cell>
          <cell r="N22" t="str">
            <v>#Entity?</v>
          </cell>
          <cell r="O22">
            <v>3.6424174800000015</v>
          </cell>
          <cell r="P22">
            <v>19.747286739999904</v>
          </cell>
          <cell r="Q22">
            <v>3.3774328700000025</v>
          </cell>
          <cell r="R22">
            <v>0</v>
          </cell>
          <cell r="V22">
            <v>2200000000</v>
          </cell>
          <cell r="AB22">
            <v>1E-3</v>
          </cell>
          <cell r="AD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</row>
        <row r="23">
          <cell r="E23">
            <v>1320000000</v>
          </cell>
          <cell r="K23">
            <v>1E-3</v>
          </cell>
          <cell r="M23">
            <v>10563.728909320007</v>
          </cell>
          <cell r="N23" t="str">
            <v>#Entity?</v>
          </cell>
          <cell r="O23">
            <v>10589.064847079988</v>
          </cell>
          <cell r="P23">
            <v>10818.959165</v>
          </cell>
          <cell r="Q23">
            <v>10724.238994569982</v>
          </cell>
          <cell r="R23">
            <v>0</v>
          </cell>
          <cell r="V23" t="str">
            <v>$formula</v>
          </cell>
        </row>
        <row r="24">
          <cell r="E24">
            <v>1321000000</v>
          </cell>
          <cell r="K24">
            <v>1E-3</v>
          </cell>
          <cell r="M24">
            <v>696.91355874999795</v>
          </cell>
          <cell r="N24" t="str">
            <v>#Entity?</v>
          </cell>
          <cell r="O24">
            <v>715.75634863000005</v>
          </cell>
          <cell r="P24">
            <v>652.83092927000109</v>
          </cell>
          <cell r="Q24">
            <v>703.15952573999994</v>
          </cell>
          <cell r="R24">
            <v>0</v>
          </cell>
          <cell r="V24" t="str">
            <v>$formula</v>
          </cell>
        </row>
        <row r="25">
          <cell r="E25">
            <v>1322000000</v>
          </cell>
          <cell r="K25">
            <v>1E-3</v>
          </cell>
          <cell r="M25">
            <v>7785.9893488199996</v>
          </cell>
          <cell r="N25" t="str">
            <v>#Entity?</v>
          </cell>
          <cell r="O25">
            <v>8163.1205331199999</v>
          </cell>
          <cell r="P25">
            <v>7560.3965496800001</v>
          </cell>
          <cell r="Q25">
            <v>8314.3712770899929</v>
          </cell>
          <cell r="R25">
            <v>0</v>
          </cell>
          <cell r="V25">
            <v>2400000000</v>
          </cell>
          <cell r="AB25">
            <v>1E-3</v>
          </cell>
          <cell r="AD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E26">
            <v>1323000000</v>
          </cell>
          <cell r="K26">
            <v>1E-3</v>
          </cell>
          <cell r="M26">
            <v>741.24539468999808</v>
          </cell>
          <cell r="N26" t="str">
            <v>#Entity?</v>
          </cell>
          <cell r="O26">
            <v>509.02768104999899</v>
          </cell>
          <cell r="P26">
            <v>680.43031772000143</v>
          </cell>
          <cell r="Q26">
            <v>431.08940038999998</v>
          </cell>
          <cell r="R26">
            <v>0</v>
          </cell>
          <cell r="V26" t="str">
            <v>$formula</v>
          </cell>
          <cell r="AB26">
            <v>1E-3</v>
          </cell>
        </row>
        <row r="27">
          <cell r="E27">
            <v>1324000000</v>
          </cell>
          <cell r="K27">
            <v>1E-3</v>
          </cell>
          <cell r="M27">
            <v>1339.5806070600099</v>
          </cell>
          <cell r="N27" t="str">
            <v>#Entity?</v>
          </cell>
          <cell r="O27">
            <v>1201.1602842799903</v>
          </cell>
          <cell r="P27">
            <v>1925.301368330001</v>
          </cell>
          <cell r="Q27">
            <v>1275.61879134999</v>
          </cell>
          <cell r="R27">
            <v>0</v>
          </cell>
          <cell r="V27">
            <v>2500000000</v>
          </cell>
          <cell r="AB27">
            <v>1E-3</v>
          </cell>
          <cell r="AD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8">
          <cell r="E28">
            <v>1330000000</v>
          </cell>
          <cell r="K28">
            <v>1E-3</v>
          </cell>
          <cell r="M28">
            <v>2474.8761168599985</v>
          </cell>
          <cell r="N28" t="str">
            <v>#Entity?</v>
          </cell>
          <cell r="O28">
            <v>2965.8029377298922</v>
          </cell>
          <cell r="P28">
            <v>2960.9100063099959</v>
          </cell>
          <cell r="Q28">
            <v>3274.9272104998913</v>
          </cell>
          <cell r="R28">
            <v>0</v>
          </cell>
          <cell r="V28" t="str">
            <v>$formula</v>
          </cell>
        </row>
        <row r="29">
          <cell r="E29">
            <v>1331000000</v>
          </cell>
          <cell r="K29">
            <v>1E-3</v>
          </cell>
          <cell r="M29">
            <v>31.879249999999999</v>
          </cell>
          <cell r="N29" t="str">
            <v>#Entity?</v>
          </cell>
          <cell r="O29">
            <v>26.823595999900252</v>
          </cell>
          <cell r="P29">
            <v>37.745001999999999</v>
          </cell>
          <cell r="Q29">
            <v>26.823595999900252</v>
          </cell>
          <cell r="R29">
            <v>0</v>
          </cell>
          <cell r="V29">
            <v>2600000000</v>
          </cell>
          <cell r="AB29">
            <v>1E-3</v>
          </cell>
          <cell r="AD29">
            <v>5070.8807127799982</v>
          </cell>
          <cell r="AF29">
            <v>5646.6785452999884</v>
          </cell>
          <cell r="AG29">
            <v>6493.2595975499789</v>
          </cell>
          <cell r="AH29">
            <v>5419.5843144499904</v>
          </cell>
          <cell r="AI29">
            <v>0</v>
          </cell>
        </row>
        <row r="30">
          <cell r="E30">
            <v>1332000999</v>
          </cell>
          <cell r="K30">
            <v>1E-3</v>
          </cell>
          <cell r="M30">
            <v>363.94057866000003</v>
          </cell>
          <cell r="N30" t="str">
            <v>#Entity?</v>
          </cell>
          <cell r="O30">
            <v>339.17023100000006</v>
          </cell>
          <cell r="P30">
            <v>339.16981201000004</v>
          </cell>
          <cell r="Q30">
            <v>339.17023100000006</v>
          </cell>
          <cell r="R30">
            <v>0</v>
          </cell>
          <cell r="V30">
            <v>2610000000</v>
          </cell>
          <cell r="AB30">
            <v>1E-3</v>
          </cell>
          <cell r="AD30">
            <v>91.302571999999799</v>
          </cell>
          <cell r="AF30">
            <v>75.493156670000005</v>
          </cell>
          <cell r="AG30">
            <v>98.007181010000011</v>
          </cell>
          <cell r="AH30">
            <v>78.898583000000002</v>
          </cell>
          <cell r="AI30">
            <v>0</v>
          </cell>
        </row>
        <row r="31">
          <cell r="E31" t="str">
            <v>1333000000</v>
          </cell>
          <cell r="K31">
            <v>1E-3</v>
          </cell>
          <cell r="M31">
            <v>1955.0129154799995</v>
          </cell>
          <cell r="N31" t="str">
            <v>#Entity?</v>
          </cell>
          <cell r="O31">
            <v>2530.21832183999</v>
          </cell>
          <cell r="P31">
            <v>2466.9359525199957</v>
          </cell>
          <cell r="Q31">
            <v>2839.0425946099904</v>
          </cell>
          <cell r="R31">
            <v>0</v>
          </cell>
          <cell r="V31">
            <v>2620000000</v>
          </cell>
          <cell r="AB31">
            <v>1E-3</v>
          </cell>
          <cell r="AD31">
            <v>551.56846721999784</v>
          </cell>
          <cell r="AF31">
            <v>841.79981783999995</v>
          </cell>
          <cell r="AG31">
            <v>866.46405448999997</v>
          </cell>
          <cell r="AH31">
            <v>427.61259425000014</v>
          </cell>
          <cell r="AI31">
            <v>0</v>
          </cell>
        </row>
        <row r="32">
          <cell r="E32">
            <v>1334000000</v>
          </cell>
          <cell r="K32">
            <v>1E-3</v>
          </cell>
          <cell r="M32">
            <v>46.085146999998997</v>
          </cell>
          <cell r="N32" t="str">
            <v>#Entity?</v>
          </cell>
          <cell r="O32">
            <v>50.185178759999907</v>
          </cell>
          <cell r="P32">
            <v>36.728961459999987</v>
          </cell>
          <cell r="Q32">
            <v>50.185178759999907</v>
          </cell>
          <cell r="R32">
            <v>0</v>
          </cell>
          <cell r="V32">
            <v>2630000000</v>
          </cell>
          <cell r="AB32">
            <v>1E-3</v>
          </cell>
          <cell r="AD32">
            <v>1809.8850325500009</v>
          </cell>
          <cell r="AF32">
            <v>2148.7691514399899</v>
          </cell>
          <cell r="AG32">
            <v>2388.60873850999</v>
          </cell>
          <cell r="AH32">
            <v>2149.0083977899999</v>
          </cell>
          <cell r="AI32">
            <v>0</v>
          </cell>
        </row>
        <row r="33">
          <cell r="E33">
            <v>1335000000</v>
          </cell>
          <cell r="K33">
            <v>1E-3</v>
          </cell>
          <cell r="M33">
            <v>2.7449190400000023</v>
          </cell>
          <cell r="N33" t="str">
            <v>#Entity?</v>
          </cell>
          <cell r="O33">
            <v>2.4508080800000003</v>
          </cell>
          <cell r="P33">
            <v>0</v>
          </cell>
          <cell r="Q33">
            <v>2.4508080800000003</v>
          </cell>
          <cell r="R33">
            <v>0</v>
          </cell>
          <cell r="V33">
            <v>2640000000</v>
          </cell>
          <cell r="AB33">
            <v>1E-3</v>
          </cell>
          <cell r="AD33">
            <v>295.9284558199991</v>
          </cell>
          <cell r="AF33">
            <v>129.11713996999887</v>
          </cell>
          <cell r="AG33">
            <v>265.94353435999994</v>
          </cell>
          <cell r="AH33">
            <v>147.76282978999998</v>
          </cell>
          <cell r="AI33">
            <v>0</v>
          </cell>
        </row>
        <row r="34">
          <cell r="E34">
            <v>1336000000</v>
          </cell>
          <cell r="K34">
            <v>1E-3</v>
          </cell>
          <cell r="M34">
            <v>49.214563839999997</v>
          </cell>
          <cell r="N34" t="str">
            <v>#Entity?</v>
          </cell>
          <cell r="O34">
            <v>0</v>
          </cell>
          <cell r="P34">
            <v>47.855287839999903</v>
          </cell>
          <cell r="Q34">
            <v>0.3</v>
          </cell>
          <cell r="R34">
            <v>0</v>
          </cell>
          <cell r="V34">
            <v>2650000000</v>
          </cell>
          <cell r="AB34">
            <v>1E-3</v>
          </cell>
          <cell r="AD34">
            <v>2322.1961851899987</v>
          </cell>
          <cell r="AF34">
            <v>2451.4992793799997</v>
          </cell>
          <cell r="AG34">
            <v>2874.2360891799894</v>
          </cell>
          <cell r="AH34">
            <v>2616.3019096199905</v>
          </cell>
          <cell r="AI34">
            <v>0</v>
          </cell>
        </row>
        <row r="35">
          <cell r="E35">
            <v>1337000000</v>
          </cell>
          <cell r="K35">
            <v>1E-3</v>
          </cell>
          <cell r="M35">
            <v>25.998742839999892</v>
          </cell>
          <cell r="N35" t="str">
            <v>#Entity?</v>
          </cell>
          <cell r="O35">
            <v>16.954802049999902</v>
          </cell>
          <cell r="P35">
            <v>32.474990479999896</v>
          </cell>
          <cell r="Q35">
            <v>16.954802049999902</v>
          </cell>
          <cell r="R35">
            <v>0</v>
          </cell>
          <cell r="V35" t="str">
            <v>$formula</v>
          </cell>
        </row>
        <row r="36">
          <cell r="E36" t="str">
            <v>$formula</v>
          </cell>
          <cell r="V36">
            <v>2700000000</v>
          </cell>
          <cell r="AB36">
            <v>1E-3</v>
          </cell>
          <cell r="AD36">
            <v>17913.533338269983</v>
          </cell>
          <cell r="AF36">
            <v>19105.209887769885</v>
          </cell>
          <cell r="AG36">
            <v>17965.241574869997</v>
          </cell>
          <cell r="AH36">
            <v>17811.885267309983</v>
          </cell>
          <cell r="AI36">
            <v>0</v>
          </cell>
        </row>
        <row r="37">
          <cell r="E37">
            <v>1400000000</v>
          </cell>
          <cell r="K37">
            <v>1E-3</v>
          </cell>
          <cell r="M37">
            <v>6060.3945547099947</v>
          </cell>
          <cell r="N37" t="str">
            <v>#Entity?</v>
          </cell>
          <cell r="O37">
            <v>7128.4476565999903</v>
          </cell>
          <cell r="P37">
            <v>7313.554930829986</v>
          </cell>
          <cell r="Q37">
            <v>5833.6963811299875</v>
          </cell>
          <cell r="R37">
            <v>0</v>
          </cell>
          <cell r="V37">
            <v>2710000000</v>
          </cell>
          <cell r="AB37">
            <v>1E-3</v>
          </cell>
          <cell r="AD37">
            <v>166.30266894999991</v>
          </cell>
          <cell r="AF37">
            <v>154.81300000000002</v>
          </cell>
          <cell r="AG37">
            <v>170.15219985999991</v>
          </cell>
          <cell r="AH37">
            <v>0</v>
          </cell>
          <cell r="AI37">
            <v>0</v>
          </cell>
        </row>
        <row r="38">
          <cell r="E38">
            <v>1410000000</v>
          </cell>
          <cell r="K38">
            <v>1E-3</v>
          </cell>
          <cell r="M38">
            <v>745.253362839999</v>
          </cell>
          <cell r="N38" t="str">
            <v>#Entity?</v>
          </cell>
          <cell r="O38">
            <v>553.09285245000001</v>
          </cell>
          <cell r="P38">
            <v>958.11782722999999</v>
          </cell>
          <cell r="Q38">
            <v>596.11486666999895</v>
          </cell>
          <cell r="R38">
            <v>0</v>
          </cell>
          <cell r="V38">
            <v>2720000000</v>
          </cell>
          <cell r="AB38">
            <v>1E-3</v>
          </cell>
          <cell r="AD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E39">
            <v>1420000000</v>
          </cell>
          <cell r="K39">
            <v>1E-3</v>
          </cell>
          <cell r="M39">
            <v>3245.8646048499968</v>
          </cell>
          <cell r="N39" t="str">
            <v>#Entity?</v>
          </cell>
          <cell r="O39">
            <v>5733.9316335099902</v>
          </cell>
          <cell r="P39">
            <v>4709.072269469988</v>
          </cell>
          <cell r="Q39">
            <v>4411.0581047199894</v>
          </cell>
          <cell r="R39">
            <v>0</v>
          </cell>
          <cell r="V39">
            <v>2730000000</v>
          </cell>
          <cell r="AB39">
            <v>1E-3</v>
          </cell>
          <cell r="AD39">
            <v>1449.5864696999997</v>
          </cell>
          <cell r="AF39">
            <v>1429.53211741</v>
          </cell>
          <cell r="AG39">
            <v>1072.4564620399999</v>
          </cell>
          <cell r="AH39">
            <v>1071.15723269</v>
          </cell>
          <cell r="AI39">
            <v>0</v>
          </cell>
        </row>
        <row r="40">
          <cell r="E40">
            <v>1421000000</v>
          </cell>
          <cell r="K40">
            <v>1E-3</v>
          </cell>
          <cell r="M40">
            <v>2039.7992137899998</v>
          </cell>
          <cell r="N40" t="str">
            <v>#Entity?</v>
          </cell>
          <cell r="O40">
            <v>2163.4507879299899</v>
          </cell>
          <cell r="P40">
            <v>2205.1238544699977</v>
          </cell>
          <cell r="Q40">
            <v>2293.2341247999998</v>
          </cell>
          <cell r="R40">
            <v>0</v>
          </cell>
          <cell r="V40">
            <v>2740000000</v>
          </cell>
          <cell r="AB40">
            <v>1E-3</v>
          </cell>
          <cell r="AD40">
            <v>0.20500281000000001</v>
          </cell>
          <cell r="AF40">
            <v>0</v>
          </cell>
          <cell r="AG40">
            <v>2.3140000000000001E-3</v>
          </cell>
          <cell r="AH40">
            <v>0</v>
          </cell>
          <cell r="AI40">
            <v>0</v>
          </cell>
        </row>
        <row r="41">
          <cell r="E41">
            <v>1422000000</v>
          </cell>
          <cell r="K41">
            <v>1E-3</v>
          </cell>
          <cell r="M41">
            <v>1120.9899636999969</v>
          </cell>
          <cell r="N41" t="str">
            <v>#Entity?</v>
          </cell>
          <cell r="O41">
            <v>3522.8768522099999</v>
          </cell>
          <cell r="P41">
            <v>2502.3647558499897</v>
          </cell>
          <cell r="Q41">
            <v>2069.8353527299901</v>
          </cell>
          <cell r="R41">
            <v>0</v>
          </cell>
          <cell r="V41">
            <v>2750000000</v>
          </cell>
          <cell r="AB41">
            <v>1E-3</v>
          </cell>
          <cell r="AD41">
            <v>2021.3715741999999</v>
          </cell>
          <cell r="AF41">
            <v>1363.3170745500001</v>
          </cell>
          <cell r="AG41">
            <v>1554.0872665799968</v>
          </cell>
          <cell r="AH41">
            <v>1391.8940023599901</v>
          </cell>
          <cell r="AI41">
            <v>0</v>
          </cell>
        </row>
        <row r="42">
          <cell r="E42">
            <v>1425000000</v>
          </cell>
          <cell r="K42">
            <v>1E-3</v>
          </cell>
          <cell r="M42">
            <v>85.075427359999907</v>
          </cell>
          <cell r="N42" t="str">
            <v>#Entity?</v>
          </cell>
          <cell r="O42">
            <v>47.603993369999905</v>
          </cell>
          <cell r="P42">
            <v>1.583659149999999</v>
          </cell>
          <cell r="Q42">
            <v>47.988627189999896</v>
          </cell>
          <cell r="R42">
            <v>0</v>
          </cell>
          <cell r="V42">
            <v>2760000000</v>
          </cell>
          <cell r="AB42">
            <v>1E-3</v>
          </cell>
          <cell r="AD42">
            <v>3.9520426000000004</v>
          </cell>
          <cell r="AF42">
            <v>0.972465459999999</v>
          </cell>
          <cell r="AG42">
            <v>1.1844053799999901</v>
          </cell>
          <cell r="AH42">
            <v>1.74449572</v>
          </cell>
          <cell r="AI42">
            <v>0</v>
          </cell>
        </row>
        <row r="43">
          <cell r="E43">
            <v>1430000000</v>
          </cell>
          <cell r="K43">
            <v>1E-3</v>
          </cell>
          <cell r="M43">
            <v>1744.8182797199993</v>
          </cell>
          <cell r="N43" t="str">
            <v>#Entity?</v>
          </cell>
          <cell r="O43">
            <v>696.72166181999989</v>
          </cell>
          <cell r="P43">
            <v>1156.0011632799988</v>
          </cell>
          <cell r="Q43">
            <v>722.62233218999893</v>
          </cell>
          <cell r="R43">
            <v>0</v>
          </cell>
          <cell r="V43">
            <v>2770000000</v>
          </cell>
          <cell r="AB43">
            <v>1E-3</v>
          </cell>
          <cell r="AD43">
            <v>13540.970143859988</v>
          </cell>
          <cell r="AF43">
            <v>15269.930388719891</v>
          </cell>
          <cell r="AG43">
            <v>14324.973864160003</v>
          </cell>
          <cell r="AH43">
            <v>14407.313683750002</v>
          </cell>
          <cell r="AI43">
            <v>0</v>
          </cell>
        </row>
        <row r="44">
          <cell r="E44">
            <v>1440000000</v>
          </cell>
          <cell r="K44">
            <v>1E-3</v>
          </cell>
          <cell r="M44">
            <v>0</v>
          </cell>
          <cell r="N44" t="str">
            <v>#Entity?</v>
          </cell>
          <cell r="O44">
            <v>39.322502</v>
          </cell>
          <cell r="P44">
            <v>0</v>
          </cell>
          <cell r="Q44">
            <v>0</v>
          </cell>
          <cell r="R44">
            <v>0</v>
          </cell>
          <cell r="V44">
            <v>2780000000</v>
          </cell>
          <cell r="AB44">
            <v>1E-3</v>
          </cell>
          <cell r="AD44">
            <v>100.54080954</v>
          </cell>
          <cell r="AF44">
            <v>55.079877060000001</v>
          </cell>
          <cell r="AG44">
            <v>16.461026669999999</v>
          </cell>
          <cell r="AH44">
            <v>109.83510112</v>
          </cell>
          <cell r="AI44">
            <v>0</v>
          </cell>
        </row>
        <row r="45">
          <cell r="E45">
            <v>1450000000</v>
          </cell>
          <cell r="K45">
            <v>1E-3</v>
          </cell>
          <cell r="M45">
            <v>324.4583073</v>
          </cell>
          <cell r="N45" t="str">
            <v>#Entity?</v>
          </cell>
          <cell r="O45">
            <v>105.3790068199999</v>
          </cell>
          <cell r="P45">
            <v>490.36367084999904</v>
          </cell>
          <cell r="Q45">
            <v>103.90107755000001</v>
          </cell>
          <cell r="R45">
            <v>0</v>
          </cell>
          <cell r="V45" t="str">
            <v>$formula</v>
          </cell>
          <cell r="AB45">
            <v>1E-3</v>
          </cell>
        </row>
        <row r="46">
          <cell r="E46" t="str">
            <v>$formula</v>
          </cell>
          <cell r="V46">
            <v>2800000000</v>
          </cell>
          <cell r="AB46">
            <v>1E-3</v>
          </cell>
          <cell r="AD46">
            <v>630.60462660999872</v>
          </cell>
          <cell r="AF46">
            <v>831.56496456999889</v>
          </cell>
          <cell r="AG46">
            <v>825.92403617999992</v>
          </cell>
          <cell r="AH46">
            <v>829.94075166999812</v>
          </cell>
          <cell r="AI46">
            <v>0</v>
          </cell>
        </row>
        <row r="47">
          <cell r="E47">
            <v>1500000000</v>
          </cell>
          <cell r="K47">
            <v>1E-3</v>
          </cell>
          <cell r="M47">
            <v>0</v>
          </cell>
          <cell r="N47" t="str">
            <v>#Entity?</v>
          </cell>
          <cell r="O47">
            <v>64.916666810000009</v>
          </cell>
          <cell r="P47">
            <v>68.218627469999873</v>
          </cell>
          <cell r="Q47">
            <v>72.965341199999997</v>
          </cell>
          <cell r="R47">
            <v>0</v>
          </cell>
          <cell r="V47" t="str">
            <v>$formula</v>
          </cell>
        </row>
        <row r="48">
          <cell r="E48">
            <v>1600000000</v>
          </cell>
          <cell r="K48">
            <v>1E-3</v>
          </cell>
          <cell r="M48">
            <v>163.60397199999989</v>
          </cell>
          <cell r="N48" t="str">
            <v>#Entity?</v>
          </cell>
          <cell r="O48">
            <v>288.06736177999898</v>
          </cell>
          <cell r="P48">
            <v>319.3054869299998</v>
          </cell>
          <cell r="Q48">
            <v>187.07728765000002</v>
          </cell>
          <cell r="R48">
            <v>0</v>
          </cell>
          <cell r="V48">
            <v>2900000000</v>
          </cell>
          <cell r="AB48">
            <v>1E-3</v>
          </cell>
          <cell r="AD48">
            <v>800.65975793000007</v>
          </cell>
          <cell r="AF48">
            <v>726.90754939999897</v>
          </cell>
          <cell r="AG48">
            <v>722.59698853999794</v>
          </cell>
          <cell r="AH48">
            <v>666.46581905999892</v>
          </cell>
          <cell r="AI48">
            <v>0</v>
          </cell>
        </row>
        <row r="49">
          <cell r="E49">
            <v>1800000000</v>
          </cell>
          <cell r="K49">
            <v>1E-3</v>
          </cell>
          <cell r="M49">
            <v>0</v>
          </cell>
          <cell r="N49" t="str">
            <v>#Entity?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V49" t="str">
            <v>$formula</v>
          </cell>
        </row>
        <row r="50">
          <cell r="E50">
            <v>1000000000</v>
          </cell>
          <cell r="K50">
            <v>1E-3</v>
          </cell>
          <cell r="M50">
            <v>56249.021236330009</v>
          </cell>
          <cell r="N50" t="str">
            <v>#Entity?</v>
          </cell>
          <cell r="O50">
            <v>58412.426125299768</v>
          </cell>
          <cell r="P50">
            <v>60061.451133930008</v>
          </cell>
          <cell r="Q50">
            <v>56423.98284388976</v>
          </cell>
          <cell r="R50">
            <v>0</v>
          </cell>
          <cell r="V50">
            <v>2000000000</v>
          </cell>
          <cell r="AB50">
            <v>1E-3</v>
          </cell>
          <cell r="AD50">
            <v>56249.02103055991</v>
          </cell>
          <cell r="AF50">
            <v>58412.426125299819</v>
          </cell>
          <cell r="AG50">
            <v>60061.451133929906</v>
          </cell>
          <cell r="AH50">
            <v>56423.982843889782</v>
          </cell>
          <cell r="AI50">
            <v>0</v>
          </cell>
        </row>
      </sheetData>
      <sheetData sheetId="18" refreshError="1">
        <row r="8">
          <cell r="E8" t="str">
            <v>PRESERVE</v>
          </cell>
          <cell r="F8" t="b">
            <v>1</v>
          </cell>
          <cell r="G8" t="str">
            <v>(boolean value)</v>
          </cell>
          <cell r="H8" t="str">
            <v>Version</v>
          </cell>
          <cell r="I8" t="str">
            <v>V.2</v>
          </cell>
          <cell r="J8" t="str">
            <v>(V.1 or V.2)</v>
          </cell>
          <cell r="K8" t="str">
            <v>ACC</v>
          </cell>
          <cell r="L8" t="str">
            <v>$2</v>
          </cell>
        </row>
        <row r="9">
          <cell r="E9" t="str">
            <v>APPLICATION</v>
          </cell>
          <cell r="G9" t="str">
            <v>(Application ID)</v>
          </cell>
          <cell r="K9" t="str">
            <v>ENT</v>
          </cell>
          <cell r="L9" t="str">
            <v>$1</v>
          </cell>
          <cell r="M9" t="str">
            <v>K0001_IKOS</v>
          </cell>
          <cell r="N9" t="str">
            <v>K0001</v>
          </cell>
          <cell r="O9" t="str">
            <v>K0001_IKOS</v>
          </cell>
          <cell r="P9" t="str">
            <v>K0001</v>
          </cell>
          <cell r="Q9" t="str">
            <v>K0001</v>
          </cell>
        </row>
        <row r="10">
          <cell r="E10" t="str">
            <v>READ ONLY</v>
          </cell>
          <cell r="F10" t="b">
            <v>0</v>
          </cell>
          <cell r="G10" t="str">
            <v>(boolean value)</v>
          </cell>
          <cell r="K10" t="str">
            <v>CAT</v>
          </cell>
          <cell r="L10" t="str">
            <v>$1</v>
          </cell>
          <cell r="M10" t="str">
            <v>Actual_2003</v>
          </cell>
          <cell r="N10" t="str">
            <v>Budget_2004</v>
          </cell>
          <cell r="O10" t="str">
            <v>Actual_2004</v>
          </cell>
          <cell r="P10" t="str">
            <v>Budget_2004</v>
          </cell>
          <cell r="Q10" t="str">
            <v>Forecast_2004</v>
          </cell>
        </row>
        <row r="11">
          <cell r="E11" t="str">
            <v>BLANK MISSING</v>
          </cell>
          <cell r="F11" t="b">
            <v>0</v>
          </cell>
          <cell r="G11" t="str">
            <v>(boolean value)</v>
          </cell>
          <cell r="K11" t="str">
            <v>PER</v>
          </cell>
          <cell r="L11" t="str">
            <v>$1</v>
          </cell>
          <cell r="M11">
            <v>12</v>
          </cell>
          <cell r="N11">
            <v>7</v>
          </cell>
          <cell r="O11">
            <v>7</v>
          </cell>
          <cell r="P11">
            <v>12</v>
          </cell>
          <cell r="Q11">
            <v>7</v>
          </cell>
        </row>
        <row r="12">
          <cell r="K12" t="str">
            <v>FRE</v>
          </cell>
          <cell r="L12" t="str">
            <v>$1</v>
          </cell>
          <cell r="M12" t="str">
            <v>M.CTD</v>
          </cell>
          <cell r="N12" t="str">
            <v>M.CTD</v>
          </cell>
          <cell r="O12" t="str">
            <v>M.CTD</v>
          </cell>
          <cell r="P12" t="str">
            <v>M.CTD</v>
          </cell>
          <cell r="Q12" t="str">
            <v>M.CTD</v>
          </cell>
        </row>
        <row r="13">
          <cell r="K13" t="str">
            <v>KEYWORD</v>
          </cell>
        </row>
        <row r="14">
          <cell r="E14" t="str">
            <v>ACC</v>
          </cell>
          <cell r="F14" t="str">
            <v>ENT</v>
          </cell>
          <cell r="G14" t="str">
            <v>CAT</v>
          </cell>
          <cell r="H14" t="str">
            <v>PER</v>
          </cell>
          <cell r="I14" t="str">
            <v>FRE</v>
          </cell>
          <cell r="J14" t="str">
            <v>KEYWORD</v>
          </cell>
          <cell r="K14" t="str">
            <v>SCALE</v>
          </cell>
        </row>
        <row r="15">
          <cell r="E15" t="str">
            <v>$1</v>
          </cell>
          <cell r="F15" t="str">
            <v>$2</v>
          </cell>
          <cell r="G15" t="str">
            <v>$2</v>
          </cell>
          <cell r="H15" t="str">
            <v>$2</v>
          </cell>
          <cell r="I15" t="str">
            <v>$2</v>
          </cell>
        </row>
        <row r="17">
          <cell r="E17">
            <v>1410000000</v>
          </cell>
          <cell r="K17">
            <v>1E-3</v>
          </cell>
          <cell r="M17">
            <v>745.253362839999</v>
          </cell>
          <cell r="N17">
            <v>553.09301065191175</v>
          </cell>
          <cell r="O17">
            <v>958.11782722999999</v>
          </cell>
          <cell r="P17">
            <v>596.11503753662839</v>
          </cell>
          <cell r="Q17">
            <v>0</v>
          </cell>
        </row>
        <row r="18">
          <cell r="E18">
            <v>1421000000</v>
          </cell>
          <cell r="K18">
            <v>1E-3</v>
          </cell>
          <cell r="M18">
            <v>2039.7992137899998</v>
          </cell>
          <cell r="N18">
            <v>2163.4518989239755</v>
          </cell>
          <cell r="O18">
            <v>2205.1238544699977</v>
          </cell>
          <cell r="P18">
            <v>2293.235289484111</v>
          </cell>
          <cell r="Q18">
            <v>0</v>
          </cell>
        </row>
        <row r="19">
          <cell r="E19">
            <v>1422100000</v>
          </cell>
          <cell r="K19">
            <v>1E-3</v>
          </cell>
          <cell r="M19">
            <v>149.97123575999899</v>
          </cell>
          <cell r="N19">
            <v>75.221900705313246</v>
          </cell>
          <cell r="O19">
            <v>133.84146110999995</v>
          </cell>
          <cell r="P19">
            <v>74.891882343840976</v>
          </cell>
          <cell r="Q19">
            <v>0</v>
          </cell>
        </row>
        <row r="20">
          <cell r="E20">
            <v>1422500000</v>
          </cell>
          <cell r="K20">
            <v>1E-3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E21" t="str">
            <v>$formula</v>
          </cell>
          <cell r="K21">
            <v>1E-3</v>
          </cell>
          <cell r="M21">
            <v>149.97123575999899</v>
          </cell>
          <cell r="N21">
            <v>75.221900705313246</v>
          </cell>
          <cell r="O21">
            <v>133.84146110999995</v>
          </cell>
          <cell r="P21">
            <v>74.891882343840976</v>
          </cell>
          <cell r="Q21">
            <v>0</v>
          </cell>
        </row>
        <row r="22">
          <cell r="E22">
            <v>1425000000</v>
          </cell>
          <cell r="K22">
            <v>1E-3</v>
          </cell>
          <cell r="M22">
            <v>85.075427359999907</v>
          </cell>
          <cell r="N22">
            <v>47.604072479292789</v>
          </cell>
          <cell r="O22">
            <v>1.583659149999999</v>
          </cell>
          <cell r="P22">
            <v>47.988706968787461</v>
          </cell>
          <cell r="Q22">
            <v>0</v>
          </cell>
        </row>
        <row r="23">
          <cell r="E23">
            <v>1422400000</v>
          </cell>
          <cell r="K23">
            <v>1E-3</v>
          </cell>
          <cell r="M23">
            <v>730.13526756999897</v>
          </cell>
          <cell r="N23">
            <v>1749.6605496539114</v>
          </cell>
          <cell r="O23">
            <v>1866.2351674999898</v>
          </cell>
          <cell r="P23">
            <v>155.08386820391101</v>
          </cell>
          <cell r="Q23">
            <v>0</v>
          </cell>
        </row>
        <row r="24">
          <cell r="E24">
            <v>1430100000</v>
          </cell>
          <cell r="K24">
            <v>1E-3</v>
          </cell>
          <cell r="M24">
            <v>85.173837719999895</v>
          </cell>
          <cell r="N24">
            <v>0</v>
          </cell>
          <cell r="O24">
            <v>99.573977489999905</v>
          </cell>
          <cell r="P24">
            <v>0</v>
          </cell>
          <cell r="Q24">
            <v>0</v>
          </cell>
        </row>
        <row r="25">
          <cell r="E25">
            <v>1430300000</v>
          </cell>
          <cell r="K25">
            <v>1E-3</v>
          </cell>
          <cell r="M25">
            <v>0</v>
          </cell>
          <cell r="N25">
            <v>0</v>
          </cell>
          <cell r="O25">
            <v>0.50504623999999898</v>
          </cell>
          <cell r="P25">
            <v>0</v>
          </cell>
          <cell r="Q25">
            <v>0</v>
          </cell>
        </row>
        <row r="26">
          <cell r="E26">
            <v>1430400000</v>
          </cell>
          <cell r="K26">
            <v>1E-3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E27">
            <v>1430500000</v>
          </cell>
          <cell r="K27">
            <v>1E-3</v>
          </cell>
          <cell r="M27">
            <v>2.6023158300000002</v>
          </cell>
          <cell r="N27">
            <v>6.9609405384798535</v>
          </cell>
          <cell r="O27">
            <v>3.7421072399999997</v>
          </cell>
          <cell r="P27">
            <v>6.9663080831116657</v>
          </cell>
          <cell r="Q27">
            <v>0</v>
          </cell>
        </row>
        <row r="28">
          <cell r="E28">
            <v>1431000000</v>
          </cell>
          <cell r="K28">
            <v>1E-3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E29">
            <v>1431100000</v>
          </cell>
          <cell r="K29">
            <v>1E-3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E30" t="str">
            <v>$formula</v>
          </cell>
          <cell r="K30">
            <v>1E-3</v>
          </cell>
        </row>
        <row r="31">
          <cell r="E31" t="str">
            <v>$formula</v>
          </cell>
          <cell r="K31">
            <v>1E-3</v>
          </cell>
        </row>
        <row r="32">
          <cell r="E32">
            <v>1431900000</v>
          </cell>
          <cell r="K32">
            <v>1E-3</v>
          </cell>
          <cell r="M32">
            <v>81.730545820000003</v>
          </cell>
          <cell r="N32">
            <v>0</v>
          </cell>
          <cell r="O32">
            <v>65.153020629999901</v>
          </cell>
          <cell r="P32">
            <v>0</v>
          </cell>
          <cell r="Q32">
            <v>0</v>
          </cell>
        </row>
        <row r="33">
          <cell r="E33">
            <v>1432000999</v>
          </cell>
          <cell r="K33">
            <v>1E-3</v>
          </cell>
          <cell r="M33">
            <v>1052.44310903</v>
          </cell>
          <cell r="N33">
            <v>2.98631</v>
          </cell>
          <cell r="O33">
            <v>927.00749051999912</v>
          </cell>
          <cell r="P33">
            <v>2.98631</v>
          </cell>
          <cell r="Q33">
            <v>0</v>
          </cell>
        </row>
        <row r="34">
          <cell r="E34">
            <v>1433003010</v>
          </cell>
          <cell r="K34">
            <v>1E-3</v>
          </cell>
          <cell r="M34">
            <v>-3.2608699999999899E-3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E35" t="str">
            <v>$formula</v>
          </cell>
          <cell r="K35">
            <v>1E-3</v>
          </cell>
          <cell r="M35">
            <v>1952.0818150999987</v>
          </cell>
          <cell r="N35">
            <v>1759.6078001923913</v>
          </cell>
          <cell r="O35">
            <v>2962.2168096199885</v>
          </cell>
          <cell r="P35">
            <v>165.03648628702268</v>
          </cell>
          <cell r="Q35">
            <v>0</v>
          </cell>
        </row>
        <row r="36">
          <cell r="E36">
            <v>1620000000</v>
          </cell>
          <cell r="K36">
            <v>1E-3</v>
          </cell>
          <cell r="M36">
            <v>163.60397199999989</v>
          </cell>
          <cell r="N36">
            <v>7.9745370806541649</v>
          </cell>
          <cell r="O36">
            <v>319.3054869299998</v>
          </cell>
          <cell r="P36">
            <v>5.3281692644803567</v>
          </cell>
          <cell r="Q36">
            <v>0</v>
          </cell>
        </row>
        <row r="37">
          <cell r="E37" t="str">
            <v>$formula</v>
          </cell>
          <cell r="K37">
            <v>1E-3</v>
          </cell>
          <cell r="M37">
            <v>5135.7850268499969</v>
          </cell>
          <cell r="N37">
            <v>4606.9532200335389</v>
          </cell>
          <cell r="O37">
            <v>6580.1890985099853</v>
          </cell>
          <cell r="P37">
            <v>3182.5955718848713</v>
          </cell>
          <cell r="Q37">
            <v>0</v>
          </cell>
        </row>
        <row r="38">
          <cell r="E38" t="str">
            <v>$formula</v>
          </cell>
          <cell r="K38">
            <v>1E-3</v>
          </cell>
        </row>
        <row r="39">
          <cell r="E39" t="str">
            <v>$formula</v>
          </cell>
          <cell r="K39">
            <v>1E-3</v>
          </cell>
        </row>
        <row r="40">
          <cell r="E40">
            <v>2740000000</v>
          </cell>
          <cell r="K40">
            <v>1E-3</v>
          </cell>
          <cell r="M40">
            <v>0.20500281000000001</v>
          </cell>
          <cell r="N40">
            <v>0</v>
          </cell>
          <cell r="O40">
            <v>2.3140000000000001E-3</v>
          </cell>
          <cell r="P40">
            <v>0</v>
          </cell>
          <cell r="Q40">
            <v>0</v>
          </cell>
        </row>
        <row r="41">
          <cell r="E41">
            <v>2750000000</v>
          </cell>
          <cell r="K41">
            <v>1E-3</v>
          </cell>
          <cell r="M41">
            <v>2021.3715741999999</v>
          </cell>
          <cell r="N41">
            <v>1363.3178272844907</v>
          </cell>
          <cell r="O41">
            <v>1554.0872665799968</v>
          </cell>
          <cell r="P41">
            <v>1391.8947773751934</v>
          </cell>
          <cell r="Q41">
            <v>0</v>
          </cell>
        </row>
        <row r="42">
          <cell r="E42">
            <v>2760000000</v>
          </cell>
          <cell r="K42">
            <v>1E-3</v>
          </cell>
          <cell r="M42">
            <v>3.9520426000000004</v>
          </cell>
          <cell r="N42">
            <v>0.9724654403206735</v>
          </cell>
          <cell r="O42">
            <v>1.1844053799999901</v>
          </cell>
          <cell r="P42">
            <v>1.7444956855165941</v>
          </cell>
          <cell r="Q42">
            <v>0</v>
          </cell>
        </row>
        <row r="43">
          <cell r="E43">
            <v>2774000000</v>
          </cell>
          <cell r="K43">
            <v>1E-3</v>
          </cell>
          <cell r="M43">
            <v>150.79089509000002</v>
          </cell>
          <cell r="N43">
            <v>1708.6353318115864</v>
          </cell>
          <cell r="O43">
            <v>153.0827691099999</v>
          </cell>
          <cell r="P43">
            <v>88.510526911586098</v>
          </cell>
          <cell r="Q43">
            <v>0</v>
          </cell>
        </row>
        <row r="44">
          <cell r="E44" t="str">
            <v>$formula</v>
          </cell>
          <cell r="K44">
            <v>1E-3</v>
          </cell>
          <cell r="M44">
            <v>154.74293769000002</v>
          </cell>
          <cell r="N44">
            <v>1709.6077972519072</v>
          </cell>
          <cell r="O44">
            <v>154.26717448999989</v>
          </cell>
          <cell r="P44">
            <v>90.255022597102695</v>
          </cell>
          <cell r="Q44">
            <v>0</v>
          </cell>
        </row>
        <row r="45">
          <cell r="E45">
            <v>2780000000</v>
          </cell>
          <cell r="K45">
            <v>1E-3</v>
          </cell>
          <cell r="M45">
            <v>100.54080954</v>
          </cell>
          <cell r="N45">
            <v>55.079961342915766</v>
          </cell>
          <cell r="O45">
            <v>16.461026669999999</v>
          </cell>
          <cell r="P45">
            <v>109.83528944329097</v>
          </cell>
          <cell r="Q45">
            <v>0</v>
          </cell>
        </row>
        <row r="46">
          <cell r="E46">
            <v>2773000000</v>
          </cell>
          <cell r="K46">
            <v>1E-3</v>
          </cell>
          <cell r="M46">
            <v>513.43488357999888</v>
          </cell>
          <cell r="N46">
            <v>4371.483498713108</v>
          </cell>
          <cell r="O46">
            <v>340.77947917999967</v>
          </cell>
          <cell r="P46">
            <v>3194.0676908104451</v>
          </cell>
          <cell r="Q46">
            <v>0</v>
          </cell>
        </row>
        <row r="47">
          <cell r="E47">
            <v>2810000000</v>
          </cell>
          <cell r="K47">
            <v>1E-3</v>
          </cell>
          <cell r="M47">
            <v>296.11103145999897</v>
          </cell>
          <cell r="N47">
            <v>9.7876450196813742</v>
          </cell>
          <cell r="O47">
            <v>394.16091548999998</v>
          </cell>
          <cell r="P47">
            <v>8.800014328252475</v>
          </cell>
          <cell r="Q47">
            <v>0</v>
          </cell>
        </row>
        <row r="48">
          <cell r="E48">
            <v>2830000000</v>
          </cell>
          <cell r="K48">
            <v>1E-3</v>
          </cell>
          <cell r="M48">
            <v>18.1734596299999</v>
          </cell>
          <cell r="N48">
            <v>1.8101865920798292</v>
          </cell>
          <cell r="O48">
            <v>19.189235399999902</v>
          </cell>
          <cell r="P48">
            <v>1.0329397721710016</v>
          </cell>
          <cell r="Q48">
            <v>0</v>
          </cell>
        </row>
        <row r="49">
          <cell r="E49">
            <v>2840000000</v>
          </cell>
          <cell r="K49">
            <v>1E-3</v>
          </cell>
          <cell r="M49">
            <v>35.361967989999897</v>
          </cell>
          <cell r="N49">
            <v>3.2708049947626758</v>
          </cell>
          <cell r="O49">
            <v>39.617749029999899</v>
          </cell>
          <cell r="P49">
            <v>2.5199767607224817</v>
          </cell>
          <cell r="Q49">
            <v>0</v>
          </cell>
        </row>
        <row r="50">
          <cell r="E50">
            <v>2851000000</v>
          </cell>
          <cell r="K50">
            <v>1E-3</v>
          </cell>
          <cell r="M50">
            <v>91.551255920000003</v>
          </cell>
          <cell r="N50">
            <v>0</v>
          </cell>
          <cell r="O50">
            <v>104.63089819000001</v>
          </cell>
          <cell r="P50">
            <v>0</v>
          </cell>
          <cell r="Q50">
            <v>0</v>
          </cell>
        </row>
        <row r="51">
          <cell r="E51">
            <v>2852000000</v>
          </cell>
          <cell r="K51">
            <v>1E-3</v>
          </cell>
          <cell r="M51">
            <v>15.64587403999999</v>
          </cell>
          <cell r="N51">
            <v>34.559965557514118</v>
          </cell>
          <cell r="O51">
            <v>15.69689182999999</v>
          </cell>
          <cell r="P51">
            <v>16.671699216305651</v>
          </cell>
          <cell r="Q51">
            <v>0</v>
          </cell>
        </row>
        <row r="52">
          <cell r="E52">
            <v>2855000000</v>
          </cell>
          <cell r="K52">
            <v>1E-3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E53">
            <v>2858000000</v>
          </cell>
          <cell r="K53">
            <v>1E-3</v>
          </cell>
          <cell r="M53">
            <v>157.10733731000002</v>
          </cell>
          <cell r="N53">
            <v>31.004398062608235</v>
          </cell>
          <cell r="O53">
            <v>234.24457175999999</v>
          </cell>
          <cell r="P53">
            <v>-1.8848482352711687E-5</v>
          </cell>
          <cell r="Q53">
            <v>0</v>
          </cell>
        </row>
        <row r="54">
          <cell r="E54" t="str">
            <v>$formula</v>
          </cell>
          <cell r="K54">
            <v>1E-3</v>
          </cell>
          <cell r="M54">
            <v>1127.3858099299978</v>
          </cell>
          <cell r="N54">
            <v>4451.9164989397541</v>
          </cell>
          <cell r="O54">
            <v>1148.3197408799997</v>
          </cell>
          <cell r="P54">
            <v>3223.0923020394143</v>
          </cell>
          <cell r="Q54">
            <v>0</v>
          </cell>
        </row>
        <row r="55">
          <cell r="E55">
            <v>2900000000</v>
          </cell>
          <cell r="K55">
            <v>1E-3</v>
          </cell>
          <cell r="M55">
            <v>800.65975793000007</v>
          </cell>
          <cell r="N55">
            <v>726.90775842878247</v>
          </cell>
          <cell r="O55">
            <v>722.59698853999794</v>
          </cell>
          <cell r="P55">
            <v>666.46602808646605</v>
          </cell>
          <cell r="Q55">
            <v>0</v>
          </cell>
        </row>
        <row r="56">
          <cell r="E56" t="str">
            <v>$formula</v>
          </cell>
          <cell r="K56">
            <v>1E-3</v>
          </cell>
          <cell r="M56">
            <v>4204.9058920999978</v>
          </cell>
          <cell r="N56">
            <v>8306.8298432478496</v>
          </cell>
          <cell r="O56">
            <v>3595.7345111599943</v>
          </cell>
          <cell r="P56">
            <v>5481.5434195414673</v>
          </cell>
          <cell r="Q56">
            <v>0</v>
          </cell>
        </row>
        <row r="57">
          <cell r="E57" t="str">
            <v>$formula</v>
          </cell>
          <cell r="K57">
            <v>1E-3</v>
          </cell>
        </row>
        <row r="58">
          <cell r="E58" t="str">
            <v>$formula</v>
          </cell>
          <cell r="K58">
            <v>1E-3</v>
          </cell>
        </row>
        <row r="59">
          <cell r="E59" t="str">
            <v>$formula</v>
          </cell>
          <cell r="K59">
            <v>1E-3</v>
          </cell>
          <cell r="M59">
            <v>930.87913474999914</v>
          </cell>
          <cell r="N59">
            <v>-3699.8766232143107</v>
          </cell>
          <cell r="O59">
            <v>2984.454587349991</v>
          </cell>
          <cell r="P59">
            <v>-2298.947847656596</v>
          </cell>
          <cell r="Q59">
            <v>0</v>
          </cell>
        </row>
        <row r="60">
          <cell r="E60" t="str">
            <v>$formula</v>
          </cell>
        </row>
      </sheetData>
      <sheetData sheetId="19" refreshError="1">
        <row r="4">
          <cell r="B4" t="str">
            <v>CONTROL</v>
          </cell>
          <cell r="D4" t="str">
            <v>2004</v>
          </cell>
          <cell r="F4" t="str">
            <v>July</v>
          </cell>
          <cell r="G4" t="str">
            <v>Jul</v>
          </cell>
          <cell r="H4">
            <v>7</v>
          </cell>
          <cell r="I4">
            <v>3</v>
          </cell>
          <cell r="L4" t="str">
            <v>K0001</v>
          </cell>
          <cell r="N4" t="str">
            <v>TMO Group   K0001</v>
          </cell>
          <cell r="P4" t="str">
            <v>K0001</v>
          </cell>
          <cell r="Q4" t="str">
            <v>EUR</v>
          </cell>
        </row>
        <row r="5">
          <cell r="H5">
            <v>7</v>
          </cell>
          <cell r="P5" t="str">
            <v>K0001_IKOS</v>
          </cell>
          <cell r="Q5" t="str">
            <v>R0001</v>
          </cell>
        </row>
        <row r="6">
          <cell r="P6" t="str">
            <v>Forecast_</v>
          </cell>
          <cell r="Q6" t="str">
            <v>DetailedFC2_</v>
          </cell>
        </row>
        <row r="7">
          <cell r="V7" t="str">
            <v>DetailedFC3_</v>
          </cell>
        </row>
        <row r="8">
          <cell r="V8" t="str">
            <v>IPF_2004</v>
          </cell>
          <cell r="W8" t="str">
            <v>IPF_</v>
          </cell>
        </row>
        <row r="9">
          <cell r="B9" t="str">
            <v>CONTROL</v>
          </cell>
          <cell r="D9">
            <v>2001</v>
          </cell>
          <cell r="F9" t="str">
            <v>January</v>
          </cell>
          <cell r="G9" t="str">
            <v>Jan</v>
          </cell>
          <cell r="H9">
            <v>1</v>
          </cell>
          <cell r="J9" t="str">
            <v>Legal</v>
          </cell>
          <cell r="K9" t="str">
            <v>K0001</v>
          </cell>
          <cell r="L9" t="str">
            <v>K0001</v>
          </cell>
          <cell r="M9" t="str">
            <v>TMO Group</v>
          </cell>
          <cell r="N9" t="str">
            <v>TMO Group</v>
          </cell>
          <cell r="O9">
            <v>5</v>
          </cell>
          <cell r="P9" t="str">
            <v>K0001</v>
          </cell>
          <cell r="Q9" t="str">
            <v>EUR</v>
          </cell>
          <cell r="R9" t="str">
            <v>GV0150</v>
          </cell>
          <cell r="S9" t="str">
            <v>M.CTD</v>
          </cell>
          <cell r="T9">
            <v>1000000</v>
          </cell>
          <cell r="U9">
            <v>1000</v>
          </cell>
          <cell r="V9" t="str">
            <v>Detailed Forecast 1</v>
          </cell>
          <cell r="W9" t="str">
            <v>DetailedFC1_</v>
          </cell>
        </row>
        <row r="10">
          <cell r="D10">
            <v>2002</v>
          </cell>
          <cell r="F10" t="str">
            <v>February</v>
          </cell>
          <cell r="G10" t="str">
            <v>Feb</v>
          </cell>
          <cell r="H10">
            <v>2</v>
          </cell>
          <cell r="J10" t="str">
            <v>CoreResidual</v>
          </cell>
          <cell r="V10" t="str">
            <v>Detailed Forecast 2</v>
          </cell>
          <cell r="W10" t="str">
            <v>DetailedFC2_</v>
          </cell>
        </row>
        <row r="11">
          <cell r="D11">
            <v>2003</v>
          </cell>
          <cell r="F11" t="str">
            <v>March</v>
          </cell>
          <cell r="G11" t="str">
            <v>Mar</v>
          </cell>
          <cell r="H11">
            <v>3</v>
          </cell>
          <cell r="S11" t="str">
            <v>Y.CTD</v>
          </cell>
          <cell r="T11">
            <v>1000</v>
          </cell>
          <cell r="V11" t="str">
            <v>Detailed Forecast 3</v>
          </cell>
          <cell r="W11" t="str">
            <v>DetailedFC3_</v>
          </cell>
        </row>
        <row r="12">
          <cell r="D12">
            <v>2004</v>
          </cell>
          <cell r="F12" t="str">
            <v>April</v>
          </cell>
          <cell r="G12" t="str">
            <v>Apr</v>
          </cell>
          <cell r="H12">
            <v>4</v>
          </cell>
          <cell r="V12" t="str">
            <v>Detailed Forecast 4</v>
          </cell>
          <cell r="W12" t="str">
            <v>DetailedFC4_</v>
          </cell>
        </row>
        <row r="13">
          <cell r="F13" t="str">
            <v>May</v>
          </cell>
          <cell r="G13" t="str">
            <v>May</v>
          </cell>
          <cell r="H13">
            <v>5</v>
          </cell>
          <cell r="S13" t="str">
            <v>M.PER</v>
          </cell>
          <cell r="T13">
            <v>1</v>
          </cell>
          <cell r="V13" t="str">
            <v>Forecast 2003</v>
          </cell>
          <cell r="W13" t="str">
            <v>Forecast_</v>
          </cell>
        </row>
        <row r="14">
          <cell r="F14" t="str">
            <v>June</v>
          </cell>
          <cell r="G14" t="str">
            <v>Jun</v>
          </cell>
          <cell r="H14">
            <v>6</v>
          </cell>
        </row>
        <row r="15">
          <cell r="F15" t="str">
            <v>July</v>
          </cell>
          <cell r="G15" t="str">
            <v>Jul</v>
          </cell>
          <cell r="H15">
            <v>7</v>
          </cell>
          <cell r="S15" t="str">
            <v>Y.PER</v>
          </cell>
          <cell r="T15">
            <v>1</v>
          </cell>
        </row>
        <row r="16">
          <cell r="F16" t="str">
            <v>August</v>
          </cell>
          <cell r="G16" t="str">
            <v>Aug</v>
          </cell>
          <cell r="H16">
            <v>8</v>
          </cell>
        </row>
        <row r="17">
          <cell r="F17" t="str">
            <v>September</v>
          </cell>
          <cell r="G17" t="str">
            <v>Sep</v>
          </cell>
          <cell r="H17">
            <v>9</v>
          </cell>
          <cell r="T17">
            <v>0.01</v>
          </cell>
        </row>
        <row r="18">
          <cell r="F18" t="str">
            <v>October</v>
          </cell>
          <cell r="G18" t="str">
            <v>Oct</v>
          </cell>
          <cell r="H18">
            <v>10</v>
          </cell>
        </row>
        <row r="19">
          <cell r="F19" t="str">
            <v>November</v>
          </cell>
          <cell r="G19" t="str">
            <v>Nov</v>
          </cell>
          <cell r="H19">
            <v>11</v>
          </cell>
        </row>
        <row r="20">
          <cell r="F20" t="str">
            <v>December</v>
          </cell>
          <cell r="G20" t="str">
            <v>Dec</v>
          </cell>
          <cell r="H20">
            <v>12</v>
          </cell>
        </row>
        <row r="23">
          <cell r="G23">
            <v>1</v>
          </cell>
          <cell r="H23" t="str">
            <v>Jan</v>
          </cell>
        </row>
        <row r="24">
          <cell r="G24">
            <v>2</v>
          </cell>
          <cell r="H24" t="str">
            <v>Feb</v>
          </cell>
        </row>
        <row r="25">
          <cell r="G25">
            <v>3</v>
          </cell>
          <cell r="H25" t="str">
            <v>Mar</v>
          </cell>
        </row>
        <row r="26">
          <cell r="G26">
            <v>4</v>
          </cell>
          <cell r="H26" t="str">
            <v>Apr</v>
          </cell>
        </row>
        <row r="27">
          <cell r="G27">
            <v>5</v>
          </cell>
          <cell r="H27" t="str">
            <v>May</v>
          </cell>
        </row>
        <row r="28">
          <cell r="G28">
            <v>6</v>
          </cell>
          <cell r="H28" t="str">
            <v>Jun</v>
          </cell>
        </row>
        <row r="29">
          <cell r="G29">
            <v>7</v>
          </cell>
          <cell r="H29" t="str">
            <v>Jul</v>
          </cell>
        </row>
        <row r="30">
          <cell r="G30">
            <v>8</v>
          </cell>
          <cell r="H30" t="str">
            <v>Aug</v>
          </cell>
        </row>
        <row r="31">
          <cell r="G31">
            <v>9</v>
          </cell>
          <cell r="H31" t="str">
            <v>Sep</v>
          </cell>
        </row>
        <row r="32">
          <cell r="G32">
            <v>10</v>
          </cell>
          <cell r="H32" t="str">
            <v>Oct</v>
          </cell>
        </row>
        <row r="33">
          <cell r="G33">
            <v>11</v>
          </cell>
          <cell r="H33" t="str">
            <v>Nov</v>
          </cell>
        </row>
        <row r="34">
          <cell r="G34">
            <v>12</v>
          </cell>
          <cell r="H34" t="str">
            <v>Dec</v>
          </cell>
        </row>
      </sheetData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ILE Market"/>
      <sheetName val="GSM Market &amp;  TNS"/>
      <sheetName val="Churn"/>
      <sheetName val="Market net adds"/>
      <sheetName val="Market gross adds"/>
      <sheetName val="Tariff models postpaid"/>
      <sheetName val="Tariff models prepaid"/>
      <sheetName val="GPRS MMS WLAN"/>
      <sheetName val="M-PAY"/>
      <sheetName val="UMTS"/>
      <sheetName val="activ"/>
      <sheetName val="trend"/>
      <sheetName val="classic"/>
      <sheetName val="pro"/>
      <sheetName val="data"/>
      <sheetName val="budget"/>
      <sheetName val="checking tarifs totals"/>
      <sheetName val="cronet"/>
      <sheetName val="vpn"/>
      <sheetName val="simpa"/>
      <sheetName val="mobitel"/>
      <sheetName val="checking revenues"/>
      <sheetName val="visitors"/>
      <sheetName val="other"/>
      <sheetName val="mobile revenues"/>
      <sheetName val="htm employees"/>
      <sheetName val="mobile minutes "/>
      <sheetName val="IC minutes"/>
      <sheetName val="IC prices"/>
      <sheetName val="IC total"/>
      <sheetName val="ARPU_monthly"/>
      <sheetName val="ARPU_ytd"/>
      <sheetName val="calc_retention"/>
      <sheetName val="HW revenues postpaid old"/>
      <sheetName val="HW revenues postpaid"/>
      <sheetName val="HW revenues prepaid"/>
      <sheetName val="HW costs"/>
      <sheetName val="HW costs new"/>
      <sheetName val="SAC,CRC"/>
      <sheetName val="SAC,CRC OK"/>
      <sheetName val="opex"/>
      <sheetName val="opex Funct"/>
      <sheetName val="opex COO"/>
      <sheetName val="opex CFO"/>
      <sheetName val="opex CMO"/>
      <sheetName val="opex CSO"/>
      <sheetName val="opex CTO"/>
      <sheetName val="opex CHRO"/>
      <sheetName val="opex infl"/>
      <sheetName val="opex Funct infl"/>
      <sheetName val="opex COO infl"/>
      <sheetName val="opex CFO infl"/>
      <sheetName val="opex CMO infl"/>
      <sheetName val="opex CSO infl"/>
      <sheetName val="opex CTO infl"/>
      <sheetName val="opex CHRO infl"/>
      <sheetName val="headcount"/>
      <sheetName val="headcount 2"/>
      <sheetName val="expats"/>
      <sheetName val="bonus"/>
      <sheetName val="alokacija"/>
      <sheetName val="sla estimation"/>
      <sheetName val="rev comp"/>
      <sheetName val="P&amp;L"/>
      <sheetName val="P&amp;L old"/>
      <sheetName val="P&amp;L for HT"/>
      <sheetName val="P&amp;L IKOS"/>
      <sheetName val="Balance "/>
      <sheetName val="capex&amp;dep"/>
      <sheetName val="capex usporedba"/>
      <sheetName val="bs assump"/>
      <sheetName val="details for BS"/>
      <sheetName val="Notes all"/>
      <sheetName val="Notes "/>
      <sheetName val="cfs new"/>
      <sheetName val="FCF_division_HRK"/>
      <sheetName val="Free Cash Flow (Operating)"/>
      <sheetName val="EVA-plan"/>
      <sheetName val="OWC"/>
      <sheetName val="arpu for graph"/>
      <sheetName val="Mobile KPI new"/>
      <sheetName val="Sheet1"/>
      <sheetName val="MOU"/>
      <sheetName val="Sponsorships and donations"/>
      <sheetName val="advertising"/>
      <sheetName val="Input"/>
      <sheetName val="calc_DR_p3"/>
      <sheetName val="P&amp;L SAB"/>
      <sheetName val="P&amp;L IKOS SAB"/>
      <sheetName val="Balance  SAB"/>
      <sheetName val="Notes all SAB"/>
      <sheetName val="cfs new SAB"/>
      <sheetName val="FCF_division_HRK SAB"/>
      <sheetName val="Free Cash Flow (Operating) SAB"/>
      <sheetName val="EVA-plan SAB"/>
      <sheetName val="OWC SAB"/>
      <sheetName val="partner split"/>
      <sheetName val="Monthly"/>
      <sheetName val="b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>
        <row r="17">
          <cell r="D17" t="str">
            <v>PRESERVE</v>
          </cell>
          <cell r="E17" t="b">
            <v>1</v>
          </cell>
          <cell r="F17" t="str">
            <v>(boolean value)</v>
          </cell>
          <cell r="G17" t="str">
            <v>Version</v>
          </cell>
          <cell r="H17" t="str">
            <v>V.2</v>
          </cell>
          <cell r="I17" t="str">
            <v>(V.1 or V.2)</v>
          </cell>
          <cell r="J17" t="str">
            <v>ACC</v>
          </cell>
          <cell r="K17" t="str">
            <v>$2</v>
          </cell>
          <cell r="O17" t="str">
            <v>$FORMULA</v>
          </cell>
          <cell r="P17" t="str">
            <v>.999999</v>
          </cell>
        </row>
        <row r="18">
          <cell r="D18" t="str">
            <v>APPLICATION</v>
          </cell>
          <cell r="F18" t="str">
            <v>(Application ID)</v>
          </cell>
          <cell r="G18" t="str">
            <v>ShowErrors</v>
          </cell>
          <cell r="H18" t="b">
            <v>0</v>
          </cell>
          <cell r="I18" t="str">
            <v>(boolean value)</v>
          </cell>
          <cell r="J18" t="str">
            <v>ENT</v>
          </cell>
          <cell r="K18" t="str">
            <v>$1</v>
          </cell>
          <cell r="M18" t="str">
            <v>0763</v>
          </cell>
          <cell r="N18" t="str">
            <v>0763</v>
          </cell>
          <cell r="O18" t="str">
            <v>0763</v>
          </cell>
          <cell r="P18" t="str">
            <v>0763</v>
          </cell>
        </row>
        <row r="19">
          <cell r="D19" t="str">
            <v>READ ONLY</v>
          </cell>
          <cell r="E19" t="b">
            <v>0</v>
          </cell>
          <cell r="F19" t="str">
            <v>(boolean value)</v>
          </cell>
          <cell r="J19" t="str">
            <v>CAT</v>
          </cell>
          <cell r="K19" t="str">
            <v>$1</v>
          </cell>
          <cell r="M19" t="str">
            <v>Forecast_2004</v>
          </cell>
          <cell r="N19" t="str">
            <v>Forecast_2004</v>
          </cell>
          <cell r="O19" t="str">
            <v>Forecast_2004</v>
          </cell>
          <cell r="P19" t="str">
            <v>Forecast_2004</v>
          </cell>
        </row>
        <row r="20">
          <cell r="D20" t="str">
            <v>BLANK MISSING</v>
          </cell>
          <cell r="E20" t="b">
            <v>0</v>
          </cell>
          <cell r="F20" t="str">
            <v>(boolean value)</v>
          </cell>
          <cell r="J20" t="str">
            <v>PER</v>
          </cell>
          <cell r="K20" t="str">
            <v>$1</v>
          </cell>
          <cell r="M20" t="str">
            <v>6</v>
          </cell>
          <cell r="N20" t="str">
            <v>6</v>
          </cell>
          <cell r="O20" t="str">
            <v>6</v>
          </cell>
          <cell r="P20" t="str">
            <v>6</v>
          </cell>
        </row>
        <row r="21">
          <cell r="J21" t="str">
            <v>FRE</v>
          </cell>
          <cell r="K21" t="str">
            <v>$1</v>
          </cell>
          <cell r="M21" t="str">
            <v>M.CTD</v>
          </cell>
          <cell r="N21" t="str">
            <v>M.CTD</v>
          </cell>
          <cell r="O21" t="str">
            <v>M.CTD</v>
          </cell>
          <cell r="P21" t="str">
            <v>M.CTD</v>
          </cell>
        </row>
        <row r="22">
          <cell r="J22" t="str">
            <v>KEYWORD</v>
          </cell>
          <cell r="L22" t="str">
            <v>$ACCLABEL</v>
          </cell>
          <cell r="M22" t="str">
            <v>$ACCCAL</v>
          </cell>
          <cell r="O22" t="str">
            <v>$ACCCAL</v>
          </cell>
        </row>
        <row r="23">
          <cell r="D23" t="str">
            <v>ACC</v>
          </cell>
          <cell r="E23" t="str">
            <v>ENT</v>
          </cell>
          <cell r="F23" t="str">
            <v>CAT</v>
          </cell>
          <cell r="G23" t="str">
            <v>PER</v>
          </cell>
          <cell r="H23" t="str">
            <v>FRE</v>
          </cell>
          <cell r="I23" t="str">
            <v>KEYWORD</v>
          </cell>
          <cell r="J23" t="str">
            <v>SCALE</v>
          </cell>
        </row>
        <row r="24">
          <cell r="D24" t="str">
            <v>$1</v>
          </cell>
          <cell r="E24" t="str">
            <v>$2</v>
          </cell>
          <cell r="F24" t="str">
            <v>$2</v>
          </cell>
          <cell r="L24" t="str">
            <v>#Account?</v>
          </cell>
        </row>
        <row r="25">
          <cell r="I25" t="str">
            <v>$entlabel</v>
          </cell>
          <cell r="N25" t="str">
            <v>TMO Int.AG&amp;Co.K</v>
          </cell>
          <cell r="O25" t="str">
            <v/>
          </cell>
          <cell r="P25" t="str">
            <v>TMO Int.AG&amp;Co.K</v>
          </cell>
        </row>
        <row r="26">
          <cell r="D26" t="str">
            <v>$FORMULA</v>
          </cell>
          <cell r="L26" t="str">
            <v>#Account?</v>
          </cell>
        </row>
        <row r="27">
          <cell r="D27" t="str">
            <v>$FORMULA</v>
          </cell>
          <cell r="L27" t="str">
            <v>#Account?</v>
          </cell>
        </row>
        <row r="28">
          <cell r="D28" t="str">
            <v>$FORMULA</v>
          </cell>
          <cell r="F28" t="str">
            <v/>
          </cell>
          <cell r="L28" t="str">
            <v>#Account?</v>
          </cell>
          <cell r="M28" t="str">
            <v>FLACH</v>
          </cell>
          <cell r="O28" t="str">
            <v>InterCompany</v>
          </cell>
        </row>
        <row r="29">
          <cell r="D29" t="str">
            <v>$FORMULA</v>
          </cell>
          <cell r="L29" t="str">
            <v>#Account?</v>
          </cell>
        </row>
        <row r="30">
          <cell r="D30" t="str">
            <v>$FORMULA</v>
          </cell>
          <cell r="L30" t="str">
            <v>#Account?</v>
          </cell>
        </row>
        <row r="31">
          <cell r="D31" t="str">
            <v>$FORMULA</v>
          </cell>
          <cell r="L31" t="str">
            <v>#Account?</v>
          </cell>
        </row>
        <row r="32">
          <cell r="D32" t="str">
            <v>$FORMULA</v>
          </cell>
          <cell r="L32" t="str">
            <v>#Account?</v>
          </cell>
        </row>
        <row r="33">
          <cell r="D33" t="str">
            <v>$FORMULA</v>
          </cell>
          <cell r="L33" t="str">
            <v>#Account?</v>
          </cell>
        </row>
        <row r="34">
          <cell r="D34" t="str">
            <v>3020000000</v>
          </cell>
          <cell r="E34" t="str">
            <v/>
          </cell>
          <cell r="L34" t="str">
            <v>Net Revenues Mobile Communications</v>
          </cell>
          <cell r="M34">
            <v>1</v>
          </cell>
          <cell r="O34">
            <v>1</v>
          </cell>
        </row>
        <row r="35">
          <cell r="D35" t="str">
            <v>3020003100</v>
          </cell>
          <cell r="E35" t="str">
            <v/>
          </cell>
          <cell r="L35" t="str">
            <v>Gross Monthly recurr. Rev. Total</v>
          </cell>
          <cell r="M35">
            <v>1</v>
          </cell>
          <cell r="O35">
            <v>1</v>
          </cell>
        </row>
        <row r="36">
          <cell r="D36" t="str">
            <v>3020003101</v>
          </cell>
          <cell r="E36" t="str">
            <v/>
          </cell>
          <cell r="L36" t="str">
            <v>Gross Vc. Rev. Total</v>
          </cell>
          <cell r="M36">
            <v>1</v>
          </cell>
          <cell r="O36">
            <v>1</v>
          </cell>
        </row>
        <row r="37">
          <cell r="D37" t="str">
            <v>3020003103</v>
          </cell>
          <cell r="E37" t="str">
            <v/>
          </cell>
          <cell r="L37" t="str">
            <v>Gross Vc. Rev. Subscriber</v>
          </cell>
          <cell r="M37">
            <v>1</v>
          </cell>
          <cell r="O37">
            <v>1</v>
          </cell>
        </row>
        <row r="38">
          <cell r="D38" t="str">
            <v>3020003105</v>
          </cell>
          <cell r="E38" t="str">
            <v/>
          </cell>
          <cell r="L38" t="str">
            <v>Gross Vc. MTC Rev.</v>
          </cell>
          <cell r="M38">
            <v>1</v>
          </cell>
          <cell r="O38">
            <v>0</v>
          </cell>
          <cell r="P38">
            <v>536352.68971963797</v>
          </cell>
        </row>
        <row r="39">
          <cell r="D39" t="str">
            <v>3020003107</v>
          </cell>
          <cell r="E39" t="str">
            <v/>
          </cell>
          <cell r="L39" t="str">
            <v>Gross Vc. MOC Rev.</v>
          </cell>
          <cell r="M39">
            <v>1</v>
          </cell>
          <cell r="O39">
            <v>0</v>
          </cell>
          <cell r="P39">
            <v>1265852.3175583212</v>
          </cell>
        </row>
        <row r="40">
          <cell r="D40" t="str">
            <v>3020003109</v>
          </cell>
          <cell r="E40" t="str">
            <v/>
          </cell>
          <cell r="L40" t="str">
            <v>Gross Vc. Roaming Rev.</v>
          </cell>
          <cell r="M40">
            <v>1</v>
          </cell>
          <cell r="O40">
            <v>0</v>
          </cell>
          <cell r="P40">
            <v>178960.527239274</v>
          </cell>
        </row>
        <row r="41">
          <cell r="D41" t="str">
            <v>3020003111</v>
          </cell>
          <cell r="E41" t="str">
            <v/>
          </cell>
          <cell r="L41" t="str">
            <v>Gross Visitor Vc. Rev.</v>
          </cell>
          <cell r="M41">
            <v>1</v>
          </cell>
          <cell r="O41">
            <v>0</v>
          </cell>
          <cell r="P41">
            <v>316165.64626694785</v>
          </cell>
        </row>
        <row r="42">
          <cell r="D42" t="str">
            <v>3020003113</v>
          </cell>
          <cell r="E42" t="str">
            <v/>
          </cell>
          <cell r="L42" t="str">
            <v>Gross VNO Vc. Rev.</v>
          </cell>
          <cell r="M42">
            <v>1</v>
          </cell>
          <cell r="O42">
            <v>0</v>
          </cell>
        </row>
        <row r="43">
          <cell r="D43" t="str">
            <v>3020003115</v>
          </cell>
          <cell r="E43" t="str">
            <v/>
          </cell>
          <cell r="L43" t="str">
            <v>Gross Non-Vc. Rev. Total</v>
          </cell>
          <cell r="M43">
            <v>1</v>
          </cell>
          <cell r="O43">
            <v>1</v>
          </cell>
        </row>
        <row r="44">
          <cell r="D44" t="str">
            <v>3020003117</v>
          </cell>
          <cell r="E44" t="str">
            <v/>
          </cell>
          <cell r="L44" t="str">
            <v>Gross Non-Vc. Rev. Subscriber</v>
          </cell>
          <cell r="M44">
            <v>1</v>
          </cell>
          <cell r="O44">
            <v>1</v>
          </cell>
        </row>
        <row r="45">
          <cell r="D45" t="str">
            <v>3020003119</v>
          </cell>
          <cell r="E45" t="str">
            <v/>
          </cell>
          <cell r="L45" t="str">
            <v>Gross SMS Rev.</v>
          </cell>
          <cell r="M45">
            <v>1</v>
          </cell>
          <cell r="O45">
            <v>0</v>
          </cell>
          <cell r="P45">
            <v>453088.56419620878</v>
          </cell>
        </row>
        <row r="46">
          <cell r="D46" t="str">
            <v>3020003121</v>
          </cell>
          <cell r="E46" t="str">
            <v/>
          </cell>
          <cell r="L46" t="str">
            <v>Gross WAP Rev.</v>
          </cell>
          <cell r="M46">
            <v>1</v>
          </cell>
          <cell r="O46">
            <v>0</v>
          </cell>
        </row>
        <row r="47">
          <cell r="D47" t="str">
            <v>3020003123</v>
          </cell>
          <cell r="E47" t="str">
            <v/>
          </cell>
          <cell r="L47" t="str">
            <v>Gross M-Commerce Rev.</v>
          </cell>
          <cell r="M47">
            <v>1</v>
          </cell>
          <cell r="O47">
            <v>0</v>
          </cell>
          <cell r="P47">
            <v>2174.9370349981027</v>
          </cell>
        </row>
        <row r="48">
          <cell r="D48" t="str">
            <v>3020003125</v>
          </cell>
          <cell r="E48" t="str">
            <v/>
          </cell>
          <cell r="L48" t="str">
            <v>Gross Non-Vc. Roaming Rev.</v>
          </cell>
          <cell r="M48">
            <v>1</v>
          </cell>
          <cell r="O48">
            <v>0</v>
          </cell>
          <cell r="P48">
            <v>16112.228352766093</v>
          </cell>
        </row>
        <row r="49">
          <cell r="D49" t="str">
            <v>3020003127</v>
          </cell>
          <cell r="E49" t="str">
            <v/>
          </cell>
          <cell r="L49" t="str">
            <v>Gross Other Non-Vc. Rev.</v>
          </cell>
          <cell r="M49">
            <v>1</v>
          </cell>
          <cell r="O49">
            <v>0</v>
          </cell>
          <cell r="P49">
            <v>21415.666570125086</v>
          </cell>
        </row>
        <row r="50">
          <cell r="D50" t="str">
            <v>3020003129</v>
          </cell>
          <cell r="E50" t="str">
            <v/>
          </cell>
          <cell r="L50" t="str">
            <v>Gross Visitor Non-Vc. Rev.</v>
          </cell>
          <cell r="M50">
            <v>1</v>
          </cell>
          <cell r="O50">
            <v>0</v>
          </cell>
          <cell r="P50">
            <v>48890.548875047818</v>
          </cell>
        </row>
        <row r="51">
          <cell r="D51" t="str">
            <v>3020003131</v>
          </cell>
          <cell r="E51" t="str">
            <v/>
          </cell>
          <cell r="L51" t="str">
            <v>Gross VNO Non-Vc. Rev.</v>
          </cell>
          <cell r="M51">
            <v>1</v>
          </cell>
          <cell r="O51">
            <v>0</v>
          </cell>
        </row>
        <row r="52">
          <cell r="D52" t="str">
            <v>3020003133</v>
          </cell>
          <cell r="E52" t="str">
            <v/>
          </cell>
          <cell r="L52" t="str">
            <v>Gross Subscription Rev.</v>
          </cell>
          <cell r="M52">
            <v>1</v>
          </cell>
          <cell r="O52">
            <v>0</v>
          </cell>
          <cell r="P52">
            <v>383933.64083451161</v>
          </cell>
        </row>
        <row r="53">
          <cell r="D53" t="str">
            <v>3020003200</v>
          </cell>
          <cell r="E53" t="str">
            <v/>
          </cell>
          <cell r="L53" t="str">
            <v>Gross Act./Disconn. Fee Rev. Subscriber</v>
          </cell>
          <cell r="M53">
            <v>1</v>
          </cell>
          <cell r="O53">
            <v>0</v>
          </cell>
          <cell r="P53">
            <v>50393.203012308069</v>
          </cell>
        </row>
        <row r="54">
          <cell r="D54" t="str">
            <v>3020003300</v>
          </cell>
          <cell r="E54" t="str">
            <v/>
          </cell>
          <cell r="L54" t="str">
            <v>Gross Rev. from Handset Sales and Acc.</v>
          </cell>
          <cell r="M54">
            <v>1</v>
          </cell>
          <cell r="O54">
            <v>1</v>
          </cell>
        </row>
        <row r="55">
          <cell r="D55" t="str">
            <v>3020003301</v>
          </cell>
          <cell r="E55" t="str">
            <v/>
          </cell>
          <cell r="L55" t="str">
            <v>Gross Rev. from HS Total</v>
          </cell>
          <cell r="M55">
            <v>1</v>
          </cell>
          <cell r="O55">
            <v>1</v>
          </cell>
        </row>
        <row r="56">
          <cell r="D56" t="str">
            <v>3020003303</v>
          </cell>
          <cell r="E56" t="str">
            <v/>
          </cell>
          <cell r="L56" t="str">
            <v>Gross Rev. from HS due to Acq. Subs.</v>
          </cell>
          <cell r="M56">
            <v>1</v>
          </cell>
          <cell r="O56">
            <v>0</v>
          </cell>
          <cell r="P56">
            <v>150229.69897130132</v>
          </cell>
        </row>
        <row r="57">
          <cell r="D57" t="str">
            <v>3020003305</v>
          </cell>
          <cell r="E57" t="str">
            <v/>
          </cell>
          <cell r="L57" t="str">
            <v>Gross Rev. from HS due to Ret. Subs.</v>
          </cell>
          <cell r="M57">
            <v>1</v>
          </cell>
          <cell r="O57">
            <v>0</v>
          </cell>
          <cell r="P57">
            <v>43243.691271321644</v>
          </cell>
        </row>
        <row r="58">
          <cell r="D58" t="str">
            <v>3020003307</v>
          </cell>
          <cell r="E58" t="str">
            <v/>
          </cell>
          <cell r="L58" t="str">
            <v>Gross Other Rev. from HS</v>
          </cell>
          <cell r="M58">
            <v>1</v>
          </cell>
          <cell r="O58">
            <v>0</v>
          </cell>
        </row>
        <row r="59">
          <cell r="D59" t="str">
            <v>3020003309</v>
          </cell>
          <cell r="E59" t="str">
            <v/>
          </cell>
          <cell r="L59" t="str">
            <v>Gross Rev. from Sales of Conv. Teleph.</v>
          </cell>
          <cell r="M59">
            <v>1</v>
          </cell>
          <cell r="O59">
            <v>0</v>
          </cell>
        </row>
        <row r="60">
          <cell r="D60" t="str">
            <v>3020003311</v>
          </cell>
          <cell r="E60" t="str">
            <v/>
          </cell>
          <cell r="L60" t="str">
            <v>Gross Rev. from Sales of Accessories</v>
          </cell>
          <cell r="M60">
            <v>1</v>
          </cell>
          <cell r="O60">
            <v>0</v>
          </cell>
        </row>
        <row r="61">
          <cell r="D61" t="str">
            <v>3020003400</v>
          </cell>
          <cell r="E61" t="str">
            <v/>
          </cell>
          <cell r="L61" t="str">
            <v>Gross Other Oper. Rev.</v>
          </cell>
          <cell r="M61">
            <v>1</v>
          </cell>
          <cell r="O61">
            <v>1</v>
          </cell>
        </row>
        <row r="62">
          <cell r="D62" t="str">
            <v>3020003401</v>
          </cell>
          <cell r="E62" t="str">
            <v/>
          </cell>
          <cell r="L62" t="str">
            <v>Gross Other Oper. Rev. fr. Mobile Busin.</v>
          </cell>
          <cell r="M62">
            <v>1</v>
          </cell>
          <cell r="O62">
            <v>0</v>
          </cell>
          <cell r="P62">
            <v>9809.7589777517187</v>
          </cell>
        </row>
        <row r="63">
          <cell r="D63" t="str">
            <v>3020003403</v>
          </cell>
          <cell r="E63" t="str">
            <v/>
          </cell>
          <cell r="L63" t="str">
            <v>Gross Other Oper. Rev. fr. Non-Mobile B.</v>
          </cell>
          <cell r="M63">
            <v>1</v>
          </cell>
          <cell r="O63">
            <v>0</v>
          </cell>
        </row>
        <row r="64">
          <cell r="D64" t="str">
            <v>3020003500</v>
          </cell>
          <cell r="E64" t="str">
            <v/>
          </cell>
          <cell r="L64" t="str">
            <v>Sales Red. Total</v>
          </cell>
          <cell r="M64">
            <v>1</v>
          </cell>
          <cell r="O64">
            <v>1</v>
          </cell>
        </row>
        <row r="65">
          <cell r="D65" t="str">
            <v>3020003501</v>
          </cell>
          <cell r="E65" t="str">
            <v/>
          </cell>
          <cell r="L65" t="str">
            <v>Sales Reduction due to Usage Rev.</v>
          </cell>
          <cell r="M65">
            <v>1</v>
          </cell>
          <cell r="O65">
            <v>1</v>
          </cell>
        </row>
        <row r="66">
          <cell r="D66" t="str">
            <v>3020003503</v>
          </cell>
          <cell r="E66" t="str">
            <v/>
          </cell>
          <cell r="L66" t="str">
            <v>Sales Red. due to Usage/Subscription Rev</v>
          </cell>
          <cell r="M66">
            <v>1</v>
          </cell>
          <cell r="O66">
            <v>0</v>
          </cell>
          <cell r="P66">
            <v>197428.77192641885</v>
          </cell>
        </row>
        <row r="67">
          <cell r="D67" t="str">
            <v>3020003505</v>
          </cell>
          <cell r="E67" t="str">
            <v/>
          </cell>
          <cell r="L67" t="str">
            <v>Sales Red. due to Usage Rev. Visitors</v>
          </cell>
          <cell r="M67">
            <v>1</v>
          </cell>
          <cell r="O67">
            <v>0</v>
          </cell>
        </row>
        <row r="68">
          <cell r="D68" t="str">
            <v>3020003507</v>
          </cell>
          <cell r="E68" t="str">
            <v/>
          </cell>
          <cell r="L68" t="str">
            <v>Sales Red. due to Usage Rev. VNOs</v>
          </cell>
          <cell r="M68">
            <v>1</v>
          </cell>
          <cell r="O68">
            <v>0</v>
          </cell>
        </row>
        <row r="69">
          <cell r="D69" t="str">
            <v>3020003509</v>
          </cell>
          <cell r="E69" t="str">
            <v/>
          </cell>
          <cell r="L69" t="str">
            <v>Sales Red. due to Activation Fee</v>
          </cell>
          <cell r="M69">
            <v>1</v>
          </cell>
          <cell r="O69">
            <v>0</v>
          </cell>
        </row>
        <row r="70">
          <cell r="D70" t="str">
            <v>3020003511</v>
          </cell>
          <cell r="E70" t="str">
            <v/>
          </cell>
          <cell r="L70" t="str">
            <v>Sales Red. due to Disconnection Fee</v>
          </cell>
          <cell r="M70">
            <v>1</v>
          </cell>
          <cell r="O70">
            <v>0</v>
          </cell>
        </row>
        <row r="71">
          <cell r="D71" t="str">
            <v>3020003513</v>
          </cell>
          <cell r="E71" t="str">
            <v/>
          </cell>
          <cell r="L71" t="str">
            <v>Sales Red. due to Rev. fr. HS and Acc.</v>
          </cell>
          <cell r="M71">
            <v>1</v>
          </cell>
          <cell r="O71">
            <v>1</v>
          </cell>
        </row>
        <row r="72">
          <cell r="D72" t="str">
            <v>3020003515</v>
          </cell>
          <cell r="E72" t="str">
            <v/>
          </cell>
          <cell r="L72" t="str">
            <v>Sales Red. due to HS</v>
          </cell>
          <cell r="M72">
            <v>1</v>
          </cell>
          <cell r="O72">
            <v>1</v>
          </cell>
        </row>
        <row r="73">
          <cell r="D73" t="str">
            <v>3020003517</v>
          </cell>
          <cell r="E73" t="str">
            <v/>
          </cell>
          <cell r="L73" t="str">
            <v>Sales Red. due to HS for Acq. Subscriber</v>
          </cell>
          <cell r="M73">
            <v>1</v>
          </cell>
          <cell r="O73">
            <v>0</v>
          </cell>
          <cell r="P73">
            <v>11808.731024262293</v>
          </cell>
        </row>
        <row r="74">
          <cell r="D74" t="str">
            <v>3020003519</v>
          </cell>
          <cell r="E74" t="str">
            <v/>
          </cell>
          <cell r="L74" t="str">
            <v>Sales Red. due to HS for Ret. Subscriber</v>
          </cell>
          <cell r="M74">
            <v>1</v>
          </cell>
          <cell r="O74">
            <v>0</v>
          </cell>
        </row>
        <row r="75">
          <cell r="D75" t="str">
            <v>3020003521</v>
          </cell>
          <cell r="E75" t="str">
            <v/>
          </cell>
          <cell r="L75" t="str">
            <v>Other Sales Red. due to HS and Acc. Sale</v>
          </cell>
          <cell r="M75">
            <v>1</v>
          </cell>
          <cell r="O75">
            <v>0</v>
          </cell>
        </row>
        <row r="76">
          <cell r="D76" t="str">
            <v>3020003523</v>
          </cell>
          <cell r="E76" t="str">
            <v/>
          </cell>
          <cell r="L76" t="str">
            <v>Sales Red. due to Other Oper.Rev.</v>
          </cell>
          <cell r="M76">
            <v>1</v>
          </cell>
          <cell r="O76">
            <v>1</v>
          </cell>
        </row>
        <row r="77">
          <cell r="D77" t="str">
            <v>3020003525</v>
          </cell>
          <cell r="E77" t="str">
            <v/>
          </cell>
          <cell r="L77" t="str">
            <v>Sales Red. due to Other Oper.Rev. Mobile</v>
          </cell>
          <cell r="M77">
            <v>1</v>
          </cell>
          <cell r="O77">
            <v>0</v>
          </cell>
        </row>
        <row r="78">
          <cell r="D78" t="str">
            <v>3020003527</v>
          </cell>
          <cell r="E78" t="str">
            <v/>
          </cell>
          <cell r="L78" t="str">
            <v>Sales Red. due to Other Oper.Rev. Non-M.</v>
          </cell>
          <cell r="M78">
            <v>1</v>
          </cell>
          <cell r="O78">
            <v>0</v>
          </cell>
        </row>
        <row r="79">
          <cell r="D79" t="str">
            <v>3100000000</v>
          </cell>
          <cell r="E79" t="str">
            <v/>
          </cell>
          <cell r="L79" t="str">
            <v>Cost of Sales</v>
          </cell>
          <cell r="M79">
            <v>1</v>
          </cell>
        </row>
        <row r="80">
          <cell r="D80" t="str">
            <v>3120000000</v>
          </cell>
          <cell r="E80" t="str">
            <v/>
          </cell>
          <cell r="L80" t="str">
            <v>Cost of sales mobile communications</v>
          </cell>
          <cell r="M80">
            <v>1</v>
          </cell>
        </row>
        <row r="81">
          <cell r="D81" t="str">
            <v>3121000000</v>
          </cell>
          <cell r="E81" t="str">
            <v/>
          </cell>
          <cell r="L81" t="str">
            <v>Consol. Elim. CoS mobile communications</v>
          </cell>
          <cell r="M81">
            <v>0</v>
          </cell>
        </row>
        <row r="82">
          <cell r="D82" t="str">
            <v>3123000000</v>
          </cell>
          <cell r="E82" t="str">
            <v/>
          </cell>
          <cell r="L82" t="str">
            <v>Other CoS mobile communications</v>
          </cell>
          <cell r="M82">
            <v>1</v>
          </cell>
        </row>
        <row r="83">
          <cell r="D83" t="str">
            <v>3123003100</v>
          </cell>
          <cell r="E83" t="str">
            <v/>
          </cell>
          <cell r="L83" t="str">
            <v>Goods and services purchased</v>
          </cell>
          <cell r="M83">
            <v>1</v>
          </cell>
        </row>
        <row r="84">
          <cell r="D84" t="str">
            <v>3123003110</v>
          </cell>
          <cell r="E84" t="str">
            <v/>
          </cell>
          <cell r="L84" t="str">
            <v>Goods purchased</v>
          </cell>
          <cell r="M84">
            <v>1</v>
          </cell>
        </row>
        <row r="85">
          <cell r="D85" t="str">
            <v>3123003111</v>
          </cell>
          <cell r="E85" t="str">
            <v/>
          </cell>
          <cell r="L85" t="str">
            <v>Cost of raw materials and supplies</v>
          </cell>
          <cell r="M85">
            <v>0</v>
          </cell>
          <cell r="N85">
            <v>3627.5</v>
          </cell>
        </row>
        <row r="86">
          <cell r="D86" t="str">
            <v>3123003113</v>
          </cell>
          <cell r="E86" t="str">
            <v/>
          </cell>
          <cell r="L86" t="str">
            <v>Cost of purchased goods</v>
          </cell>
          <cell r="M86">
            <v>1</v>
          </cell>
        </row>
        <row r="87">
          <cell r="D87" t="str">
            <v>3123003115</v>
          </cell>
          <cell r="E87" t="str">
            <v/>
          </cell>
          <cell r="L87" t="str">
            <v>Consumption of handsets/accessories</v>
          </cell>
          <cell r="M87">
            <v>1</v>
          </cell>
        </row>
        <row r="88">
          <cell r="D88" t="str">
            <v>3123003117</v>
          </cell>
          <cell r="E88" t="str">
            <v/>
          </cell>
          <cell r="L88" t="str">
            <v>Consumption of handsets</v>
          </cell>
          <cell r="M88">
            <v>1</v>
          </cell>
        </row>
        <row r="89">
          <cell r="D89" t="str">
            <v>3123003119</v>
          </cell>
          <cell r="E89" t="str">
            <v/>
          </cell>
          <cell r="L89" t="str">
            <v>Consumption of mobile handsets</v>
          </cell>
          <cell r="M89">
            <v>0</v>
          </cell>
          <cell r="N89">
            <v>313352.27100000001</v>
          </cell>
        </row>
        <row r="90">
          <cell r="D90" t="str">
            <v>3123003121</v>
          </cell>
          <cell r="E90" t="str">
            <v/>
          </cell>
          <cell r="L90" t="str">
            <v>Consumption of conventional telephones</v>
          </cell>
          <cell r="M90">
            <v>0</v>
          </cell>
        </row>
        <row r="91">
          <cell r="D91" t="str">
            <v>3123003123</v>
          </cell>
          <cell r="E91" t="str">
            <v/>
          </cell>
          <cell r="L91" t="str">
            <v>Consumption of access. for mobile phones</v>
          </cell>
          <cell r="M91">
            <v>0</v>
          </cell>
        </row>
        <row r="92">
          <cell r="D92" t="str">
            <v>3123003125</v>
          </cell>
          <cell r="E92" t="str">
            <v/>
          </cell>
          <cell r="L92" t="str">
            <v>Consumption of SIM cards (programmed)</v>
          </cell>
          <cell r="M92">
            <v>0</v>
          </cell>
          <cell r="N92">
            <v>8994.6014112693665</v>
          </cell>
        </row>
        <row r="93">
          <cell r="D93" t="str">
            <v>3123003127</v>
          </cell>
          <cell r="E93" t="str">
            <v/>
          </cell>
          <cell r="L93" t="str">
            <v>Consumption of vouchers</v>
          </cell>
          <cell r="M93">
            <v>0</v>
          </cell>
          <cell r="N93">
            <v>11153.731044728529</v>
          </cell>
        </row>
        <row r="94">
          <cell r="D94" t="str">
            <v>3123003129</v>
          </cell>
          <cell r="E94" t="str">
            <v/>
          </cell>
          <cell r="L94" t="str">
            <v>Consumption of other trading goods</v>
          </cell>
          <cell r="M94">
            <v>0</v>
          </cell>
        </row>
        <row r="95">
          <cell r="D95" t="str">
            <v>3123003131</v>
          </cell>
          <cell r="E95" t="str">
            <v/>
          </cell>
          <cell r="L95" t="str">
            <v>Consumption of other material</v>
          </cell>
          <cell r="M95">
            <v>0</v>
          </cell>
        </row>
        <row r="96">
          <cell r="D96" t="str">
            <v>3123003133</v>
          </cell>
          <cell r="E96" t="str">
            <v/>
          </cell>
          <cell r="L96" t="str">
            <v>Services purchased</v>
          </cell>
          <cell r="M96">
            <v>1</v>
          </cell>
        </row>
        <row r="97">
          <cell r="D97" t="str">
            <v>3123003135</v>
          </cell>
          <cell r="E97" t="str">
            <v/>
          </cell>
          <cell r="L97" t="str">
            <v>Exp. for telecom. serv. prov. by 3rd p.</v>
          </cell>
          <cell r="M97">
            <v>1</v>
          </cell>
        </row>
        <row r="98">
          <cell r="D98" t="str">
            <v>3123003137</v>
          </cell>
          <cell r="E98" t="str">
            <v/>
          </cell>
          <cell r="L98" t="str">
            <v>Interconnect costs</v>
          </cell>
          <cell r="M98">
            <v>0</v>
          </cell>
          <cell r="N98">
            <v>537879.98085902457</v>
          </cell>
        </row>
        <row r="99">
          <cell r="D99" t="str">
            <v>3123003139</v>
          </cell>
          <cell r="E99" t="str">
            <v/>
          </cell>
          <cell r="L99" t="str">
            <v>Costs non-voice and value adding serv.</v>
          </cell>
          <cell r="M99">
            <v>0</v>
          </cell>
        </row>
        <row r="100">
          <cell r="D100" t="str">
            <v>3123003141</v>
          </cell>
          <cell r="E100" t="str">
            <v/>
          </cell>
          <cell r="L100" t="str">
            <v>Roaming costs</v>
          </cell>
          <cell r="M100">
            <v>0</v>
          </cell>
          <cell r="N100">
            <v>110051.3044523368</v>
          </cell>
        </row>
        <row r="101">
          <cell r="D101" t="str">
            <v>3123003143</v>
          </cell>
          <cell r="E101" t="str">
            <v/>
          </cell>
          <cell r="L101" t="str">
            <v>Sundry exp. supp. by oth. domestic telco</v>
          </cell>
          <cell r="M101">
            <v>0</v>
          </cell>
        </row>
        <row r="102">
          <cell r="D102" t="str">
            <v>3123003145</v>
          </cell>
          <cell r="E102" t="str">
            <v/>
          </cell>
          <cell r="L102" t="str">
            <v>Maintenance of telecom. equipment</v>
          </cell>
          <cell r="M102">
            <v>0</v>
          </cell>
          <cell r="N102">
            <v>78559</v>
          </cell>
        </row>
        <row r="103">
          <cell r="D103" t="str">
            <v>3123003147</v>
          </cell>
          <cell r="E103" t="str">
            <v/>
          </cell>
          <cell r="L103" t="str">
            <v>Maintenance of land and buildings</v>
          </cell>
          <cell r="M103">
            <v>0</v>
          </cell>
        </row>
        <row r="104">
          <cell r="D104" t="str">
            <v>3123003149</v>
          </cell>
          <cell r="E104" t="str">
            <v/>
          </cell>
          <cell r="L104" t="str">
            <v>Other maintenance</v>
          </cell>
          <cell r="M104">
            <v>0</v>
          </cell>
        </row>
        <row r="105">
          <cell r="D105" t="str">
            <v>3123003151</v>
          </cell>
          <cell r="E105" t="str">
            <v/>
          </cell>
          <cell r="L105" t="str">
            <v>Power/Electricity/Water (Cost Materials)</v>
          </cell>
          <cell r="M105">
            <v>0</v>
          </cell>
          <cell r="N105">
            <v>4142.5200000000004</v>
          </cell>
        </row>
        <row r="106">
          <cell r="D106" t="str">
            <v>3123003153</v>
          </cell>
          <cell r="E106" t="str">
            <v/>
          </cell>
          <cell r="L106" t="str">
            <v>Other services purchased</v>
          </cell>
          <cell r="M106">
            <v>0</v>
          </cell>
          <cell r="N106">
            <v>49729.372241832243</v>
          </cell>
        </row>
        <row r="107">
          <cell r="D107" t="str">
            <v>3123003200</v>
          </cell>
          <cell r="E107" t="str">
            <v/>
          </cell>
          <cell r="L107" t="str">
            <v>Personnel costs</v>
          </cell>
          <cell r="M107">
            <v>0</v>
          </cell>
          <cell r="N107">
            <v>73552.066976123082</v>
          </cell>
        </row>
        <row r="108">
          <cell r="D108" t="str">
            <v>3123003300</v>
          </cell>
          <cell r="E108" t="str">
            <v/>
          </cell>
          <cell r="L108" t="str">
            <v>Depreciation/amortization and write-down</v>
          </cell>
          <cell r="M108">
            <v>1</v>
          </cell>
        </row>
        <row r="109">
          <cell r="D109" t="str">
            <v>3123003301</v>
          </cell>
          <cell r="E109" t="str">
            <v/>
          </cell>
          <cell r="L109" t="str">
            <v>Deprec. on startup and bus. expans. exp.</v>
          </cell>
          <cell r="M109">
            <v>0</v>
          </cell>
        </row>
        <row r="110">
          <cell r="D110" t="str">
            <v>3123003303</v>
          </cell>
          <cell r="E110" t="str">
            <v/>
          </cell>
          <cell r="L110" t="str">
            <v>Depreciation on intangible assets</v>
          </cell>
          <cell r="M110">
            <v>1</v>
          </cell>
        </row>
        <row r="111">
          <cell r="D111" t="str">
            <v>3123003305</v>
          </cell>
          <cell r="E111" t="str">
            <v/>
          </cell>
          <cell r="L111" t="str">
            <v>Scheduled deprec./amort. on intang. ass</v>
          </cell>
          <cell r="M111">
            <v>1</v>
          </cell>
        </row>
        <row r="112">
          <cell r="D112" t="str">
            <v>3123003307</v>
          </cell>
          <cell r="E112" t="str">
            <v/>
          </cell>
          <cell r="L112" t="str">
            <v>Scheduled depreciation UMTS licence</v>
          </cell>
          <cell r="M112">
            <v>0</v>
          </cell>
          <cell r="N112">
            <v>1650</v>
          </cell>
        </row>
        <row r="113">
          <cell r="D113" t="str">
            <v>3123003309</v>
          </cell>
          <cell r="E113" t="str">
            <v/>
          </cell>
          <cell r="L113" t="str">
            <v>Scheduled depreciation GSM licence</v>
          </cell>
          <cell r="M113">
            <v>0</v>
          </cell>
          <cell r="N113">
            <v>30243.006453333332</v>
          </cell>
        </row>
        <row r="114">
          <cell r="D114" t="str">
            <v>3123003311</v>
          </cell>
          <cell r="E114" t="str">
            <v/>
          </cell>
          <cell r="L114" t="str">
            <v>Scheduled depreciation software licences</v>
          </cell>
          <cell r="M114">
            <v>0</v>
          </cell>
          <cell r="N114">
            <v>53833.316093333335</v>
          </cell>
        </row>
        <row r="115">
          <cell r="D115" t="str">
            <v>3123003313</v>
          </cell>
          <cell r="E115" t="str">
            <v/>
          </cell>
          <cell r="L115" t="str">
            <v>Scheduled depreciation other conc./lic.</v>
          </cell>
          <cell r="M115">
            <v>0</v>
          </cell>
          <cell r="N115">
            <v>1074.9380799999999</v>
          </cell>
        </row>
        <row r="116">
          <cell r="D116" t="str">
            <v>3123003315</v>
          </cell>
          <cell r="E116" t="str">
            <v/>
          </cell>
          <cell r="L116" t="str">
            <v>Non-scheduled write downs of intang. ass</v>
          </cell>
          <cell r="M116">
            <v>0</v>
          </cell>
        </row>
        <row r="117">
          <cell r="D117" t="str">
            <v>3123003317</v>
          </cell>
          <cell r="E117" t="str">
            <v/>
          </cell>
          <cell r="L117" t="str">
            <v>Depreciation on tangible assets</v>
          </cell>
          <cell r="M117">
            <v>1</v>
          </cell>
        </row>
        <row r="118">
          <cell r="D118" t="str">
            <v>3123003319</v>
          </cell>
          <cell r="E118" t="str">
            <v/>
          </cell>
          <cell r="L118" t="str">
            <v>Scheduled deprec. on tangible assets</v>
          </cell>
          <cell r="M118">
            <v>0</v>
          </cell>
          <cell r="N118">
            <v>290198.99020383146</v>
          </cell>
        </row>
        <row r="119">
          <cell r="D119" t="str">
            <v>3123003321</v>
          </cell>
          <cell r="E119" t="str">
            <v/>
          </cell>
          <cell r="L119" t="str">
            <v>Non-scheduled deprec. on tang. assets</v>
          </cell>
          <cell r="M119">
            <v>0</v>
          </cell>
        </row>
        <row r="120">
          <cell r="D120" t="str">
            <v>3123003400</v>
          </cell>
          <cell r="E120" t="str">
            <v/>
          </cell>
          <cell r="L120" t="str">
            <v>Other cost of sales</v>
          </cell>
          <cell r="M120">
            <v>0</v>
          </cell>
          <cell r="N120">
            <v>103166.93971980554</v>
          </cell>
        </row>
        <row r="121">
          <cell r="D121" t="str">
            <v>3123003500</v>
          </cell>
          <cell r="E121" t="str">
            <v/>
          </cell>
          <cell r="L121" t="str">
            <v>Not assignable cost allocations</v>
          </cell>
          <cell r="M121">
            <v>0</v>
          </cell>
        </row>
        <row r="122">
          <cell r="D122" t="str">
            <v>3124000000</v>
          </cell>
          <cell r="E122" t="str">
            <v/>
          </cell>
          <cell r="L122" t="str">
            <v>Changes in inventories of FG/SFG/WIP</v>
          </cell>
          <cell r="M122">
            <v>1</v>
          </cell>
        </row>
        <row r="123">
          <cell r="D123" t="str">
            <v>3124010000</v>
          </cell>
          <cell r="E123" t="str">
            <v/>
          </cell>
          <cell r="L123" t="str">
            <v>Changes in inventories (Plan)</v>
          </cell>
          <cell r="M123">
            <v>0</v>
          </cell>
        </row>
        <row r="124">
          <cell r="D124" t="str">
            <v>3199990000</v>
          </cell>
          <cell r="E124" t="str">
            <v/>
          </cell>
          <cell r="L124" t="str">
            <v>Gross profit (loss) from sales</v>
          </cell>
          <cell r="M124">
            <v>1</v>
          </cell>
        </row>
        <row r="125">
          <cell r="D125" t="str">
            <v>3200000000</v>
          </cell>
          <cell r="E125" t="str">
            <v/>
          </cell>
          <cell r="L125" t="str">
            <v>Selling costs</v>
          </cell>
          <cell r="M125">
            <v>1</v>
          </cell>
        </row>
        <row r="126">
          <cell r="D126" t="str">
            <v>3210000000</v>
          </cell>
          <cell r="E126" t="str">
            <v/>
          </cell>
          <cell r="L126" t="str">
            <v>Operative selling</v>
          </cell>
          <cell r="M126">
            <v>1</v>
          </cell>
        </row>
        <row r="127">
          <cell r="D127" t="str">
            <v>3211000000</v>
          </cell>
          <cell r="E127" t="str">
            <v/>
          </cell>
          <cell r="L127" t="str">
            <v>Direct selling</v>
          </cell>
          <cell r="M127">
            <v>1</v>
          </cell>
        </row>
        <row r="128">
          <cell r="D128" t="str">
            <v>3211000999</v>
          </cell>
          <cell r="E128" t="str">
            <v/>
          </cell>
          <cell r="L128" t="str">
            <v>Consol. Elim. Direct selling</v>
          </cell>
          <cell r="M128">
            <v>0</v>
          </cell>
        </row>
        <row r="129">
          <cell r="D129" t="str">
            <v>3211003100</v>
          </cell>
          <cell r="E129" t="str">
            <v/>
          </cell>
          <cell r="L129" t="str">
            <v>Goods and services purchased</v>
          </cell>
          <cell r="M129">
            <v>0</v>
          </cell>
          <cell r="N129">
            <v>2743.0812183746416</v>
          </cell>
        </row>
        <row r="130">
          <cell r="D130" t="str">
            <v>3211003200</v>
          </cell>
          <cell r="E130" t="str">
            <v/>
          </cell>
          <cell r="L130" t="str">
            <v>Personnel costs</v>
          </cell>
          <cell r="M130">
            <v>0</v>
          </cell>
          <cell r="N130">
            <v>9507.2232191176481</v>
          </cell>
        </row>
        <row r="131">
          <cell r="D131" t="str">
            <v>3211003300</v>
          </cell>
          <cell r="E131" t="str">
            <v/>
          </cell>
          <cell r="L131" t="str">
            <v>Deprec./amortization and write-downs</v>
          </cell>
          <cell r="M131">
            <v>0</v>
          </cell>
        </row>
        <row r="132">
          <cell r="D132" t="str">
            <v>3211003400</v>
          </cell>
          <cell r="E132" t="str">
            <v/>
          </cell>
          <cell r="L132" t="str">
            <v>Other costs</v>
          </cell>
          <cell r="M132">
            <v>1</v>
          </cell>
        </row>
        <row r="133">
          <cell r="D133" t="str">
            <v>3211003417</v>
          </cell>
          <cell r="E133" t="str">
            <v/>
          </cell>
          <cell r="L133" t="str">
            <v>Channel commissions</v>
          </cell>
          <cell r="M133">
            <v>1</v>
          </cell>
        </row>
        <row r="134">
          <cell r="D134" t="str">
            <v>3211003419</v>
          </cell>
          <cell r="E134" t="str">
            <v/>
          </cell>
          <cell r="L134" t="str">
            <v>Contract commissions</v>
          </cell>
          <cell r="M134">
            <v>1</v>
          </cell>
        </row>
        <row r="135">
          <cell r="D135" t="str">
            <v>3211003421</v>
          </cell>
          <cell r="E135" t="str">
            <v/>
          </cell>
          <cell r="L135" t="str">
            <v>Commissions for new contractors</v>
          </cell>
          <cell r="M135">
            <v>0</v>
          </cell>
        </row>
        <row r="136">
          <cell r="D136" t="str">
            <v>3211003423</v>
          </cell>
          <cell r="E136" t="str">
            <v/>
          </cell>
          <cell r="L136" t="str">
            <v>Commissions for contract extension</v>
          </cell>
          <cell r="M136">
            <v>0</v>
          </cell>
        </row>
        <row r="137">
          <cell r="D137" t="str">
            <v>3211003425</v>
          </cell>
          <cell r="E137" t="str">
            <v/>
          </cell>
          <cell r="L137" t="str">
            <v>Commissions prepay</v>
          </cell>
          <cell r="M137">
            <v>0</v>
          </cell>
        </row>
        <row r="138">
          <cell r="D138" t="str">
            <v>3211003427</v>
          </cell>
          <cell r="E138" t="str">
            <v/>
          </cell>
          <cell r="L138" t="str">
            <v>Commissions vouchers</v>
          </cell>
          <cell r="M138">
            <v>0</v>
          </cell>
        </row>
        <row r="139">
          <cell r="D139" t="str">
            <v>3211003429</v>
          </cell>
          <cell r="E139" t="str">
            <v/>
          </cell>
          <cell r="L139" t="str">
            <v>Other commissions</v>
          </cell>
          <cell r="M139">
            <v>0</v>
          </cell>
        </row>
        <row r="140">
          <cell r="D140" t="str">
            <v>3211003431</v>
          </cell>
          <cell r="E140" t="str">
            <v/>
          </cell>
          <cell r="L140" t="str">
            <v>Sundry other operating expenses</v>
          </cell>
          <cell r="M140">
            <v>0</v>
          </cell>
          <cell r="N140">
            <v>6218.50947</v>
          </cell>
        </row>
        <row r="141">
          <cell r="D141" t="str">
            <v>3211003500</v>
          </cell>
          <cell r="E141" t="str">
            <v/>
          </cell>
          <cell r="L141" t="str">
            <v>Not assignable cost allocations</v>
          </cell>
          <cell r="M141">
            <v>0</v>
          </cell>
        </row>
        <row r="142">
          <cell r="D142" t="str">
            <v>3212000000</v>
          </cell>
          <cell r="E142" t="str">
            <v/>
          </cell>
          <cell r="L142" t="str">
            <v>Retail selling</v>
          </cell>
          <cell r="M142">
            <v>1</v>
          </cell>
        </row>
        <row r="143">
          <cell r="D143" t="str">
            <v>3212000999</v>
          </cell>
          <cell r="E143" t="str">
            <v/>
          </cell>
          <cell r="L143" t="str">
            <v>Consol. Elim. Retail selling</v>
          </cell>
          <cell r="M143">
            <v>0</v>
          </cell>
        </row>
        <row r="144">
          <cell r="D144" t="str">
            <v>3212003100</v>
          </cell>
          <cell r="E144" t="str">
            <v/>
          </cell>
          <cell r="L144" t="str">
            <v>Goods and services purchased</v>
          </cell>
          <cell r="M144">
            <v>0</v>
          </cell>
          <cell r="N144">
            <v>1265</v>
          </cell>
        </row>
        <row r="145">
          <cell r="D145" t="str">
            <v>3212003200</v>
          </cell>
          <cell r="E145" t="str">
            <v/>
          </cell>
          <cell r="L145" t="str">
            <v>Personnel costs</v>
          </cell>
          <cell r="M145">
            <v>0</v>
          </cell>
          <cell r="N145">
            <v>3555.6270175794866</v>
          </cell>
        </row>
        <row r="146">
          <cell r="D146" t="str">
            <v>3212003300</v>
          </cell>
          <cell r="E146" t="str">
            <v/>
          </cell>
          <cell r="L146" t="str">
            <v>Deprec./amortization and write-downs</v>
          </cell>
          <cell r="M146">
            <v>0</v>
          </cell>
        </row>
        <row r="147">
          <cell r="D147" t="str">
            <v>3212003400</v>
          </cell>
          <cell r="E147" t="str">
            <v/>
          </cell>
          <cell r="L147" t="str">
            <v>Other costs</v>
          </cell>
          <cell r="M147">
            <v>1</v>
          </cell>
        </row>
        <row r="148">
          <cell r="D148" t="str">
            <v>3212003417</v>
          </cell>
          <cell r="E148" t="str">
            <v/>
          </cell>
          <cell r="L148" t="str">
            <v>Channel commissions</v>
          </cell>
          <cell r="M148">
            <v>1</v>
          </cell>
        </row>
        <row r="149">
          <cell r="D149" t="str">
            <v>3212003419</v>
          </cell>
          <cell r="E149" t="str">
            <v/>
          </cell>
          <cell r="L149" t="str">
            <v>Contract commissions</v>
          </cell>
          <cell r="M149">
            <v>1</v>
          </cell>
        </row>
        <row r="150">
          <cell r="D150" t="str">
            <v>3212003421</v>
          </cell>
          <cell r="E150" t="str">
            <v/>
          </cell>
          <cell r="L150" t="str">
            <v>Commissions for new contractors</v>
          </cell>
          <cell r="M150">
            <v>0</v>
          </cell>
        </row>
        <row r="151">
          <cell r="D151" t="str">
            <v>3212003423</v>
          </cell>
          <cell r="E151" t="str">
            <v/>
          </cell>
          <cell r="L151" t="str">
            <v>Commissions for contract extension</v>
          </cell>
          <cell r="M151">
            <v>0</v>
          </cell>
        </row>
        <row r="152">
          <cell r="D152" t="str">
            <v>3212003425</v>
          </cell>
          <cell r="E152" t="str">
            <v/>
          </cell>
          <cell r="L152" t="str">
            <v>Commissions prepay</v>
          </cell>
          <cell r="M152">
            <v>0</v>
          </cell>
        </row>
        <row r="153">
          <cell r="D153" t="str">
            <v>3212003427</v>
          </cell>
          <cell r="E153" t="str">
            <v/>
          </cell>
          <cell r="L153" t="str">
            <v>Commissions vouchers</v>
          </cell>
          <cell r="M153">
            <v>0</v>
          </cell>
        </row>
        <row r="154">
          <cell r="D154" t="str">
            <v>3212003429</v>
          </cell>
          <cell r="E154" t="str">
            <v/>
          </cell>
          <cell r="L154" t="str">
            <v>Other commissions</v>
          </cell>
          <cell r="M154">
            <v>0</v>
          </cell>
        </row>
        <row r="155">
          <cell r="D155" t="str">
            <v>3212003431</v>
          </cell>
          <cell r="E155" t="str">
            <v/>
          </cell>
          <cell r="L155" t="str">
            <v>Sundry other operating expenses</v>
          </cell>
          <cell r="M155">
            <v>0</v>
          </cell>
          <cell r="N155">
            <v>4775</v>
          </cell>
        </row>
        <row r="156">
          <cell r="D156" t="str">
            <v>3212003500</v>
          </cell>
          <cell r="E156" t="str">
            <v/>
          </cell>
          <cell r="L156" t="str">
            <v>Not assignable cost allocations</v>
          </cell>
          <cell r="M156">
            <v>0</v>
          </cell>
        </row>
        <row r="157">
          <cell r="D157" t="str">
            <v>3213000000</v>
          </cell>
          <cell r="E157" t="str">
            <v/>
          </cell>
          <cell r="L157" t="str">
            <v>Indirect selling</v>
          </cell>
          <cell r="M157">
            <v>1</v>
          </cell>
        </row>
        <row r="158">
          <cell r="D158" t="str">
            <v>3213000999</v>
          </cell>
          <cell r="E158" t="str">
            <v/>
          </cell>
          <cell r="L158" t="str">
            <v>Consol. Elim. Indirect selling</v>
          </cell>
          <cell r="M158">
            <v>0</v>
          </cell>
        </row>
        <row r="159">
          <cell r="D159" t="str">
            <v>3213003100</v>
          </cell>
          <cell r="E159" t="str">
            <v/>
          </cell>
          <cell r="L159" t="str">
            <v>Goods and services purchased</v>
          </cell>
          <cell r="M159">
            <v>0</v>
          </cell>
          <cell r="N159">
            <v>13015.614576674387</v>
          </cell>
        </row>
        <row r="160">
          <cell r="D160" t="str">
            <v>3213003200</v>
          </cell>
          <cell r="E160" t="str">
            <v/>
          </cell>
          <cell r="L160" t="str">
            <v>Personnel costs</v>
          </cell>
          <cell r="M160">
            <v>0</v>
          </cell>
          <cell r="N160">
            <v>2875.9429693924217</v>
          </cell>
        </row>
        <row r="161">
          <cell r="D161" t="str">
            <v>3213003300</v>
          </cell>
          <cell r="E161" t="str">
            <v/>
          </cell>
          <cell r="L161" t="str">
            <v>Deprec./amortization and write-downs</v>
          </cell>
          <cell r="M161">
            <v>0</v>
          </cell>
        </row>
        <row r="162">
          <cell r="D162" t="str">
            <v>3213003400</v>
          </cell>
          <cell r="E162" t="str">
            <v/>
          </cell>
          <cell r="L162" t="str">
            <v>Other costs</v>
          </cell>
          <cell r="M162">
            <v>1</v>
          </cell>
        </row>
        <row r="163">
          <cell r="D163" t="str">
            <v>3213003417</v>
          </cell>
          <cell r="E163" t="str">
            <v/>
          </cell>
          <cell r="L163" t="str">
            <v>Channel commissions</v>
          </cell>
          <cell r="M163">
            <v>1</v>
          </cell>
        </row>
        <row r="164">
          <cell r="D164" t="str">
            <v>3213003419</v>
          </cell>
          <cell r="E164" t="str">
            <v/>
          </cell>
          <cell r="L164" t="str">
            <v>Contract commissions</v>
          </cell>
          <cell r="M164">
            <v>1</v>
          </cell>
        </row>
        <row r="165">
          <cell r="D165" t="str">
            <v>3213003421</v>
          </cell>
          <cell r="E165" t="str">
            <v/>
          </cell>
          <cell r="L165" t="str">
            <v>Commissions for new contractors</v>
          </cell>
          <cell r="M165">
            <v>0</v>
          </cell>
          <cell r="N165">
            <v>8996.6626020000022</v>
          </cell>
        </row>
        <row r="166">
          <cell r="D166" t="str">
            <v>3213003423</v>
          </cell>
          <cell r="E166" t="str">
            <v/>
          </cell>
          <cell r="L166" t="str">
            <v>Commissions for contract extension</v>
          </cell>
          <cell r="M166">
            <v>0</v>
          </cell>
          <cell r="N166">
            <v>5815.7993980000001</v>
          </cell>
        </row>
        <row r="167">
          <cell r="D167" t="str">
            <v>3213003425</v>
          </cell>
          <cell r="E167" t="str">
            <v/>
          </cell>
          <cell r="L167" t="str">
            <v>Commissions prepay</v>
          </cell>
          <cell r="M167">
            <v>0</v>
          </cell>
        </row>
        <row r="168">
          <cell r="D168" t="str">
            <v>3213003427</v>
          </cell>
          <cell r="E168" t="str">
            <v/>
          </cell>
          <cell r="L168" t="str">
            <v>Commissions vouchers</v>
          </cell>
          <cell r="M168">
            <v>0</v>
          </cell>
        </row>
        <row r="169">
          <cell r="D169" t="str">
            <v>3213003429</v>
          </cell>
          <cell r="E169" t="str">
            <v/>
          </cell>
          <cell r="L169" t="str">
            <v>Other commissions</v>
          </cell>
          <cell r="M169">
            <v>0</v>
          </cell>
        </row>
        <row r="170">
          <cell r="D170" t="str">
            <v>3213003431</v>
          </cell>
          <cell r="E170" t="str">
            <v/>
          </cell>
          <cell r="L170" t="str">
            <v>Sundry other operating expenses</v>
          </cell>
          <cell r="M170">
            <v>0</v>
          </cell>
          <cell r="N170">
            <v>37431.264590000006</v>
          </cell>
        </row>
        <row r="171">
          <cell r="D171" t="str">
            <v>3213003500</v>
          </cell>
          <cell r="E171" t="str">
            <v/>
          </cell>
          <cell r="L171" t="str">
            <v>Not assignable cost allocations</v>
          </cell>
          <cell r="M171">
            <v>0</v>
          </cell>
        </row>
        <row r="172">
          <cell r="D172" t="str">
            <v>3214000000</v>
          </cell>
          <cell r="E172" t="str">
            <v/>
          </cell>
          <cell r="L172" t="str">
            <v>Call center/customer care</v>
          </cell>
          <cell r="M172">
            <v>1</v>
          </cell>
        </row>
        <row r="173">
          <cell r="D173" t="str">
            <v>3214000999</v>
          </cell>
          <cell r="E173" t="str">
            <v/>
          </cell>
          <cell r="L173" t="str">
            <v>Consol. Elim. Call center/customer care</v>
          </cell>
          <cell r="M173">
            <v>0</v>
          </cell>
        </row>
        <row r="174">
          <cell r="D174" t="str">
            <v>3214003100</v>
          </cell>
          <cell r="E174" t="str">
            <v/>
          </cell>
          <cell r="L174" t="str">
            <v>Goods and services purchased</v>
          </cell>
          <cell r="M174">
            <v>0</v>
          </cell>
          <cell r="N174">
            <v>8641.3345708084562</v>
          </cell>
        </row>
        <row r="175">
          <cell r="D175" t="str">
            <v>3214003200</v>
          </cell>
          <cell r="E175" t="str">
            <v/>
          </cell>
          <cell r="L175" t="str">
            <v>Personnel costs</v>
          </cell>
          <cell r="M175">
            <v>0</v>
          </cell>
          <cell r="N175">
            <v>18789.44237750793</v>
          </cell>
        </row>
        <row r="176">
          <cell r="D176" t="str">
            <v>3214003300</v>
          </cell>
          <cell r="E176" t="str">
            <v/>
          </cell>
          <cell r="L176" t="str">
            <v>Deprec./amortization and write-downs</v>
          </cell>
          <cell r="M176">
            <v>0</v>
          </cell>
        </row>
        <row r="177">
          <cell r="D177" t="str">
            <v>3214003400</v>
          </cell>
          <cell r="E177" t="str">
            <v/>
          </cell>
          <cell r="L177" t="str">
            <v>Other costs</v>
          </cell>
          <cell r="M177">
            <v>1</v>
          </cell>
        </row>
        <row r="178">
          <cell r="D178" t="str">
            <v>3214003410</v>
          </cell>
          <cell r="E178" t="str">
            <v/>
          </cell>
          <cell r="L178" t="str">
            <v>Customer services (outsourced)</v>
          </cell>
          <cell r="M178">
            <v>0</v>
          </cell>
        </row>
        <row r="179">
          <cell r="D179" t="str">
            <v>3214003420</v>
          </cell>
          <cell r="E179" t="str">
            <v/>
          </cell>
          <cell r="L179" t="str">
            <v>Sundry other costs</v>
          </cell>
          <cell r="M179">
            <v>0</v>
          </cell>
          <cell r="N179">
            <v>6316</v>
          </cell>
        </row>
        <row r="180">
          <cell r="D180" t="str">
            <v>3214003500</v>
          </cell>
          <cell r="E180" t="str">
            <v/>
          </cell>
          <cell r="L180" t="str">
            <v>Not assignable cost allocations</v>
          </cell>
          <cell r="M180">
            <v>0</v>
          </cell>
        </row>
        <row r="181">
          <cell r="D181" t="str">
            <v>3215000000</v>
          </cell>
          <cell r="E181" t="str">
            <v/>
          </cell>
          <cell r="L181" t="str">
            <v>Other costs operative selling</v>
          </cell>
          <cell r="M181">
            <v>1</v>
          </cell>
        </row>
        <row r="182">
          <cell r="D182" t="str">
            <v>3215000999</v>
          </cell>
          <cell r="E182" t="str">
            <v/>
          </cell>
          <cell r="L182" t="str">
            <v>Consol. Elim. other costs op. selling</v>
          </cell>
          <cell r="M182">
            <v>0</v>
          </cell>
        </row>
        <row r="183">
          <cell r="D183" t="str">
            <v>3215003100</v>
          </cell>
          <cell r="E183" t="str">
            <v/>
          </cell>
          <cell r="L183" t="str">
            <v>Goods and services purchased</v>
          </cell>
          <cell r="M183">
            <v>0</v>
          </cell>
          <cell r="N183">
            <v>516.8074680261409</v>
          </cell>
        </row>
        <row r="184">
          <cell r="D184" t="str">
            <v>3215003200</v>
          </cell>
          <cell r="E184" t="str">
            <v/>
          </cell>
          <cell r="L184" t="str">
            <v>Personnel costs</v>
          </cell>
          <cell r="M184">
            <v>0</v>
          </cell>
          <cell r="N184">
            <v>2174.0012620069556</v>
          </cell>
        </row>
        <row r="185">
          <cell r="D185" t="str">
            <v>3215003300</v>
          </cell>
          <cell r="E185" t="str">
            <v/>
          </cell>
          <cell r="L185" t="str">
            <v>Deprec./amortization and write-downs</v>
          </cell>
          <cell r="M185">
            <v>0</v>
          </cell>
        </row>
        <row r="186">
          <cell r="D186" t="str">
            <v>3215003400</v>
          </cell>
          <cell r="E186" t="str">
            <v/>
          </cell>
          <cell r="L186" t="str">
            <v>Other costs</v>
          </cell>
          <cell r="M186">
            <v>1</v>
          </cell>
        </row>
        <row r="187">
          <cell r="D187" t="str">
            <v>3215003410</v>
          </cell>
          <cell r="E187" t="str">
            <v/>
          </cell>
          <cell r="L187" t="str">
            <v>Losses on accounts receivable</v>
          </cell>
          <cell r="M187">
            <v>0</v>
          </cell>
          <cell r="N187">
            <v>106000</v>
          </cell>
        </row>
        <row r="188">
          <cell r="D188" t="str">
            <v>3215003420</v>
          </cell>
          <cell r="E188" t="str">
            <v/>
          </cell>
          <cell r="L188" t="str">
            <v>Sundry other selling costs</v>
          </cell>
          <cell r="M188">
            <v>0</v>
          </cell>
          <cell r="N188">
            <v>3261.0781499999998</v>
          </cell>
        </row>
        <row r="189">
          <cell r="D189" t="str">
            <v>3215003500</v>
          </cell>
          <cell r="E189" t="str">
            <v/>
          </cell>
          <cell r="L189" t="str">
            <v>Not assignable cost allocations</v>
          </cell>
          <cell r="M189">
            <v>0</v>
          </cell>
        </row>
        <row r="190">
          <cell r="D190" t="str">
            <v>3220000000</v>
          </cell>
          <cell r="E190" t="str">
            <v/>
          </cell>
          <cell r="L190" t="str">
            <v>Marketing</v>
          </cell>
          <cell r="M190">
            <v>1</v>
          </cell>
        </row>
        <row r="191">
          <cell r="D191" t="str">
            <v>3220000999</v>
          </cell>
          <cell r="E191" t="str">
            <v/>
          </cell>
          <cell r="L191" t="str">
            <v>Consolidation Eliminations Marketing</v>
          </cell>
          <cell r="M191">
            <v>0</v>
          </cell>
        </row>
        <row r="192">
          <cell r="D192" t="str">
            <v>3220003100</v>
          </cell>
          <cell r="E192" t="str">
            <v/>
          </cell>
          <cell r="L192" t="str">
            <v>Goods and services purchased</v>
          </cell>
          <cell r="M192">
            <v>0</v>
          </cell>
          <cell r="N192">
            <v>10764.479511322723</v>
          </cell>
        </row>
        <row r="193">
          <cell r="D193" t="str">
            <v>3220003200</v>
          </cell>
          <cell r="E193" t="str">
            <v/>
          </cell>
          <cell r="L193" t="str">
            <v>Personnel costs</v>
          </cell>
          <cell r="M193">
            <v>0</v>
          </cell>
          <cell r="N193">
            <v>11601.320614154176</v>
          </cell>
        </row>
        <row r="194">
          <cell r="D194" t="str">
            <v>3220003300</v>
          </cell>
          <cell r="E194" t="str">
            <v/>
          </cell>
          <cell r="L194" t="str">
            <v>Deprec./amortization and write-downs</v>
          </cell>
          <cell r="M194">
            <v>0</v>
          </cell>
        </row>
        <row r="195">
          <cell r="D195" t="str">
            <v>3220003400</v>
          </cell>
          <cell r="E195" t="str">
            <v/>
          </cell>
          <cell r="L195" t="str">
            <v>Other costs</v>
          </cell>
          <cell r="M195">
            <v>1</v>
          </cell>
        </row>
        <row r="196">
          <cell r="D196" t="str">
            <v>3220003401</v>
          </cell>
          <cell r="E196" t="str">
            <v/>
          </cell>
          <cell r="L196" t="str">
            <v>Marketing</v>
          </cell>
          <cell r="M196">
            <v>1</v>
          </cell>
        </row>
        <row r="197">
          <cell r="D197" t="str">
            <v>3220003403</v>
          </cell>
          <cell r="E197" t="str">
            <v/>
          </cell>
          <cell r="L197" t="str">
            <v>POS-management/ channel marketing</v>
          </cell>
          <cell r="M197">
            <v>0</v>
          </cell>
        </row>
        <row r="198">
          <cell r="D198" t="str">
            <v>3220003405</v>
          </cell>
          <cell r="E198" t="str">
            <v/>
          </cell>
          <cell r="L198" t="str">
            <v>Advertising</v>
          </cell>
          <cell r="M198">
            <v>0</v>
          </cell>
          <cell r="N198">
            <v>136577.43865333335</v>
          </cell>
        </row>
        <row r="199">
          <cell r="D199" t="str">
            <v>3220003407</v>
          </cell>
          <cell r="E199" t="str">
            <v/>
          </cell>
          <cell r="L199" t="str">
            <v>Direct marketing</v>
          </cell>
          <cell r="M199">
            <v>0</v>
          </cell>
        </row>
        <row r="200">
          <cell r="D200" t="str">
            <v>3220003409</v>
          </cell>
          <cell r="E200" t="str">
            <v/>
          </cell>
          <cell r="L200" t="str">
            <v>Subsidies for advert. exp. and marketing</v>
          </cell>
          <cell r="M200">
            <v>0</v>
          </cell>
        </row>
        <row r="201">
          <cell r="D201" t="str">
            <v>3220003411</v>
          </cell>
          <cell r="E201" t="str">
            <v/>
          </cell>
          <cell r="L201" t="str">
            <v>Customer acquisition programmes</v>
          </cell>
          <cell r="M201">
            <v>0</v>
          </cell>
        </row>
        <row r="202">
          <cell r="D202" t="str">
            <v>3220003413</v>
          </cell>
          <cell r="E202" t="str">
            <v/>
          </cell>
          <cell r="L202" t="str">
            <v>Customer retention programmes</v>
          </cell>
          <cell r="M202">
            <v>0</v>
          </cell>
        </row>
        <row r="203">
          <cell r="D203" t="str">
            <v>3220003415</v>
          </cell>
          <cell r="E203" t="str">
            <v/>
          </cell>
          <cell r="L203" t="str">
            <v>Other marketing expenses</v>
          </cell>
          <cell r="M203">
            <v>0</v>
          </cell>
        </row>
        <row r="204">
          <cell r="D204" t="str">
            <v>3220003431</v>
          </cell>
          <cell r="E204" t="str">
            <v/>
          </cell>
          <cell r="L204" t="str">
            <v>Sundry other operating expenses</v>
          </cell>
          <cell r="M204">
            <v>0</v>
          </cell>
          <cell r="N204">
            <v>13695.345501589743</v>
          </cell>
        </row>
        <row r="205">
          <cell r="D205" t="str">
            <v>3220003500</v>
          </cell>
          <cell r="E205" t="str">
            <v/>
          </cell>
          <cell r="L205" t="str">
            <v>Not assignable cost allocations</v>
          </cell>
          <cell r="M205">
            <v>0</v>
          </cell>
        </row>
        <row r="206">
          <cell r="D206" t="str">
            <v>3230000000</v>
          </cell>
          <cell r="E206" t="str">
            <v/>
          </cell>
          <cell r="L206" t="str">
            <v>Order handling</v>
          </cell>
          <cell r="M206">
            <v>1</v>
          </cell>
        </row>
        <row r="207">
          <cell r="D207" t="str">
            <v>3230000999</v>
          </cell>
          <cell r="E207" t="str">
            <v/>
          </cell>
          <cell r="L207" t="str">
            <v>Consol. Elim. order handling</v>
          </cell>
          <cell r="M207">
            <v>0</v>
          </cell>
        </row>
        <row r="208">
          <cell r="D208" t="str">
            <v>3230003100</v>
          </cell>
          <cell r="E208" t="str">
            <v/>
          </cell>
          <cell r="L208" t="str">
            <v>Goods and services purchased</v>
          </cell>
          <cell r="M208">
            <v>0</v>
          </cell>
        </row>
        <row r="209">
          <cell r="D209" t="str">
            <v>3230003200</v>
          </cell>
          <cell r="E209" t="str">
            <v/>
          </cell>
          <cell r="L209" t="str">
            <v>Personnel costs</v>
          </cell>
          <cell r="M209">
            <v>0</v>
          </cell>
        </row>
        <row r="210">
          <cell r="D210" t="str">
            <v>3230003300</v>
          </cell>
          <cell r="E210" t="str">
            <v/>
          </cell>
          <cell r="L210" t="str">
            <v>Deprec./amortization and write-downs</v>
          </cell>
          <cell r="M210">
            <v>0</v>
          </cell>
        </row>
        <row r="211">
          <cell r="D211" t="str">
            <v>3230003400</v>
          </cell>
          <cell r="E211" t="str">
            <v/>
          </cell>
          <cell r="L211" t="str">
            <v>Other costs</v>
          </cell>
          <cell r="M211">
            <v>0</v>
          </cell>
        </row>
        <row r="212">
          <cell r="D212" t="str">
            <v>3230003500</v>
          </cell>
          <cell r="E212" t="str">
            <v/>
          </cell>
          <cell r="L212" t="str">
            <v>Not assignable cost allocations</v>
          </cell>
          <cell r="M212">
            <v>0</v>
          </cell>
        </row>
        <row r="213">
          <cell r="D213" t="str">
            <v>3240000000</v>
          </cell>
          <cell r="E213" t="str">
            <v/>
          </cell>
          <cell r="L213" t="str">
            <v>Billing service acc. receiv. department</v>
          </cell>
          <cell r="M213">
            <v>1</v>
          </cell>
        </row>
        <row r="214">
          <cell r="D214" t="str">
            <v>3240000999</v>
          </cell>
          <cell r="E214" t="str">
            <v/>
          </cell>
          <cell r="L214" t="str">
            <v>Consol. Elim. bill svc, acc. rec. dptm</v>
          </cell>
          <cell r="M214">
            <v>0</v>
          </cell>
        </row>
        <row r="215">
          <cell r="D215" t="str">
            <v>3240003100</v>
          </cell>
          <cell r="E215" t="str">
            <v/>
          </cell>
          <cell r="L215" t="str">
            <v>Goods and services purchased</v>
          </cell>
          <cell r="M215">
            <v>0</v>
          </cell>
          <cell r="N215">
            <v>39722.460329758171</v>
          </cell>
        </row>
        <row r="216">
          <cell r="D216" t="str">
            <v>3240003200</v>
          </cell>
          <cell r="E216" t="str">
            <v/>
          </cell>
          <cell r="L216" t="str">
            <v>Personnel costs</v>
          </cell>
          <cell r="M216">
            <v>0</v>
          </cell>
          <cell r="N216">
            <v>21517.025731732094</v>
          </cell>
        </row>
        <row r="217">
          <cell r="D217" t="str">
            <v>3240003300</v>
          </cell>
          <cell r="E217" t="str">
            <v/>
          </cell>
          <cell r="L217" t="str">
            <v>Deprec./amortization and write-downs</v>
          </cell>
          <cell r="M217">
            <v>0</v>
          </cell>
        </row>
        <row r="218">
          <cell r="D218" t="str">
            <v>3240003400</v>
          </cell>
          <cell r="E218" t="str">
            <v/>
          </cell>
          <cell r="L218" t="str">
            <v>Other costs</v>
          </cell>
          <cell r="M218">
            <v>1</v>
          </cell>
        </row>
        <row r="219">
          <cell r="D219" t="str">
            <v>3240003410</v>
          </cell>
          <cell r="E219" t="str">
            <v/>
          </cell>
          <cell r="L219" t="str">
            <v>Billing expenses</v>
          </cell>
          <cell r="M219">
            <v>1</v>
          </cell>
        </row>
        <row r="220">
          <cell r="D220" t="str">
            <v>3240003411</v>
          </cell>
          <cell r="E220" t="str">
            <v/>
          </cell>
          <cell r="L220" t="str">
            <v>Printing customer invoice</v>
          </cell>
          <cell r="M220">
            <v>0</v>
          </cell>
        </row>
        <row r="221">
          <cell r="D221" t="str">
            <v>3240003413</v>
          </cell>
          <cell r="E221" t="str">
            <v/>
          </cell>
          <cell r="L221" t="str">
            <v>Postage for sending bills</v>
          </cell>
          <cell r="M221">
            <v>0</v>
          </cell>
          <cell r="N221">
            <v>12300</v>
          </cell>
        </row>
        <row r="222">
          <cell r="D222" t="str">
            <v>3240003415</v>
          </cell>
          <cell r="E222" t="str">
            <v/>
          </cell>
          <cell r="L222" t="str">
            <v>Receipts processing costs</v>
          </cell>
          <cell r="M222">
            <v>0</v>
          </cell>
        </row>
        <row r="223">
          <cell r="D223" t="str">
            <v>3240003420</v>
          </cell>
          <cell r="E223" t="str">
            <v/>
          </cell>
          <cell r="L223" t="str">
            <v>Sundry other operating expenses</v>
          </cell>
          <cell r="M223">
            <v>0</v>
          </cell>
          <cell r="N223">
            <v>7352.5</v>
          </cell>
        </row>
        <row r="224">
          <cell r="D224" t="str">
            <v>3240003500</v>
          </cell>
          <cell r="E224" t="str">
            <v/>
          </cell>
          <cell r="L224" t="str">
            <v>Not assignable cost allocations</v>
          </cell>
          <cell r="M224">
            <v>0</v>
          </cell>
        </row>
        <row r="225">
          <cell r="D225" t="str">
            <v>3250000000</v>
          </cell>
          <cell r="E225" t="str">
            <v/>
          </cell>
          <cell r="L225" t="str">
            <v>Other selling costs</v>
          </cell>
          <cell r="M225">
            <v>1</v>
          </cell>
        </row>
        <row r="226">
          <cell r="D226" t="str">
            <v>3250000999</v>
          </cell>
          <cell r="E226" t="str">
            <v/>
          </cell>
          <cell r="L226" t="str">
            <v>Consol Elim. other selling costs</v>
          </cell>
          <cell r="M226">
            <v>0</v>
          </cell>
        </row>
        <row r="227">
          <cell r="D227" t="str">
            <v>3250003100</v>
          </cell>
          <cell r="E227" t="str">
            <v/>
          </cell>
          <cell r="L227" t="str">
            <v>Goods and services purchased</v>
          </cell>
          <cell r="M227">
            <v>0</v>
          </cell>
        </row>
        <row r="228">
          <cell r="D228" t="str">
            <v>3250003200</v>
          </cell>
          <cell r="E228" t="str">
            <v/>
          </cell>
          <cell r="L228" t="str">
            <v>Personnel costs</v>
          </cell>
          <cell r="M228">
            <v>0</v>
          </cell>
        </row>
        <row r="229">
          <cell r="D229" t="str">
            <v>3250003300</v>
          </cell>
          <cell r="E229" t="str">
            <v/>
          </cell>
          <cell r="L229" t="str">
            <v>Deprec./amortization and write-downs</v>
          </cell>
          <cell r="M229">
            <v>0</v>
          </cell>
        </row>
        <row r="230">
          <cell r="D230" t="str">
            <v>3250003400</v>
          </cell>
          <cell r="E230" t="str">
            <v/>
          </cell>
          <cell r="L230" t="str">
            <v>Other costs</v>
          </cell>
          <cell r="M230">
            <v>0</v>
          </cell>
        </row>
        <row r="231">
          <cell r="D231" t="str">
            <v>3250003500</v>
          </cell>
          <cell r="E231" t="str">
            <v/>
          </cell>
          <cell r="L231" t="str">
            <v>Not assignable cost allocations</v>
          </cell>
          <cell r="M231">
            <v>0</v>
          </cell>
        </row>
        <row r="232">
          <cell r="D232" t="str">
            <v>3300000000</v>
          </cell>
          <cell r="E232" t="str">
            <v/>
          </cell>
          <cell r="L232" t="str">
            <v>General administrative costs</v>
          </cell>
          <cell r="M232">
            <v>1</v>
          </cell>
        </row>
        <row r="233">
          <cell r="D233" t="str">
            <v>3310000000</v>
          </cell>
          <cell r="E233" t="str">
            <v/>
          </cell>
          <cell r="L233" t="str">
            <v>External and management accounting</v>
          </cell>
          <cell r="M233">
            <v>1</v>
          </cell>
        </row>
        <row r="234">
          <cell r="D234" t="str">
            <v>3310000999</v>
          </cell>
          <cell r="E234" t="str">
            <v/>
          </cell>
          <cell r="L234" t="str">
            <v>Consol Elim. ext. and mgmt. accounting</v>
          </cell>
          <cell r="M234">
            <v>0</v>
          </cell>
        </row>
        <row r="235">
          <cell r="D235" t="str">
            <v>3310003100</v>
          </cell>
          <cell r="E235" t="str">
            <v/>
          </cell>
          <cell r="L235" t="str">
            <v>Goods and services purchased</v>
          </cell>
          <cell r="M235">
            <v>0</v>
          </cell>
          <cell r="N235">
            <v>7811.0469143300916</v>
          </cell>
        </row>
        <row r="236">
          <cell r="D236" t="str">
            <v>3310003200</v>
          </cell>
          <cell r="E236" t="str">
            <v/>
          </cell>
          <cell r="L236" t="str">
            <v>Personnel costs</v>
          </cell>
          <cell r="M236">
            <v>0</v>
          </cell>
          <cell r="N236">
            <v>10189.414582307329</v>
          </cell>
        </row>
        <row r="237">
          <cell r="D237" t="str">
            <v>3310003300</v>
          </cell>
          <cell r="E237" t="str">
            <v/>
          </cell>
          <cell r="L237" t="str">
            <v>Deprec./amortization and write-downs</v>
          </cell>
          <cell r="M237">
            <v>0</v>
          </cell>
        </row>
        <row r="238">
          <cell r="D238" t="str">
            <v>3310003400</v>
          </cell>
          <cell r="E238" t="str">
            <v/>
          </cell>
          <cell r="L238" t="str">
            <v>Other costs</v>
          </cell>
          <cell r="M238">
            <v>0</v>
          </cell>
          <cell r="N238">
            <v>706</v>
          </cell>
        </row>
        <row r="239">
          <cell r="D239" t="str">
            <v>3310003500</v>
          </cell>
          <cell r="E239" t="str">
            <v/>
          </cell>
          <cell r="L239" t="str">
            <v>Not assignable cost allocations</v>
          </cell>
          <cell r="M239">
            <v>0</v>
          </cell>
        </row>
        <row r="240">
          <cell r="D240" t="str">
            <v>3320000000</v>
          </cell>
          <cell r="E240" t="str">
            <v/>
          </cell>
          <cell r="L240" t="str">
            <v>Human resources</v>
          </cell>
          <cell r="M240">
            <v>1</v>
          </cell>
        </row>
        <row r="241">
          <cell r="D241" t="str">
            <v>3320000999</v>
          </cell>
          <cell r="E241" t="str">
            <v/>
          </cell>
          <cell r="L241" t="str">
            <v>Consol Elim. human resources</v>
          </cell>
          <cell r="M241">
            <v>0</v>
          </cell>
        </row>
        <row r="242">
          <cell r="D242" t="str">
            <v>3320003100</v>
          </cell>
          <cell r="E242" t="str">
            <v/>
          </cell>
          <cell r="L242" t="str">
            <v>Goods and services purchased</v>
          </cell>
          <cell r="M242">
            <v>0</v>
          </cell>
          <cell r="N242">
            <v>817.62396120838014</v>
          </cell>
        </row>
        <row r="243">
          <cell r="D243" t="str">
            <v>3320003200</v>
          </cell>
          <cell r="E243" t="str">
            <v/>
          </cell>
          <cell r="L243" t="str">
            <v>Personnel costs</v>
          </cell>
          <cell r="M243">
            <v>0</v>
          </cell>
          <cell r="N243">
            <v>882.65039647058836</v>
          </cell>
        </row>
        <row r="244">
          <cell r="D244" t="str">
            <v>3320003300</v>
          </cell>
          <cell r="E244" t="str">
            <v/>
          </cell>
          <cell r="L244" t="str">
            <v>Deprec./amortization and write-downs</v>
          </cell>
          <cell r="M244">
            <v>0</v>
          </cell>
        </row>
        <row r="245">
          <cell r="D245" t="str">
            <v>3320003400</v>
          </cell>
          <cell r="E245" t="str">
            <v/>
          </cell>
          <cell r="L245" t="str">
            <v>Other costs</v>
          </cell>
          <cell r="M245">
            <v>0</v>
          </cell>
          <cell r="N245">
            <v>450</v>
          </cell>
        </row>
        <row r="246">
          <cell r="D246" t="str">
            <v>3320003500</v>
          </cell>
          <cell r="E246" t="str">
            <v/>
          </cell>
          <cell r="L246" t="str">
            <v>Not assignable cost allocations</v>
          </cell>
          <cell r="M246">
            <v>0</v>
          </cell>
        </row>
        <row r="247">
          <cell r="D247" t="str">
            <v>3330000000</v>
          </cell>
          <cell r="E247" t="str">
            <v/>
          </cell>
          <cell r="L247" t="str">
            <v>Strategy/ organisation/ law</v>
          </cell>
          <cell r="M247">
            <v>1</v>
          </cell>
        </row>
        <row r="248">
          <cell r="D248" t="str">
            <v>3330000999</v>
          </cell>
          <cell r="E248" t="str">
            <v/>
          </cell>
          <cell r="L248" t="str">
            <v>Cons. Elim. strategy/ organisation / law</v>
          </cell>
          <cell r="M248">
            <v>0</v>
          </cell>
        </row>
        <row r="249">
          <cell r="D249" t="str">
            <v>3330003100</v>
          </cell>
          <cell r="E249" t="str">
            <v/>
          </cell>
          <cell r="L249" t="str">
            <v>Goods and services purchased</v>
          </cell>
          <cell r="M249">
            <v>0</v>
          </cell>
          <cell r="N249">
            <v>1873.0842352795182</v>
          </cell>
        </row>
        <row r="250">
          <cell r="D250" t="str">
            <v>3330003200</v>
          </cell>
          <cell r="E250" t="str">
            <v/>
          </cell>
          <cell r="L250" t="str">
            <v>Personnel costs</v>
          </cell>
          <cell r="M250">
            <v>0</v>
          </cell>
          <cell r="N250">
            <v>4002.2589846073756</v>
          </cell>
        </row>
        <row r="251">
          <cell r="D251" t="str">
            <v>3330003300</v>
          </cell>
          <cell r="E251" t="str">
            <v/>
          </cell>
          <cell r="L251" t="str">
            <v>Deprec./amortization and write-downs</v>
          </cell>
          <cell r="M251">
            <v>0</v>
          </cell>
        </row>
        <row r="252">
          <cell r="D252" t="str">
            <v>3330003400</v>
          </cell>
          <cell r="E252" t="str">
            <v/>
          </cell>
          <cell r="L252" t="str">
            <v>Other costs</v>
          </cell>
          <cell r="M252">
            <v>0</v>
          </cell>
          <cell r="N252">
            <v>1449.5</v>
          </cell>
        </row>
        <row r="253">
          <cell r="D253" t="str">
            <v>3330003500</v>
          </cell>
          <cell r="E253" t="str">
            <v/>
          </cell>
          <cell r="L253" t="str">
            <v>Not assignable cost allocations</v>
          </cell>
          <cell r="M253">
            <v>0</v>
          </cell>
        </row>
        <row r="254">
          <cell r="D254" t="str">
            <v>3340000000</v>
          </cell>
          <cell r="E254" t="str">
            <v/>
          </cell>
          <cell r="L254" t="str">
            <v>Management and communication</v>
          </cell>
          <cell r="M254">
            <v>1</v>
          </cell>
        </row>
        <row r="255">
          <cell r="D255" t="str">
            <v>3340000999</v>
          </cell>
          <cell r="E255" t="str">
            <v/>
          </cell>
          <cell r="L255" t="str">
            <v>Consol. Elim. mgmt. and communication</v>
          </cell>
          <cell r="M255">
            <v>0</v>
          </cell>
        </row>
        <row r="256">
          <cell r="D256" t="str">
            <v>3340003100</v>
          </cell>
          <cell r="E256" t="str">
            <v/>
          </cell>
          <cell r="L256" t="str">
            <v>Goods and services purchased</v>
          </cell>
          <cell r="M256">
            <v>0</v>
          </cell>
          <cell r="N256">
            <v>11386.299408793815</v>
          </cell>
        </row>
        <row r="257">
          <cell r="D257" t="str">
            <v>3340003200</v>
          </cell>
          <cell r="E257" t="str">
            <v/>
          </cell>
          <cell r="L257" t="str">
            <v>Personnel costs</v>
          </cell>
          <cell r="M257">
            <v>0</v>
          </cell>
          <cell r="N257">
            <v>23222.449337235787</v>
          </cell>
        </row>
        <row r="258">
          <cell r="D258" t="str">
            <v>3340003300</v>
          </cell>
          <cell r="E258" t="str">
            <v/>
          </cell>
          <cell r="L258" t="str">
            <v>Deprec./amortization and write-downs</v>
          </cell>
          <cell r="M258">
            <v>0</v>
          </cell>
        </row>
        <row r="259">
          <cell r="D259" t="str">
            <v>3340003400</v>
          </cell>
          <cell r="E259" t="str">
            <v/>
          </cell>
          <cell r="L259" t="str">
            <v>Other costs</v>
          </cell>
          <cell r="M259">
            <v>0</v>
          </cell>
          <cell r="N259">
            <v>48575.623541990892</v>
          </cell>
        </row>
        <row r="260">
          <cell r="D260" t="str">
            <v>3340003500</v>
          </cell>
          <cell r="E260" t="str">
            <v/>
          </cell>
          <cell r="L260" t="str">
            <v>Not assignable cost allocations</v>
          </cell>
          <cell r="M260">
            <v>0</v>
          </cell>
        </row>
        <row r="261">
          <cell r="D261" t="str">
            <v>3350000000</v>
          </cell>
          <cell r="E261" t="str">
            <v/>
          </cell>
          <cell r="L261" t="str">
            <v>Other general administrative costs</v>
          </cell>
          <cell r="M261">
            <v>1</v>
          </cell>
        </row>
        <row r="262">
          <cell r="D262" t="str">
            <v>3350000999</v>
          </cell>
          <cell r="E262" t="str">
            <v/>
          </cell>
          <cell r="L262" t="str">
            <v>Consol. Elim. other general admin. costs</v>
          </cell>
          <cell r="M262">
            <v>0</v>
          </cell>
        </row>
        <row r="263">
          <cell r="D263" t="str">
            <v>3350003100</v>
          </cell>
          <cell r="E263" t="str">
            <v/>
          </cell>
          <cell r="L263" t="str">
            <v>Goods and services purchased</v>
          </cell>
          <cell r="M263">
            <v>0</v>
          </cell>
          <cell r="N263">
            <v>4440.9749669247776</v>
          </cell>
        </row>
        <row r="264">
          <cell r="D264" t="str">
            <v>3350003200</v>
          </cell>
          <cell r="E264" t="str">
            <v/>
          </cell>
          <cell r="L264" t="str">
            <v>Personnel costs</v>
          </cell>
          <cell r="M264">
            <v>0</v>
          </cell>
          <cell r="N264">
            <v>1986.1716156923078</v>
          </cell>
        </row>
        <row r="265">
          <cell r="D265" t="str">
            <v>3350003300</v>
          </cell>
          <cell r="E265" t="str">
            <v/>
          </cell>
          <cell r="L265" t="str">
            <v>Deprec./amortization and write-downs</v>
          </cell>
          <cell r="M265">
            <v>0</v>
          </cell>
        </row>
        <row r="266">
          <cell r="D266" t="str">
            <v>3350003400</v>
          </cell>
          <cell r="E266" t="str">
            <v/>
          </cell>
          <cell r="L266" t="str">
            <v>Other costs</v>
          </cell>
          <cell r="M266">
            <v>0</v>
          </cell>
          <cell r="N266">
            <v>1962</v>
          </cell>
        </row>
        <row r="267">
          <cell r="D267" t="str">
            <v>3350003500</v>
          </cell>
          <cell r="E267" t="str">
            <v/>
          </cell>
          <cell r="L267" t="str">
            <v>Not assignable cost allocations</v>
          </cell>
          <cell r="M267">
            <v>0</v>
          </cell>
        </row>
        <row r="268">
          <cell r="D268" t="str">
            <v>3400000000</v>
          </cell>
          <cell r="E268" t="str">
            <v/>
          </cell>
          <cell r="L268" t="str">
            <v>Other operating income</v>
          </cell>
          <cell r="M268">
            <v>1</v>
          </cell>
        </row>
        <row r="269">
          <cell r="D269" t="str">
            <v>3401000000</v>
          </cell>
          <cell r="E269" t="str">
            <v/>
          </cell>
          <cell r="L269" t="str">
            <v>Income fr. reversal of special reserves</v>
          </cell>
          <cell r="M269">
            <v>0</v>
          </cell>
        </row>
        <row r="270">
          <cell r="D270" t="str">
            <v>3402000000</v>
          </cell>
          <cell r="E270" t="str">
            <v/>
          </cell>
          <cell r="L270" t="str">
            <v>Income from subsidies</v>
          </cell>
          <cell r="M270">
            <v>1</v>
          </cell>
        </row>
        <row r="271">
          <cell r="D271" t="str">
            <v>3402010000</v>
          </cell>
          <cell r="E271" t="str">
            <v/>
          </cell>
          <cell r="L271" t="str">
            <v>Income from subsidies (Plan)</v>
          </cell>
          <cell r="M271">
            <v>0</v>
          </cell>
        </row>
        <row r="272">
          <cell r="D272" t="str">
            <v>3403000000</v>
          </cell>
          <cell r="E272" t="str">
            <v/>
          </cell>
          <cell r="L272" t="str">
            <v>Income from investment grants</v>
          </cell>
          <cell r="M272">
            <v>0</v>
          </cell>
        </row>
        <row r="273">
          <cell r="D273" t="str">
            <v>3404000000</v>
          </cell>
          <cell r="E273" t="str">
            <v/>
          </cell>
          <cell r="L273" t="str">
            <v>Income from reversal of accruals</v>
          </cell>
          <cell r="M273">
            <v>1</v>
          </cell>
          <cell r="O273">
            <v>0</v>
          </cell>
        </row>
        <row r="274">
          <cell r="D274" t="str">
            <v>3405000000</v>
          </cell>
          <cell r="E274" t="str">
            <v/>
          </cell>
          <cell r="L274" t="str">
            <v>Income from valuation of accounts rec.</v>
          </cell>
          <cell r="M274">
            <v>1</v>
          </cell>
        </row>
        <row r="275">
          <cell r="D275" t="str">
            <v>3405100000</v>
          </cell>
          <cell r="E275" t="str">
            <v/>
          </cell>
          <cell r="L275" t="str">
            <v>Inc. fr. reversal of indiv. valuat.adj.</v>
          </cell>
          <cell r="M275">
            <v>0</v>
          </cell>
        </row>
        <row r="276">
          <cell r="D276" t="str">
            <v>3405200000</v>
          </cell>
          <cell r="E276" t="str">
            <v/>
          </cell>
          <cell r="L276" t="str">
            <v>Inc. fr. reversal of gen. valuation adj.</v>
          </cell>
          <cell r="M276">
            <v>0</v>
          </cell>
        </row>
        <row r="277">
          <cell r="D277" t="str">
            <v>3405300000</v>
          </cell>
          <cell r="E277" t="str">
            <v/>
          </cell>
          <cell r="L277" t="str">
            <v>Inc. fr. recovery written-off acc. rec.</v>
          </cell>
          <cell r="M277">
            <v>0</v>
          </cell>
          <cell r="N277">
            <v>4275.1078499999994</v>
          </cell>
        </row>
        <row r="278">
          <cell r="D278" t="str">
            <v>3406000000</v>
          </cell>
          <cell r="E278" t="str">
            <v/>
          </cell>
          <cell r="L278" t="str">
            <v>Income from operate leasing under IAS 17</v>
          </cell>
          <cell r="M278">
            <v>1</v>
          </cell>
          <cell r="O278">
            <v>0</v>
          </cell>
        </row>
        <row r="279">
          <cell r="D279" t="str">
            <v>3407000000</v>
          </cell>
          <cell r="E279" t="str">
            <v/>
          </cell>
          <cell r="L279" t="str">
            <v>Income from transfers of costs</v>
          </cell>
          <cell r="M279">
            <v>1</v>
          </cell>
        </row>
        <row r="280">
          <cell r="D280" t="str">
            <v>3407100000</v>
          </cell>
          <cell r="E280" t="str">
            <v/>
          </cell>
          <cell r="L280" t="str">
            <v>Income from transfers of selling costs</v>
          </cell>
          <cell r="M280">
            <v>1</v>
          </cell>
        </row>
        <row r="281">
          <cell r="D281" t="str">
            <v>3407110000</v>
          </cell>
          <cell r="E281" t="str">
            <v/>
          </cell>
          <cell r="L281" t="str">
            <v>Inc. fr. trf. of costs fr. dir. sell.</v>
          </cell>
          <cell r="M281">
            <v>1</v>
          </cell>
          <cell r="O281">
            <v>0</v>
          </cell>
        </row>
        <row r="282">
          <cell r="D282" t="str">
            <v>3407120000</v>
          </cell>
          <cell r="E282" t="str">
            <v/>
          </cell>
          <cell r="L282" t="str">
            <v>Inc. fr. trf. of costs fr. ret. sell.</v>
          </cell>
          <cell r="M282">
            <v>1</v>
          </cell>
          <cell r="O282">
            <v>0</v>
          </cell>
        </row>
        <row r="283">
          <cell r="D283" t="str">
            <v>3407130000</v>
          </cell>
          <cell r="E283" t="str">
            <v/>
          </cell>
          <cell r="L283" t="str">
            <v>Inc. fr. trf. of costs fr. indir. sell.</v>
          </cell>
          <cell r="M283">
            <v>1</v>
          </cell>
          <cell r="O283">
            <v>0</v>
          </cell>
        </row>
        <row r="284">
          <cell r="D284" t="str">
            <v>3407140000</v>
          </cell>
          <cell r="E284" t="str">
            <v/>
          </cell>
          <cell r="L284" t="str">
            <v>Inc. fr. trf. of costs fr. call center</v>
          </cell>
          <cell r="M284">
            <v>1</v>
          </cell>
          <cell r="O284">
            <v>0</v>
          </cell>
        </row>
        <row r="285">
          <cell r="D285" t="str">
            <v>3407150000</v>
          </cell>
          <cell r="E285" t="str">
            <v/>
          </cell>
          <cell r="L285" t="str">
            <v>Inc. fr. trf. of costs fr. o. op. sell.</v>
          </cell>
          <cell r="M285">
            <v>1</v>
          </cell>
          <cell r="O285">
            <v>0</v>
          </cell>
        </row>
        <row r="286">
          <cell r="D286" t="str">
            <v>3407160000</v>
          </cell>
          <cell r="E286" t="str">
            <v/>
          </cell>
          <cell r="L286" t="str">
            <v>Inc. fr. transfers of marketing costs</v>
          </cell>
          <cell r="M286">
            <v>1</v>
          </cell>
          <cell r="O286">
            <v>0</v>
          </cell>
        </row>
        <row r="287">
          <cell r="D287" t="str">
            <v>3407170000</v>
          </cell>
          <cell r="E287" t="str">
            <v/>
          </cell>
          <cell r="L287" t="str">
            <v>Inc. fr. trf. of costs fr. ord. handl.</v>
          </cell>
          <cell r="M287">
            <v>1</v>
          </cell>
          <cell r="O287">
            <v>0</v>
          </cell>
        </row>
        <row r="288">
          <cell r="D288" t="str">
            <v>3407180000</v>
          </cell>
          <cell r="E288" t="str">
            <v/>
          </cell>
          <cell r="L288" t="str">
            <v>Inc. fr. trf. of costs fr. bill. serv.</v>
          </cell>
          <cell r="M288">
            <v>1</v>
          </cell>
          <cell r="O288">
            <v>0</v>
          </cell>
        </row>
        <row r="289">
          <cell r="D289" t="str">
            <v>3407190000</v>
          </cell>
          <cell r="E289" t="str">
            <v/>
          </cell>
          <cell r="L289" t="str">
            <v>Inc. fr. transfers of other sell. costs</v>
          </cell>
          <cell r="M289">
            <v>1</v>
          </cell>
          <cell r="O289">
            <v>0</v>
          </cell>
        </row>
        <row r="290">
          <cell r="D290" t="str">
            <v>3407200000</v>
          </cell>
          <cell r="E290" t="str">
            <v/>
          </cell>
          <cell r="L290" t="str">
            <v>Inc. fr. transf. of general admin. costs</v>
          </cell>
          <cell r="M290">
            <v>1</v>
          </cell>
        </row>
        <row r="291">
          <cell r="D291" t="str">
            <v>3407210000</v>
          </cell>
          <cell r="E291" t="str">
            <v/>
          </cell>
          <cell r="L291" t="str">
            <v>Inc. fr. trf. of costs fr. fin. a. crtl.</v>
          </cell>
          <cell r="M291">
            <v>1</v>
          </cell>
          <cell r="O291">
            <v>0</v>
          </cell>
        </row>
        <row r="292">
          <cell r="D292" t="str">
            <v>3407220000</v>
          </cell>
          <cell r="E292" t="str">
            <v/>
          </cell>
          <cell r="L292" t="str">
            <v>Inc. fr. trf. of costs fr. hr department</v>
          </cell>
          <cell r="M292">
            <v>1</v>
          </cell>
          <cell r="O292">
            <v>0</v>
          </cell>
        </row>
        <row r="293">
          <cell r="D293" t="str">
            <v>3407230000</v>
          </cell>
          <cell r="E293" t="str">
            <v/>
          </cell>
          <cell r="L293" t="str">
            <v>Inc. fr. trf. of costs fr. strat., org.</v>
          </cell>
          <cell r="M293">
            <v>1</v>
          </cell>
          <cell r="O293">
            <v>0</v>
          </cell>
        </row>
        <row r="294">
          <cell r="D294" t="str">
            <v>3407240000</v>
          </cell>
          <cell r="E294" t="str">
            <v/>
          </cell>
          <cell r="L294" t="str">
            <v>Inc. fr. trf. of costs fr. mgt. and com.</v>
          </cell>
          <cell r="M294">
            <v>1</v>
          </cell>
          <cell r="O294">
            <v>0</v>
          </cell>
        </row>
        <row r="295">
          <cell r="D295" t="str">
            <v>3407250000</v>
          </cell>
          <cell r="E295" t="str">
            <v/>
          </cell>
          <cell r="L295" t="str">
            <v>Inc. fr. trf. of other gen. admin. costs</v>
          </cell>
          <cell r="M295">
            <v>1</v>
          </cell>
          <cell r="O295">
            <v>0</v>
          </cell>
        </row>
        <row r="296">
          <cell r="D296" t="str">
            <v>3407300000</v>
          </cell>
          <cell r="E296" t="str">
            <v/>
          </cell>
          <cell r="L296" t="str">
            <v>Inc. fr. trf. of misc. other op. expense</v>
          </cell>
          <cell r="M296">
            <v>1</v>
          </cell>
          <cell r="O296">
            <v>0</v>
          </cell>
        </row>
        <row r="297">
          <cell r="D297" t="str">
            <v>3409000000</v>
          </cell>
          <cell r="E297" t="str">
            <v/>
          </cell>
          <cell r="L297" t="str">
            <v>Income fr. write-ups to non-curr. assets</v>
          </cell>
          <cell r="M297">
            <v>1</v>
          </cell>
        </row>
        <row r="298">
          <cell r="D298" t="str">
            <v>3409010000</v>
          </cell>
          <cell r="E298" t="str">
            <v/>
          </cell>
          <cell r="L298" t="str">
            <v>Inc. write-ups non-curr. assets (Plan)</v>
          </cell>
          <cell r="M298">
            <v>1</v>
          </cell>
          <cell r="O298">
            <v>0</v>
          </cell>
        </row>
        <row r="299">
          <cell r="D299" t="str">
            <v>3410000000</v>
          </cell>
          <cell r="E299" t="str">
            <v/>
          </cell>
          <cell r="L299" t="str">
            <v>Income from disposal of non-curr. assets</v>
          </cell>
          <cell r="M299">
            <v>1</v>
          </cell>
        </row>
        <row r="300">
          <cell r="D300" t="str">
            <v>3410100000</v>
          </cell>
          <cell r="E300" t="str">
            <v/>
          </cell>
          <cell r="L300" t="str">
            <v>Gains from disposal of intangible assets</v>
          </cell>
          <cell r="M300">
            <v>1</v>
          </cell>
          <cell r="O300">
            <v>0</v>
          </cell>
        </row>
        <row r="301">
          <cell r="D301" t="str">
            <v>3410200000</v>
          </cell>
          <cell r="E301" t="str">
            <v/>
          </cell>
          <cell r="L301" t="str">
            <v>Gains from disposal of tangible assets</v>
          </cell>
          <cell r="M301">
            <v>1</v>
          </cell>
          <cell r="O301">
            <v>0</v>
          </cell>
        </row>
        <row r="302">
          <cell r="D302" t="str">
            <v>3410300000</v>
          </cell>
          <cell r="E302" t="str">
            <v/>
          </cell>
          <cell r="L302" t="str">
            <v>Gains from disposal of financial assets</v>
          </cell>
          <cell r="M302">
            <v>1</v>
          </cell>
          <cell r="O302">
            <v>0</v>
          </cell>
        </row>
        <row r="303">
          <cell r="D303" t="str">
            <v>3410400000</v>
          </cell>
          <cell r="E303" t="str">
            <v/>
          </cell>
          <cell r="L303" t="str">
            <v>Gains from de-consolidation</v>
          </cell>
          <cell r="M303">
            <v>1</v>
          </cell>
          <cell r="O303">
            <v>0</v>
          </cell>
        </row>
        <row r="304">
          <cell r="D304" t="str">
            <v>3411000000</v>
          </cell>
          <cell r="E304" t="str">
            <v/>
          </cell>
          <cell r="L304" t="str">
            <v>Income from insurance compensastion</v>
          </cell>
          <cell r="M304">
            <v>1</v>
          </cell>
          <cell r="O304">
            <v>0</v>
          </cell>
        </row>
        <row r="305">
          <cell r="D305" t="str">
            <v>3412000000</v>
          </cell>
          <cell r="E305" t="str">
            <v/>
          </cell>
          <cell r="L305" t="str">
            <v>Inc. foreign curr. transactions/lations</v>
          </cell>
          <cell r="M305">
            <v>1</v>
          </cell>
        </row>
        <row r="306">
          <cell r="D306" t="str">
            <v>3412010000</v>
          </cell>
          <cell r="E306" t="str">
            <v/>
          </cell>
          <cell r="L306" t="str">
            <v>Inc. frgn curr transact./lat. (Plan)</v>
          </cell>
          <cell r="M306">
            <v>1</v>
          </cell>
          <cell r="O306">
            <v>0</v>
          </cell>
        </row>
        <row r="307">
          <cell r="D307" t="str">
            <v>3413000000</v>
          </cell>
          <cell r="E307" t="str">
            <v/>
          </cell>
          <cell r="L307" t="str">
            <v>Income from write-ups to current assets</v>
          </cell>
          <cell r="M307">
            <v>1</v>
          </cell>
        </row>
        <row r="308">
          <cell r="D308" t="str">
            <v>3414000000</v>
          </cell>
          <cell r="E308" t="str">
            <v/>
          </cell>
          <cell r="L308" t="str">
            <v>Income from disposal of current assets</v>
          </cell>
          <cell r="M308">
            <v>1</v>
          </cell>
        </row>
        <row r="309">
          <cell r="D309" t="str">
            <v>3414010000</v>
          </cell>
          <cell r="E309" t="str">
            <v/>
          </cell>
          <cell r="L309" t="str">
            <v>Inc. fr.dispsl crrnt assets (Plan)</v>
          </cell>
          <cell r="M309">
            <v>1</v>
          </cell>
          <cell r="O309">
            <v>0</v>
          </cell>
        </row>
        <row r="310">
          <cell r="D310" t="str">
            <v>3415000000</v>
          </cell>
          <cell r="E310" t="str">
            <v/>
          </cell>
          <cell r="L310" t="str">
            <v>Inc. fr. reversal of passive diff. capco</v>
          </cell>
          <cell r="M310">
            <v>1</v>
          </cell>
          <cell r="O310">
            <v>0</v>
          </cell>
        </row>
        <row r="311">
          <cell r="D311" t="str">
            <v>3416000999</v>
          </cell>
          <cell r="E311" t="str">
            <v/>
          </cell>
          <cell r="L311" t="str">
            <v>Miscellaneous other operating income</v>
          </cell>
          <cell r="M311">
            <v>1</v>
          </cell>
          <cell r="O311">
            <v>0</v>
          </cell>
          <cell r="P311">
            <v>41904.053349999995</v>
          </cell>
        </row>
        <row r="312">
          <cell r="D312" t="str">
            <v>3500000000</v>
          </cell>
          <cell r="E312" t="str">
            <v/>
          </cell>
          <cell r="L312" t="str">
            <v>Other operating expenses</v>
          </cell>
          <cell r="M312">
            <v>1</v>
          </cell>
        </row>
        <row r="313">
          <cell r="D313" t="str">
            <v>3510000000</v>
          </cell>
          <cell r="E313" t="str">
            <v/>
          </cell>
          <cell r="L313" t="str">
            <v>Transfers to special reserves</v>
          </cell>
          <cell r="M313">
            <v>0</v>
          </cell>
        </row>
        <row r="314">
          <cell r="D314" t="str">
            <v>3520000000</v>
          </cell>
          <cell r="E314" t="str">
            <v/>
          </cell>
          <cell r="L314" t="str">
            <v>Losses fr. disposal of non-current asset</v>
          </cell>
          <cell r="M314">
            <v>1</v>
          </cell>
        </row>
        <row r="315">
          <cell r="D315" t="str">
            <v>3521000000</v>
          </cell>
          <cell r="E315" t="str">
            <v/>
          </cell>
          <cell r="L315" t="str">
            <v>Losses fr. disposal of intangible assets</v>
          </cell>
          <cell r="M315">
            <v>1</v>
          </cell>
          <cell r="O315">
            <v>0</v>
          </cell>
        </row>
        <row r="316">
          <cell r="D316" t="str">
            <v>3522000000</v>
          </cell>
          <cell r="E316" t="str">
            <v/>
          </cell>
          <cell r="L316" t="str">
            <v>Losses fr. disposal of tangible assets</v>
          </cell>
          <cell r="M316">
            <v>1</v>
          </cell>
          <cell r="O316">
            <v>0</v>
          </cell>
          <cell r="P316">
            <v>50000</v>
          </cell>
        </row>
        <row r="317">
          <cell r="D317" t="str">
            <v>3523000000</v>
          </cell>
          <cell r="E317" t="str">
            <v/>
          </cell>
          <cell r="L317" t="str">
            <v>Losses fr. disposal of financial assets</v>
          </cell>
          <cell r="M317">
            <v>1</v>
          </cell>
          <cell r="O317">
            <v>0</v>
          </cell>
        </row>
        <row r="318">
          <cell r="D318" t="str">
            <v>3530000000</v>
          </cell>
          <cell r="E318" t="str">
            <v/>
          </cell>
          <cell r="L318" t="str">
            <v>Additions to accruals</v>
          </cell>
          <cell r="M318">
            <v>0</v>
          </cell>
        </row>
        <row r="319">
          <cell r="D319" t="str">
            <v>3540000000</v>
          </cell>
          <cell r="E319" t="str">
            <v/>
          </cell>
          <cell r="L319" t="str">
            <v>Losses for. curr. transactions/lations</v>
          </cell>
          <cell r="M319">
            <v>1</v>
          </cell>
        </row>
        <row r="320">
          <cell r="D320" t="str">
            <v>3540010000</v>
          </cell>
          <cell r="E320" t="str">
            <v/>
          </cell>
          <cell r="L320" t="str">
            <v>Losses fo-curr. tr.act./ls. (Plan)</v>
          </cell>
          <cell r="M320">
            <v>1</v>
          </cell>
          <cell r="O320">
            <v>0</v>
          </cell>
          <cell r="P320">
            <v>1000</v>
          </cell>
        </row>
        <row r="321">
          <cell r="D321" t="str">
            <v>3542000999</v>
          </cell>
          <cell r="E321" t="str">
            <v/>
          </cell>
          <cell r="L321" t="str">
            <v>Losses fr. frgn crcy - report item</v>
          </cell>
          <cell r="M321">
            <v>0</v>
          </cell>
        </row>
        <row r="322">
          <cell r="D322" t="str">
            <v>3550000000</v>
          </cell>
          <cell r="E322" t="str">
            <v/>
          </cell>
          <cell r="L322" t="str">
            <v>Amortization of goodwill</v>
          </cell>
          <cell r="M322">
            <v>1</v>
          </cell>
          <cell r="O322">
            <v>0</v>
          </cell>
        </row>
        <row r="323">
          <cell r="D323" t="str">
            <v>3560000999</v>
          </cell>
          <cell r="E323" t="str">
            <v/>
          </cell>
          <cell r="L323" t="str">
            <v>Miscellaneous other operating expenses</v>
          </cell>
          <cell r="M323">
            <v>0</v>
          </cell>
        </row>
        <row r="324">
          <cell r="D324" t="str">
            <v>3599990000</v>
          </cell>
          <cell r="E324" t="str">
            <v/>
          </cell>
          <cell r="L324" t="str">
            <v>Operating income</v>
          </cell>
          <cell r="M324">
            <v>1</v>
          </cell>
        </row>
        <row r="325">
          <cell r="D325" t="str">
            <v>3600000000</v>
          </cell>
          <cell r="E325" t="str">
            <v/>
          </cell>
          <cell r="L325" t="str">
            <v>Financial income net (incl. at equity)</v>
          </cell>
          <cell r="M325">
            <v>1</v>
          </cell>
        </row>
        <row r="326">
          <cell r="D326" t="str">
            <v>3610000000</v>
          </cell>
          <cell r="E326" t="str">
            <v/>
          </cell>
          <cell r="L326" t="str">
            <v>Financ. inc. (exp.) net w/o at equity</v>
          </cell>
          <cell r="M326">
            <v>1</v>
          </cell>
        </row>
        <row r="327">
          <cell r="D327" t="str">
            <v>3620000000</v>
          </cell>
          <cell r="E327" t="str">
            <v/>
          </cell>
          <cell r="L327" t="str">
            <v>Income from sub., ass., rel.companies</v>
          </cell>
          <cell r="M327">
            <v>1</v>
          </cell>
        </row>
        <row r="328">
          <cell r="D328" t="str">
            <v>3621000000</v>
          </cell>
          <cell r="E328" t="str">
            <v/>
          </cell>
          <cell r="L328" t="str">
            <v>Income (loss) fr. subsid. w/o at equity</v>
          </cell>
          <cell r="M328">
            <v>1</v>
          </cell>
        </row>
        <row r="329">
          <cell r="D329" t="str">
            <v>3621100000</v>
          </cell>
          <cell r="E329" t="str">
            <v/>
          </cell>
          <cell r="L329" t="str">
            <v>Income from profit pooling and transfer</v>
          </cell>
          <cell r="M329">
            <v>1</v>
          </cell>
        </row>
        <row r="330">
          <cell r="D330" t="str">
            <v>3621110000</v>
          </cell>
          <cell r="E330" t="str">
            <v/>
          </cell>
          <cell r="L330" t="str">
            <v>Income from tax allocation</v>
          </cell>
          <cell r="M330">
            <v>1</v>
          </cell>
          <cell r="O330">
            <v>0</v>
          </cell>
        </row>
        <row r="331">
          <cell r="D331" t="str">
            <v>3621120000</v>
          </cell>
          <cell r="E331" t="str">
            <v/>
          </cell>
          <cell r="L331" t="str">
            <v>Other income fr. profit pooling etc.</v>
          </cell>
          <cell r="M331">
            <v>1</v>
          </cell>
          <cell r="O331">
            <v>0</v>
          </cell>
        </row>
        <row r="332">
          <cell r="D332" t="str">
            <v>3621200000</v>
          </cell>
          <cell r="E332" t="str">
            <v/>
          </cell>
          <cell r="L332" t="str">
            <v>Other income from sub., ass., rel.comp.</v>
          </cell>
          <cell r="M332">
            <v>1</v>
          </cell>
        </row>
        <row r="333">
          <cell r="D333" t="str">
            <v>3621210000</v>
          </cell>
          <cell r="E333" t="str">
            <v/>
          </cell>
          <cell r="L333" t="str">
            <v>Net dividends from affiliated comp.</v>
          </cell>
          <cell r="M333">
            <v>1</v>
          </cell>
          <cell r="O333">
            <v>0</v>
          </cell>
        </row>
        <row r="334">
          <cell r="D334" t="str">
            <v>3621220000</v>
          </cell>
          <cell r="E334" t="str">
            <v/>
          </cell>
          <cell r="L334" t="str">
            <v>Creditable corp. inc. tax fr. aff. co.</v>
          </cell>
          <cell r="M334">
            <v>1</v>
          </cell>
          <cell r="O334">
            <v>0</v>
          </cell>
        </row>
        <row r="335">
          <cell r="D335" t="str">
            <v>3621230000</v>
          </cell>
          <cell r="E335" t="str">
            <v/>
          </cell>
          <cell r="L335" t="str">
            <v>Net dividends from other investments</v>
          </cell>
          <cell r="M335">
            <v>1</v>
          </cell>
          <cell r="O335">
            <v>0</v>
          </cell>
        </row>
        <row r="336">
          <cell r="D336" t="str">
            <v>3621240000</v>
          </cell>
          <cell r="E336" t="str">
            <v/>
          </cell>
          <cell r="L336" t="str">
            <v>Creditable corp. inc. tax fr. oth. inv.</v>
          </cell>
          <cell r="M336">
            <v>1</v>
          </cell>
          <cell r="O336">
            <v>0</v>
          </cell>
        </row>
        <row r="337">
          <cell r="D337" t="str">
            <v>3621300000</v>
          </cell>
          <cell r="E337" t="str">
            <v/>
          </cell>
          <cell r="L337" t="str">
            <v>Expenses from the transfer of losses</v>
          </cell>
          <cell r="M337">
            <v>1</v>
          </cell>
          <cell r="O337">
            <v>0</v>
          </cell>
        </row>
        <row r="338">
          <cell r="D338" t="str">
            <v>3622000000</v>
          </cell>
          <cell r="E338" t="str">
            <v/>
          </cell>
          <cell r="L338" t="str">
            <v>Results from at equity companies</v>
          </cell>
          <cell r="M338">
            <v>1</v>
          </cell>
        </row>
        <row r="339">
          <cell r="D339" t="str">
            <v>3622100000</v>
          </cell>
          <cell r="E339" t="str">
            <v/>
          </cell>
          <cell r="L339" t="str">
            <v>Inc. fr. investm. in at equity companies</v>
          </cell>
          <cell r="M339">
            <v>1</v>
          </cell>
          <cell r="O339">
            <v>0</v>
          </cell>
        </row>
        <row r="340">
          <cell r="D340" t="str">
            <v>3622200000</v>
          </cell>
          <cell r="E340" t="str">
            <v/>
          </cell>
          <cell r="L340" t="str">
            <v>Exp. fr. investm. in at equity companies</v>
          </cell>
          <cell r="M340">
            <v>1</v>
          </cell>
          <cell r="O340">
            <v>0</v>
          </cell>
        </row>
        <row r="341">
          <cell r="D341" t="str">
            <v>3622300000</v>
          </cell>
          <cell r="E341" t="str">
            <v/>
          </cell>
          <cell r="L341" t="str">
            <v>Amortization of goodwill</v>
          </cell>
          <cell r="M341">
            <v>1</v>
          </cell>
          <cell r="O341">
            <v>0</v>
          </cell>
        </row>
        <row r="342">
          <cell r="D342" t="str">
            <v>3622400000</v>
          </cell>
          <cell r="E342" t="str">
            <v/>
          </cell>
          <cell r="L342" t="str">
            <v>Exp. fr. transf. to accr. at equity co.</v>
          </cell>
          <cell r="M342">
            <v>1</v>
          </cell>
          <cell r="O342">
            <v>0</v>
          </cell>
        </row>
        <row r="343">
          <cell r="D343" t="str">
            <v>3622500000</v>
          </cell>
          <cell r="E343" t="str">
            <v/>
          </cell>
          <cell r="L343" t="str">
            <v>Income fr. revers. of accr. at equity co</v>
          </cell>
          <cell r="M343">
            <v>1</v>
          </cell>
          <cell r="O343">
            <v>0</v>
          </cell>
        </row>
        <row r="344">
          <cell r="D344" t="str">
            <v>3622600000</v>
          </cell>
          <cell r="E344" t="str">
            <v/>
          </cell>
          <cell r="L344" t="str">
            <v>Extraord. net income at equity comp.</v>
          </cell>
          <cell r="M344">
            <v>1</v>
          </cell>
          <cell r="O344">
            <v>0</v>
          </cell>
        </row>
        <row r="345">
          <cell r="D345" t="str">
            <v>3630000000</v>
          </cell>
          <cell r="E345" t="str">
            <v/>
          </cell>
          <cell r="L345" t="str">
            <v>Net interest income (loss)</v>
          </cell>
          <cell r="M345">
            <v>1</v>
          </cell>
        </row>
        <row r="346">
          <cell r="D346" t="str">
            <v>3631000000</v>
          </cell>
          <cell r="E346" t="str">
            <v/>
          </cell>
          <cell r="L346" t="str">
            <v>Income from debt sec. and lt loan receiv</v>
          </cell>
          <cell r="M346">
            <v>1</v>
          </cell>
        </row>
        <row r="347">
          <cell r="D347" t="str">
            <v>3631010000</v>
          </cell>
          <cell r="E347" t="str">
            <v/>
          </cell>
          <cell r="L347" t="str">
            <v>Inc debtSecur/l-t loanReceiv (Plan)</v>
          </cell>
          <cell r="M347">
            <v>1</v>
          </cell>
          <cell r="O347">
            <v>0</v>
          </cell>
        </row>
        <row r="348">
          <cell r="D348" t="str">
            <v>3632000000</v>
          </cell>
          <cell r="E348" t="str">
            <v/>
          </cell>
          <cell r="L348" t="str">
            <v>Interest and similar income</v>
          </cell>
          <cell r="M348">
            <v>1</v>
          </cell>
        </row>
        <row r="349">
          <cell r="D349" t="str">
            <v>3632010000</v>
          </cell>
          <cell r="E349" t="str">
            <v/>
          </cell>
          <cell r="L349" t="str">
            <v>Interest and similar income (Plan)</v>
          </cell>
          <cell r="M349">
            <v>1</v>
          </cell>
          <cell r="O349">
            <v>0</v>
          </cell>
          <cell r="P349">
            <v>20000</v>
          </cell>
        </row>
        <row r="350">
          <cell r="D350" t="str">
            <v>3633000000</v>
          </cell>
          <cell r="E350" t="str">
            <v/>
          </cell>
          <cell r="L350" t="str">
            <v>Interest and similar expenses</v>
          </cell>
          <cell r="M350">
            <v>1</v>
          </cell>
        </row>
        <row r="351">
          <cell r="D351" t="str">
            <v>3633010000</v>
          </cell>
          <cell r="E351" t="str">
            <v/>
          </cell>
          <cell r="L351" t="str">
            <v>Interest and similar expenses (Plan)</v>
          </cell>
          <cell r="M351">
            <v>1</v>
          </cell>
          <cell r="O351">
            <v>0</v>
          </cell>
          <cell r="P351">
            <v>228</v>
          </cell>
        </row>
        <row r="352">
          <cell r="D352" t="str">
            <v>3640000000</v>
          </cell>
          <cell r="E352" t="str">
            <v/>
          </cell>
          <cell r="L352" t="str">
            <v>Other financial income (loss)</v>
          </cell>
          <cell r="M352">
            <v>1</v>
          </cell>
        </row>
        <row r="353">
          <cell r="D353" t="str">
            <v>3641000000</v>
          </cell>
          <cell r="E353" t="str">
            <v/>
          </cell>
          <cell r="L353" t="str">
            <v>Write downs on financial assets</v>
          </cell>
          <cell r="M353">
            <v>1</v>
          </cell>
          <cell r="O353">
            <v>0</v>
          </cell>
        </row>
        <row r="354">
          <cell r="D354" t="str">
            <v>3642000000</v>
          </cell>
          <cell r="E354" t="str">
            <v/>
          </cell>
          <cell r="L354" t="str">
            <v>Write downs on marketable securities</v>
          </cell>
          <cell r="M354">
            <v>1</v>
          </cell>
          <cell r="O354">
            <v>0</v>
          </cell>
        </row>
        <row r="355">
          <cell r="D355" t="str">
            <v>3699990000</v>
          </cell>
          <cell r="E355" t="str">
            <v/>
          </cell>
          <cell r="L355" t="str">
            <v>Profit/loss from ordinary business act.</v>
          </cell>
          <cell r="M355">
            <v>1</v>
          </cell>
        </row>
        <row r="356">
          <cell r="D356" t="str">
            <v>3700000000</v>
          </cell>
          <cell r="E356" t="str">
            <v/>
          </cell>
          <cell r="L356" t="str">
            <v>Extraordinary net income</v>
          </cell>
          <cell r="M356">
            <v>1</v>
          </cell>
        </row>
        <row r="357">
          <cell r="D357" t="str">
            <v>3710000000</v>
          </cell>
          <cell r="E357" t="str">
            <v/>
          </cell>
          <cell r="L357" t="str">
            <v>Extraordinary income</v>
          </cell>
          <cell r="M357">
            <v>1</v>
          </cell>
          <cell r="O357">
            <v>0</v>
          </cell>
        </row>
        <row r="358">
          <cell r="D358" t="str">
            <v>3720000000</v>
          </cell>
          <cell r="E358" t="str">
            <v/>
          </cell>
          <cell r="L358" t="str">
            <v>Extraordinary expenses</v>
          </cell>
          <cell r="M358">
            <v>1</v>
          </cell>
          <cell r="O358">
            <v>0</v>
          </cell>
        </row>
        <row r="359">
          <cell r="D359" t="str">
            <v>3800000000</v>
          </cell>
          <cell r="E359" t="str">
            <v/>
          </cell>
          <cell r="L359" t="str">
            <v>Taxes</v>
          </cell>
          <cell r="M359">
            <v>1</v>
          </cell>
        </row>
        <row r="360">
          <cell r="D360" t="str">
            <v>3810000000</v>
          </cell>
          <cell r="E360" t="str">
            <v/>
          </cell>
          <cell r="L360" t="str">
            <v>Income taxes</v>
          </cell>
          <cell r="M360">
            <v>1</v>
          </cell>
        </row>
        <row r="361">
          <cell r="D361" t="str">
            <v>3811000000</v>
          </cell>
          <cell r="E361" t="str">
            <v/>
          </cell>
          <cell r="L361" t="str">
            <v>Income taxes ord. bus.act.incl.def.taxes</v>
          </cell>
          <cell r="M361">
            <v>1</v>
          </cell>
        </row>
        <row r="362">
          <cell r="D362" t="str">
            <v>3811100000</v>
          </cell>
          <cell r="E362" t="str">
            <v/>
          </cell>
          <cell r="L362" t="str">
            <v>Current income tax</v>
          </cell>
          <cell r="M362">
            <v>1</v>
          </cell>
        </row>
        <row r="363">
          <cell r="D363" t="str">
            <v>3811110000</v>
          </cell>
          <cell r="E363" t="str">
            <v/>
          </cell>
          <cell r="L363" t="str">
            <v>Corporate income tax</v>
          </cell>
          <cell r="M363">
            <v>0</v>
          </cell>
          <cell r="N363">
            <v>224430.40362443469</v>
          </cell>
        </row>
        <row r="364">
          <cell r="D364" t="str">
            <v>3811120000</v>
          </cell>
          <cell r="E364" t="str">
            <v/>
          </cell>
          <cell r="L364" t="str">
            <v>Trade income taxes</v>
          </cell>
          <cell r="M364">
            <v>0</v>
          </cell>
        </row>
        <row r="365">
          <cell r="D365" t="str">
            <v>3811130000</v>
          </cell>
          <cell r="E365" t="str">
            <v/>
          </cell>
          <cell r="L365" t="str">
            <v>Other income taxes</v>
          </cell>
          <cell r="M365">
            <v>0</v>
          </cell>
        </row>
        <row r="366">
          <cell r="D366" t="str">
            <v>3811140000</v>
          </cell>
          <cell r="E366" t="str">
            <v/>
          </cell>
          <cell r="L366" t="str">
            <v>Tax allocations (income taxes)</v>
          </cell>
          <cell r="M366">
            <v>1</v>
          </cell>
          <cell r="O366">
            <v>0</v>
          </cell>
        </row>
        <row r="367">
          <cell r="D367" t="str">
            <v>3811200000</v>
          </cell>
          <cell r="E367" t="str">
            <v/>
          </cell>
          <cell r="L367" t="str">
            <v>Deferred taxes on res. fr. ordinary bus.</v>
          </cell>
          <cell r="M367">
            <v>1</v>
          </cell>
        </row>
        <row r="368">
          <cell r="D368" t="str">
            <v>3811210000</v>
          </cell>
          <cell r="E368" t="str">
            <v/>
          </cell>
          <cell r="L368" t="str">
            <v>Deferred tax income</v>
          </cell>
          <cell r="M368">
            <v>1</v>
          </cell>
          <cell r="O368">
            <v>0</v>
          </cell>
        </row>
        <row r="369">
          <cell r="D369" t="str">
            <v>3811220000</v>
          </cell>
          <cell r="E369" t="str">
            <v/>
          </cell>
          <cell r="L369" t="str">
            <v>Deferred tax expenses</v>
          </cell>
          <cell r="M369">
            <v>1</v>
          </cell>
          <cell r="O369">
            <v>0</v>
          </cell>
        </row>
        <row r="370">
          <cell r="D370" t="str">
            <v>3812000000</v>
          </cell>
          <cell r="E370" t="str">
            <v/>
          </cell>
          <cell r="L370" t="str">
            <v>Income taxes extra. res. incl. def.taxes</v>
          </cell>
          <cell r="M370">
            <v>1</v>
          </cell>
        </row>
        <row r="371">
          <cell r="D371" t="str">
            <v>3812100000</v>
          </cell>
          <cell r="E371" t="str">
            <v/>
          </cell>
          <cell r="L371" t="str">
            <v>Curr. inc. tax w/o def. on extraord.res.</v>
          </cell>
          <cell r="M371">
            <v>1</v>
          </cell>
        </row>
        <row r="372">
          <cell r="D372" t="str">
            <v>3812110000</v>
          </cell>
          <cell r="E372" t="str">
            <v/>
          </cell>
          <cell r="L372" t="str">
            <v>Corporate income tax</v>
          </cell>
          <cell r="M372">
            <v>0</v>
          </cell>
        </row>
        <row r="373">
          <cell r="D373" t="str">
            <v>3812120000</v>
          </cell>
          <cell r="E373" t="str">
            <v/>
          </cell>
          <cell r="L373" t="str">
            <v>Trade income taxes</v>
          </cell>
          <cell r="M373">
            <v>0</v>
          </cell>
        </row>
        <row r="374">
          <cell r="D374" t="str">
            <v>3812130000</v>
          </cell>
          <cell r="E374" t="str">
            <v/>
          </cell>
          <cell r="L374" t="str">
            <v>Other income taxes</v>
          </cell>
          <cell r="M374">
            <v>0</v>
          </cell>
        </row>
        <row r="375">
          <cell r="D375" t="str">
            <v>3812140000</v>
          </cell>
          <cell r="E375" t="str">
            <v/>
          </cell>
          <cell r="L375" t="str">
            <v>Tax allocations (income taxes)</v>
          </cell>
          <cell r="M375">
            <v>1</v>
          </cell>
          <cell r="O375">
            <v>0</v>
          </cell>
        </row>
        <row r="376">
          <cell r="D376" t="str">
            <v>3812200000</v>
          </cell>
          <cell r="E376" t="str">
            <v/>
          </cell>
          <cell r="L376" t="str">
            <v>Deferred taxes on extraordinary results</v>
          </cell>
          <cell r="M376">
            <v>1</v>
          </cell>
        </row>
        <row r="377">
          <cell r="D377" t="str">
            <v>3812210000</v>
          </cell>
          <cell r="E377" t="str">
            <v/>
          </cell>
          <cell r="L377" t="str">
            <v>Deferred tax income</v>
          </cell>
          <cell r="M377">
            <v>0</v>
          </cell>
        </row>
        <row r="378">
          <cell r="D378" t="str">
            <v>3812220000</v>
          </cell>
          <cell r="E378" t="str">
            <v/>
          </cell>
          <cell r="L378" t="str">
            <v>Deferred tax expenses</v>
          </cell>
          <cell r="M378">
            <v>0</v>
          </cell>
        </row>
        <row r="379">
          <cell r="D379" t="str">
            <v>3820000000</v>
          </cell>
          <cell r="E379" t="str">
            <v/>
          </cell>
          <cell r="L379" t="str">
            <v>(Other taxes - inactive)</v>
          </cell>
          <cell r="M379">
            <v>0</v>
          </cell>
        </row>
        <row r="380">
          <cell r="D380" t="str">
            <v>3899990000</v>
          </cell>
          <cell r="E380" t="str">
            <v/>
          </cell>
          <cell r="L380" t="str">
            <v>Res. from ordinary bus. act. after taxes</v>
          </cell>
          <cell r="M380">
            <v>1</v>
          </cell>
        </row>
        <row r="381">
          <cell r="D381" t="str">
            <v>3910000000</v>
          </cell>
          <cell r="E381" t="str">
            <v/>
          </cell>
          <cell r="L381" t="str">
            <v>Extraordinary net income (after taxes)</v>
          </cell>
          <cell r="M381">
            <v>1</v>
          </cell>
        </row>
        <row r="382">
          <cell r="D382" t="str">
            <v>3920000000</v>
          </cell>
          <cell r="E382" t="str">
            <v/>
          </cell>
          <cell r="L382" t="str">
            <v>Net income/loss bef. profit/loss transf.</v>
          </cell>
          <cell r="M382">
            <v>1</v>
          </cell>
        </row>
        <row r="383">
          <cell r="D383" t="str">
            <v>3930000000</v>
          </cell>
          <cell r="E383" t="str">
            <v/>
          </cell>
          <cell r="L383" t="str">
            <v>Income from loss transfer</v>
          </cell>
          <cell r="M383">
            <v>1</v>
          </cell>
          <cell r="O383">
            <v>0</v>
          </cell>
        </row>
        <row r="384">
          <cell r="D384" t="str">
            <v>3940000000</v>
          </cell>
          <cell r="E384" t="str">
            <v/>
          </cell>
          <cell r="L384" t="str">
            <v>Profit transfer expenses fr. pooling etc</v>
          </cell>
          <cell r="M384">
            <v>1</v>
          </cell>
          <cell r="O384">
            <v>0</v>
          </cell>
        </row>
        <row r="385">
          <cell r="D385" t="str">
            <v>3950000000</v>
          </cell>
          <cell r="E385" t="str">
            <v/>
          </cell>
          <cell r="L385" t="str">
            <v>Net profit/loss for the year</v>
          </cell>
          <cell r="M385">
            <v>1</v>
          </cell>
        </row>
        <row r="386">
          <cell r="D386" t="str">
            <v>3960000000</v>
          </cell>
          <cell r="E386" t="str">
            <v/>
          </cell>
          <cell r="L386" t="str">
            <v>Income (loss) applic. to minority int.</v>
          </cell>
          <cell r="M386">
            <v>1</v>
          </cell>
        </row>
        <row r="387">
          <cell r="D387" t="str">
            <v>3961000000</v>
          </cell>
          <cell r="E387" t="str">
            <v/>
          </cell>
          <cell r="L387" t="str">
            <v>Income applicable to minority interests</v>
          </cell>
          <cell r="M387">
            <v>1</v>
          </cell>
          <cell r="O387">
            <v>0</v>
          </cell>
        </row>
        <row r="388">
          <cell r="D388" t="str">
            <v>3962000000</v>
          </cell>
          <cell r="E388" t="str">
            <v/>
          </cell>
          <cell r="L388" t="str">
            <v>Losses applicable to minority interests</v>
          </cell>
          <cell r="M388">
            <v>1</v>
          </cell>
          <cell r="O388">
            <v>0</v>
          </cell>
        </row>
        <row r="389">
          <cell r="D389" t="str">
            <v>3999990000</v>
          </cell>
          <cell r="E389" t="str">
            <v/>
          </cell>
          <cell r="L389" t="str">
            <v>Net income (loss) of the group</v>
          </cell>
          <cell r="M389">
            <v>1</v>
          </cell>
        </row>
        <row r="390">
          <cell r="D390" t="str">
            <v>$FORMULA</v>
          </cell>
          <cell r="E390" t="str">
            <v/>
          </cell>
        </row>
      </sheetData>
      <sheetData sheetId="98" refreshError="1"/>
      <sheetData sheetId="9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of Contents"/>
      <sheetName val="1111100_CAPEX_TotalTMO_01"/>
      <sheetName val="1110100_C_O_F Technology_03"/>
      <sheetName val="1001000_C_O_F Technology_05"/>
      <sheetName val="1110000_C_O_F_Graph"/>
      <sheetName val="1110100_CAPEX Det1_cluster_04"/>
      <sheetName val="1110100_CAPEX Det2_cluster_04"/>
      <sheetName val="1110100_CAPEX Det1_natco_11"/>
      <sheetName val="1110100_CAPEX Det2_natco_ 11"/>
      <sheetName val="1001000_CAPEX Det3_natco_ 11"/>
      <sheetName val="1000100_CAPEX_detail_cluster_10"/>
      <sheetName val="1001000_CAPEX_detail_natco_09"/>
      <sheetName val="1000100_OPEX_Cluster_08"/>
      <sheetName val="1001000_OPEX_Natco_07"/>
      <sheetName val="1110000_OPEX_12"/>
      <sheetName val="1110000_OPEX2_12"/>
      <sheetName val="1000100_Technology_FTEs_Cluster"/>
      <sheetName val="1001000_Technology_FTEs_Natco"/>
      <sheetName val="1111100_monthly_13"/>
      <sheetName val="1110000_sites"/>
      <sheetName val="Settings"/>
      <sheetName val="Steuerung"/>
      <sheetName val="A-2-2"/>
      <sheetName val="A-1_backup"/>
      <sheetName val="A-2-8"/>
      <sheetName val="A-4_BS"/>
      <sheetName val="A-2-4"/>
      <sheetName val="A-3_IncomeStmt"/>
      <sheetName val="A-2-1"/>
      <sheetName val="A-2-5"/>
      <sheetName val="A-2-3"/>
      <sheetName val="A-2-6"/>
      <sheetName val="A-5_OW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6">
          <cell r="B6" t="str">
            <v>September</v>
          </cell>
        </row>
        <row r="7">
          <cell r="B7" t="str">
            <v>2004</v>
          </cell>
        </row>
        <row r="11">
          <cell r="B11" t="str">
            <v>Euro</v>
          </cell>
        </row>
        <row r="26">
          <cell r="B26" t="str">
            <v>TMO Con View</v>
          </cell>
        </row>
        <row r="30">
          <cell r="B30" t="str">
            <v>Actual</v>
          </cell>
        </row>
        <row r="31">
          <cell r="B31" t="str">
            <v>Budget</v>
          </cell>
        </row>
        <row r="32">
          <cell r="B32" t="str">
            <v>DetailedFC4</v>
          </cell>
        </row>
        <row r="34">
          <cell r="B34" t="str">
            <v>Obligo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1_Content"/>
      <sheetName val="000_10111_Income Statement EF1"/>
      <sheetName val="2_Income Statement_Exp."/>
      <sheetName val="3_Functional P&amp;L Sub-Cluster"/>
      <sheetName val="4_OPEX Cluster View"/>
      <sheetName val="5_OPEX Deviation  "/>
      <sheetName val="6_OPEX Deviation CE"/>
      <sheetName val="7_OPEX Deviation FI"/>
      <sheetName val="8_OPEX Deviation HR"/>
      <sheetName val="9_OPEX Deviation JV"/>
      <sheetName val="10_OPEX Deviation CSSO"/>
      <sheetName val="11_OPEX Deviation Marketing"/>
      <sheetName val="12_OPEX Deviation Technology"/>
      <sheetName val="13_OPEX Deviation Other"/>
      <sheetName val="14_KPI's Cluster View"/>
      <sheetName val="15_KPI's Cluster View-FTE"/>
      <sheetName val="16_Balance"/>
      <sheetName val="17_Total Inbound"/>
      <sheetName val="18_Total Outbound"/>
      <sheetName val="19_consolidated View UK KG"/>
      <sheetName val="Settings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zenario"/>
      <sheetName val="Datapool"/>
      <sheetName val="G &amp; V"/>
      <sheetName val="res-divid"/>
      <sheetName val="BalanceSheet"/>
      <sheetName val="fcf"/>
      <sheetName val="EVA"/>
      <sheetName val="COS"/>
      <sheetName val="Man_inp_Fin"/>
      <sheetName val="Man_old_Data"/>
      <sheetName val="cml_ccatbu"/>
      <sheetName val="cml_ccatbu_intern"/>
      <sheetName val="cml_capo_bu"/>
      <sheetName val="cml_pers"/>
      <sheetName val="cml_rev"/>
      <sheetName val="cml_cos"/>
    </sheetNames>
    <sheetDataSet>
      <sheetData sheetId="0" refreshError="1"/>
      <sheetData sheetId="1"/>
      <sheetData sheetId="2">
        <row r="4">
          <cell r="A4" t="str">
            <v>Unp_Contrib</v>
          </cell>
          <cell r="B4" t="str">
            <v>BL0110</v>
          </cell>
          <cell r="C4" t="str">
            <v>B</v>
          </cell>
          <cell r="D4">
            <v>100</v>
          </cell>
          <cell r="E4" t="str">
            <v>Unpaid Contribution</v>
          </cell>
          <cell r="H4" t="str">
            <v>ManOldData, ManInpFin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A5" t="str">
            <v>Unp_Contrib_called</v>
          </cell>
          <cell r="B5" t="str">
            <v>BL0120</v>
          </cell>
          <cell r="C5" t="str">
            <v>B</v>
          </cell>
          <cell r="D5">
            <v>110</v>
          </cell>
          <cell r="E5" t="str">
            <v>Unpaid Contribution of wich called</v>
          </cell>
          <cell r="H5" t="str">
            <v>ManOldData, ManInpFin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A6" t="str">
            <v>Startup_Expens</v>
          </cell>
          <cell r="B6" t="str">
            <v>BL0130</v>
          </cell>
          <cell r="C6" t="str">
            <v>B</v>
          </cell>
          <cell r="D6">
            <v>120</v>
          </cell>
          <cell r="E6" t="str">
            <v>Startup and business Expansion Expenses</v>
          </cell>
          <cell r="H6" t="str">
            <v>ManOldData, ManInpFin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A7" t="str">
            <v>Noncurr_ASS</v>
          </cell>
          <cell r="B7" t="str">
            <v>BL9900</v>
          </cell>
          <cell r="C7" t="str">
            <v>B</v>
          </cell>
          <cell r="D7">
            <v>130</v>
          </cell>
          <cell r="E7" t="str">
            <v>Noncurrent Assets</v>
          </cell>
          <cell r="H7" t="str">
            <v>BalanceSheet</v>
          </cell>
          <cell r="I7" t="str">
            <v>AKL Verdichtung von CML</v>
          </cell>
          <cell r="J7">
            <v>8107670</v>
          </cell>
          <cell r="K7">
            <v>10463377</v>
          </cell>
          <cell r="L7">
            <v>11825873.403497554</v>
          </cell>
          <cell r="M7">
            <v>10888869.319618685</v>
          </cell>
          <cell r="N7">
            <v>11165169.871610491</v>
          </cell>
          <cell r="O7">
            <v>10868357.542497933</v>
          </cell>
          <cell r="P7">
            <v>10833953.627235163</v>
          </cell>
          <cell r="Q7">
            <v>10877640.733806653</v>
          </cell>
          <cell r="R7">
            <v>10914137.421971839</v>
          </cell>
          <cell r="S7">
            <v>10887770.796153661</v>
          </cell>
          <cell r="T7">
            <v>11152434.565045318</v>
          </cell>
          <cell r="U7">
            <v>11151600.252977839</v>
          </cell>
          <cell r="V7">
            <v>11048682.608412609</v>
          </cell>
          <cell r="W7">
            <v>11046710.297987217</v>
          </cell>
          <cell r="X7">
            <v>11083524.964516269</v>
          </cell>
          <cell r="Y7">
            <v>11030141.416014029</v>
          </cell>
          <cell r="Z7">
            <v>11165169.871610491</v>
          </cell>
          <cell r="AA7">
            <v>11012162.431994479</v>
          </cell>
          <cell r="AB7">
            <v>10519088.753122363</v>
          </cell>
          <cell r="AC7">
            <v>10072756.389276925</v>
          </cell>
        </row>
        <row r="8">
          <cell r="A8" t="str">
            <v>Integible_ASS</v>
          </cell>
          <cell r="B8" t="str">
            <v>BL9010</v>
          </cell>
          <cell r="C8" t="str">
            <v>B</v>
          </cell>
          <cell r="D8">
            <v>140</v>
          </cell>
          <cell r="E8" t="str">
            <v>Integible Assets</v>
          </cell>
          <cell r="H8" t="str">
            <v>BalanceSheet</v>
          </cell>
          <cell r="I8" t="str">
            <v>AKL Verdichtung von CML</v>
          </cell>
          <cell r="J8">
            <v>123503</v>
          </cell>
          <cell r="K8">
            <v>139838</v>
          </cell>
          <cell r="L8">
            <v>889314</v>
          </cell>
          <cell r="M8">
            <v>440434.47937173105</v>
          </cell>
          <cell r="N8">
            <v>547766.98705679539</v>
          </cell>
          <cell r="O8">
            <v>437596.93070854194</v>
          </cell>
          <cell r="P8">
            <v>429358.93953368627</v>
          </cell>
          <cell r="Q8">
            <v>426252.19835883041</v>
          </cell>
          <cell r="R8">
            <v>440496.56554064143</v>
          </cell>
          <cell r="S8">
            <v>432677.86019911896</v>
          </cell>
          <cell r="T8">
            <v>448180.48819092987</v>
          </cell>
          <cell r="U8">
            <v>449684.19538440765</v>
          </cell>
          <cell r="V8">
            <v>446274.90837621846</v>
          </cell>
          <cell r="W8">
            <v>442150.51720136253</v>
          </cell>
          <cell r="X8">
            <v>448756.09273984027</v>
          </cell>
          <cell r="Y8">
            <v>445907.81489831785</v>
          </cell>
          <cell r="Z8">
            <v>547766.98705679539</v>
          </cell>
          <cell r="AA8">
            <v>594205.45295852644</v>
          </cell>
          <cell r="AB8">
            <v>555410.01886025746</v>
          </cell>
          <cell r="AC8">
            <v>476014.01809652767</v>
          </cell>
        </row>
        <row r="9">
          <cell r="A9" t="str">
            <v>Cons_Lic</v>
          </cell>
          <cell r="B9" t="str">
            <v>BL0210</v>
          </cell>
          <cell r="C9" t="str">
            <v>B</v>
          </cell>
          <cell r="D9">
            <v>150</v>
          </cell>
          <cell r="E9" t="str">
            <v>Conssessions and Licences</v>
          </cell>
          <cell r="H9" t="str">
            <v>BalanceSheet</v>
          </cell>
          <cell r="I9" t="str">
            <v>AKL Verdichtung von CML</v>
          </cell>
          <cell r="J9">
            <v>123503</v>
          </cell>
          <cell r="K9">
            <v>139838</v>
          </cell>
          <cell r="L9">
            <v>889314</v>
          </cell>
          <cell r="M9">
            <v>440434.47937173105</v>
          </cell>
          <cell r="N9">
            <v>547766.98705679539</v>
          </cell>
          <cell r="O9">
            <v>437596.93070854194</v>
          </cell>
          <cell r="P9">
            <v>429358.93953368627</v>
          </cell>
          <cell r="Q9">
            <v>426252.19835883041</v>
          </cell>
          <cell r="R9">
            <v>440496.56554064143</v>
          </cell>
          <cell r="S9">
            <v>432677.86019911896</v>
          </cell>
          <cell r="T9">
            <v>448180.48819092987</v>
          </cell>
          <cell r="U9">
            <v>449684.19538440765</v>
          </cell>
          <cell r="V9">
            <v>446274.90837621846</v>
          </cell>
          <cell r="W9">
            <v>442150.51720136253</v>
          </cell>
          <cell r="X9">
            <v>448756.09273984027</v>
          </cell>
          <cell r="Y9">
            <v>445907.81489831785</v>
          </cell>
          <cell r="Z9">
            <v>547766.98705679539</v>
          </cell>
          <cell r="AA9">
            <v>594205.45295852644</v>
          </cell>
          <cell r="AB9">
            <v>555410.01886025746</v>
          </cell>
          <cell r="AC9">
            <v>476014.01809652767</v>
          </cell>
        </row>
        <row r="10">
          <cell r="A10" t="str">
            <v>Goodwill</v>
          </cell>
          <cell r="B10" t="str">
            <v>BL0220</v>
          </cell>
          <cell r="C10" t="str">
            <v>B</v>
          </cell>
          <cell r="D10">
            <v>160</v>
          </cell>
          <cell r="E10" t="str">
            <v>Goodwill</v>
          </cell>
          <cell r="H10" t="str">
            <v>ManOldData, ManInpFin</v>
          </cell>
          <cell r="I10" t="str">
            <v>Bilanz, Töchter?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Goodwill_ERONET</v>
          </cell>
          <cell r="C11" t="str">
            <v>B</v>
          </cell>
          <cell r="D11">
            <v>170</v>
          </cell>
          <cell r="E11" t="str">
            <v>Goodwill</v>
          </cell>
          <cell r="H11" t="str">
            <v>ManInpFin</v>
          </cell>
          <cell r="I11" t="str">
            <v>Bilanz, Töchter?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 t="str">
            <v>Goodwill_XY</v>
          </cell>
          <cell r="C12" t="str">
            <v>B</v>
          </cell>
          <cell r="D12">
            <v>180</v>
          </cell>
          <cell r="E12" t="str">
            <v>Goodwill</v>
          </cell>
          <cell r="H12" t="str">
            <v>ManInpFin</v>
          </cell>
          <cell r="I12" t="str">
            <v>Bilanz, Töchter?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Adv_Pay</v>
          </cell>
          <cell r="B13" t="str">
            <v>BL0230</v>
          </cell>
          <cell r="C13" t="str">
            <v>B</v>
          </cell>
          <cell r="D13">
            <v>190</v>
          </cell>
          <cell r="E13" t="str">
            <v>Advance Payments</v>
          </cell>
          <cell r="H13" t="str">
            <v>ManOldData, ManInpFin</v>
          </cell>
          <cell r="I13" t="str">
            <v>gibt AKL, ist aber Eingabe ev. % vom Umsatz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Property_Plant_EQ</v>
          </cell>
          <cell r="B14" t="str">
            <v>BL9020</v>
          </cell>
          <cell r="C14" t="str">
            <v>B</v>
          </cell>
          <cell r="D14">
            <v>200</v>
          </cell>
          <cell r="E14" t="str">
            <v>Property Plant and Equipment</v>
          </cell>
          <cell r="H14" t="str">
            <v>BalanceSheet</v>
          </cell>
          <cell r="I14" t="str">
            <v>AKL Verdichtung von CML</v>
          </cell>
          <cell r="J14">
            <v>7718535</v>
          </cell>
          <cell r="K14">
            <v>10132035</v>
          </cell>
          <cell r="L14">
            <v>10933409.403497554</v>
          </cell>
          <cell r="M14">
            <v>9816338.8402469549</v>
          </cell>
          <cell r="N14">
            <v>10021098.884553695</v>
          </cell>
          <cell r="O14">
            <v>9798730.6117893904</v>
          </cell>
          <cell r="P14">
            <v>9772630.6877014767</v>
          </cell>
          <cell r="Q14">
            <v>9819490.5354478229</v>
          </cell>
          <cell r="R14">
            <v>9841808.8564311974</v>
          </cell>
          <cell r="S14">
            <v>9823326.9359545428</v>
          </cell>
          <cell r="T14">
            <v>10072554.076854387</v>
          </cell>
          <cell r="U14">
            <v>10020282.057593431</v>
          </cell>
          <cell r="V14">
            <v>9970839.7000363898</v>
          </cell>
          <cell r="W14">
            <v>9973057.7807858549</v>
          </cell>
          <cell r="X14">
            <v>10003332.871776428</v>
          </cell>
          <cell r="Y14">
            <v>9952863.601115711</v>
          </cell>
          <cell r="Z14">
            <v>10021098.884553695</v>
          </cell>
          <cell r="AA14">
            <v>9937452.9790359531</v>
          </cell>
          <cell r="AB14">
            <v>9583974.7342621051</v>
          </cell>
          <cell r="AC14">
            <v>9217838.3711803984</v>
          </cell>
        </row>
        <row r="15">
          <cell r="A15" t="str">
            <v>Land_Build</v>
          </cell>
          <cell r="B15" t="str">
            <v>BL0310</v>
          </cell>
          <cell r="C15" t="str">
            <v>B</v>
          </cell>
          <cell r="D15">
            <v>210</v>
          </cell>
          <cell r="E15" t="str">
            <v>Land and Buildings</v>
          </cell>
          <cell r="H15" t="str">
            <v>ManOldData,BalanceSheet</v>
          </cell>
          <cell r="I15" t="str">
            <v>AKL Verdichtung von CML</v>
          </cell>
          <cell r="J15">
            <v>4460785</v>
          </cell>
          <cell r="K15">
            <v>5690582</v>
          </cell>
          <cell r="L15">
            <v>5651504</v>
          </cell>
          <cell r="M15">
            <v>5599154.2440068247</v>
          </cell>
          <cell r="N15">
            <v>5540105.8856919156</v>
          </cell>
          <cell r="O15">
            <v>5613497.473694711</v>
          </cell>
          <cell r="P15">
            <v>5592360.5586861549</v>
          </cell>
          <cell r="Q15">
            <v>5595842.7342809178</v>
          </cell>
          <cell r="R15">
            <v>5603262.4195772251</v>
          </cell>
          <cell r="S15">
            <v>5581783.9749430856</v>
          </cell>
          <cell r="T15">
            <v>5577196.1486695185</v>
          </cell>
          <cell r="U15">
            <v>5598670.6666809786</v>
          </cell>
          <cell r="V15">
            <v>5576829.0695310067</v>
          </cell>
          <cell r="W15">
            <v>5579606.5629833518</v>
          </cell>
          <cell r="X15">
            <v>5615071.2353052031</v>
          </cell>
          <cell r="Y15">
            <v>5592801.8072336316</v>
          </cell>
          <cell r="Z15">
            <v>5540105.8856919156</v>
          </cell>
          <cell r="AA15">
            <v>5360770.6688664397</v>
          </cell>
          <cell r="AB15">
            <v>5077174.9245179091</v>
          </cell>
          <cell r="AC15">
            <v>4772350.2810999975</v>
          </cell>
        </row>
        <row r="16">
          <cell r="A16" t="str">
            <v>Tech_Equip</v>
          </cell>
          <cell r="B16" t="str">
            <v>BL0320</v>
          </cell>
          <cell r="C16" t="str">
            <v>B</v>
          </cell>
          <cell r="D16">
            <v>220</v>
          </cell>
          <cell r="E16" t="str">
            <v>Technical Equipment</v>
          </cell>
          <cell r="H16" t="str">
            <v>ManOldData,BalanceSheet</v>
          </cell>
          <cell r="I16" t="str">
            <v>AKL Verdichtung von CML</v>
          </cell>
          <cell r="J16">
            <v>2160122</v>
          </cell>
          <cell r="K16">
            <v>3281031</v>
          </cell>
          <cell r="L16">
            <v>3782524</v>
          </cell>
          <cell r="M16">
            <v>3145236.4937268924</v>
          </cell>
          <cell r="N16">
            <v>3347646.4689600077</v>
          </cell>
          <cell r="O16">
            <v>3143747.6003516028</v>
          </cell>
          <cell r="P16">
            <v>3131774.7853872208</v>
          </cell>
          <cell r="Q16">
            <v>3142086.9538397975</v>
          </cell>
          <cell r="R16">
            <v>3199153.7023186106</v>
          </cell>
          <cell r="S16">
            <v>3192403.1440104065</v>
          </cell>
          <cell r="T16">
            <v>3232554.4729376971</v>
          </cell>
          <cell r="U16">
            <v>3267102.4685906693</v>
          </cell>
          <cell r="V16">
            <v>3233386.5572409714</v>
          </cell>
          <cell r="W16">
            <v>3201539.9402177497</v>
          </cell>
          <cell r="X16">
            <v>3324249.535453659</v>
          </cell>
          <cell r="Y16">
            <v>3284596.2366582085</v>
          </cell>
          <cell r="Z16">
            <v>3347646.4689600077</v>
          </cell>
          <cell r="AA16">
            <v>3384621.4742860878</v>
          </cell>
          <cell r="AB16">
            <v>3241895.2127905898</v>
          </cell>
          <cell r="AC16">
            <v>3108910.4120801128</v>
          </cell>
        </row>
        <row r="17">
          <cell r="A17" t="str">
            <v>Other_Equip</v>
          </cell>
          <cell r="B17" t="str">
            <v>BL0330</v>
          </cell>
          <cell r="C17" t="str">
            <v>B</v>
          </cell>
          <cell r="D17">
            <v>230</v>
          </cell>
          <cell r="E17" t="str">
            <v>Other Equipment, parts and  office Quipment</v>
          </cell>
          <cell r="H17" t="str">
            <v>ManOldData,BalanceSheet</v>
          </cell>
          <cell r="I17" t="str">
            <v>AKL Verdichtung von CML</v>
          </cell>
          <cell r="J17">
            <v>104248</v>
          </cell>
          <cell r="K17">
            <v>413180</v>
          </cell>
          <cell r="L17">
            <v>684588</v>
          </cell>
          <cell r="M17">
            <v>235493.48528323745</v>
          </cell>
          <cell r="N17">
            <v>240878.29797185957</v>
          </cell>
          <cell r="O17">
            <v>233972.00244660393</v>
          </cell>
          <cell r="P17">
            <v>230906.93254215326</v>
          </cell>
          <cell r="Q17">
            <v>241799.78624116082</v>
          </cell>
          <cell r="R17">
            <v>241736.43284515489</v>
          </cell>
          <cell r="S17">
            <v>238585.9053108411</v>
          </cell>
          <cell r="T17">
            <v>235435.37777688526</v>
          </cell>
          <cell r="U17">
            <v>236895.5395994444</v>
          </cell>
          <cell r="V17">
            <v>233724.94021490129</v>
          </cell>
          <cell r="W17">
            <v>244512.26443567238</v>
          </cell>
          <cell r="X17">
            <v>247417.17446461014</v>
          </cell>
          <cell r="Y17">
            <v>244147.73621856779</v>
          </cell>
          <cell r="Z17">
            <v>240878.29797185957</v>
          </cell>
          <cell r="AA17">
            <v>217624.9958834252</v>
          </cell>
          <cell r="AB17">
            <v>201177.35695360581</v>
          </cell>
          <cell r="AC17">
            <v>188224.53800028734</v>
          </cell>
        </row>
        <row r="18">
          <cell r="A18" t="str">
            <v>Pay_Constr_Prog</v>
          </cell>
          <cell r="B18" t="str">
            <v>BL0340</v>
          </cell>
          <cell r="C18" t="str">
            <v>B</v>
          </cell>
          <cell r="D18">
            <v>240</v>
          </cell>
          <cell r="E18" t="str">
            <v>Payments and Construction in Progress</v>
          </cell>
          <cell r="H18" t="str">
            <v>ManOldData,BalanceSheet</v>
          </cell>
          <cell r="I18" t="str">
            <v>AKL Verdichtung von CML</v>
          </cell>
          <cell r="J18">
            <v>993380</v>
          </cell>
          <cell r="K18">
            <v>747242</v>
          </cell>
          <cell r="L18">
            <v>814793.40349755343</v>
          </cell>
          <cell r="M18">
            <v>836454.61723000021</v>
          </cell>
          <cell r="N18">
            <v>892468.23192991177</v>
          </cell>
          <cell r="O18">
            <v>807513.53529647388</v>
          </cell>
          <cell r="P18">
            <v>817588.41108594753</v>
          </cell>
          <cell r="Q18">
            <v>839761.06108594756</v>
          </cell>
          <cell r="R18">
            <v>797656.30169020826</v>
          </cell>
          <cell r="S18">
            <v>810553.91169020836</v>
          </cell>
          <cell r="T18">
            <v>1027368.0774702861</v>
          </cell>
          <cell r="U18">
            <v>917613.38272233855</v>
          </cell>
          <cell r="V18">
            <v>926899.13304950774</v>
          </cell>
          <cell r="W18">
            <v>947399.01314908103</v>
          </cell>
          <cell r="X18">
            <v>816594.92655295599</v>
          </cell>
          <cell r="Y18">
            <v>831317.82100530295</v>
          </cell>
          <cell r="Z18">
            <v>892468.23192991177</v>
          </cell>
          <cell r="AA18">
            <v>974435.84000000008</v>
          </cell>
          <cell r="AB18">
            <v>1063727.2400000002</v>
          </cell>
          <cell r="AC18">
            <v>1148353.1400000001</v>
          </cell>
        </row>
        <row r="19">
          <cell r="A19" t="str">
            <v>AUC_AIB_BL_ALL</v>
          </cell>
          <cell r="D19">
            <v>242</v>
          </cell>
          <cell r="E19" t="str">
            <v>Construction in Progress Anlagen in Bau</v>
          </cell>
          <cell r="H19" t="str">
            <v>BalanceSheet</v>
          </cell>
          <cell r="I19" t="str">
            <v>Zusätzliche Anlagen Klasse in Bilanz</v>
          </cell>
          <cell r="J19">
            <v>0</v>
          </cell>
          <cell r="K19">
            <v>0</v>
          </cell>
          <cell r="L19">
            <v>0</v>
          </cell>
          <cell r="M19">
            <v>400059.09723000019</v>
          </cell>
          <cell r="N19">
            <v>351049.19192991179</v>
          </cell>
          <cell r="O19">
            <v>363170.41417366685</v>
          </cell>
          <cell r="P19">
            <v>365707.24084033351</v>
          </cell>
          <cell r="Q19">
            <v>379631.95750700019</v>
          </cell>
          <cell r="R19">
            <v>327460.47130424337</v>
          </cell>
          <cell r="S19">
            <v>331579.2479709101</v>
          </cell>
          <cell r="T19">
            <v>538279.39620712807</v>
          </cell>
          <cell r="U19">
            <v>420808.34370479465</v>
          </cell>
          <cell r="V19">
            <v>423509.10280389374</v>
          </cell>
          <cell r="W19">
            <v>436206.62325434416</v>
          </cell>
          <cell r="X19">
            <v>294089.47427225421</v>
          </cell>
          <cell r="Y19">
            <v>299823.83012810996</v>
          </cell>
          <cell r="Z19">
            <v>351049.19192991179</v>
          </cell>
          <cell r="AA19">
            <v>314624.8000000001</v>
          </cell>
          <cell r="AB19">
            <v>308406.20000000019</v>
          </cell>
          <cell r="AC19">
            <v>297106.10000000015</v>
          </cell>
        </row>
        <row r="20">
          <cell r="A20" t="str">
            <v>Fin_ASS</v>
          </cell>
          <cell r="B20" t="str">
            <v>BL9030</v>
          </cell>
          <cell r="C20" t="str">
            <v>B</v>
          </cell>
          <cell r="D20">
            <v>250</v>
          </cell>
          <cell r="E20" t="str">
            <v>Finanical Assets</v>
          </cell>
          <cell r="H20" t="str">
            <v>BalanceSheet</v>
          </cell>
          <cell r="J20">
            <v>265632</v>
          </cell>
          <cell r="K20">
            <v>191504</v>
          </cell>
          <cell r="L20">
            <v>3150</v>
          </cell>
          <cell r="M20">
            <v>632096</v>
          </cell>
          <cell r="N20">
            <v>596304</v>
          </cell>
          <cell r="O20">
            <v>632030</v>
          </cell>
          <cell r="P20">
            <v>631964</v>
          </cell>
          <cell r="Q20">
            <v>631898</v>
          </cell>
          <cell r="R20">
            <v>631832</v>
          </cell>
          <cell r="S20">
            <v>631766</v>
          </cell>
          <cell r="T20">
            <v>631700</v>
          </cell>
          <cell r="U20">
            <v>681634</v>
          </cell>
          <cell r="V20">
            <v>631568</v>
          </cell>
          <cell r="W20">
            <v>631502</v>
          </cell>
          <cell r="X20">
            <v>631436</v>
          </cell>
          <cell r="Y20">
            <v>631370</v>
          </cell>
          <cell r="Z20">
            <v>596304</v>
          </cell>
          <cell r="AA20">
            <v>480504</v>
          </cell>
          <cell r="AB20">
            <v>379704</v>
          </cell>
          <cell r="AC20">
            <v>378904</v>
          </cell>
        </row>
        <row r="21">
          <cell r="A21" t="str">
            <v>Inv_aff_comp</v>
          </cell>
          <cell r="B21" t="str">
            <v>BL0410</v>
          </cell>
          <cell r="C21" t="str">
            <v>B</v>
          </cell>
          <cell r="D21">
            <v>260</v>
          </cell>
          <cell r="E21" t="str">
            <v>Investment in affiliated companies</v>
          </cell>
          <cell r="H21" t="str">
            <v>ManOldData, ManInpFin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Lg_loa_aff_comp</v>
          </cell>
          <cell r="B22" t="str">
            <v>BL0420</v>
          </cell>
          <cell r="C22" t="str">
            <v>B</v>
          </cell>
          <cell r="D22">
            <v>270</v>
          </cell>
          <cell r="E22" t="str">
            <v>Long term loans to affiliated companies</v>
          </cell>
          <cell r="H22" t="str">
            <v>ManOldData, ManInpFin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 t="str">
            <v>Oth_Inv</v>
          </cell>
          <cell r="B23" t="str">
            <v>BL0430</v>
          </cell>
          <cell r="C23" t="str">
            <v>B</v>
          </cell>
          <cell r="D23">
            <v>280</v>
          </cell>
          <cell r="E23" t="str">
            <v>Other Investments</v>
          </cell>
          <cell r="H23" t="str">
            <v>ManOldData, ManInpFin</v>
          </cell>
          <cell r="J23">
            <v>233842</v>
          </cell>
          <cell r="K23">
            <v>41181</v>
          </cell>
          <cell r="L23">
            <v>3150</v>
          </cell>
          <cell r="M23">
            <v>47096</v>
          </cell>
          <cell r="N23">
            <v>47096</v>
          </cell>
          <cell r="O23">
            <v>47096</v>
          </cell>
          <cell r="P23">
            <v>47096</v>
          </cell>
          <cell r="Q23">
            <v>47096</v>
          </cell>
          <cell r="R23">
            <v>47096</v>
          </cell>
          <cell r="S23">
            <v>47096</v>
          </cell>
          <cell r="T23">
            <v>47096</v>
          </cell>
          <cell r="U23">
            <v>47096</v>
          </cell>
          <cell r="V23">
            <v>47096</v>
          </cell>
          <cell r="W23">
            <v>47096</v>
          </cell>
          <cell r="X23">
            <v>47096</v>
          </cell>
          <cell r="Y23">
            <v>47096</v>
          </cell>
          <cell r="Z23">
            <v>47096</v>
          </cell>
          <cell r="AA23">
            <v>47096</v>
          </cell>
          <cell r="AB23">
            <v>47096</v>
          </cell>
          <cell r="AC23">
            <v>47096</v>
          </cell>
        </row>
        <row r="24">
          <cell r="A24" t="str">
            <v>Lg_loa_as_rel_Comp</v>
          </cell>
          <cell r="B24" t="str">
            <v>BL0440</v>
          </cell>
          <cell r="C24" t="str">
            <v>B</v>
          </cell>
          <cell r="D24">
            <v>290</v>
          </cell>
          <cell r="E24" t="str">
            <v>Long term loans to as. and rel. Comp</v>
          </cell>
          <cell r="H24" t="str">
            <v>ManOldData, ManInpFin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 t="str">
            <v>Oth_Inv_noncurr_secur</v>
          </cell>
          <cell r="B25" t="str">
            <v>BL0450</v>
          </cell>
          <cell r="C25" t="str">
            <v>B</v>
          </cell>
          <cell r="D25">
            <v>300</v>
          </cell>
          <cell r="E25" t="str">
            <v>Other Investments in noncurrent secur</v>
          </cell>
          <cell r="H25" t="str">
            <v>ManOldData, ManInpFin</v>
          </cell>
          <cell r="J25">
            <v>31644</v>
          </cell>
          <cell r="K25">
            <v>150323</v>
          </cell>
          <cell r="L25">
            <v>0</v>
          </cell>
          <cell r="M25">
            <v>550000</v>
          </cell>
          <cell r="N25">
            <v>515000</v>
          </cell>
          <cell r="O25">
            <v>550000</v>
          </cell>
          <cell r="P25">
            <v>550000</v>
          </cell>
          <cell r="Q25">
            <v>550000</v>
          </cell>
          <cell r="R25">
            <v>550000</v>
          </cell>
          <cell r="S25">
            <v>550000</v>
          </cell>
          <cell r="T25">
            <v>550000</v>
          </cell>
          <cell r="U25">
            <v>600000</v>
          </cell>
          <cell r="V25">
            <v>550000</v>
          </cell>
          <cell r="W25">
            <v>550000</v>
          </cell>
          <cell r="X25">
            <v>550000</v>
          </cell>
          <cell r="Y25">
            <v>550000</v>
          </cell>
          <cell r="Z25">
            <v>515000</v>
          </cell>
          <cell r="AA25">
            <v>400000</v>
          </cell>
          <cell r="AB25">
            <v>300000</v>
          </cell>
          <cell r="AC25">
            <v>300000</v>
          </cell>
        </row>
        <row r="26">
          <cell r="A26" t="str">
            <v>Oth_lg_loa</v>
          </cell>
          <cell r="B26" t="str">
            <v>BL0460</v>
          </cell>
          <cell r="C26" t="str">
            <v>B</v>
          </cell>
          <cell r="D26">
            <v>310</v>
          </cell>
          <cell r="E26" t="str">
            <v>Other long term loans</v>
          </cell>
          <cell r="H26" t="str">
            <v>ManOldData, ManInpFin</v>
          </cell>
          <cell r="J26">
            <v>146</v>
          </cell>
          <cell r="K26">
            <v>0</v>
          </cell>
          <cell r="L26">
            <v>0</v>
          </cell>
          <cell r="M26">
            <v>35000</v>
          </cell>
          <cell r="N26">
            <v>34208</v>
          </cell>
          <cell r="O26">
            <v>34934</v>
          </cell>
          <cell r="P26">
            <v>34868</v>
          </cell>
          <cell r="Q26">
            <v>34802</v>
          </cell>
          <cell r="R26">
            <v>34736</v>
          </cell>
          <cell r="S26">
            <v>34670</v>
          </cell>
          <cell r="T26">
            <v>34604</v>
          </cell>
          <cell r="U26">
            <v>34538</v>
          </cell>
          <cell r="V26">
            <v>34472</v>
          </cell>
          <cell r="W26">
            <v>34406</v>
          </cell>
          <cell r="X26">
            <v>34340</v>
          </cell>
          <cell r="Y26">
            <v>34274</v>
          </cell>
          <cell r="Z26">
            <v>34208</v>
          </cell>
          <cell r="AA26">
            <v>33408</v>
          </cell>
          <cell r="AB26">
            <v>32608</v>
          </cell>
          <cell r="AC26">
            <v>31808</v>
          </cell>
        </row>
        <row r="27">
          <cell r="A27" t="str">
            <v>Curr_ASS</v>
          </cell>
          <cell r="B27" t="str">
            <v>BL9910</v>
          </cell>
          <cell r="C27" t="str">
            <v>B</v>
          </cell>
          <cell r="D27">
            <v>320</v>
          </cell>
          <cell r="E27" t="str">
            <v>Current Assets</v>
          </cell>
          <cell r="H27" t="str">
            <v>BalanceSheet</v>
          </cell>
          <cell r="J27">
            <v>1851649</v>
          </cell>
          <cell r="K27">
            <v>3381357</v>
          </cell>
          <cell r="L27">
            <v>3090885</v>
          </cell>
          <cell r="M27">
            <v>3932801.0590966768</v>
          </cell>
          <cell r="N27">
            <v>4204036.4409819087</v>
          </cell>
          <cell r="O27">
            <v>2261477.7049879781</v>
          </cell>
          <cell r="P27">
            <v>2394803.913504811</v>
          </cell>
          <cell r="Q27">
            <v>2411932.3231151635</v>
          </cell>
          <cell r="R27">
            <v>2472283.6561394255</v>
          </cell>
          <cell r="S27">
            <v>2597713.8973655328</v>
          </cell>
          <cell r="T27">
            <v>4084312.7052963842</v>
          </cell>
          <cell r="U27">
            <v>4207312.5949748512</v>
          </cell>
          <cell r="V27">
            <v>3901707.1168864337</v>
          </cell>
          <cell r="W27">
            <v>3979403.4721028232</v>
          </cell>
          <cell r="X27">
            <v>4048608.1924668937</v>
          </cell>
          <cell r="Y27">
            <v>4226967.4310529279</v>
          </cell>
          <cell r="Z27">
            <v>4204036.4409799622</v>
          </cell>
          <cell r="AA27">
            <v>5341607.3509251894</v>
          </cell>
          <cell r="AB27">
            <v>6895216.3605079055</v>
          </cell>
          <cell r="AC27">
            <v>8600185.0847245306</v>
          </cell>
        </row>
        <row r="28">
          <cell r="A28" t="str">
            <v>inv_mat_supp</v>
          </cell>
          <cell r="B28" t="str">
            <v>BL9040</v>
          </cell>
          <cell r="C28" t="str">
            <v>B</v>
          </cell>
          <cell r="D28">
            <v>330</v>
          </cell>
          <cell r="E28" t="str">
            <v>inventories, materials and supplies</v>
          </cell>
          <cell r="H28" t="str">
            <v>BalanceSheet</v>
          </cell>
          <cell r="J28">
            <v>103425</v>
          </cell>
          <cell r="K28">
            <v>159412</v>
          </cell>
          <cell r="L28">
            <v>95060</v>
          </cell>
          <cell r="M28">
            <v>174860.92338772595</v>
          </cell>
          <cell r="N28">
            <v>138154.83938870134</v>
          </cell>
          <cell r="O28">
            <v>153868.45058117498</v>
          </cell>
          <cell r="P28">
            <v>156103.07284084431</v>
          </cell>
          <cell r="Q28">
            <v>155944.12180324359</v>
          </cell>
          <cell r="R28">
            <v>185581.96017535104</v>
          </cell>
          <cell r="S28">
            <v>176832.52794895909</v>
          </cell>
          <cell r="T28">
            <v>178795.21180711655</v>
          </cell>
          <cell r="U28">
            <v>150980.89769738459</v>
          </cell>
          <cell r="V28">
            <v>133804.14451931167</v>
          </cell>
          <cell r="W28">
            <v>120032.02686079737</v>
          </cell>
          <cell r="X28">
            <v>135767.97623481261</v>
          </cell>
          <cell r="Y28">
            <v>131020.20226876506</v>
          </cell>
          <cell r="Z28">
            <v>138154.83938870134</v>
          </cell>
          <cell r="AA28">
            <v>133523.18381334963</v>
          </cell>
          <cell r="AB28">
            <v>124902.01857652879</v>
          </cell>
          <cell r="AC28">
            <v>121959.21205053742</v>
          </cell>
        </row>
        <row r="29">
          <cell r="A29" t="str">
            <v>Raw_mat_suppl_ext</v>
          </cell>
          <cell r="B29" t="str">
            <v>BL0510.extern</v>
          </cell>
          <cell r="D29">
            <v>340</v>
          </cell>
          <cell r="E29" t="str">
            <v xml:space="preserve">         1. Raw materials and supplies - extern</v>
          </cell>
          <cell r="H29" t="str">
            <v>ManOldData, Balance</v>
          </cell>
          <cell r="J29">
            <v>15060</v>
          </cell>
          <cell r="K29">
            <v>21062</v>
          </cell>
          <cell r="L29">
            <v>20060</v>
          </cell>
          <cell r="M29">
            <v>84293.8</v>
          </cell>
          <cell r="N29">
            <v>86487.080080833606</v>
          </cell>
          <cell r="O29">
            <v>73226.420963108918</v>
          </cell>
          <cell r="P29">
            <v>82096.15411095813</v>
          </cell>
          <cell r="Q29">
            <v>86903.90157943216</v>
          </cell>
          <cell r="R29">
            <v>122996.86831093916</v>
          </cell>
          <cell r="S29">
            <v>111052.08348851014</v>
          </cell>
          <cell r="T29">
            <v>116855.75688965913</v>
          </cell>
          <cell r="U29">
            <v>92894.537655037508</v>
          </cell>
          <cell r="V29">
            <v>78611.150093022516</v>
          </cell>
          <cell r="W29">
            <v>68191.463796511249</v>
          </cell>
          <cell r="X29">
            <v>83628.913209677266</v>
          </cell>
          <cell r="Y29">
            <v>78993.170268206872</v>
          </cell>
          <cell r="Z29">
            <v>86487.080080833606</v>
          </cell>
          <cell r="AA29">
            <v>82077.089347828325</v>
          </cell>
          <cell r="AB29">
            <v>71591.04783072893</v>
          </cell>
          <cell r="AC29">
            <v>68753.143273328009</v>
          </cell>
        </row>
        <row r="30">
          <cell r="A30" t="str">
            <v>Raw_mat_suppl_int</v>
          </cell>
          <cell r="B30" t="str">
            <v>BL0510.intern</v>
          </cell>
          <cell r="D30">
            <v>350</v>
          </cell>
          <cell r="E30" t="str">
            <v xml:space="preserve">         1. Raw materials and supplies - intern</v>
          </cell>
          <cell r="H30" t="str">
            <v>ManOldData, ManInpFin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Raw_mat_supp</v>
          </cell>
          <cell r="B31" t="str">
            <v>BL0510</v>
          </cell>
          <cell r="C31" t="str">
            <v>B</v>
          </cell>
          <cell r="D31">
            <v>360</v>
          </cell>
          <cell r="E31" t="str">
            <v>Raw materials and supplies</v>
          </cell>
          <cell r="H31" t="str">
            <v>BalanceSheet</v>
          </cell>
          <cell r="J31">
            <v>15060</v>
          </cell>
          <cell r="K31">
            <v>21062</v>
          </cell>
          <cell r="L31">
            <v>20060</v>
          </cell>
          <cell r="M31">
            <v>84293.8</v>
          </cell>
          <cell r="N31">
            <v>86487.080080833606</v>
          </cell>
          <cell r="O31">
            <v>73226.420963108918</v>
          </cell>
          <cell r="P31">
            <v>82096.15411095813</v>
          </cell>
          <cell r="Q31">
            <v>86903.90157943216</v>
          </cell>
          <cell r="R31">
            <v>122996.86831093916</v>
          </cell>
          <cell r="S31">
            <v>111052.08348851014</v>
          </cell>
          <cell r="T31">
            <v>116855.75688965913</v>
          </cell>
          <cell r="U31">
            <v>92894.537655037508</v>
          </cell>
          <cell r="V31">
            <v>78611.150093022516</v>
          </cell>
          <cell r="W31">
            <v>68191.463796511249</v>
          </cell>
          <cell r="X31">
            <v>83628.913209677266</v>
          </cell>
          <cell r="Y31">
            <v>78993.170268206872</v>
          </cell>
          <cell r="Z31">
            <v>86487.080080833606</v>
          </cell>
          <cell r="AA31">
            <v>82077.089347828325</v>
          </cell>
          <cell r="AB31">
            <v>71591.04783072893</v>
          </cell>
          <cell r="AC31">
            <v>68753.143273328009</v>
          </cell>
        </row>
        <row r="32">
          <cell r="A32" t="str">
            <v>work_prg_ext</v>
          </cell>
          <cell r="B32" t="str">
            <v>BL0520.extern</v>
          </cell>
          <cell r="D32">
            <v>370</v>
          </cell>
          <cell r="E32" t="str">
            <v xml:space="preserve">         2. Work in process - extern</v>
          </cell>
          <cell r="H32" t="str">
            <v>ManOldData, ManInpFin</v>
          </cell>
          <cell r="J32">
            <v>1346</v>
          </cell>
          <cell r="K32">
            <v>419</v>
          </cell>
          <cell r="L32">
            <v>0</v>
          </cell>
          <cell r="M32">
            <v>350</v>
          </cell>
          <cell r="N32">
            <v>350</v>
          </cell>
          <cell r="O32">
            <v>350</v>
          </cell>
          <cell r="P32">
            <v>350</v>
          </cell>
          <cell r="Q32">
            <v>350</v>
          </cell>
          <cell r="R32">
            <v>350</v>
          </cell>
          <cell r="S32">
            <v>350</v>
          </cell>
          <cell r="T32">
            <v>350</v>
          </cell>
          <cell r="U32">
            <v>350</v>
          </cell>
          <cell r="V32">
            <v>350</v>
          </cell>
          <cell r="W32">
            <v>350</v>
          </cell>
          <cell r="X32">
            <v>350</v>
          </cell>
          <cell r="Y32">
            <v>350</v>
          </cell>
          <cell r="Z32">
            <v>350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work_prg_int</v>
          </cell>
          <cell r="B33" t="str">
            <v>BL0520.intern</v>
          </cell>
          <cell r="D33">
            <v>380</v>
          </cell>
          <cell r="E33" t="str">
            <v xml:space="preserve">         2. Work in process - intern</v>
          </cell>
          <cell r="H33" t="str">
            <v>ManOldData, ManInpFin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Wrk_progr</v>
          </cell>
          <cell r="B34" t="str">
            <v>BL0520</v>
          </cell>
          <cell r="C34" t="str">
            <v>B</v>
          </cell>
          <cell r="D34">
            <v>390</v>
          </cell>
          <cell r="E34" t="str">
            <v>Work in progress</v>
          </cell>
          <cell r="H34" t="str">
            <v>BalanceSheet</v>
          </cell>
          <cell r="J34">
            <v>1346</v>
          </cell>
          <cell r="K34">
            <v>419</v>
          </cell>
          <cell r="L34">
            <v>0</v>
          </cell>
          <cell r="M34">
            <v>350</v>
          </cell>
          <cell r="N34">
            <v>350</v>
          </cell>
          <cell r="O34">
            <v>350</v>
          </cell>
          <cell r="P34">
            <v>350</v>
          </cell>
          <cell r="Q34">
            <v>350</v>
          </cell>
          <cell r="R34">
            <v>350</v>
          </cell>
          <cell r="S34">
            <v>350</v>
          </cell>
          <cell r="T34">
            <v>350</v>
          </cell>
          <cell r="U34">
            <v>350</v>
          </cell>
          <cell r="V34">
            <v>350</v>
          </cell>
          <cell r="W34">
            <v>350</v>
          </cell>
          <cell r="X34">
            <v>350</v>
          </cell>
          <cell r="Y34">
            <v>350</v>
          </cell>
          <cell r="Z34">
            <v>350</v>
          </cell>
          <cell r="AA34">
            <v>0</v>
          </cell>
          <cell r="AB34">
            <v>0</v>
          </cell>
          <cell r="AC34">
            <v>0</v>
          </cell>
        </row>
        <row r="35">
          <cell r="A35" t="str">
            <v>fin_good_merch_ext</v>
          </cell>
          <cell r="B35" t="str">
            <v>BL0530.extern</v>
          </cell>
          <cell r="D35">
            <v>400</v>
          </cell>
          <cell r="E35" t="str">
            <v xml:space="preserve">         3. Finished goods and merchandise - extern</v>
          </cell>
          <cell r="H35" t="str">
            <v>ManOldData, ManInpFin</v>
          </cell>
          <cell r="J35">
            <v>85046</v>
          </cell>
          <cell r="K35">
            <v>132671</v>
          </cell>
          <cell r="L35">
            <v>70000</v>
          </cell>
          <cell r="M35">
            <v>84217.123387725936</v>
          </cell>
          <cell r="N35">
            <v>46062.759307867724</v>
          </cell>
          <cell r="O35">
            <v>75037.029618066066</v>
          </cell>
          <cell r="P35">
            <v>68401.91872988618</v>
          </cell>
          <cell r="Q35">
            <v>63435.220223811411</v>
          </cell>
          <cell r="R35">
            <v>56980.091864411872</v>
          </cell>
          <cell r="S35">
            <v>60175.444460448962</v>
          </cell>
          <cell r="T35">
            <v>56334.45491745742</v>
          </cell>
          <cell r="U35">
            <v>52481.360042347085</v>
          </cell>
          <cell r="V35">
            <v>49587.994426289151</v>
          </cell>
          <cell r="W35">
            <v>46235.563064286129</v>
          </cell>
          <cell r="X35">
            <v>46534.063025135336</v>
          </cell>
          <cell r="Y35">
            <v>46422.032000558189</v>
          </cell>
          <cell r="Z35">
            <v>46062.759307867724</v>
          </cell>
          <cell r="AA35">
            <v>46828.094465521295</v>
          </cell>
          <cell r="AB35">
            <v>49239.970745799852</v>
          </cell>
          <cell r="AC35">
            <v>49608.06877720941</v>
          </cell>
        </row>
        <row r="36">
          <cell r="A36" t="str">
            <v>fin_good_merch_int</v>
          </cell>
          <cell r="B36" t="str">
            <v>BL0530.intern</v>
          </cell>
          <cell r="D36">
            <v>410</v>
          </cell>
          <cell r="E36" t="str">
            <v xml:space="preserve">         3. Finished goods and merchandise - intern</v>
          </cell>
          <cell r="H36" t="str">
            <v>ManOldData, ManInpFin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Fin_good_merch</v>
          </cell>
          <cell r="B37" t="str">
            <v>BL0530</v>
          </cell>
          <cell r="C37" t="str">
            <v>B</v>
          </cell>
          <cell r="D37">
            <v>420</v>
          </cell>
          <cell r="E37" t="str">
            <v>Finished goods and merchandise</v>
          </cell>
          <cell r="H37" t="str">
            <v>BalanceSheet</v>
          </cell>
          <cell r="J37">
            <v>85046</v>
          </cell>
          <cell r="K37">
            <v>132671</v>
          </cell>
          <cell r="L37">
            <v>70000</v>
          </cell>
          <cell r="M37">
            <v>84217.123387725936</v>
          </cell>
          <cell r="N37">
            <v>46062.759307867724</v>
          </cell>
          <cell r="O37">
            <v>75037.029618066066</v>
          </cell>
          <cell r="P37">
            <v>68401.91872988618</v>
          </cell>
          <cell r="Q37">
            <v>63435.220223811411</v>
          </cell>
          <cell r="R37">
            <v>56980.091864411872</v>
          </cell>
          <cell r="S37">
            <v>60175.444460448962</v>
          </cell>
          <cell r="T37">
            <v>56334.45491745742</v>
          </cell>
          <cell r="U37">
            <v>52481.360042347085</v>
          </cell>
          <cell r="V37">
            <v>49587.994426289151</v>
          </cell>
          <cell r="W37">
            <v>46235.563064286129</v>
          </cell>
          <cell r="X37">
            <v>46534.063025135336</v>
          </cell>
          <cell r="Y37">
            <v>46422.032000558189</v>
          </cell>
          <cell r="Z37">
            <v>46062.759307867724</v>
          </cell>
          <cell r="AA37">
            <v>46828.094465521295</v>
          </cell>
          <cell r="AB37">
            <v>49239.970745799852</v>
          </cell>
          <cell r="AC37">
            <v>49608.06877720941</v>
          </cell>
        </row>
        <row r="38">
          <cell r="A38" t="str">
            <v>adv_paym_ext</v>
          </cell>
          <cell r="B38" t="str">
            <v>BL0540.extern</v>
          </cell>
          <cell r="D38">
            <v>430</v>
          </cell>
          <cell r="E38" t="str">
            <v xml:space="preserve">         4. Advance payments - extern</v>
          </cell>
          <cell r="H38" t="str">
            <v>ManOldData, ManInpFin</v>
          </cell>
          <cell r="J38">
            <v>1973</v>
          </cell>
          <cell r="K38">
            <v>5260</v>
          </cell>
          <cell r="L38">
            <v>5000</v>
          </cell>
          <cell r="M38">
            <v>6000</v>
          </cell>
          <cell r="N38">
            <v>5255</v>
          </cell>
          <cell r="O38">
            <v>5255</v>
          </cell>
          <cell r="P38">
            <v>5255</v>
          </cell>
          <cell r="Q38">
            <v>5255</v>
          </cell>
          <cell r="R38">
            <v>5255</v>
          </cell>
          <cell r="S38">
            <v>5255</v>
          </cell>
          <cell r="T38">
            <v>5255</v>
          </cell>
          <cell r="U38">
            <v>5255</v>
          </cell>
          <cell r="V38">
            <v>5255</v>
          </cell>
          <cell r="W38">
            <v>5255</v>
          </cell>
          <cell r="X38">
            <v>5255</v>
          </cell>
          <cell r="Y38">
            <v>5255</v>
          </cell>
          <cell r="Z38">
            <v>5255</v>
          </cell>
          <cell r="AA38">
            <v>4618</v>
          </cell>
          <cell r="AB38">
            <v>4071</v>
          </cell>
          <cell r="AC38">
            <v>3598</v>
          </cell>
        </row>
        <row r="39">
          <cell r="A39" t="str">
            <v>adv_paym_int</v>
          </cell>
          <cell r="B39" t="str">
            <v>BL0540.intern</v>
          </cell>
          <cell r="D39">
            <v>440</v>
          </cell>
          <cell r="E39" t="str">
            <v xml:space="preserve">         4. Advance payments - intern</v>
          </cell>
          <cell r="H39" t="str">
            <v>ManOldData, ManInpFin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Adv_Paym</v>
          </cell>
          <cell r="B40" t="str">
            <v>BL0540</v>
          </cell>
          <cell r="C40" t="str">
            <v>B</v>
          </cell>
          <cell r="D40">
            <v>450</v>
          </cell>
          <cell r="E40" t="str">
            <v>Advanced Payments</v>
          </cell>
          <cell r="H40" t="str">
            <v>BalanceSheet</v>
          </cell>
          <cell r="J40">
            <v>1973</v>
          </cell>
          <cell r="K40">
            <v>5260</v>
          </cell>
          <cell r="L40">
            <v>5000</v>
          </cell>
          <cell r="M40">
            <v>6000</v>
          </cell>
          <cell r="N40">
            <v>5255</v>
          </cell>
          <cell r="O40">
            <v>5255</v>
          </cell>
          <cell r="P40">
            <v>5255</v>
          </cell>
          <cell r="Q40">
            <v>5255</v>
          </cell>
          <cell r="R40">
            <v>5255</v>
          </cell>
          <cell r="S40">
            <v>5255</v>
          </cell>
          <cell r="T40">
            <v>5255</v>
          </cell>
          <cell r="U40">
            <v>5255</v>
          </cell>
          <cell r="V40">
            <v>5255</v>
          </cell>
          <cell r="W40">
            <v>5255</v>
          </cell>
          <cell r="X40">
            <v>5255</v>
          </cell>
          <cell r="Y40">
            <v>5255</v>
          </cell>
          <cell r="Z40">
            <v>5255</v>
          </cell>
          <cell r="AA40">
            <v>4618</v>
          </cell>
          <cell r="AB40">
            <v>4071</v>
          </cell>
          <cell r="AC40">
            <v>3598</v>
          </cell>
        </row>
        <row r="41">
          <cell r="A41" t="str">
            <v>Receiv_oth_ASS</v>
          </cell>
          <cell r="B41" t="str">
            <v>BL9050</v>
          </cell>
          <cell r="C41" t="str">
            <v>B</v>
          </cell>
          <cell r="D41">
            <v>460</v>
          </cell>
          <cell r="E41" t="str">
            <v>Receivables and other assets</v>
          </cell>
          <cell r="H41" t="str">
            <v>BalanceSheet</v>
          </cell>
          <cell r="J41">
            <v>1043224</v>
          </cell>
          <cell r="K41">
            <v>1247831</v>
          </cell>
          <cell r="L41">
            <v>1240000</v>
          </cell>
          <cell r="M41">
            <v>1555457.52</v>
          </cell>
          <cell r="N41">
            <v>1545650.2642743043</v>
          </cell>
          <cell r="O41">
            <v>1579917.3126081123</v>
          </cell>
          <cell r="P41">
            <v>1703147.6539574012</v>
          </cell>
          <cell r="Q41">
            <v>1573138.9310933945</v>
          </cell>
          <cell r="R41">
            <v>1627725.7717842895</v>
          </cell>
          <cell r="S41">
            <v>1721980.4619512127</v>
          </cell>
          <cell r="T41">
            <v>1712869.6458054166</v>
          </cell>
          <cell r="U41">
            <v>1767378.3918852119</v>
          </cell>
          <cell r="V41">
            <v>1908619.8144064632</v>
          </cell>
          <cell r="W41">
            <v>1994613.4434712145</v>
          </cell>
          <cell r="X41">
            <v>1931338.0715508473</v>
          </cell>
          <cell r="Y41">
            <v>1823989.1218939184</v>
          </cell>
          <cell r="Z41">
            <v>1545650.2642743043</v>
          </cell>
          <cell r="AA41">
            <v>1591952.7567743957</v>
          </cell>
          <cell r="AB41">
            <v>1617866.0593013726</v>
          </cell>
          <cell r="AC41">
            <v>1665966.6811286174</v>
          </cell>
        </row>
        <row r="42">
          <cell r="A42" t="str">
            <v>Trad_acc_receiv</v>
          </cell>
          <cell r="B42" t="str">
            <v>BL0610</v>
          </cell>
          <cell r="C42" t="str">
            <v>B</v>
          </cell>
          <cell r="D42">
            <v>470</v>
          </cell>
          <cell r="E42" t="str">
            <v>Trade accounts receivable</v>
          </cell>
          <cell r="H42" t="str">
            <v>ManOldData, ManInpFin</v>
          </cell>
          <cell r="J42">
            <v>1004911</v>
          </cell>
          <cell r="K42">
            <v>1204873</v>
          </cell>
          <cell r="L42">
            <v>1200000</v>
          </cell>
          <cell r="M42">
            <v>1137597</v>
          </cell>
          <cell r="N42">
            <v>1160643.0642743041</v>
          </cell>
          <cell r="O42">
            <v>1194910.1126081122</v>
          </cell>
          <cell r="P42">
            <v>1318140.453957401</v>
          </cell>
          <cell r="Q42">
            <v>1188131.7310933943</v>
          </cell>
          <cell r="R42">
            <v>1242718.5717842893</v>
          </cell>
          <cell r="S42">
            <v>1336973.2619512125</v>
          </cell>
          <cell r="T42">
            <v>1327862.4458054164</v>
          </cell>
          <cell r="U42">
            <v>1382371.1918852117</v>
          </cell>
          <cell r="V42">
            <v>1523612.614406463</v>
          </cell>
          <cell r="W42">
            <v>1609606.2434712143</v>
          </cell>
          <cell r="X42">
            <v>1546330.8715508471</v>
          </cell>
          <cell r="Y42">
            <v>1438981.9218939182</v>
          </cell>
          <cell r="Z42">
            <v>1160643.0642743041</v>
          </cell>
          <cell r="AA42">
            <v>1215894.7197743957</v>
          </cell>
          <cell r="AB42">
            <v>1270677.6116513729</v>
          </cell>
          <cell r="AC42">
            <v>1336752.6097611175</v>
          </cell>
        </row>
        <row r="43">
          <cell r="A43" t="str">
            <v>Receiv_aff_comp</v>
          </cell>
          <cell r="B43" t="str">
            <v>BL0620</v>
          </cell>
          <cell r="C43" t="str">
            <v>B</v>
          </cell>
          <cell r="D43">
            <v>480</v>
          </cell>
          <cell r="E43" t="str">
            <v>Receivable from affiliated companies</v>
          </cell>
          <cell r="H43" t="str">
            <v>ManOldData, ManInpFin</v>
          </cell>
          <cell r="J43">
            <v>0</v>
          </cell>
          <cell r="K43">
            <v>0</v>
          </cell>
          <cell r="L43">
            <v>0</v>
          </cell>
          <cell r="M43">
            <v>112200</v>
          </cell>
          <cell r="N43">
            <v>93802.26</v>
          </cell>
          <cell r="O43">
            <v>93802.26</v>
          </cell>
          <cell r="P43">
            <v>93802.26</v>
          </cell>
          <cell r="Q43">
            <v>93802.26</v>
          </cell>
          <cell r="R43">
            <v>93802.26</v>
          </cell>
          <cell r="S43">
            <v>93802.26</v>
          </cell>
          <cell r="T43">
            <v>93802.26</v>
          </cell>
          <cell r="U43">
            <v>93802.26</v>
          </cell>
          <cell r="V43">
            <v>93802.26</v>
          </cell>
          <cell r="W43">
            <v>93802.26</v>
          </cell>
          <cell r="X43">
            <v>93802.26</v>
          </cell>
          <cell r="Y43">
            <v>93802.26</v>
          </cell>
          <cell r="Z43">
            <v>93802.26</v>
          </cell>
          <cell r="AA43">
            <v>89112.147000000012</v>
          </cell>
          <cell r="AB43">
            <v>84656.539650000006</v>
          </cell>
          <cell r="AC43">
            <v>80423.712667500004</v>
          </cell>
        </row>
        <row r="44">
          <cell r="A44" t="str">
            <v>Receiv_as_rel_Comp</v>
          </cell>
          <cell r="B44" t="str">
            <v>BL0630</v>
          </cell>
          <cell r="C44" t="str">
            <v>B</v>
          </cell>
          <cell r="D44">
            <v>490</v>
          </cell>
          <cell r="E44" t="str">
            <v>Receivables from as. and. rel. Comp.</v>
          </cell>
          <cell r="H44" t="str">
            <v>ManOldData, ManInpFin</v>
          </cell>
          <cell r="I44" t="str">
            <v>Bilanz, Töchter?</v>
          </cell>
          <cell r="J44">
            <v>0</v>
          </cell>
          <cell r="K44">
            <v>0</v>
          </cell>
          <cell r="L44">
            <v>0</v>
          </cell>
          <cell r="M44">
            <v>103199.52</v>
          </cell>
          <cell r="N44">
            <v>98039.34</v>
          </cell>
          <cell r="O44">
            <v>98039.34</v>
          </cell>
          <cell r="P44">
            <v>98039.34</v>
          </cell>
          <cell r="Q44">
            <v>98039.34</v>
          </cell>
          <cell r="R44">
            <v>98039.34</v>
          </cell>
          <cell r="S44">
            <v>98039.34</v>
          </cell>
          <cell r="T44">
            <v>98039.34</v>
          </cell>
          <cell r="U44">
            <v>98039.34</v>
          </cell>
          <cell r="V44">
            <v>98039.34</v>
          </cell>
          <cell r="W44">
            <v>98039.34</v>
          </cell>
          <cell r="X44">
            <v>98039.34</v>
          </cell>
          <cell r="Y44">
            <v>98039.34</v>
          </cell>
          <cell r="Z44">
            <v>98039.34</v>
          </cell>
          <cell r="AA44">
            <v>93137.22</v>
          </cell>
          <cell r="AB44">
            <v>88480.92</v>
          </cell>
          <cell r="AC44">
            <v>84057.18</v>
          </cell>
        </row>
        <row r="45">
          <cell r="A45" t="str">
            <v>Oth_ASS</v>
          </cell>
          <cell r="B45" t="str">
            <v>BL0640</v>
          </cell>
          <cell r="C45" t="str">
            <v>B</v>
          </cell>
          <cell r="D45">
            <v>500</v>
          </cell>
          <cell r="E45" t="str">
            <v>Other assets</v>
          </cell>
          <cell r="H45" t="str">
            <v>ManOldData, ManInpFin</v>
          </cell>
          <cell r="J45">
            <v>38313</v>
          </cell>
          <cell r="K45">
            <v>42958</v>
          </cell>
          <cell r="L45">
            <v>40000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 t="str">
            <v>Market_sec</v>
          </cell>
          <cell r="B46" t="str">
            <v>BL9060</v>
          </cell>
          <cell r="C46" t="str">
            <v>B</v>
          </cell>
          <cell r="D46">
            <v>510</v>
          </cell>
          <cell r="E46" t="str">
            <v>Marketable securities</v>
          </cell>
          <cell r="H46" t="str">
            <v>BalanceSheet</v>
          </cell>
          <cell r="J46">
            <v>78462</v>
          </cell>
          <cell r="K46">
            <v>1064386</v>
          </cell>
          <cell r="L46">
            <v>1400825</v>
          </cell>
          <cell r="M46">
            <v>1852482.6157089509</v>
          </cell>
          <cell r="N46">
            <v>2170231.3373189028</v>
          </cell>
          <cell r="O46">
            <v>177691.94179869071</v>
          </cell>
          <cell r="P46">
            <v>185553.18670656532</v>
          </cell>
          <cell r="Q46">
            <v>332849.27021852508</v>
          </cell>
          <cell r="R46">
            <v>308975.92417978495</v>
          </cell>
          <cell r="S46">
            <v>348900.90746536106</v>
          </cell>
          <cell r="T46">
            <v>1842647.8476838507</v>
          </cell>
          <cell r="U46">
            <v>1938953.3053922541</v>
          </cell>
          <cell r="V46">
            <v>1509283.1579606589</v>
          </cell>
          <cell r="W46">
            <v>1514758.0017708112</v>
          </cell>
          <cell r="X46">
            <v>1631502.1446812339</v>
          </cell>
          <cell r="Y46">
            <v>1921958.1068902444</v>
          </cell>
          <cell r="Z46">
            <v>2170231.3373169564</v>
          </cell>
          <cell r="AA46">
            <v>3266131.4103374444</v>
          </cell>
          <cell r="AB46">
            <v>4802448.282630004</v>
          </cell>
          <cell r="AC46">
            <v>6462259.1915453747</v>
          </cell>
        </row>
        <row r="47">
          <cell r="A47" t="str">
            <v>Inv_aff_comp_ms</v>
          </cell>
          <cell r="B47" t="str">
            <v>BL0710</v>
          </cell>
          <cell r="C47" t="str">
            <v>B</v>
          </cell>
          <cell r="D47">
            <v>520</v>
          </cell>
          <cell r="E47" t="str">
            <v>Investments in affiliated companies</v>
          </cell>
          <cell r="H47" t="str">
            <v>ManOldData, ManInpFin</v>
          </cell>
          <cell r="I47" t="str">
            <v>Bilanz, Töchter?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 t="str">
            <v>Treas_share</v>
          </cell>
          <cell r="B48" t="str">
            <v>BL0720</v>
          </cell>
          <cell r="C48" t="str">
            <v>B</v>
          </cell>
          <cell r="D48">
            <v>530</v>
          </cell>
          <cell r="E48" t="str">
            <v>Treassury shares</v>
          </cell>
          <cell r="H48" t="str">
            <v>ManOldData, ManInpFin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 t="str">
            <v>Oth_market_sec</v>
          </cell>
          <cell r="B49" t="str">
            <v>BL0730</v>
          </cell>
          <cell r="C49" t="str">
            <v>B</v>
          </cell>
          <cell r="D49">
            <v>540</v>
          </cell>
          <cell r="E49" t="str">
            <v>Other marketable securities</v>
          </cell>
          <cell r="H49" t="str">
            <v>ManOldData, ManInpFin</v>
          </cell>
          <cell r="J49">
            <v>78462</v>
          </cell>
          <cell r="K49">
            <v>1064386</v>
          </cell>
          <cell r="L49">
            <v>1400825</v>
          </cell>
          <cell r="M49">
            <v>1852482.6157089509</v>
          </cell>
          <cell r="N49">
            <v>2170231.3373189028</v>
          </cell>
          <cell r="O49">
            <v>177691.94179869071</v>
          </cell>
          <cell r="P49">
            <v>185553.18670656532</v>
          </cell>
          <cell r="Q49">
            <v>332849.27021852508</v>
          </cell>
          <cell r="R49">
            <v>308975.92417978495</v>
          </cell>
          <cell r="S49">
            <v>348900.90746536106</v>
          </cell>
          <cell r="T49">
            <v>1842647.8476838507</v>
          </cell>
          <cell r="U49">
            <v>1938953.3053922541</v>
          </cell>
          <cell r="V49">
            <v>1509283.1579606589</v>
          </cell>
          <cell r="W49">
            <v>1514758.0017708112</v>
          </cell>
          <cell r="X49">
            <v>1631502.1446812339</v>
          </cell>
          <cell r="Y49">
            <v>1921958.1068902444</v>
          </cell>
          <cell r="Z49">
            <v>2170231.3373169564</v>
          </cell>
          <cell r="AA49">
            <v>3266131.4103374444</v>
          </cell>
          <cell r="AB49">
            <v>4802448.282630004</v>
          </cell>
          <cell r="AC49">
            <v>6462259.1915453747</v>
          </cell>
        </row>
        <row r="50">
          <cell r="A50" t="str">
            <v>Oth_market_sec_inp</v>
          </cell>
          <cell r="J50">
            <v>0</v>
          </cell>
          <cell r="K50">
            <v>0</v>
          </cell>
          <cell r="L50">
            <v>0</v>
          </cell>
          <cell r="M50">
            <v>700000</v>
          </cell>
          <cell r="N50">
            <v>735000</v>
          </cell>
          <cell r="O50">
            <v>700000</v>
          </cell>
          <cell r="P50">
            <v>700000</v>
          </cell>
          <cell r="Q50">
            <v>700000</v>
          </cell>
          <cell r="R50">
            <v>600000</v>
          </cell>
          <cell r="S50">
            <v>600000</v>
          </cell>
          <cell r="T50">
            <v>650000</v>
          </cell>
          <cell r="U50">
            <v>700000</v>
          </cell>
          <cell r="V50">
            <v>800000</v>
          </cell>
          <cell r="W50">
            <v>850000</v>
          </cell>
          <cell r="X50">
            <v>800000</v>
          </cell>
          <cell r="Y50">
            <v>700000</v>
          </cell>
          <cell r="Z50">
            <v>735000</v>
          </cell>
          <cell r="AA50">
            <v>900000</v>
          </cell>
          <cell r="AB50">
            <v>1000000</v>
          </cell>
          <cell r="AC50">
            <v>1000000</v>
          </cell>
        </row>
        <row r="51">
          <cell r="A51" t="str">
            <v>Oth_market_sec_new</v>
          </cell>
          <cell r="J51">
            <v>0</v>
          </cell>
          <cell r="K51">
            <v>0</v>
          </cell>
          <cell r="L51">
            <v>0</v>
          </cell>
          <cell r="M51">
            <v>1152482.6157089509</v>
          </cell>
          <cell r="N51">
            <v>1435231.3373189028</v>
          </cell>
          <cell r="O51">
            <v>-522308.05820130929</v>
          </cell>
          <cell r="P51">
            <v>-514446.81329343468</v>
          </cell>
          <cell r="Q51">
            <v>-367150.72978147492</v>
          </cell>
          <cell r="R51">
            <v>-291024.07582021505</v>
          </cell>
          <cell r="S51">
            <v>-251099.09253463894</v>
          </cell>
          <cell r="T51">
            <v>1192647.8476838507</v>
          </cell>
          <cell r="U51">
            <v>1238953.3053922541</v>
          </cell>
          <cell r="V51">
            <v>709283.15796065889</v>
          </cell>
          <cell r="W51">
            <v>664758.00177081116</v>
          </cell>
          <cell r="X51">
            <v>831502.14468123391</v>
          </cell>
          <cell r="Y51">
            <v>1221958.1068902444</v>
          </cell>
          <cell r="Z51">
            <v>1435231.3373169564</v>
          </cell>
          <cell r="AA51">
            <v>2366131.4103374444</v>
          </cell>
          <cell r="AB51">
            <v>3802448.282630004</v>
          </cell>
          <cell r="AC51">
            <v>5462259.1915453747</v>
          </cell>
        </row>
        <row r="52">
          <cell r="A52" t="str">
            <v>Check_pet_book_cash</v>
          </cell>
          <cell r="H52" t="str">
            <v>ManOldData, ManInpFin</v>
          </cell>
          <cell r="J52">
            <v>626538</v>
          </cell>
          <cell r="K52">
            <v>909728</v>
          </cell>
          <cell r="L52">
            <v>355000</v>
          </cell>
          <cell r="M52">
            <v>350000</v>
          </cell>
          <cell r="N52">
            <v>350000</v>
          </cell>
          <cell r="O52">
            <v>350000</v>
          </cell>
          <cell r="P52">
            <v>350000</v>
          </cell>
          <cell r="Q52">
            <v>350000</v>
          </cell>
          <cell r="R52">
            <v>350000</v>
          </cell>
          <cell r="S52">
            <v>350000</v>
          </cell>
          <cell r="T52">
            <v>350000</v>
          </cell>
          <cell r="U52">
            <v>350000</v>
          </cell>
          <cell r="V52">
            <v>350000</v>
          </cell>
          <cell r="W52">
            <v>350000</v>
          </cell>
          <cell r="X52">
            <v>350000</v>
          </cell>
          <cell r="Y52">
            <v>350000</v>
          </cell>
          <cell r="Z52">
            <v>350000</v>
          </cell>
          <cell r="AA52">
            <v>350000</v>
          </cell>
          <cell r="AB52">
            <v>350000</v>
          </cell>
          <cell r="AC52">
            <v>350000</v>
          </cell>
        </row>
        <row r="53">
          <cell r="A53" t="str">
            <v>Check_pet_book_cash_inp</v>
          </cell>
          <cell r="B53" t="str">
            <v>BL0810</v>
          </cell>
          <cell r="C53" t="str">
            <v>B</v>
          </cell>
          <cell r="D53">
            <v>550</v>
          </cell>
          <cell r="E53" t="str">
            <v>Checks, petty cash, cash in books</v>
          </cell>
          <cell r="J53">
            <v>0</v>
          </cell>
          <cell r="K53">
            <v>0</v>
          </cell>
          <cell r="L53">
            <v>0</v>
          </cell>
          <cell r="M53">
            <v>350000</v>
          </cell>
          <cell r="N53">
            <v>350000</v>
          </cell>
          <cell r="O53">
            <v>350000</v>
          </cell>
          <cell r="P53">
            <v>350000</v>
          </cell>
          <cell r="Q53">
            <v>350000</v>
          </cell>
          <cell r="R53">
            <v>350000</v>
          </cell>
          <cell r="S53">
            <v>350000</v>
          </cell>
          <cell r="T53">
            <v>350000</v>
          </cell>
          <cell r="U53">
            <v>350000</v>
          </cell>
          <cell r="V53">
            <v>350000</v>
          </cell>
          <cell r="W53">
            <v>350000</v>
          </cell>
          <cell r="X53">
            <v>350000</v>
          </cell>
          <cell r="Y53">
            <v>350000</v>
          </cell>
          <cell r="Z53">
            <v>350000</v>
          </cell>
          <cell r="AA53">
            <v>350000</v>
          </cell>
          <cell r="AB53">
            <v>350000</v>
          </cell>
          <cell r="AC53">
            <v>350000</v>
          </cell>
        </row>
        <row r="54">
          <cell r="A54" t="str">
            <v>Check_pet_book_cash_new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>Prep_exp_def_charg_tax</v>
          </cell>
          <cell r="B55" t="str">
            <v>BL0910</v>
          </cell>
          <cell r="C55" t="str">
            <v>B</v>
          </cell>
          <cell r="D55">
            <v>560</v>
          </cell>
          <cell r="E55" t="str">
            <v>Prepaid exp., deferred charges/tax</v>
          </cell>
          <cell r="H55" t="str">
            <v>ManOldData, ManInpFin</v>
          </cell>
          <cell r="J55">
            <v>20077</v>
          </cell>
          <cell r="K55">
            <v>100442</v>
          </cell>
          <cell r="L55">
            <v>15000</v>
          </cell>
          <cell r="M55">
            <v>76614.539999999994</v>
          </cell>
          <cell r="N55">
            <v>52778.26</v>
          </cell>
          <cell r="O55">
            <v>52778.26</v>
          </cell>
          <cell r="P55">
            <v>52778.26</v>
          </cell>
          <cell r="Q55">
            <v>52778.26</v>
          </cell>
          <cell r="R55">
            <v>52778.26</v>
          </cell>
          <cell r="S55">
            <v>52778.26</v>
          </cell>
          <cell r="T55">
            <v>52778.26</v>
          </cell>
          <cell r="U55">
            <v>52778.26</v>
          </cell>
          <cell r="V55">
            <v>52778.26</v>
          </cell>
          <cell r="W55">
            <v>52778.26</v>
          </cell>
          <cell r="X55">
            <v>52778.26</v>
          </cell>
          <cell r="Y55">
            <v>52778.26</v>
          </cell>
          <cell r="Z55">
            <v>52778.26</v>
          </cell>
          <cell r="AA55">
            <v>28948.835600000002</v>
          </cell>
          <cell r="AB55">
            <v>21436.449228000001</v>
          </cell>
          <cell r="AC55">
            <v>21398.381675640001</v>
          </cell>
        </row>
        <row r="56">
          <cell r="A56" t="str">
            <v>Total assets</v>
          </cell>
          <cell r="B56" t="str">
            <v>BL9920</v>
          </cell>
          <cell r="C56" t="str">
            <v>B</v>
          </cell>
          <cell r="D56">
            <v>570</v>
          </cell>
          <cell r="E56" t="str">
            <v>Total assets</v>
          </cell>
          <cell r="H56" t="str">
            <v>BalanceSheet</v>
          </cell>
          <cell r="J56">
            <v>9979396</v>
          </cell>
          <cell r="K56">
            <v>13945176</v>
          </cell>
          <cell r="L56">
            <v>14931758.403497554</v>
          </cell>
          <cell r="M56">
            <v>14898284.918715362</v>
          </cell>
          <cell r="N56">
            <v>15421984.572592398</v>
          </cell>
          <cell r="O56">
            <v>13182613.507485911</v>
          </cell>
          <cell r="P56">
            <v>13281535.800739974</v>
          </cell>
          <cell r="Q56">
            <v>13342351.316921817</v>
          </cell>
          <cell r="R56">
            <v>13439199.338111265</v>
          </cell>
          <cell r="S56">
            <v>13538262.953519193</v>
          </cell>
          <cell r="T56">
            <v>15289525.530341702</v>
          </cell>
          <cell r="U56">
            <v>15411691.10795269</v>
          </cell>
          <cell r="V56">
            <v>15003167.985299041</v>
          </cell>
          <cell r="W56">
            <v>15078892.03009004</v>
          </cell>
          <cell r="X56">
            <v>15184911.416983163</v>
          </cell>
          <cell r="Y56">
            <v>15309887.107066957</v>
          </cell>
          <cell r="Z56">
            <v>15421984.572590454</v>
          </cell>
          <cell r="AA56">
            <v>16382718.618519668</v>
          </cell>
          <cell r="AB56">
            <v>17435741.562858269</v>
          </cell>
          <cell r="AC56">
            <v>18694339.855677094</v>
          </cell>
        </row>
        <row r="57">
          <cell r="A57" t="str">
            <v>Shareho_equ</v>
          </cell>
          <cell r="B57" t="str">
            <v>BL9930</v>
          </cell>
          <cell r="C57" t="str">
            <v>B</v>
          </cell>
          <cell r="D57">
            <v>580</v>
          </cell>
          <cell r="E57" t="str">
            <v>Shareholders equity</v>
          </cell>
          <cell r="H57" t="str">
            <v>BalanceSheet</v>
          </cell>
          <cell r="J57">
            <v>8486054</v>
          </cell>
          <cell r="K57">
            <v>11365054</v>
          </cell>
          <cell r="L57">
            <v>13709557.98469647</v>
          </cell>
          <cell r="M57">
            <v>13036301.519750897</v>
          </cell>
          <cell r="N57">
            <v>13841321.431555446</v>
          </cell>
          <cell r="O57">
            <v>11471950.366448956</v>
          </cell>
          <cell r="P57">
            <v>11580872.65970302</v>
          </cell>
          <cell r="Q57">
            <v>11651688.175884861</v>
          </cell>
          <cell r="R57">
            <v>11758536.197074309</v>
          </cell>
          <cell r="S57">
            <v>11867599.81248224</v>
          </cell>
          <cell r="T57">
            <v>13628862.389304748</v>
          </cell>
          <cell r="U57">
            <v>13761027.966915736</v>
          </cell>
          <cell r="V57">
            <v>13372504.84426209</v>
          </cell>
          <cell r="W57">
            <v>13468228.889053086</v>
          </cell>
          <cell r="X57">
            <v>13594248.275946209</v>
          </cell>
          <cell r="Y57">
            <v>13719223.966030002</v>
          </cell>
          <cell r="Z57">
            <v>13841321.4315535</v>
          </cell>
          <cell r="AA57">
            <v>14800457.956155304</v>
          </cell>
          <cell r="AB57">
            <v>15858100.011277407</v>
          </cell>
          <cell r="AC57">
            <v>17096854.911332674</v>
          </cell>
        </row>
        <row r="58">
          <cell r="A58" t="str">
            <v>Cap_Stock</v>
          </cell>
          <cell r="B58" t="str">
            <v>BL1010</v>
          </cell>
          <cell r="C58" t="str">
            <v>B</v>
          </cell>
          <cell r="D58">
            <v>590</v>
          </cell>
          <cell r="E58" t="str">
            <v>Capital Stock</v>
          </cell>
          <cell r="H58" t="str">
            <v>ManOldData, ManInpFin</v>
          </cell>
          <cell r="J58">
            <v>7392738</v>
          </cell>
          <cell r="K58">
            <v>7392738</v>
          </cell>
          <cell r="L58">
            <v>7392738</v>
          </cell>
          <cell r="M58">
            <v>7392738</v>
          </cell>
          <cell r="N58">
            <v>7392738</v>
          </cell>
          <cell r="O58">
            <v>7392738</v>
          </cell>
          <cell r="P58">
            <v>7392738</v>
          </cell>
          <cell r="Q58">
            <v>7392738</v>
          </cell>
          <cell r="R58">
            <v>7392738</v>
          </cell>
          <cell r="S58">
            <v>7392738</v>
          </cell>
          <cell r="T58">
            <v>7392738</v>
          </cell>
          <cell r="U58">
            <v>7392738</v>
          </cell>
          <cell r="V58">
            <v>7392738</v>
          </cell>
          <cell r="W58">
            <v>7392738</v>
          </cell>
          <cell r="X58">
            <v>7392738</v>
          </cell>
          <cell r="Y58">
            <v>7392738</v>
          </cell>
          <cell r="Z58">
            <v>7392738</v>
          </cell>
          <cell r="AA58">
            <v>7392738</v>
          </cell>
          <cell r="AB58">
            <v>7392738</v>
          </cell>
          <cell r="AC58">
            <v>7392738</v>
          </cell>
        </row>
        <row r="59">
          <cell r="A59" t="str">
            <v>Add_paidin_cap_ret_Earn</v>
          </cell>
          <cell r="B59" t="str">
            <v>BL9070</v>
          </cell>
          <cell r="C59" t="str">
            <v>B</v>
          </cell>
          <cell r="D59">
            <v>600</v>
          </cell>
          <cell r="E59" t="str">
            <v>Add. paid-In capital a. ret. Earning</v>
          </cell>
          <cell r="H59" t="str">
            <v>BalanceSheet</v>
          </cell>
          <cell r="J59">
            <v>81841</v>
          </cell>
          <cell r="K59">
            <v>1349409</v>
          </cell>
          <cell r="L59">
            <v>1309145</v>
          </cell>
          <cell r="M59">
            <v>1929822</v>
          </cell>
          <cell r="N59">
            <v>3336010.7297508959</v>
          </cell>
          <cell r="O59">
            <v>1952363</v>
          </cell>
          <cell r="P59">
            <v>1974904</v>
          </cell>
          <cell r="Q59">
            <v>1997445</v>
          </cell>
          <cell r="R59">
            <v>2019986</v>
          </cell>
          <cell r="S59">
            <v>2042527</v>
          </cell>
          <cell r="T59">
            <v>3736315.5197508959</v>
          </cell>
          <cell r="U59">
            <v>3758856.5197508959</v>
          </cell>
          <cell r="V59">
            <v>3245846.7297508959</v>
          </cell>
          <cell r="W59">
            <v>3268387.7297508959</v>
          </cell>
          <cell r="X59">
            <v>3290928.7297508959</v>
          </cell>
          <cell r="Y59">
            <v>3313469.7297508959</v>
          </cell>
          <cell r="Z59">
            <v>3336010.7297508959</v>
          </cell>
          <cell r="AA59">
            <v>4322264.7215554453</v>
          </cell>
          <cell r="AB59">
            <v>5551893.246155303</v>
          </cell>
          <cell r="AC59">
            <v>6880027.3012774065</v>
          </cell>
        </row>
        <row r="60">
          <cell r="A60" t="str">
            <v>Add_paidin_ cap</v>
          </cell>
          <cell r="B60" t="str">
            <v>BL1110</v>
          </cell>
          <cell r="C60" t="str">
            <v>B</v>
          </cell>
          <cell r="D60">
            <v>610</v>
          </cell>
          <cell r="E60" t="str">
            <v>Additional paid-in capital</v>
          </cell>
          <cell r="H60" t="str">
            <v>BalanceSheet</v>
          </cell>
          <cell r="J60">
            <v>1281848.6152467611</v>
          </cell>
          <cell r="K60">
            <v>81841</v>
          </cell>
          <cell r="L60">
            <v>1612093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 t="str">
            <v>Ret_earn_free</v>
          </cell>
          <cell r="H61" t="str">
            <v>ManOldData, ManInpFin</v>
          </cell>
          <cell r="J61">
            <v>0</v>
          </cell>
          <cell r="K61">
            <v>1267568</v>
          </cell>
          <cell r="L61">
            <v>337443.57710527629</v>
          </cell>
          <cell r="M61">
            <v>1538060</v>
          </cell>
          <cell r="N61">
            <v>1808552</v>
          </cell>
          <cell r="O61">
            <v>1560601</v>
          </cell>
          <cell r="P61">
            <v>1583142</v>
          </cell>
          <cell r="Q61">
            <v>1605683</v>
          </cell>
          <cell r="R61">
            <v>1628224</v>
          </cell>
          <cell r="S61">
            <v>1650765</v>
          </cell>
          <cell r="T61">
            <v>1673306</v>
          </cell>
          <cell r="U61">
            <v>1695847</v>
          </cell>
          <cell r="V61">
            <v>1718388</v>
          </cell>
          <cell r="W61">
            <v>1740929</v>
          </cell>
          <cell r="X61">
            <v>1763470</v>
          </cell>
          <cell r="Y61">
            <v>1786011</v>
          </cell>
          <cell r="Z61">
            <v>1808552</v>
          </cell>
          <cell r="AA61">
            <v>2079044</v>
          </cell>
          <cell r="AB61">
            <v>2349536</v>
          </cell>
          <cell r="AC61">
            <v>2620028</v>
          </cell>
        </row>
        <row r="62">
          <cell r="A62" t="str">
            <v>Ret_earn_reserv_lav</v>
          </cell>
          <cell r="J62">
            <v>0</v>
          </cell>
          <cell r="K62">
            <v>0</v>
          </cell>
          <cell r="L62">
            <v>0</v>
          </cell>
          <cell r="M62">
            <v>15496.050000000001</v>
          </cell>
          <cell r="N62">
            <v>99058.425987544804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83562.375987544801</v>
          </cell>
          <cell r="U62">
            <v>83562.375987544801</v>
          </cell>
          <cell r="V62">
            <v>83562.375987544801</v>
          </cell>
          <cell r="W62">
            <v>83562.375987544801</v>
          </cell>
          <cell r="X62">
            <v>83562.375987544801</v>
          </cell>
          <cell r="Y62">
            <v>83562.375987544801</v>
          </cell>
          <cell r="Z62">
            <v>83562.375987544801</v>
          </cell>
          <cell r="AA62">
            <v>150590.91107777227</v>
          </cell>
          <cell r="AB62">
            <v>229788.17280776514</v>
          </cell>
          <cell r="AC62">
            <v>313910.71106387035</v>
          </cell>
        </row>
        <row r="63">
          <cell r="A63" t="str">
            <v>Ret_earn_inp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A64" t="str">
            <v>Ret_earn</v>
          </cell>
          <cell r="B64" t="str">
            <v>BL1120</v>
          </cell>
          <cell r="C64" t="str">
            <v>B</v>
          </cell>
          <cell r="D64">
            <v>620</v>
          </cell>
          <cell r="E64" t="str">
            <v>Retained earnings</v>
          </cell>
          <cell r="H64" t="str">
            <v>ManOldData, ManInpFin</v>
          </cell>
          <cell r="J64">
            <v>0</v>
          </cell>
          <cell r="K64">
            <v>1267568</v>
          </cell>
          <cell r="L64">
            <v>493168</v>
          </cell>
          <cell r="M64">
            <v>1929822</v>
          </cell>
          <cell r="N64">
            <v>3336010.7297508959</v>
          </cell>
          <cell r="O64">
            <v>1952363</v>
          </cell>
          <cell r="P64">
            <v>1974904</v>
          </cell>
          <cell r="Q64">
            <v>1997445</v>
          </cell>
          <cell r="R64">
            <v>2019986</v>
          </cell>
          <cell r="S64">
            <v>2042527</v>
          </cell>
          <cell r="T64">
            <v>3736315.5197508959</v>
          </cell>
          <cell r="U64">
            <v>3758856.5197508959</v>
          </cell>
          <cell r="V64">
            <v>3245846.7297508959</v>
          </cell>
          <cell r="W64">
            <v>3268387.7297508959</v>
          </cell>
          <cell r="X64">
            <v>3290928.7297508959</v>
          </cell>
          <cell r="Y64">
            <v>3313469.7297508959</v>
          </cell>
          <cell r="Z64">
            <v>3336010.7297508959</v>
          </cell>
          <cell r="AA64">
            <v>4322264.7215554453</v>
          </cell>
          <cell r="AB64">
            <v>5551893.246155303</v>
          </cell>
          <cell r="AC64">
            <v>6880027.3012774065</v>
          </cell>
        </row>
        <row r="65">
          <cell r="A65" t="str">
            <v>Diff_res_curr</v>
          </cell>
          <cell r="B65" t="str">
            <v>BL1210</v>
          </cell>
          <cell r="C65" t="str">
            <v>B</v>
          </cell>
          <cell r="D65">
            <v>630</v>
          </cell>
          <cell r="E65" t="str">
            <v>Difference resulting from currency</v>
          </cell>
          <cell r="H65" t="str">
            <v>ManOldData, ManInpFin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Min_int</v>
          </cell>
          <cell r="B66" t="str">
            <v>BL1410</v>
          </cell>
          <cell r="C66" t="str">
            <v>B</v>
          </cell>
          <cell r="D66">
            <v>650</v>
          </cell>
          <cell r="E66" t="str">
            <v>Minority interest</v>
          </cell>
          <cell r="H66" t="str">
            <v>ManOldData, ManInpFin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 t="str">
            <v>Differences resulting from captial con</v>
          </cell>
          <cell r="B67" t="str">
            <v>BL1510</v>
          </cell>
          <cell r="C67" t="str">
            <v>B</v>
          </cell>
          <cell r="D67">
            <v>660</v>
          </cell>
          <cell r="E67" t="str">
            <v>Differences resulting from captial con</v>
          </cell>
          <cell r="H67" t="str">
            <v>ManOldData, ManInpFin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 t="str">
            <v>Spez_res</v>
          </cell>
          <cell r="B68" t="str">
            <v>BL1610</v>
          </cell>
          <cell r="C68" t="str">
            <v>B</v>
          </cell>
          <cell r="D68">
            <v>670</v>
          </cell>
          <cell r="E68" t="str">
            <v>Spezial reserves</v>
          </cell>
          <cell r="H68" t="str">
            <v>ManOldData, ManInpFin</v>
          </cell>
          <cell r="J68">
            <v>0</v>
          </cell>
          <cell r="K68">
            <v>2312986</v>
          </cell>
          <cell r="L68">
            <v>2639222</v>
          </cell>
          <cell r="M68">
            <v>2042494</v>
          </cell>
          <cell r="N68">
            <v>1772002</v>
          </cell>
          <cell r="O68">
            <v>2019953</v>
          </cell>
          <cell r="P68">
            <v>1997412</v>
          </cell>
          <cell r="Q68">
            <v>1974871</v>
          </cell>
          <cell r="R68">
            <v>1952330</v>
          </cell>
          <cell r="S68">
            <v>1929789</v>
          </cell>
          <cell r="T68">
            <v>1907248</v>
          </cell>
          <cell r="U68">
            <v>1884707</v>
          </cell>
          <cell r="V68">
            <v>1862166</v>
          </cell>
          <cell r="W68">
            <v>1839625</v>
          </cell>
          <cell r="X68">
            <v>1817084</v>
          </cell>
          <cell r="Y68">
            <v>1794543</v>
          </cell>
          <cell r="Z68">
            <v>1772002</v>
          </cell>
          <cell r="AA68">
            <v>1501510</v>
          </cell>
          <cell r="AB68">
            <v>1231018</v>
          </cell>
          <cell r="AC68">
            <v>960526</v>
          </cell>
        </row>
        <row r="69">
          <cell r="A69" t="str">
            <v>Spez_res_inp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 t="str">
            <v>Spez_res_asapraisl_dot</v>
          </cell>
          <cell r="J70">
            <v>0</v>
          </cell>
          <cell r="K70">
            <v>0</v>
          </cell>
          <cell r="L70">
            <v>0</v>
          </cell>
          <cell r="M70">
            <v>2042494</v>
          </cell>
          <cell r="N70">
            <v>1772002</v>
          </cell>
          <cell r="O70">
            <v>2019953</v>
          </cell>
          <cell r="P70">
            <v>1997412</v>
          </cell>
          <cell r="Q70">
            <v>1974871</v>
          </cell>
          <cell r="R70">
            <v>1952330</v>
          </cell>
          <cell r="S70">
            <v>1929789</v>
          </cell>
          <cell r="T70">
            <v>1907248</v>
          </cell>
          <cell r="U70">
            <v>1884707</v>
          </cell>
          <cell r="V70">
            <v>1862166</v>
          </cell>
          <cell r="W70">
            <v>1839625</v>
          </cell>
          <cell r="X70">
            <v>1817084</v>
          </cell>
          <cell r="Y70">
            <v>1794543</v>
          </cell>
          <cell r="Z70">
            <v>1772002</v>
          </cell>
          <cell r="AA70">
            <v>1501510</v>
          </cell>
          <cell r="AB70">
            <v>1231018</v>
          </cell>
          <cell r="AC70">
            <v>960526</v>
          </cell>
        </row>
        <row r="71">
          <cell r="A71" t="str">
            <v>Spez_res_asapraisl_divid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 t="str">
            <v>Accruals</v>
          </cell>
          <cell r="B72" t="str">
            <v>BL9080</v>
          </cell>
          <cell r="C72" t="str">
            <v>B</v>
          </cell>
          <cell r="D72">
            <v>680</v>
          </cell>
          <cell r="E72" t="str">
            <v>Accruals</v>
          </cell>
          <cell r="H72" t="str">
            <v>BalanceSheet</v>
          </cell>
          <cell r="J72">
            <v>74300</v>
          </cell>
          <cell r="K72">
            <v>126215</v>
          </cell>
          <cell r="L72">
            <v>75000</v>
          </cell>
          <cell r="M72">
            <v>647960</v>
          </cell>
          <cell r="N72">
            <v>588816.9</v>
          </cell>
          <cell r="O72">
            <v>588816.9</v>
          </cell>
          <cell r="P72">
            <v>588816.9</v>
          </cell>
          <cell r="Q72">
            <v>588816.9</v>
          </cell>
          <cell r="R72">
            <v>588816.9</v>
          </cell>
          <cell r="S72">
            <v>588816.9</v>
          </cell>
          <cell r="T72">
            <v>588816.9</v>
          </cell>
          <cell r="U72">
            <v>588816.9</v>
          </cell>
          <cell r="V72">
            <v>588816.9</v>
          </cell>
          <cell r="W72">
            <v>588816.9</v>
          </cell>
          <cell r="X72">
            <v>588816.9</v>
          </cell>
          <cell r="Y72">
            <v>588816.9</v>
          </cell>
          <cell r="Z72">
            <v>588816.9</v>
          </cell>
          <cell r="AA72">
            <v>536031.09</v>
          </cell>
          <cell r="AB72">
            <v>488990.24900000001</v>
          </cell>
          <cell r="AC72">
            <v>451396.46140000003</v>
          </cell>
        </row>
        <row r="73">
          <cell r="A73" t="str">
            <v>Pens_sim_oblig_ext</v>
          </cell>
          <cell r="B73" t="str">
            <v>BL1710.extern</v>
          </cell>
          <cell r="D73">
            <v>690</v>
          </cell>
          <cell r="E73" t="str">
            <v xml:space="preserve">         I. Pensions and similar obligations - extern</v>
          </cell>
          <cell r="H73" t="str">
            <v>ManOldData, ManInpFin</v>
          </cell>
          <cell r="J73">
            <v>0</v>
          </cell>
          <cell r="K73">
            <v>74300</v>
          </cell>
          <cell r="L73">
            <v>75000</v>
          </cell>
          <cell r="M73">
            <v>80269</v>
          </cell>
          <cell r="N73">
            <v>80269</v>
          </cell>
          <cell r="O73">
            <v>80269</v>
          </cell>
          <cell r="P73">
            <v>80269</v>
          </cell>
          <cell r="Q73">
            <v>80269</v>
          </cell>
          <cell r="R73">
            <v>80269</v>
          </cell>
          <cell r="S73">
            <v>80269</v>
          </cell>
          <cell r="T73">
            <v>80269</v>
          </cell>
          <cell r="U73">
            <v>80269</v>
          </cell>
          <cell r="V73">
            <v>80269</v>
          </cell>
          <cell r="W73">
            <v>80269</v>
          </cell>
          <cell r="X73">
            <v>80269</v>
          </cell>
          <cell r="Y73">
            <v>80269</v>
          </cell>
          <cell r="Z73">
            <v>80269</v>
          </cell>
          <cell r="AA73">
            <v>80269</v>
          </cell>
          <cell r="AB73">
            <v>80269</v>
          </cell>
          <cell r="AC73">
            <v>80269</v>
          </cell>
        </row>
        <row r="74">
          <cell r="A74" t="str">
            <v>Pens_sim_oblig_int</v>
          </cell>
          <cell r="B74" t="str">
            <v>BL1710.intern</v>
          </cell>
          <cell r="D74">
            <v>700</v>
          </cell>
          <cell r="E74" t="str">
            <v xml:space="preserve">         I. Pensions and similar obligations - intern</v>
          </cell>
          <cell r="H74" t="str">
            <v>ManOldData, ManInpFin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 t="str">
            <v>Pens_sim_oblig</v>
          </cell>
          <cell r="B75" t="str">
            <v>BL1710</v>
          </cell>
          <cell r="C75" t="str">
            <v>B</v>
          </cell>
          <cell r="D75">
            <v>710</v>
          </cell>
          <cell r="E75" t="str">
            <v>Pensions and similar obligations</v>
          </cell>
          <cell r="H75" t="str">
            <v>BalanceSheet</v>
          </cell>
          <cell r="J75">
            <v>0</v>
          </cell>
          <cell r="K75">
            <v>74300</v>
          </cell>
          <cell r="L75">
            <v>75000</v>
          </cell>
          <cell r="M75">
            <v>80269</v>
          </cell>
          <cell r="N75">
            <v>80269</v>
          </cell>
          <cell r="O75">
            <v>80269</v>
          </cell>
          <cell r="P75">
            <v>80269</v>
          </cell>
          <cell r="Q75">
            <v>80269</v>
          </cell>
          <cell r="R75">
            <v>80269</v>
          </cell>
          <cell r="S75">
            <v>80269</v>
          </cell>
          <cell r="T75">
            <v>80269</v>
          </cell>
          <cell r="U75">
            <v>80269</v>
          </cell>
          <cell r="V75">
            <v>80269</v>
          </cell>
          <cell r="W75">
            <v>80269</v>
          </cell>
          <cell r="X75">
            <v>80269</v>
          </cell>
          <cell r="Y75">
            <v>80269</v>
          </cell>
          <cell r="Z75">
            <v>80269</v>
          </cell>
          <cell r="AA75">
            <v>80269</v>
          </cell>
          <cell r="AB75">
            <v>80269</v>
          </cell>
          <cell r="AC75">
            <v>80269</v>
          </cell>
        </row>
        <row r="76">
          <cell r="A76" t="str">
            <v>Tax_acc_ext</v>
          </cell>
          <cell r="B76" t="str">
            <v>BL1720.extern</v>
          </cell>
          <cell r="D76">
            <v>720</v>
          </cell>
          <cell r="E76" t="str">
            <v xml:space="preserve">         II. Tax accruals - extern</v>
          </cell>
          <cell r="H76" t="str">
            <v>ManOldData, ManInpFin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 t="str">
            <v>Tax_acc_int</v>
          </cell>
          <cell r="B77" t="str">
            <v>BL1720.intern</v>
          </cell>
          <cell r="D77">
            <v>730</v>
          </cell>
          <cell r="E77" t="str">
            <v xml:space="preserve">         II. Tax accruals - intern</v>
          </cell>
          <cell r="H77" t="str">
            <v>ManOldData, ManInpFin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 t="str">
            <v>Tax accruals</v>
          </cell>
          <cell r="B78" t="str">
            <v>BL1720</v>
          </cell>
          <cell r="C78" t="str">
            <v>B</v>
          </cell>
          <cell r="D78">
            <v>740</v>
          </cell>
          <cell r="E78" t="str">
            <v>Tax accruals</v>
          </cell>
          <cell r="H78" t="str">
            <v>BalanceSheet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 t="str">
            <v>oth_acc_ext</v>
          </cell>
          <cell r="B79" t="str">
            <v>BL1730.extern</v>
          </cell>
          <cell r="D79">
            <v>750</v>
          </cell>
          <cell r="E79" t="str">
            <v xml:space="preserve">         III. Other accruals - extern</v>
          </cell>
          <cell r="H79" t="str">
            <v>ManOldData, ManInpFin</v>
          </cell>
          <cell r="J79">
            <v>74300</v>
          </cell>
          <cell r="K79">
            <v>51915</v>
          </cell>
          <cell r="L79">
            <v>0</v>
          </cell>
          <cell r="M79">
            <v>567691</v>
          </cell>
          <cell r="N79">
            <v>508547.9</v>
          </cell>
          <cell r="O79">
            <v>508547.9</v>
          </cell>
          <cell r="P79">
            <v>508547.9</v>
          </cell>
          <cell r="Q79">
            <v>508547.9</v>
          </cell>
          <cell r="R79">
            <v>508547.9</v>
          </cell>
          <cell r="S79">
            <v>508547.9</v>
          </cell>
          <cell r="T79">
            <v>508547.9</v>
          </cell>
          <cell r="U79">
            <v>508547.9</v>
          </cell>
          <cell r="V79">
            <v>508547.9</v>
          </cell>
          <cell r="W79">
            <v>508547.9</v>
          </cell>
          <cell r="X79">
            <v>508547.9</v>
          </cell>
          <cell r="Y79">
            <v>508547.9</v>
          </cell>
          <cell r="Z79">
            <v>508547.9</v>
          </cell>
          <cell r="AA79">
            <v>455762.08999999997</v>
          </cell>
          <cell r="AB79">
            <v>408721.24900000001</v>
          </cell>
          <cell r="AC79">
            <v>371127.46140000003</v>
          </cell>
        </row>
        <row r="80">
          <cell r="A80" t="str">
            <v>oth_acc_int</v>
          </cell>
          <cell r="B80" t="str">
            <v>BL1730.intern</v>
          </cell>
          <cell r="D80">
            <v>760</v>
          </cell>
          <cell r="E80" t="str">
            <v xml:space="preserve">         III. Other accruals - intern</v>
          </cell>
          <cell r="H80" t="str">
            <v>ManOldData, ManInpFin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A81" t="str">
            <v>Oth_accruals</v>
          </cell>
          <cell r="B81" t="str">
            <v>BL1730</v>
          </cell>
          <cell r="C81" t="str">
            <v>B</v>
          </cell>
          <cell r="D81">
            <v>770</v>
          </cell>
          <cell r="E81" t="str">
            <v>Other accruals</v>
          </cell>
          <cell r="H81" t="str">
            <v>BalanceSheet</v>
          </cell>
          <cell r="J81">
            <v>74300</v>
          </cell>
          <cell r="K81">
            <v>51915</v>
          </cell>
          <cell r="L81">
            <v>0</v>
          </cell>
          <cell r="M81">
            <v>567691</v>
          </cell>
          <cell r="N81">
            <v>508547.9</v>
          </cell>
          <cell r="O81">
            <v>508547.9</v>
          </cell>
          <cell r="P81">
            <v>508547.9</v>
          </cell>
          <cell r="Q81">
            <v>508547.9</v>
          </cell>
          <cell r="R81">
            <v>508547.9</v>
          </cell>
          <cell r="S81">
            <v>508547.9</v>
          </cell>
          <cell r="T81">
            <v>508547.9</v>
          </cell>
          <cell r="U81">
            <v>508547.9</v>
          </cell>
          <cell r="V81">
            <v>508547.9</v>
          </cell>
          <cell r="W81">
            <v>508547.9</v>
          </cell>
          <cell r="X81">
            <v>508547.9</v>
          </cell>
          <cell r="Y81">
            <v>508547.9</v>
          </cell>
          <cell r="Z81">
            <v>508547.9</v>
          </cell>
          <cell r="AA81">
            <v>455762.08999999997</v>
          </cell>
          <cell r="AB81">
            <v>408721.24900000001</v>
          </cell>
          <cell r="AC81">
            <v>371127.46140000003</v>
          </cell>
        </row>
        <row r="82">
          <cell r="A82" t="str">
            <v>Liabilities</v>
          </cell>
          <cell r="B82" t="str">
            <v>BL9100</v>
          </cell>
          <cell r="C82" t="str">
            <v>B</v>
          </cell>
          <cell r="D82">
            <v>780</v>
          </cell>
          <cell r="E82" t="str">
            <v>Liabilities</v>
          </cell>
          <cell r="H82" t="str">
            <v>BalanceSheet</v>
          </cell>
          <cell r="J82">
            <v>1316336</v>
          </cell>
          <cell r="K82">
            <v>1661747</v>
          </cell>
          <cell r="L82">
            <v>997200</v>
          </cell>
          <cell r="M82">
            <v>1055531.3989644651</v>
          </cell>
          <cell r="N82">
            <v>825431.24103695306</v>
          </cell>
          <cell r="O82">
            <v>955431.24103695306</v>
          </cell>
          <cell r="P82">
            <v>945431.24103695306</v>
          </cell>
          <cell r="Q82">
            <v>935431.24103695306</v>
          </cell>
          <cell r="R82">
            <v>925431.24103695306</v>
          </cell>
          <cell r="S82">
            <v>915431.24103695306</v>
          </cell>
          <cell r="T82">
            <v>905431.24103695306</v>
          </cell>
          <cell r="U82">
            <v>895431.24103695306</v>
          </cell>
          <cell r="V82">
            <v>875431.24103695306</v>
          </cell>
          <cell r="W82">
            <v>855431.24103695306</v>
          </cell>
          <cell r="X82">
            <v>835431.24103695306</v>
          </cell>
          <cell r="Y82">
            <v>835431.24103695306</v>
          </cell>
          <cell r="Z82">
            <v>825431.24103695306</v>
          </cell>
          <cell r="AA82">
            <v>871495.57236436603</v>
          </cell>
          <cell r="AB82">
            <v>905182.30258086103</v>
          </cell>
          <cell r="AC82">
            <v>953447.48294441996</v>
          </cell>
        </row>
        <row r="83">
          <cell r="A83" t="str">
            <v>Bonds_debts</v>
          </cell>
          <cell r="B83" t="str">
            <v>BL1810</v>
          </cell>
          <cell r="C83" t="str">
            <v>B</v>
          </cell>
          <cell r="D83">
            <v>790</v>
          </cell>
          <cell r="E83" t="str">
            <v>Bonds/debentures</v>
          </cell>
          <cell r="H83" t="str">
            <v>ManOldData, ManInpFin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Liab_bank</v>
          </cell>
          <cell r="B84" t="str">
            <v>BL1820</v>
          </cell>
          <cell r="C84" t="str">
            <v>B</v>
          </cell>
          <cell r="D84">
            <v>800</v>
          </cell>
          <cell r="E84" t="str">
            <v>Liabilities to banks</v>
          </cell>
          <cell r="H84" t="str">
            <v>ManOldData, ManInpFin</v>
          </cell>
          <cell r="J84">
            <v>360949</v>
          </cell>
          <cell r="K84">
            <v>276093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Liab_bank_inp</v>
          </cell>
          <cell r="B85" t="str">
            <v>BL1820inp</v>
          </cell>
          <cell r="E85" t="str">
            <v>Liabilities to banks MANUAL Input</v>
          </cell>
          <cell r="H85" t="str">
            <v>ManOldData, ManInpFin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Liab_bank_new</v>
          </cell>
          <cell r="B86" t="str">
            <v>BL1820new</v>
          </cell>
          <cell r="E86" t="str">
            <v>Liabilities to banks additional calculation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 t="str">
            <v>Adv_receiv</v>
          </cell>
          <cell r="B87" t="str">
            <v>BL1830</v>
          </cell>
          <cell r="C87" t="str">
            <v>B</v>
          </cell>
          <cell r="D87">
            <v>810</v>
          </cell>
          <cell r="E87" t="str">
            <v>Advances received</v>
          </cell>
          <cell r="H87" t="str">
            <v>ManOldData, ManInpFin</v>
          </cell>
          <cell r="J87">
            <v>0</v>
          </cell>
          <cell r="K87">
            <v>0</v>
          </cell>
          <cell r="L87">
            <v>0</v>
          </cell>
          <cell r="M87">
            <v>1296</v>
          </cell>
          <cell r="N87">
            <v>1134</v>
          </cell>
          <cell r="O87">
            <v>1134</v>
          </cell>
          <cell r="P87">
            <v>1134</v>
          </cell>
          <cell r="Q87">
            <v>1134</v>
          </cell>
          <cell r="R87">
            <v>1134</v>
          </cell>
          <cell r="S87">
            <v>1134</v>
          </cell>
          <cell r="T87">
            <v>1134</v>
          </cell>
          <cell r="U87">
            <v>1134</v>
          </cell>
          <cell r="V87">
            <v>1134</v>
          </cell>
          <cell r="W87">
            <v>1134</v>
          </cell>
          <cell r="X87">
            <v>1134</v>
          </cell>
          <cell r="Y87">
            <v>1134</v>
          </cell>
          <cell r="Z87">
            <v>1134</v>
          </cell>
          <cell r="AA87">
            <v>1025</v>
          </cell>
          <cell r="AB87">
            <v>926</v>
          </cell>
          <cell r="AC87">
            <v>836</v>
          </cell>
        </row>
        <row r="88">
          <cell r="A88" t="str">
            <v>Trad_acc_payable</v>
          </cell>
          <cell r="B88" t="str">
            <v>BL1840</v>
          </cell>
          <cell r="C88" t="str">
            <v>B</v>
          </cell>
          <cell r="D88">
            <v>820</v>
          </cell>
          <cell r="E88" t="str">
            <v>Trade accounts payable</v>
          </cell>
          <cell r="H88" t="str">
            <v>ManOldData, ManInpFin</v>
          </cell>
          <cell r="J88">
            <v>483902</v>
          </cell>
          <cell r="K88">
            <v>677291</v>
          </cell>
          <cell r="L88">
            <v>747200</v>
          </cell>
          <cell r="M88">
            <v>660000</v>
          </cell>
          <cell r="N88">
            <v>530000</v>
          </cell>
          <cell r="O88">
            <v>660000</v>
          </cell>
          <cell r="P88">
            <v>650000</v>
          </cell>
          <cell r="Q88">
            <v>640000</v>
          </cell>
          <cell r="R88">
            <v>630000</v>
          </cell>
          <cell r="S88">
            <v>620000</v>
          </cell>
          <cell r="T88">
            <v>610000</v>
          </cell>
          <cell r="U88">
            <v>600000</v>
          </cell>
          <cell r="V88">
            <v>580000</v>
          </cell>
          <cell r="W88">
            <v>560000</v>
          </cell>
          <cell r="X88">
            <v>540000</v>
          </cell>
          <cell r="Y88">
            <v>540000</v>
          </cell>
          <cell r="Z88">
            <v>530000</v>
          </cell>
          <cell r="AA88">
            <v>530000</v>
          </cell>
          <cell r="AB88">
            <v>540000</v>
          </cell>
          <cell r="AC88">
            <v>550000</v>
          </cell>
        </row>
        <row r="89">
          <cell r="A89" t="str">
            <v>Pay_aff_comp</v>
          </cell>
          <cell r="B89" t="str">
            <v>BL9090</v>
          </cell>
          <cell r="C89" t="str">
            <v>B</v>
          </cell>
          <cell r="D89">
            <v>830</v>
          </cell>
          <cell r="E89" t="str">
            <v>Payables to affiliated companies</v>
          </cell>
          <cell r="H89" t="str">
            <v>ManOldData, ManInpFin</v>
          </cell>
          <cell r="J89">
            <v>0</v>
          </cell>
          <cell r="K89">
            <v>0</v>
          </cell>
          <cell r="L89">
            <v>0</v>
          </cell>
          <cell r="M89">
            <v>60000</v>
          </cell>
          <cell r="N89">
            <v>60000</v>
          </cell>
          <cell r="O89">
            <v>60000</v>
          </cell>
          <cell r="P89">
            <v>60000</v>
          </cell>
          <cell r="Q89">
            <v>60000</v>
          </cell>
          <cell r="R89">
            <v>60000</v>
          </cell>
          <cell r="S89">
            <v>60000</v>
          </cell>
          <cell r="T89">
            <v>60000</v>
          </cell>
          <cell r="U89">
            <v>60000</v>
          </cell>
          <cell r="V89">
            <v>60000</v>
          </cell>
          <cell r="W89">
            <v>60000</v>
          </cell>
          <cell r="X89">
            <v>60000</v>
          </cell>
          <cell r="Y89">
            <v>60000</v>
          </cell>
          <cell r="Z89">
            <v>60000</v>
          </cell>
          <cell r="AA89">
            <v>60000</v>
          </cell>
          <cell r="AB89">
            <v>60000</v>
          </cell>
          <cell r="AC89">
            <v>60000</v>
          </cell>
        </row>
        <row r="90">
          <cell r="A90" t="str">
            <v>from_shareh_loan_inbear</v>
          </cell>
          <cell r="B90" t="str">
            <v>BL1850</v>
          </cell>
          <cell r="C90" t="str">
            <v>B</v>
          </cell>
          <cell r="D90">
            <v>840</v>
          </cell>
          <cell r="E90" t="str">
            <v>from shareholders loan (interest bear)</v>
          </cell>
          <cell r="H90" t="str">
            <v>ManOldData, ManInpFin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 t="str">
            <v>from_shareh_loan_infree</v>
          </cell>
          <cell r="B91" t="str">
            <v>BL1854</v>
          </cell>
          <cell r="C91" t="str">
            <v>B</v>
          </cell>
          <cell r="D91">
            <v>850</v>
          </cell>
          <cell r="E91" t="str">
            <v>from shareholders loan (interest free)</v>
          </cell>
          <cell r="H91" t="str">
            <v>ManOldData, ManInpFin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 t="str">
            <v>from_trade acc_payable</v>
          </cell>
          <cell r="B92" t="str">
            <v>BL1860</v>
          </cell>
          <cell r="C92" t="str">
            <v>B</v>
          </cell>
          <cell r="D92">
            <v>860</v>
          </cell>
          <cell r="E92" t="str">
            <v>from trade accounts payable</v>
          </cell>
          <cell r="H92" t="str">
            <v>BalanceSheet</v>
          </cell>
          <cell r="J92">
            <v>0</v>
          </cell>
          <cell r="K92">
            <v>0</v>
          </cell>
          <cell r="L92">
            <v>0</v>
          </cell>
          <cell r="M92">
            <v>60000</v>
          </cell>
          <cell r="N92">
            <v>60000</v>
          </cell>
          <cell r="O92">
            <v>60000</v>
          </cell>
          <cell r="P92">
            <v>60000</v>
          </cell>
          <cell r="Q92">
            <v>60000</v>
          </cell>
          <cell r="R92">
            <v>60000</v>
          </cell>
          <cell r="S92">
            <v>60000</v>
          </cell>
          <cell r="T92">
            <v>60000</v>
          </cell>
          <cell r="U92">
            <v>60000</v>
          </cell>
          <cell r="V92">
            <v>60000</v>
          </cell>
          <cell r="W92">
            <v>60000</v>
          </cell>
          <cell r="X92">
            <v>60000</v>
          </cell>
          <cell r="Y92">
            <v>60000</v>
          </cell>
          <cell r="Z92">
            <v>60000</v>
          </cell>
          <cell r="AA92">
            <v>60000</v>
          </cell>
          <cell r="AB92">
            <v>60000</v>
          </cell>
          <cell r="AC92">
            <v>60000</v>
          </cell>
        </row>
        <row r="93">
          <cell r="A93" t="str">
            <v>Liab_ass_rel_Comp</v>
          </cell>
          <cell r="B93" t="str">
            <v>BL1870</v>
          </cell>
          <cell r="C93" t="str">
            <v>B</v>
          </cell>
          <cell r="D93">
            <v>870</v>
          </cell>
          <cell r="E93" t="str">
            <v>Liabilities to ass. A. rel. Companies</v>
          </cell>
          <cell r="H93" t="str">
            <v>BalanceSheet</v>
          </cell>
          <cell r="J93">
            <v>0</v>
          </cell>
          <cell r="K93">
            <v>0</v>
          </cell>
          <cell r="L93">
            <v>0</v>
          </cell>
          <cell r="M93">
            <v>65000</v>
          </cell>
          <cell r="N93">
            <v>65000</v>
          </cell>
          <cell r="O93">
            <v>65000</v>
          </cell>
          <cell r="P93">
            <v>65000</v>
          </cell>
          <cell r="Q93">
            <v>65000</v>
          </cell>
          <cell r="R93">
            <v>65000</v>
          </cell>
          <cell r="S93">
            <v>65000</v>
          </cell>
          <cell r="T93">
            <v>65000</v>
          </cell>
          <cell r="U93">
            <v>65000</v>
          </cell>
          <cell r="V93">
            <v>65000</v>
          </cell>
          <cell r="W93">
            <v>65000</v>
          </cell>
          <cell r="X93">
            <v>65000</v>
          </cell>
          <cell r="Y93">
            <v>65000</v>
          </cell>
          <cell r="Z93">
            <v>65000</v>
          </cell>
          <cell r="AA93">
            <v>65000</v>
          </cell>
          <cell r="AB93">
            <v>65000</v>
          </cell>
          <cell r="AC93">
            <v>65000</v>
          </cell>
        </row>
        <row r="94">
          <cell r="A94" t="str">
            <v>oth_liab_int_free_ext</v>
          </cell>
          <cell r="B94" t="str">
            <v>BL1876.extern</v>
          </cell>
          <cell r="D94">
            <v>880</v>
          </cell>
          <cell r="E94" t="str">
            <v xml:space="preserve">         Other interest-free liabilities - extern</v>
          </cell>
          <cell r="H94" t="str">
            <v>ManOldData, ManInpFin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 t="str">
            <v>oth_liab_int_free_int</v>
          </cell>
          <cell r="B95" t="str">
            <v>BL1876.intern</v>
          </cell>
          <cell r="D95">
            <v>890</v>
          </cell>
          <cell r="E95" t="str">
            <v xml:space="preserve">         Other interest-free liabilities - intern</v>
          </cell>
          <cell r="H95" t="str">
            <v>ManOldData, ManInpFin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 t="str">
            <v>Oth_int_free liab</v>
          </cell>
          <cell r="B96" t="str">
            <v>BL1876</v>
          </cell>
          <cell r="C96" t="str">
            <v>B</v>
          </cell>
          <cell r="D96">
            <v>900</v>
          </cell>
          <cell r="E96" t="str">
            <v>Other interest free liabilities</v>
          </cell>
          <cell r="H96" t="str">
            <v>BalanceSheet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 t="str">
            <v>oth_earnliab_int_ext</v>
          </cell>
          <cell r="B97" t="str">
            <v>BL1878.extern</v>
          </cell>
          <cell r="D97">
            <v>910</v>
          </cell>
          <cell r="E97" t="str">
            <v xml:space="preserve">         Other interest-earningliabilities - extern</v>
          </cell>
          <cell r="H97" t="str">
            <v>ManOldData, ManInpFin</v>
          </cell>
          <cell r="J97">
            <v>471485</v>
          </cell>
          <cell r="K97">
            <v>708363</v>
          </cell>
          <cell r="L97">
            <v>250000</v>
          </cell>
          <cell r="M97">
            <v>269235.39896446501</v>
          </cell>
          <cell r="N97">
            <v>169297.24103695306</v>
          </cell>
          <cell r="O97">
            <v>169297.24103695306</v>
          </cell>
          <cell r="P97">
            <v>169297.24103695306</v>
          </cell>
          <cell r="Q97">
            <v>169297.24103695306</v>
          </cell>
          <cell r="R97">
            <v>169297.24103695306</v>
          </cell>
          <cell r="S97">
            <v>169297.24103695306</v>
          </cell>
          <cell r="T97">
            <v>169297.24103695306</v>
          </cell>
          <cell r="U97">
            <v>169297.24103695306</v>
          </cell>
          <cell r="V97">
            <v>169297.24103695306</v>
          </cell>
          <cell r="W97">
            <v>169297.24103695306</v>
          </cell>
          <cell r="X97">
            <v>169297.24103695306</v>
          </cell>
          <cell r="Y97">
            <v>169297.24103695306</v>
          </cell>
          <cell r="Z97">
            <v>169297.24103695306</v>
          </cell>
          <cell r="AA97">
            <v>215470.57236436603</v>
          </cell>
          <cell r="AB97">
            <v>239256.30258086103</v>
          </cell>
          <cell r="AC97">
            <v>277611.48294441996</v>
          </cell>
        </row>
        <row r="98">
          <cell r="A98" t="str">
            <v>oth_earnliab_int_int</v>
          </cell>
          <cell r="B98" t="str">
            <v>BL1878.intern</v>
          </cell>
          <cell r="D98">
            <v>920</v>
          </cell>
          <cell r="E98" t="str">
            <v xml:space="preserve">         Other interest-earningliabilities - intern</v>
          </cell>
          <cell r="H98" t="str">
            <v>ManOldData, ManInpFin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 t="str">
            <v>Oth_int_earn_liab</v>
          </cell>
          <cell r="B99" t="str">
            <v>BL1878</v>
          </cell>
          <cell r="C99" t="str">
            <v>B</v>
          </cell>
          <cell r="D99">
            <v>930</v>
          </cell>
          <cell r="E99" t="str">
            <v>Other interest earning liabilities</v>
          </cell>
          <cell r="H99" t="str">
            <v>BalanceSheet</v>
          </cell>
          <cell r="J99">
            <v>471485</v>
          </cell>
          <cell r="K99">
            <v>708363</v>
          </cell>
          <cell r="L99">
            <v>250000</v>
          </cell>
          <cell r="M99">
            <v>269235.39896446501</v>
          </cell>
          <cell r="N99">
            <v>169297.24103695306</v>
          </cell>
          <cell r="O99">
            <v>169297.24103695306</v>
          </cell>
          <cell r="P99">
            <v>169297.24103695306</v>
          </cell>
          <cell r="Q99">
            <v>169297.24103695306</v>
          </cell>
          <cell r="R99">
            <v>169297.24103695306</v>
          </cell>
          <cell r="S99">
            <v>169297.24103695306</v>
          </cell>
          <cell r="T99">
            <v>169297.24103695306</v>
          </cell>
          <cell r="U99">
            <v>169297.24103695306</v>
          </cell>
          <cell r="V99">
            <v>169297.24103695306</v>
          </cell>
          <cell r="W99">
            <v>169297.24103695306</v>
          </cell>
          <cell r="X99">
            <v>169297.24103695306</v>
          </cell>
          <cell r="Y99">
            <v>169297.24103695306</v>
          </cell>
          <cell r="Z99">
            <v>169297.24103695306</v>
          </cell>
          <cell r="AA99">
            <v>215470.57236436603</v>
          </cell>
          <cell r="AB99">
            <v>239256.30258086103</v>
          </cell>
          <cell r="AC99">
            <v>277611.48294441996</v>
          </cell>
        </row>
        <row r="100">
          <cell r="A100" t="str">
            <v>oth_liab_ext</v>
          </cell>
          <cell r="B100" t="str">
            <v>BL1880.extern</v>
          </cell>
          <cell r="D100">
            <v>940</v>
          </cell>
          <cell r="E100" t="str">
            <v xml:space="preserve">         VII. Other liabilities - extern</v>
          </cell>
          <cell r="H100" t="str">
            <v>ManOldData, ManInpFin</v>
          </cell>
          <cell r="J100">
            <v>471485</v>
          </cell>
          <cell r="K100">
            <v>708363</v>
          </cell>
          <cell r="L100">
            <v>250000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A101" t="str">
            <v>oth_liab_int</v>
          </cell>
          <cell r="B101" t="str">
            <v>BL1880.intern</v>
          </cell>
          <cell r="D101">
            <v>950</v>
          </cell>
          <cell r="E101" t="str">
            <v xml:space="preserve">         VII. Other liabilities - intern</v>
          </cell>
          <cell r="H101" t="str">
            <v>ManOldData, ManInpFin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A102" t="str">
            <v>Oth_liab</v>
          </cell>
          <cell r="B102" t="str">
            <v>BL1880</v>
          </cell>
          <cell r="C102" t="str">
            <v>B</v>
          </cell>
          <cell r="D102">
            <v>960</v>
          </cell>
          <cell r="E102" t="str">
            <v>Other liabilities</v>
          </cell>
          <cell r="H102" t="str">
            <v>BalanceSheet</v>
          </cell>
          <cell r="J102">
            <v>471485</v>
          </cell>
          <cell r="K102">
            <v>708363</v>
          </cell>
          <cell r="L102">
            <v>250000</v>
          </cell>
          <cell r="M102">
            <v>269235.39896446501</v>
          </cell>
          <cell r="N102">
            <v>169297.24103695306</v>
          </cell>
          <cell r="O102">
            <v>169297.24103695306</v>
          </cell>
          <cell r="P102">
            <v>169297.24103695306</v>
          </cell>
          <cell r="Q102">
            <v>169297.24103695306</v>
          </cell>
          <cell r="R102">
            <v>169297.24103695306</v>
          </cell>
          <cell r="S102">
            <v>169297.24103695306</v>
          </cell>
          <cell r="T102">
            <v>169297.24103695306</v>
          </cell>
          <cell r="U102">
            <v>169297.24103695306</v>
          </cell>
          <cell r="V102">
            <v>169297.24103695306</v>
          </cell>
          <cell r="W102">
            <v>169297.24103695306</v>
          </cell>
          <cell r="X102">
            <v>169297.24103695306</v>
          </cell>
          <cell r="Y102">
            <v>169297.24103695306</v>
          </cell>
          <cell r="Z102">
            <v>169297.24103695306</v>
          </cell>
          <cell r="AA102">
            <v>215470.57236436603</v>
          </cell>
          <cell r="AB102">
            <v>239256.30258086103</v>
          </cell>
          <cell r="AC102">
            <v>277611.48294441996</v>
          </cell>
        </row>
        <row r="103">
          <cell r="A103" t="str">
            <v>Def_inc</v>
          </cell>
          <cell r="B103" t="str">
            <v>BL1910</v>
          </cell>
          <cell r="C103" t="str">
            <v>B</v>
          </cell>
          <cell r="D103">
            <v>970</v>
          </cell>
          <cell r="E103" t="str">
            <v>Deferred income</v>
          </cell>
          <cell r="H103" t="str">
            <v>ManOldData, ManInpFin</v>
          </cell>
          <cell r="J103">
            <v>102706</v>
          </cell>
          <cell r="K103">
            <v>792160</v>
          </cell>
          <cell r="L103">
            <v>150000</v>
          </cell>
          <cell r="M103">
            <v>158492</v>
          </cell>
          <cell r="N103">
            <v>166415</v>
          </cell>
          <cell r="O103">
            <v>166415</v>
          </cell>
          <cell r="P103">
            <v>166415</v>
          </cell>
          <cell r="Q103">
            <v>166415</v>
          </cell>
          <cell r="R103">
            <v>166415</v>
          </cell>
          <cell r="S103">
            <v>166415</v>
          </cell>
          <cell r="T103">
            <v>166415</v>
          </cell>
          <cell r="U103">
            <v>166415</v>
          </cell>
          <cell r="V103">
            <v>166415</v>
          </cell>
          <cell r="W103">
            <v>166415</v>
          </cell>
          <cell r="X103">
            <v>166415</v>
          </cell>
          <cell r="Y103">
            <v>166415</v>
          </cell>
          <cell r="Z103">
            <v>166415</v>
          </cell>
          <cell r="AA103">
            <v>174734</v>
          </cell>
          <cell r="AB103">
            <v>183469</v>
          </cell>
          <cell r="AC103">
            <v>192641</v>
          </cell>
        </row>
        <row r="104">
          <cell r="A104" t="str">
            <v>Tot_shareh_eq_liab</v>
          </cell>
          <cell r="B104" t="str">
            <v>BL9940</v>
          </cell>
          <cell r="C104" t="str">
            <v>B</v>
          </cell>
          <cell r="D104">
            <v>980</v>
          </cell>
          <cell r="E104" t="str">
            <v>Total shareholders equity and liability</v>
          </cell>
          <cell r="H104" t="str">
            <v>BalanceSheet</v>
          </cell>
          <cell r="J104">
            <v>9979396</v>
          </cell>
          <cell r="K104">
            <v>13945176</v>
          </cell>
          <cell r="L104">
            <v>14931757.98469647</v>
          </cell>
          <cell r="M104">
            <v>14898284.918715362</v>
          </cell>
          <cell r="N104">
            <v>15421984.5725924</v>
          </cell>
          <cell r="O104">
            <v>13182613.507485909</v>
          </cell>
          <cell r="P104">
            <v>13281535.800739974</v>
          </cell>
          <cell r="Q104">
            <v>13342351.316921815</v>
          </cell>
          <cell r="R104">
            <v>13439199.338111263</v>
          </cell>
          <cell r="S104">
            <v>13538262.953519193</v>
          </cell>
          <cell r="T104">
            <v>15289525.530341702</v>
          </cell>
          <cell r="U104">
            <v>15411691.10795269</v>
          </cell>
          <cell r="V104">
            <v>15003167.985299043</v>
          </cell>
          <cell r="W104">
            <v>15078892.03009004</v>
          </cell>
          <cell r="X104">
            <v>15184911.416983163</v>
          </cell>
          <cell r="Y104">
            <v>15309887.107066955</v>
          </cell>
          <cell r="Z104">
            <v>15421984.572590454</v>
          </cell>
          <cell r="AA104">
            <v>16382718.618519669</v>
          </cell>
          <cell r="AB104">
            <v>17435741.562858269</v>
          </cell>
          <cell r="AC104">
            <v>18694339.855677094</v>
          </cell>
        </row>
        <row r="105">
          <cell r="A105" t="str">
            <v>Plug account account für Bilanz</v>
          </cell>
          <cell r="B105" t="str">
            <v>BL9991</v>
          </cell>
          <cell r="C105" t="str">
            <v>B</v>
          </cell>
          <cell r="D105">
            <v>990</v>
          </cell>
          <cell r="E105" t="str">
            <v>Plug account account für Bilanz</v>
          </cell>
          <cell r="H105" t="str">
            <v>ManOldData, ManInpFin</v>
          </cell>
          <cell r="J105">
            <v>0</v>
          </cell>
          <cell r="K105">
            <v>0</v>
          </cell>
          <cell r="L105">
            <v>0.41880108416080475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 t="str">
            <v>rev_tel_netw_comm_ext</v>
          </cell>
          <cell r="B106" t="str">
            <v>GV0110.extern</v>
          </cell>
          <cell r="C106" t="str">
            <v>GV</v>
          </cell>
          <cell r="D106">
            <v>1000</v>
          </cell>
          <cell r="E106" t="str">
            <v>revenue from telephone network comm. - extern</v>
          </cell>
          <cell r="H106" t="str">
            <v>ManOldData, ManInpFin</v>
          </cell>
          <cell r="J106">
            <v>5829972</v>
          </cell>
          <cell r="K106">
            <v>4717442</v>
          </cell>
          <cell r="L106">
            <v>5203933</v>
          </cell>
          <cell r="M106">
            <v>4189452.503719999</v>
          </cell>
          <cell r="N106">
            <v>4106110.4685999989</v>
          </cell>
          <cell r="O106">
            <v>338526.0527099999</v>
          </cell>
          <cell r="P106">
            <v>339210.30221000017</v>
          </cell>
          <cell r="Q106">
            <v>339886.41879000014</v>
          </cell>
          <cell r="R106">
            <v>340568.25778000004</v>
          </cell>
          <cell r="S106">
            <v>341222.9613100001</v>
          </cell>
          <cell r="T106">
            <v>341881.73725000012</v>
          </cell>
          <cell r="U106">
            <v>342535.30817999999</v>
          </cell>
          <cell r="V106">
            <v>343188.67608999991</v>
          </cell>
          <cell r="W106">
            <v>343830.07139999996</v>
          </cell>
          <cell r="X106">
            <v>344456.64947999967</v>
          </cell>
          <cell r="Y106">
            <v>345090.89065000007</v>
          </cell>
          <cell r="Z106">
            <v>345713.14275</v>
          </cell>
          <cell r="AA106">
            <v>4188445.5079860012</v>
          </cell>
          <cell r="AB106">
            <v>4153286.7396338489</v>
          </cell>
          <cell r="AC106">
            <v>4215139.3853587778</v>
          </cell>
        </row>
        <row r="107">
          <cell r="A107" t="str">
            <v>rev_tel_netw_comm_int</v>
          </cell>
          <cell r="B107" t="str">
            <v>GV0110.intern</v>
          </cell>
          <cell r="C107" t="str">
            <v>GV</v>
          </cell>
          <cell r="D107">
            <v>1010</v>
          </cell>
          <cell r="E107" t="str">
            <v>revenue from telephone network comm. - intern</v>
          </cell>
          <cell r="H107" t="str">
            <v>ManOldData, ManInpFin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 t="str">
            <v>rev_tel_netw_comm_Ums_AE</v>
          </cell>
          <cell r="B108" t="str">
            <v>GV0110.Ums_AE</v>
          </cell>
          <cell r="C108" t="str">
            <v>GV</v>
          </cell>
          <cell r="D108">
            <v>1020</v>
          </cell>
          <cell r="E108" t="str">
            <v>revenue from telephone network comm. - Ums_AE</v>
          </cell>
          <cell r="H108" t="str">
            <v>ManOldData, ManInpFin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 t="str">
            <v>rev_tel_netw_comm</v>
          </cell>
          <cell r="B109" t="str">
            <v>GV0110</v>
          </cell>
          <cell r="C109" t="str">
            <v>GV</v>
          </cell>
          <cell r="D109">
            <v>1030</v>
          </cell>
          <cell r="E109" t="str">
            <v>revenue from telephone network comm.</v>
          </cell>
          <cell r="H109" t="str">
            <v>GV</v>
          </cell>
          <cell r="J109">
            <v>5829972</v>
          </cell>
          <cell r="K109">
            <v>4717442</v>
          </cell>
          <cell r="L109">
            <v>5203933</v>
          </cell>
          <cell r="M109">
            <v>4189452.503719999</v>
          </cell>
          <cell r="N109">
            <v>4106110.4685999989</v>
          </cell>
          <cell r="O109">
            <v>338526.0527099999</v>
          </cell>
          <cell r="P109">
            <v>339210.30221000017</v>
          </cell>
          <cell r="Q109">
            <v>339886.41879000014</v>
          </cell>
          <cell r="R109">
            <v>340568.25778000004</v>
          </cell>
          <cell r="S109">
            <v>341222.9613100001</v>
          </cell>
          <cell r="T109">
            <v>341881.73725000012</v>
          </cell>
          <cell r="U109">
            <v>342535.30817999999</v>
          </cell>
          <cell r="V109">
            <v>343188.67608999991</v>
          </cell>
          <cell r="W109">
            <v>343830.07139999996</v>
          </cell>
          <cell r="X109">
            <v>344456.64947999967</v>
          </cell>
          <cell r="Y109">
            <v>345090.89065000007</v>
          </cell>
          <cell r="Z109">
            <v>345713.14275</v>
          </cell>
          <cell r="AA109">
            <v>4188445.5079860012</v>
          </cell>
          <cell r="AB109">
            <v>4153286.7396338489</v>
          </cell>
          <cell r="AC109">
            <v>4215139.3853587778</v>
          </cell>
        </row>
        <row r="110">
          <cell r="A110" t="str">
            <v>net_rev_lic_serv_prov_ext</v>
          </cell>
          <cell r="B110" t="str">
            <v>GV0130.extern</v>
          </cell>
          <cell r="C110" t="str">
            <v>GV</v>
          </cell>
          <cell r="D110">
            <v>1040</v>
          </cell>
          <cell r="E110" t="str">
            <v>Net revenue from licensed service prov. - extern</v>
          </cell>
          <cell r="H110" t="str">
            <v>ManOldData, ManInpFin</v>
          </cell>
          <cell r="J110">
            <v>0</v>
          </cell>
          <cell r="K110">
            <v>0</v>
          </cell>
          <cell r="L110">
            <v>798613</v>
          </cell>
          <cell r="M110">
            <v>652089.27966</v>
          </cell>
          <cell r="N110">
            <v>716460.60262000002</v>
          </cell>
          <cell r="O110">
            <v>50478.473510000011</v>
          </cell>
          <cell r="P110">
            <v>49731.084210000008</v>
          </cell>
          <cell r="Q110">
            <v>52245.353930000005</v>
          </cell>
          <cell r="R110">
            <v>53545.510119999999</v>
          </cell>
          <cell r="S110">
            <v>56590.923199999997</v>
          </cell>
          <cell r="T110">
            <v>59545.648379999984</v>
          </cell>
          <cell r="U110">
            <v>68311.037239999991</v>
          </cell>
          <cell r="V110">
            <v>72787.652770000015</v>
          </cell>
          <cell r="W110">
            <v>63541.824799999995</v>
          </cell>
          <cell r="X110">
            <v>63430.817779999998</v>
          </cell>
          <cell r="Y110">
            <v>62487.208910000001</v>
          </cell>
          <cell r="Z110">
            <v>63765.067770000009</v>
          </cell>
          <cell r="AA110">
            <v>831158.98182999983</v>
          </cell>
          <cell r="AB110">
            <v>956104.46733999997</v>
          </cell>
          <cell r="AC110">
            <v>1052744.0472900001</v>
          </cell>
        </row>
        <row r="111">
          <cell r="A111" t="str">
            <v>net_rev_lic_serv_prov_int</v>
          </cell>
          <cell r="B111" t="str">
            <v>GV0130.intern</v>
          </cell>
          <cell r="C111" t="str">
            <v>GV</v>
          </cell>
          <cell r="D111">
            <v>1050</v>
          </cell>
          <cell r="E111" t="str">
            <v>Net revenue from licensed service prov. - intern</v>
          </cell>
          <cell r="H111" t="str">
            <v>ManOldData, ManInpFin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 t="str">
            <v>net_ rev_ lic_serv_prov_Ums_AE</v>
          </cell>
          <cell r="B112" t="str">
            <v>GV0130.Ums_AE</v>
          </cell>
          <cell r="C112" t="str">
            <v>GV</v>
          </cell>
          <cell r="D112">
            <v>1060</v>
          </cell>
          <cell r="E112" t="str">
            <v>Net revenue from licensed service prov. - Ums_AE</v>
          </cell>
          <cell r="H112" t="str">
            <v>ManOldData, ManInpFin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 t="str">
            <v>net_rev_lic_serv_prov</v>
          </cell>
          <cell r="B113" t="str">
            <v>GV0130</v>
          </cell>
          <cell r="C113" t="str">
            <v>GV</v>
          </cell>
          <cell r="D113">
            <v>1070</v>
          </cell>
          <cell r="E113" t="str">
            <v>Net revenue from licensed service prov.</v>
          </cell>
          <cell r="H113" t="str">
            <v>GV</v>
          </cell>
          <cell r="J113">
            <v>0</v>
          </cell>
          <cell r="K113">
            <v>0</v>
          </cell>
          <cell r="L113">
            <v>798613</v>
          </cell>
          <cell r="M113">
            <v>839559.35965999996</v>
          </cell>
          <cell r="N113">
            <v>840797.95617999998</v>
          </cell>
          <cell r="O113">
            <v>59721.180550000012</v>
          </cell>
          <cell r="P113">
            <v>58674.518010000007</v>
          </cell>
          <cell r="Q113">
            <v>61497.285810000001</v>
          </cell>
          <cell r="R113">
            <v>63009.494639999997</v>
          </cell>
          <cell r="S113">
            <v>66379.185639999996</v>
          </cell>
          <cell r="T113">
            <v>70025.539219999977</v>
          </cell>
          <cell r="U113">
            <v>81226.787239999991</v>
          </cell>
          <cell r="V113">
            <v>86711.73841000002</v>
          </cell>
          <cell r="W113">
            <v>74199.95736</v>
          </cell>
          <cell r="X113">
            <v>73490.240099999995</v>
          </cell>
          <cell r="Y113">
            <v>72171.069749999995</v>
          </cell>
          <cell r="Z113">
            <v>73690.959450000009</v>
          </cell>
          <cell r="AA113">
            <v>946991.85928999982</v>
          </cell>
          <cell r="AB113">
            <v>1068155.92808</v>
          </cell>
          <cell r="AC113">
            <v>1166034.3758500002</v>
          </cell>
        </row>
        <row r="114">
          <cell r="A114" t="str">
            <v>Net_rev_add_val_comm_ext</v>
          </cell>
          <cell r="B114" t="str">
            <v>GV0140.extern</v>
          </cell>
          <cell r="C114" t="str">
            <v>GV</v>
          </cell>
          <cell r="D114">
            <v>1080</v>
          </cell>
          <cell r="E114" t="str">
            <v>Net revenue from added-value comm. - extern</v>
          </cell>
          <cell r="H114" t="str">
            <v>ManOldData, ManInpFin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 t="str">
            <v>Net_rev_add_val_comm_int</v>
          </cell>
          <cell r="B115" t="str">
            <v>GV0140.intern</v>
          </cell>
          <cell r="C115" t="str">
            <v>GV</v>
          </cell>
          <cell r="D115">
            <v>1090</v>
          </cell>
          <cell r="E115" t="str">
            <v>Net revenue from added-value comm. - intern</v>
          </cell>
          <cell r="H115" t="str">
            <v>ManOldData, ManInpFin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 t="str">
            <v>Net_rev_add_val_comm_Ums_AE</v>
          </cell>
          <cell r="B116" t="str">
            <v>GV0140.Ums_AE</v>
          </cell>
          <cell r="C116" t="str">
            <v>GV</v>
          </cell>
          <cell r="D116">
            <v>1100</v>
          </cell>
          <cell r="E116" t="str">
            <v>Net revenue from added-value comm. - Ums_AE</v>
          </cell>
          <cell r="H116" t="str">
            <v>ManOldData, ManInpFin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 t="str">
            <v>Net_rev_add_val_comm</v>
          </cell>
          <cell r="B117" t="str">
            <v>GV0140</v>
          </cell>
          <cell r="C117" t="str">
            <v>GV</v>
          </cell>
          <cell r="D117">
            <v>1110</v>
          </cell>
          <cell r="E117" t="str">
            <v>Net revenue from added-value comm.</v>
          </cell>
          <cell r="H117" t="str">
            <v>GV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 t="str">
            <v>Net_rev_mob_comm_ext</v>
          </cell>
          <cell r="B118" t="str">
            <v>GV0150.extern</v>
          </cell>
          <cell r="C118" t="str">
            <v>GV</v>
          </cell>
          <cell r="D118">
            <v>1120</v>
          </cell>
          <cell r="E118" t="str">
            <v>Net revenue from mobile communications - extern</v>
          </cell>
          <cell r="H118" t="str">
            <v>ManOldData, ManInpFin</v>
          </cell>
          <cell r="J118">
            <v>0</v>
          </cell>
          <cell r="K118">
            <v>1673006</v>
          </cell>
          <cell r="L118">
            <v>1937209</v>
          </cell>
          <cell r="M118">
            <v>2064954.2498851658</v>
          </cell>
          <cell r="N118">
            <v>2270749.808592441</v>
          </cell>
          <cell r="O118">
            <v>190110.89469556179</v>
          </cell>
          <cell r="P118">
            <v>177985.65357931098</v>
          </cell>
          <cell r="Q118">
            <v>176928.15880295105</v>
          </cell>
          <cell r="R118">
            <v>182081.18813768862</v>
          </cell>
          <cell r="S118">
            <v>181256.17645176599</v>
          </cell>
          <cell r="T118">
            <v>191874.16086967016</v>
          </cell>
          <cell r="U118">
            <v>212688.25487360251</v>
          </cell>
          <cell r="V118">
            <v>222719.77827160832</v>
          </cell>
          <cell r="W118">
            <v>193866.34223909266</v>
          </cell>
          <cell r="X118">
            <v>181324.43355256889</v>
          </cell>
          <cell r="Y118">
            <v>180102.70536610391</v>
          </cell>
          <cell r="Z118">
            <v>179812.06175251454</v>
          </cell>
          <cell r="AA118">
            <v>2383617.7715702788</v>
          </cell>
          <cell r="AB118">
            <v>2566058.1890281402</v>
          </cell>
          <cell r="AC118">
            <v>2769439.7179581304</v>
          </cell>
        </row>
        <row r="119">
          <cell r="A119" t="str">
            <v>Net_rev_mob_comm_int</v>
          </cell>
          <cell r="B119" t="str">
            <v>GV0150.intern</v>
          </cell>
          <cell r="C119" t="str">
            <v>GV</v>
          </cell>
          <cell r="D119">
            <v>1130</v>
          </cell>
          <cell r="E119" t="str">
            <v>Net revenue from mobile communications - intern</v>
          </cell>
          <cell r="H119" t="str">
            <v>ManOldData, ManInpFin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 t="str">
            <v>Net_rev_mob_comm_Ums_AE</v>
          </cell>
          <cell r="B120" t="str">
            <v>GV0150.Ums_AE</v>
          </cell>
          <cell r="C120" t="str">
            <v>GV</v>
          </cell>
          <cell r="D120">
            <v>1140</v>
          </cell>
          <cell r="E120" t="str">
            <v>Net revenue from mobile communications - Ums_AE</v>
          </cell>
          <cell r="H120" t="str">
            <v>ManOldData, ManInpFin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 t="str">
            <v>Net_rev_mob_comm</v>
          </cell>
          <cell r="B121" t="str">
            <v>GV0150</v>
          </cell>
          <cell r="C121" t="str">
            <v>GV</v>
          </cell>
          <cell r="D121">
            <v>1150</v>
          </cell>
          <cell r="E121" t="str">
            <v>Net revenue from mobile communications</v>
          </cell>
          <cell r="H121" t="str">
            <v>GV</v>
          </cell>
          <cell r="J121">
            <v>0</v>
          </cell>
          <cell r="K121">
            <v>1673006</v>
          </cell>
          <cell r="L121">
            <v>1937209</v>
          </cell>
          <cell r="M121">
            <v>2064954.2498851658</v>
          </cell>
          <cell r="N121">
            <v>2270749.808592441</v>
          </cell>
          <cell r="O121">
            <v>190110.89469556179</v>
          </cell>
          <cell r="P121">
            <v>177985.65357931098</v>
          </cell>
          <cell r="Q121">
            <v>176928.15880295105</v>
          </cell>
          <cell r="R121">
            <v>182081.18813768862</v>
          </cell>
          <cell r="S121">
            <v>181256.17645176599</v>
          </cell>
          <cell r="T121">
            <v>191874.16086967016</v>
          </cell>
          <cell r="U121">
            <v>212688.25487360251</v>
          </cell>
          <cell r="V121">
            <v>222719.77827160832</v>
          </cell>
          <cell r="W121">
            <v>193866.34223909266</v>
          </cell>
          <cell r="X121">
            <v>181324.43355256889</v>
          </cell>
          <cell r="Y121">
            <v>180102.70536610391</v>
          </cell>
          <cell r="Z121">
            <v>179812.06175251454</v>
          </cell>
          <cell r="AA121">
            <v>2383617.7715702788</v>
          </cell>
          <cell r="AB121">
            <v>2566058.1890281402</v>
          </cell>
          <cell r="AC121">
            <v>2769439.7179581304</v>
          </cell>
        </row>
        <row r="122">
          <cell r="A122" t="str">
            <v>Net_rev_data_comm_ext</v>
          </cell>
          <cell r="B122" t="str">
            <v>GV0160.extern</v>
          </cell>
          <cell r="C122" t="str">
            <v>GV</v>
          </cell>
          <cell r="D122">
            <v>1160</v>
          </cell>
          <cell r="E122" t="str">
            <v>Net revenue from data communications - extern</v>
          </cell>
          <cell r="H122" t="str">
            <v>ManOldData, ManInpFin</v>
          </cell>
          <cell r="J122">
            <v>0</v>
          </cell>
          <cell r="K122">
            <v>256697</v>
          </cell>
          <cell r="L122">
            <v>314700</v>
          </cell>
          <cell r="M122">
            <v>276497</v>
          </cell>
          <cell r="N122">
            <v>304325.46600000001</v>
          </cell>
          <cell r="O122">
            <v>23195.074000000015</v>
          </cell>
          <cell r="P122">
            <v>23129.488000000012</v>
          </cell>
          <cell r="Q122">
            <v>23294.202000000008</v>
          </cell>
          <cell r="R122">
            <v>23205.506000000012</v>
          </cell>
          <cell r="S122">
            <v>23462.544000000013</v>
          </cell>
          <cell r="T122">
            <v>23837.158000000007</v>
          </cell>
          <cell r="U122">
            <v>25403.802000000003</v>
          </cell>
          <cell r="V122">
            <v>26299.876000000004</v>
          </cell>
          <cell r="W122">
            <v>26842.574000000001</v>
          </cell>
          <cell r="X122">
            <v>27789.772000000008</v>
          </cell>
          <cell r="Y122">
            <v>28614.646000000004</v>
          </cell>
          <cell r="Z122">
            <v>29250.824000000004</v>
          </cell>
          <cell r="AA122">
            <v>332988.79799999995</v>
          </cell>
          <cell r="AB122">
            <v>377580.14199999999</v>
          </cell>
          <cell r="AC122">
            <v>421575.04799999995</v>
          </cell>
        </row>
        <row r="123">
          <cell r="A123" t="str">
            <v>Net_rev_data_comm_int</v>
          </cell>
          <cell r="B123" t="str">
            <v>GV0160.intern</v>
          </cell>
          <cell r="C123" t="str">
            <v>GV</v>
          </cell>
          <cell r="D123">
            <v>1170</v>
          </cell>
          <cell r="E123" t="str">
            <v>Net revenue from data communications - intern</v>
          </cell>
          <cell r="H123" t="str">
            <v>ManOldData, ManInpFin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A124" t="str">
            <v>Net_rev_data_comm_Ums_AE</v>
          </cell>
          <cell r="B124" t="str">
            <v>GV0160.Ums_AE</v>
          </cell>
          <cell r="C124" t="str">
            <v>GV</v>
          </cell>
          <cell r="D124">
            <v>1180</v>
          </cell>
          <cell r="E124" t="str">
            <v>Net revenue from data communications - Ums_AE</v>
          </cell>
          <cell r="H124" t="str">
            <v>ManOldData, ManInpFin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 t="str">
            <v>Net_rev_data_comm</v>
          </cell>
          <cell r="B125" t="str">
            <v>GV0160</v>
          </cell>
          <cell r="C125" t="str">
            <v>GV</v>
          </cell>
          <cell r="D125">
            <v>1190</v>
          </cell>
          <cell r="E125" t="str">
            <v>Net revenue from data communications</v>
          </cell>
          <cell r="H125" t="str">
            <v>GV</v>
          </cell>
          <cell r="J125">
            <v>0</v>
          </cell>
          <cell r="K125">
            <v>256697</v>
          </cell>
          <cell r="L125">
            <v>314700</v>
          </cell>
          <cell r="M125">
            <v>276497</v>
          </cell>
          <cell r="N125">
            <v>304325.46600000001</v>
          </cell>
          <cell r="O125">
            <v>23195.074000000015</v>
          </cell>
          <cell r="P125">
            <v>23129.488000000012</v>
          </cell>
          <cell r="Q125">
            <v>23294.202000000008</v>
          </cell>
          <cell r="R125">
            <v>23205.506000000012</v>
          </cell>
          <cell r="S125">
            <v>23462.544000000013</v>
          </cell>
          <cell r="T125">
            <v>23837.158000000007</v>
          </cell>
          <cell r="U125">
            <v>25403.802000000003</v>
          </cell>
          <cell r="V125">
            <v>26299.876000000004</v>
          </cell>
          <cell r="W125">
            <v>26842.574000000001</v>
          </cell>
          <cell r="X125">
            <v>27789.772000000008</v>
          </cell>
          <cell r="Y125">
            <v>28614.646000000004</v>
          </cell>
          <cell r="Z125">
            <v>29250.824000000004</v>
          </cell>
          <cell r="AA125">
            <v>332988.79799999995</v>
          </cell>
          <cell r="AB125">
            <v>377580.14199999999</v>
          </cell>
          <cell r="AC125">
            <v>421575.04799999995</v>
          </cell>
        </row>
        <row r="126">
          <cell r="A126" t="str">
            <v>Net_rev_integ_comm_sys_extern</v>
          </cell>
          <cell r="B126" t="str">
            <v>GV0170.extern</v>
          </cell>
          <cell r="C126" t="str">
            <v>GV</v>
          </cell>
          <cell r="D126">
            <v>1200</v>
          </cell>
          <cell r="E126" t="str">
            <v>Net revenue from integrated comm. system - extern</v>
          </cell>
          <cell r="H126" t="str">
            <v>ManOldData, ManInpFin</v>
          </cell>
          <cell r="J126">
            <v>0</v>
          </cell>
          <cell r="K126">
            <v>0</v>
          </cell>
          <cell r="L126">
            <v>81841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A127" t="str">
            <v>Net_rev_integ_comm_sys_int</v>
          </cell>
          <cell r="B127" t="str">
            <v>GV0170.intern</v>
          </cell>
          <cell r="C127" t="str">
            <v>GV</v>
          </cell>
          <cell r="D127">
            <v>1210</v>
          </cell>
          <cell r="E127" t="str">
            <v>Net revenue from integrated comm. system - intern</v>
          </cell>
          <cell r="H127" t="str">
            <v>ManOldData, ManInpFin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 t="str">
            <v>Net_rev_integ_comm_sys_Ums_AE</v>
          </cell>
          <cell r="B128" t="str">
            <v>GV0170.Ums_AE</v>
          </cell>
          <cell r="C128" t="str">
            <v>GV</v>
          </cell>
          <cell r="D128">
            <v>1220</v>
          </cell>
          <cell r="E128" t="str">
            <v>Net revenue from integrated comm. system - Ums_AE</v>
          </cell>
          <cell r="H128" t="str">
            <v>ManOldData, ManInpFin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</row>
        <row r="129">
          <cell r="A129" t="str">
            <v>Net_rev_integ_comm_syst</v>
          </cell>
          <cell r="B129" t="str">
            <v>GV0170</v>
          </cell>
          <cell r="C129" t="str">
            <v>GV</v>
          </cell>
          <cell r="D129">
            <v>1230</v>
          </cell>
          <cell r="E129" t="str">
            <v>Net revenue from integrated comm. system</v>
          </cell>
          <cell r="H129" t="str">
            <v>GV</v>
          </cell>
          <cell r="J129">
            <v>0</v>
          </cell>
          <cell r="K129">
            <v>0</v>
          </cell>
          <cell r="L129">
            <v>81841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A130" t="str">
            <v>Net_rev_multim_comm_ext</v>
          </cell>
          <cell r="B130" t="str">
            <v>GV0180.extern</v>
          </cell>
          <cell r="C130" t="str">
            <v>GV</v>
          </cell>
          <cell r="D130">
            <v>1240</v>
          </cell>
          <cell r="E130" t="str">
            <v>Net revenue from multimedia comm. - extern</v>
          </cell>
          <cell r="H130" t="str">
            <v>ManOldData, ManInpFin</v>
          </cell>
          <cell r="J130">
            <v>0</v>
          </cell>
          <cell r="K130">
            <v>95682</v>
          </cell>
          <cell r="L130">
            <v>15756</v>
          </cell>
          <cell r="M130">
            <v>227043.09680999996</v>
          </cell>
          <cell r="N130">
            <v>229436.96058420005</v>
          </cell>
          <cell r="O130">
            <v>18034.216317399998</v>
          </cell>
          <cell r="P130">
            <v>18971.775439999998</v>
          </cell>
          <cell r="Q130">
            <v>19635.181861599991</v>
          </cell>
          <cell r="R130">
            <v>20376.320095999999</v>
          </cell>
          <cell r="S130">
            <v>20812.516344800006</v>
          </cell>
          <cell r="T130">
            <v>18349.345385599998</v>
          </cell>
          <cell r="U130">
            <v>17667.334125599991</v>
          </cell>
          <cell r="V130">
            <v>17341.763819999993</v>
          </cell>
          <cell r="W130">
            <v>18476.448302499994</v>
          </cell>
          <cell r="X130">
            <v>19244.847326499996</v>
          </cell>
          <cell r="Y130">
            <v>19650.551580200001</v>
          </cell>
          <cell r="Z130">
            <v>20876.659983999998</v>
          </cell>
          <cell r="AA130">
            <v>268378.04412200011</v>
          </cell>
          <cell r="AB130">
            <v>321211.6387428001</v>
          </cell>
          <cell r="AC130">
            <v>355389.74</v>
          </cell>
        </row>
        <row r="131">
          <cell r="A131" t="str">
            <v>Net_rev_multim_comm_int</v>
          </cell>
          <cell r="B131" t="str">
            <v>GV0180.intern</v>
          </cell>
          <cell r="C131" t="str">
            <v>GV</v>
          </cell>
          <cell r="D131">
            <v>1250</v>
          </cell>
          <cell r="E131" t="str">
            <v>Net revenue from multimedia comm. - intern</v>
          </cell>
          <cell r="H131" t="str">
            <v>ManOldData, ManInpFin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 t="str">
            <v>Net_rev_multim_comm_Ums_AE</v>
          </cell>
          <cell r="B132" t="str">
            <v>GV0180.Ums_AE</v>
          </cell>
          <cell r="C132" t="str">
            <v>GV</v>
          </cell>
          <cell r="D132">
            <v>1260</v>
          </cell>
          <cell r="E132" t="str">
            <v>Net revenue from multimedia comm. - Ums_AE</v>
          </cell>
          <cell r="H132" t="str">
            <v>ManOldData, ManInpFin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 t="str">
            <v>Net_rev_multim_comm</v>
          </cell>
          <cell r="B133" t="str">
            <v>GV0180</v>
          </cell>
          <cell r="C133" t="str">
            <v>GV</v>
          </cell>
          <cell r="D133">
            <v>1270</v>
          </cell>
          <cell r="E133" t="str">
            <v>Net revenue from multimedia comm.</v>
          </cell>
          <cell r="H133" t="str">
            <v>GV</v>
          </cell>
          <cell r="J133">
            <v>0</v>
          </cell>
          <cell r="K133">
            <v>95682</v>
          </cell>
          <cell r="L133">
            <v>15756</v>
          </cell>
          <cell r="M133">
            <v>227043.09680999996</v>
          </cell>
          <cell r="N133">
            <v>229436.96058420005</v>
          </cell>
          <cell r="O133">
            <v>18034.216317399998</v>
          </cell>
          <cell r="P133">
            <v>18971.775439999998</v>
          </cell>
          <cell r="Q133">
            <v>19635.181861599991</v>
          </cell>
          <cell r="R133">
            <v>20376.320095999999</v>
          </cell>
          <cell r="S133">
            <v>20812.516344800006</v>
          </cell>
          <cell r="T133">
            <v>18349.345385599998</v>
          </cell>
          <cell r="U133">
            <v>17667.334125599991</v>
          </cell>
          <cell r="V133">
            <v>17341.763819999993</v>
          </cell>
          <cell r="W133">
            <v>18476.448302499994</v>
          </cell>
          <cell r="X133">
            <v>19244.847326499996</v>
          </cell>
          <cell r="Y133">
            <v>19650.551580200001</v>
          </cell>
          <cell r="Z133">
            <v>20876.659983999998</v>
          </cell>
          <cell r="AA133">
            <v>268378.04412200011</v>
          </cell>
          <cell r="AB133">
            <v>321211.6387428001</v>
          </cell>
          <cell r="AC133">
            <v>355389.74</v>
          </cell>
        </row>
        <row r="134">
          <cell r="A134" t="str">
            <v>Net_rev_term_eq_ext</v>
          </cell>
          <cell r="B134" t="str">
            <v>GV0190.extern</v>
          </cell>
          <cell r="C134" t="str">
            <v>GV</v>
          </cell>
          <cell r="D134">
            <v>1280</v>
          </cell>
          <cell r="E134" t="str">
            <v>Net revenue from terminal equipment - extern</v>
          </cell>
          <cell r="H134" t="str">
            <v>ManOldData, ManInpFin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 t="str">
            <v>Net_rev_term_eq_int</v>
          </cell>
          <cell r="B135" t="str">
            <v>GV0190.intern</v>
          </cell>
          <cell r="C135" t="str">
            <v>GV</v>
          </cell>
          <cell r="D135">
            <v>1290</v>
          </cell>
          <cell r="E135" t="str">
            <v>Net revenue from terminal equipment - intern</v>
          </cell>
          <cell r="H135" t="str">
            <v>ManOldData, ManInpFin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 t="str">
            <v>Net_rev_term_eq_Ums_AE</v>
          </cell>
          <cell r="B136" t="str">
            <v>GV0190.Ums_AE</v>
          </cell>
          <cell r="C136" t="str">
            <v>GV</v>
          </cell>
          <cell r="D136">
            <v>1300</v>
          </cell>
          <cell r="E136" t="str">
            <v>Net revenue from terminal equipment - Ums_AE</v>
          </cell>
          <cell r="H136" t="str">
            <v>ManOldData, ManInpFin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A137" t="str">
            <v>Net_rev_term_eq</v>
          </cell>
          <cell r="B137" t="str">
            <v>GV0190</v>
          </cell>
          <cell r="C137" t="str">
            <v>GV</v>
          </cell>
          <cell r="D137">
            <v>1310</v>
          </cell>
          <cell r="E137" t="str">
            <v>Net revenue from terminal equipment</v>
          </cell>
          <cell r="H137" t="str">
            <v>GV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A138" t="str">
            <v>Net_rev_broadc_ext</v>
          </cell>
          <cell r="B138" t="str">
            <v>GV0200.extern</v>
          </cell>
          <cell r="C138" t="str">
            <v>GV</v>
          </cell>
          <cell r="D138">
            <v>1320</v>
          </cell>
          <cell r="E138" t="str">
            <v>Net revenue from broadcasting - extern</v>
          </cell>
          <cell r="H138" t="str">
            <v>ManOldData, ManInpFin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A139" t="str">
            <v>Net_rev_broadc_int</v>
          </cell>
          <cell r="B139" t="str">
            <v>GV0200.intern</v>
          </cell>
          <cell r="C139" t="str">
            <v>GV</v>
          </cell>
          <cell r="D139">
            <v>1330</v>
          </cell>
          <cell r="E139" t="str">
            <v>Net revenue from broadcasting - intern</v>
          </cell>
          <cell r="H139" t="str">
            <v>ManOldData, ManInpFin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 t="str">
            <v>Net_rev_broadc_Ums_AE</v>
          </cell>
          <cell r="B140" t="str">
            <v>GV0200.Ums_AE</v>
          </cell>
          <cell r="C140" t="str">
            <v>GV</v>
          </cell>
          <cell r="D140">
            <v>1340</v>
          </cell>
          <cell r="E140" t="str">
            <v>Net revenue from broadcasting - Ums_AE</v>
          </cell>
          <cell r="H140" t="str">
            <v>ManOldData, ManInpFin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A141" t="str">
            <v>Net_rev_broadc</v>
          </cell>
          <cell r="B141" t="str">
            <v>GV0200</v>
          </cell>
          <cell r="C141" t="str">
            <v>GV</v>
          </cell>
          <cell r="D141">
            <v>1350</v>
          </cell>
          <cell r="E141" t="str">
            <v>Net revenue from broadcasting</v>
          </cell>
          <cell r="H141" t="str">
            <v>GV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A142" t="str">
            <v>Net_rev_broadb_cabl_extern</v>
          </cell>
          <cell r="B142" t="str">
            <v>GV0210.extern</v>
          </cell>
          <cell r="C142" t="str">
            <v>GV</v>
          </cell>
          <cell r="D142">
            <v>1360</v>
          </cell>
          <cell r="E142" t="str">
            <v>Net revenue from broadband cable - extern</v>
          </cell>
          <cell r="H142" t="str">
            <v>ManOldData, ManInpFin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A143" t="str">
            <v>Net_rev_broadb_cabl_int</v>
          </cell>
          <cell r="B143" t="str">
            <v>GV0210.intern</v>
          </cell>
          <cell r="C143" t="str">
            <v>GV</v>
          </cell>
          <cell r="D143">
            <v>1370</v>
          </cell>
          <cell r="E143" t="str">
            <v>Net revenue from broadband cable - intern</v>
          </cell>
          <cell r="H143" t="str">
            <v>ManOldData, ManInpFin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A144" t="str">
            <v>Net_rev_broadb_cabl_Ums_AE</v>
          </cell>
          <cell r="B144" t="str">
            <v>GV0210.Ums_AE</v>
          </cell>
          <cell r="C144" t="str">
            <v>GV</v>
          </cell>
          <cell r="D144">
            <v>1380</v>
          </cell>
          <cell r="E144" t="str">
            <v>Net revenue from broadband cable - Ums_AE</v>
          </cell>
          <cell r="H144" t="str">
            <v>ManOldData, ManInpFin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A145" t="str">
            <v>Net_rev_broadb_cabl</v>
          </cell>
          <cell r="B145" t="str">
            <v>GV0210</v>
          </cell>
          <cell r="C145" t="str">
            <v>GV</v>
          </cell>
          <cell r="D145">
            <v>1390</v>
          </cell>
          <cell r="E145" t="str">
            <v>Net revenue from broadband cable</v>
          </cell>
          <cell r="H145" t="str">
            <v>GV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A146" t="str">
            <v>Net_rev_oth_serv_ext</v>
          </cell>
          <cell r="B146" t="str">
            <v>GV0220.extern</v>
          </cell>
          <cell r="C146" t="str">
            <v>GV</v>
          </cell>
          <cell r="D146">
            <v>1400</v>
          </cell>
          <cell r="E146" t="str">
            <v>Net revenue from other services - extern</v>
          </cell>
          <cell r="H146" t="str">
            <v>ManOldData, ManInpFin</v>
          </cell>
          <cell r="J146">
            <v>0</v>
          </cell>
          <cell r="K146">
            <v>135099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A147" t="str">
            <v>Net_rev_oth_serv_int</v>
          </cell>
          <cell r="B147" t="str">
            <v>GV0220.intern</v>
          </cell>
          <cell r="C147" t="str">
            <v>GV</v>
          </cell>
          <cell r="D147">
            <v>1410</v>
          </cell>
          <cell r="E147" t="str">
            <v>Net revenue from other services - intern</v>
          </cell>
          <cell r="H147" t="str">
            <v>ManOldData, ManInpFin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A148" t="str">
            <v>Net_rev_oth_serv_Ums_AE</v>
          </cell>
          <cell r="B148" t="str">
            <v>GV0220.Ums_AE</v>
          </cell>
          <cell r="C148" t="str">
            <v>GV</v>
          </cell>
          <cell r="D148">
            <v>1420</v>
          </cell>
          <cell r="E148" t="str">
            <v>Net revenue from other services - Ums_AE</v>
          </cell>
          <cell r="H148" t="str">
            <v>ManOldData, ManInpFin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A149" t="str">
            <v>Net_revo_oth_serv</v>
          </cell>
          <cell r="B149" t="str">
            <v>GV0220</v>
          </cell>
          <cell r="C149" t="str">
            <v>GV</v>
          </cell>
          <cell r="D149">
            <v>1430</v>
          </cell>
          <cell r="E149" t="str">
            <v>Net revenue from other services</v>
          </cell>
          <cell r="H149" t="str">
            <v>GV</v>
          </cell>
          <cell r="J149">
            <v>0</v>
          </cell>
          <cell r="K149">
            <v>135099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A150" t="str">
            <v>Tot_net_rev_ext</v>
          </cell>
          <cell r="B150" t="str">
            <v>GV9100.extern</v>
          </cell>
          <cell r="C150" t="str">
            <v>GV</v>
          </cell>
          <cell r="D150">
            <v>1440</v>
          </cell>
          <cell r="E150" t="str">
            <v>Total net revenue - extern</v>
          </cell>
          <cell r="H150" t="str">
            <v>ManOldData, ManInpFin</v>
          </cell>
          <cell r="J150">
            <v>5829972</v>
          </cell>
          <cell r="K150">
            <v>6877926</v>
          </cell>
          <cell r="L150">
            <v>8352052</v>
          </cell>
          <cell r="M150">
            <v>7410036.1300751641</v>
          </cell>
          <cell r="N150">
            <v>7627083.3063966399</v>
          </cell>
          <cell r="O150">
            <v>620344.71123296162</v>
          </cell>
          <cell r="P150">
            <v>609028.30343931122</v>
          </cell>
          <cell r="Q150">
            <v>611989.31538455118</v>
          </cell>
          <cell r="R150">
            <v>619776.78213368868</v>
          </cell>
          <cell r="S150">
            <v>623345.12130656606</v>
          </cell>
          <cell r="T150">
            <v>635488.04988527019</v>
          </cell>
          <cell r="U150">
            <v>666605.73641920253</v>
          </cell>
          <cell r="V150">
            <v>682337.74695160822</v>
          </cell>
          <cell r="W150">
            <v>646557.26074159262</v>
          </cell>
          <cell r="X150">
            <v>636246.5201390686</v>
          </cell>
          <cell r="Y150">
            <v>635946.00250630407</v>
          </cell>
          <cell r="Z150">
            <v>639417.75625651458</v>
          </cell>
          <cell r="AA150">
            <v>8004589.1035082806</v>
          </cell>
          <cell r="AB150">
            <v>8374241.1767447889</v>
          </cell>
          <cell r="AC150">
            <v>8814287.9386069085</v>
          </cell>
        </row>
        <row r="151">
          <cell r="A151" t="str">
            <v>Tot_net_rev_int</v>
          </cell>
          <cell r="B151" t="str">
            <v>GV9100.intern</v>
          </cell>
          <cell r="C151" t="str">
            <v>GV</v>
          </cell>
          <cell r="D151">
            <v>1450</v>
          </cell>
          <cell r="E151" t="str">
            <v>Total net revenue - intern</v>
          </cell>
          <cell r="H151" t="str">
            <v>ManOldData, ManInpFin</v>
          </cell>
          <cell r="J151">
            <v>0</v>
          </cell>
          <cell r="K151">
            <v>0</v>
          </cell>
          <cell r="L151">
            <v>0</v>
          </cell>
          <cell r="M151">
            <v>187470.07999999999</v>
          </cell>
          <cell r="N151">
            <v>124337.35356</v>
          </cell>
          <cell r="O151">
            <v>9242.7070400000011</v>
          </cell>
          <cell r="P151">
            <v>8943.4338000000007</v>
          </cell>
          <cell r="Q151">
            <v>9251.9318800000001</v>
          </cell>
          <cell r="R151">
            <v>9463.98452</v>
          </cell>
          <cell r="S151">
            <v>9788.2624400000004</v>
          </cell>
          <cell r="T151">
            <v>10479.89084</v>
          </cell>
          <cell r="U151">
            <v>12915.75</v>
          </cell>
          <cell r="V151">
            <v>13924.085640000001</v>
          </cell>
          <cell r="W151">
            <v>10658.132560000002</v>
          </cell>
          <cell r="X151">
            <v>10059.422320000001</v>
          </cell>
          <cell r="Y151">
            <v>9683.8608400000012</v>
          </cell>
          <cell r="Z151">
            <v>9925.8916800000006</v>
          </cell>
          <cell r="AA151">
            <v>115832.87745999999</v>
          </cell>
          <cell r="AB151">
            <v>112051.46074000001</v>
          </cell>
          <cell r="AC151">
            <v>113290.32855999999</v>
          </cell>
        </row>
        <row r="152">
          <cell r="A152" t="str">
            <v>Tot_net_rev_Ums_AE</v>
          </cell>
          <cell r="B152" t="str">
            <v>GV9100.Ums_AE</v>
          </cell>
          <cell r="C152" t="str">
            <v>GV</v>
          </cell>
          <cell r="D152">
            <v>1460</v>
          </cell>
          <cell r="E152" t="str">
            <v>Total net revenue - Ums_AE</v>
          </cell>
          <cell r="H152" t="str">
            <v>ManOldData, ManInpFin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A153" t="str">
            <v>Tot_net_rev</v>
          </cell>
          <cell r="B153" t="str">
            <v>GV9100</v>
          </cell>
          <cell r="C153" t="str">
            <v>GV</v>
          </cell>
          <cell r="D153">
            <v>1470</v>
          </cell>
          <cell r="E153" t="str">
            <v>Total net revenue</v>
          </cell>
          <cell r="H153" t="str">
            <v>GV</v>
          </cell>
          <cell r="J153">
            <v>5829972</v>
          </cell>
          <cell r="K153">
            <v>6877926</v>
          </cell>
          <cell r="L153">
            <v>8352052</v>
          </cell>
          <cell r="M153">
            <v>7597506.2100751642</v>
          </cell>
          <cell r="N153">
            <v>7751420.6599566396</v>
          </cell>
          <cell r="O153">
            <v>629587.41827296163</v>
          </cell>
          <cell r="P153">
            <v>617971.73723931122</v>
          </cell>
          <cell r="Q153">
            <v>621241.24726455123</v>
          </cell>
          <cell r="R153">
            <v>629240.76665368874</v>
          </cell>
          <cell r="S153">
            <v>633133.38374656602</v>
          </cell>
          <cell r="T153">
            <v>645967.94072527019</v>
          </cell>
          <cell r="U153">
            <v>679521.48641920253</v>
          </cell>
          <cell r="V153">
            <v>696261.83259160817</v>
          </cell>
          <cell r="W153">
            <v>657215.39330159267</v>
          </cell>
          <cell r="X153">
            <v>646305.94245906861</v>
          </cell>
          <cell r="Y153">
            <v>645629.86334630405</v>
          </cell>
          <cell r="Z153">
            <v>649343.64793651458</v>
          </cell>
          <cell r="AA153">
            <v>8120421.9809682807</v>
          </cell>
          <cell r="AB153">
            <v>8486292.6374847889</v>
          </cell>
          <cell r="AC153">
            <v>8927578.2671669088</v>
          </cell>
        </row>
        <row r="154">
          <cell r="A154" t="str">
            <v>Chang_inv_ext</v>
          </cell>
          <cell r="B154" t="str">
            <v>GV0310.extern</v>
          </cell>
          <cell r="C154" t="str">
            <v>GV</v>
          </cell>
          <cell r="D154">
            <v>1480</v>
          </cell>
          <cell r="E154" t="str">
            <v>Changes in inventories - extern</v>
          </cell>
          <cell r="H154" t="str">
            <v>ManOldData, ManInpFin</v>
          </cell>
          <cell r="J154">
            <v>143</v>
          </cell>
          <cell r="K154">
            <v>-635</v>
          </cell>
          <cell r="L154">
            <v>2500</v>
          </cell>
          <cell r="M154">
            <v>-48453.876612274064</v>
          </cell>
          <cell r="N154">
            <v>-38154.364079858213</v>
          </cell>
          <cell r="O154">
            <v>-9180.0937696598703</v>
          </cell>
          <cell r="P154">
            <v>-6635.1108881798864</v>
          </cell>
          <cell r="Q154">
            <v>-4966.6985060747684</v>
          </cell>
          <cell r="R154">
            <v>-6455.1283593995395</v>
          </cell>
          <cell r="S154">
            <v>3195.3525960370898</v>
          </cell>
          <cell r="T154">
            <v>-3840.9895429915414</v>
          </cell>
          <cell r="U154">
            <v>-3853.0948751103351</v>
          </cell>
          <cell r="V154">
            <v>-2893.3656160579339</v>
          </cell>
          <cell r="W154">
            <v>-3352.4313620030225</v>
          </cell>
          <cell r="X154">
            <v>298.49996084920713</v>
          </cell>
          <cell r="Y154">
            <v>-112.03102457714704</v>
          </cell>
          <cell r="Z154">
            <v>-359.27269269046519</v>
          </cell>
          <cell r="AA154">
            <v>765.33515765357151</v>
          </cell>
          <cell r="AB154">
            <v>2411.8762802785568</v>
          </cell>
          <cell r="AC154">
            <v>368.09803140955773</v>
          </cell>
        </row>
        <row r="155">
          <cell r="A155" t="str">
            <v>Chang_inv_int</v>
          </cell>
          <cell r="B155" t="str">
            <v>GV0310.intern</v>
          </cell>
          <cell r="C155" t="str">
            <v>GV</v>
          </cell>
          <cell r="D155">
            <v>1490</v>
          </cell>
          <cell r="E155" t="str">
            <v>Changes in inventories - intern</v>
          </cell>
          <cell r="H155" t="str">
            <v>ManOldData, ManInpFin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A156" t="str">
            <v>Chang_inv</v>
          </cell>
          <cell r="B156" t="str">
            <v>GV0310</v>
          </cell>
          <cell r="C156" t="str">
            <v>GV</v>
          </cell>
          <cell r="D156">
            <v>1500</v>
          </cell>
          <cell r="E156" t="str">
            <v>Changes in inventories</v>
          </cell>
          <cell r="H156" t="str">
            <v>GV</v>
          </cell>
          <cell r="J156">
            <v>143</v>
          </cell>
          <cell r="K156">
            <v>-635</v>
          </cell>
          <cell r="L156">
            <v>2500</v>
          </cell>
          <cell r="M156">
            <v>-48453.876612274064</v>
          </cell>
          <cell r="N156">
            <v>-38154.364079858213</v>
          </cell>
          <cell r="O156">
            <v>-9180.0937696598703</v>
          </cell>
          <cell r="P156">
            <v>-6635.1108881798864</v>
          </cell>
          <cell r="Q156">
            <v>-4966.6985060747684</v>
          </cell>
          <cell r="R156">
            <v>-6455.1283593995395</v>
          </cell>
          <cell r="S156">
            <v>3195.3525960370898</v>
          </cell>
          <cell r="T156">
            <v>-3840.9895429915414</v>
          </cell>
          <cell r="U156">
            <v>-3853.0948751103351</v>
          </cell>
          <cell r="V156">
            <v>-2893.3656160579339</v>
          </cell>
          <cell r="W156">
            <v>-3352.4313620030225</v>
          </cell>
          <cell r="X156">
            <v>298.49996084920713</v>
          </cell>
          <cell r="Y156">
            <v>-112.03102457714704</v>
          </cell>
          <cell r="Z156">
            <v>-359.27269269046519</v>
          </cell>
          <cell r="AA156">
            <v>765.33515765357151</v>
          </cell>
          <cell r="AB156">
            <v>2411.8762802785568</v>
          </cell>
          <cell r="AC156">
            <v>368.09803140955773</v>
          </cell>
        </row>
        <row r="157">
          <cell r="A157" t="str">
            <v>Oth_own_cap_cost</v>
          </cell>
          <cell r="B157" t="str">
            <v>GV0320</v>
          </cell>
          <cell r="C157" t="str">
            <v>GV</v>
          </cell>
          <cell r="D157">
            <v>1510</v>
          </cell>
          <cell r="E157" t="str">
            <v>Other own capitalized costs</v>
          </cell>
          <cell r="H157" t="str">
            <v>ManOldData, ManInpFin</v>
          </cell>
          <cell r="J157">
            <v>294468</v>
          </cell>
          <cell r="K157">
            <v>166850</v>
          </cell>
          <cell r="L157">
            <v>100000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A158" t="str">
            <v>Tot_op_perf</v>
          </cell>
          <cell r="B158" t="str">
            <v>GV9900</v>
          </cell>
          <cell r="C158" t="str">
            <v>GV</v>
          </cell>
          <cell r="D158">
            <v>1520</v>
          </cell>
          <cell r="E158" t="str">
            <v>Total operating performance</v>
          </cell>
          <cell r="H158" t="str">
            <v>GV</v>
          </cell>
          <cell r="J158">
            <v>6124583</v>
          </cell>
          <cell r="K158">
            <v>7044141</v>
          </cell>
          <cell r="L158">
            <v>8454552</v>
          </cell>
          <cell r="M158">
            <v>7631647.8734628903</v>
          </cell>
          <cell r="N158">
            <v>7742966.2958767815</v>
          </cell>
          <cell r="O158">
            <v>622882.32450330176</v>
          </cell>
          <cell r="P158">
            <v>613811.62635113136</v>
          </cell>
          <cell r="Q158">
            <v>618749.54875847651</v>
          </cell>
          <cell r="R158">
            <v>625260.63829428924</v>
          </cell>
          <cell r="S158">
            <v>638803.73634260311</v>
          </cell>
          <cell r="T158">
            <v>644601.95118227869</v>
          </cell>
          <cell r="U158">
            <v>678143.39154409221</v>
          </cell>
          <cell r="V158">
            <v>695843.46697555028</v>
          </cell>
          <cell r="W158">
            <v>656337.9619395897</v>
          </cell>
          <cell r="X158">
            <v>649079.44241991779</v>
          </cell>
          <cell r="Y158">
            <v>647992.83232172695</v>
          </cell>
          <cell r="Z158">
            <v>651459.37524382409</v>
          </cell>
          <cell r="AA158">
            <v>8148007.316125934</v>
          </cell>
          <cell r="AB158">
            <v>8512784.5137650669</v>
          </cell>
          <cell r="AC158">
            <v>8943942.3651983179</v>
          </cell>
        </row>
        <row r="159">
          <cell r="A159" t="str">
            <v>Inc_rever_acc_extern_tax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A160" t="str">
            <v>Inc_rever_acc_extern</v>
          </cell>
          <cell r="B160" t="str">
            <v>GV0402.extern</v>
          </cell>
          <cell r="C160" t="str">
            <v>GV</v>
          </cell>
          <cell r="D160">
            <v>1530</v>
          </cell>
          <cell r="E160" t="str">
            <v>Income from reversal of accruals - extern</v>
          </cell>
          <cell r="H160" t="str">
            <v>ManOldData, ManInpFin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A161" t="str">
            <v>Inc_rever_acc_int</v>
          </cell>
          <cell r="B161" t="str">
            <v>GV0402.intern</v>
          </cell>
          <cell r="C161" t="str">
            <v>GV</v>
          </cell>
          <cell r="D161">
            <v>1540</v>
          </cell>
          <cell r="E161" t="str">
            <v>Income from reversal of accruals - intern</v>
          </cell>
          <cell r="H161" t="str">
            <v>ManOldData, ManInpFin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A162" t="str">
            <v>Inc_rever_acc</v>
          </cell>
          <cell r="B162" t="str">
            <v>GV0402</v>
          </cell>
          <cell r="C162" t="str">
            <v>GV</v>
          </cell>
          <cell r="D162">
            <v>1550</v>
          </cell>
          <cell r="E162" t="str">
            <v>Income from reversal of accruals</v>
          </cell>
          <cell r="H162" t="str">
            <v>GV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A163" t="str">
            <v>Inc_rel_peri_und_rev_ext</v>
          </cell>
          <cell r="B163" t="str">
            <v>GV0404.extern</v>
          </cell>
          <cell r="C163" t="str">
            <v>GV</v>
          </cell>
          <cell r="D163">
            <v>1560</v>
          </cell>
          <cell r="E163" t="str">
            <v>Income not relating to period under rev. - extern</v>
          </cell>
          <cell r="H163" t="str">
            <v>ManOldData, ManInpFin</v>
          </cell>
          <cell r="J163">
            <v>0</v>
          </cell>
          <cell r="K163">
            <v>0</v>
          </cell>
          <cell r="L163">
            <v>0</v>
          </cell>
          <cell r="M163">
            <v>58563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A164" t="str">
            <v>Inc_rel_peri_und_rev_int</v>
          </cell>
          <cell r="B164" t="str">
            <v>GV0404.intern</v>
          </cell>
          <cell r="C164" t="str">
            <v>GV</v>
          </cell>
          <cell r="D164">
            <v>1570</v>
          </cell>
          <cell r="E164" t="str">
            <v>Income not relating to period under rev. - intern</v>
          </cell>
          <cell r="H164" t="str">
            <v>ManOldData, ManInpFin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A165" t="str">
            <v>Inc_rel_peri_und_rev</v>
          </cell>
          <cell r="B165" t="str">
            <v>GV0404</v>
          </cell>
          <cell r="C165" t="str">
            <v>GV</v>
          </cell>
          <cell r="D165">
            <v>1580</v>
          </cell>
          <cell r="E165" t="str">
            <v>Income not relating to period under rev.</v>
          </cell>
          <cell r="H165" t="str">
            <v>GV</v>
          </cell>
          <cell r="J165">
            <v>0</v>
          </cell>
          <cell r="K165">
            <v>0</v>
          </cell>
          <cell r="L165">
            <v>0</v>
          </cell>
          <cell r="M165">
            <v>58563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A166" t="str">
            <v>Inc_retirem_prop_ext</v>
          </cell>
          <cell r="B166" t="str">
            <v>GV0406.extern</v>
          </cell>
          <cell r="C166" t="str">
            <v>GV</v>
          </cell>
          <cell r="D166">
            <v>1590</v>
          </cell>
          <cell r="E166" t="str">
            <v>Income from retirements of property - extern</v>
          </cell>
          <cell r="H166" t="str">
            <v>ManOldData, ManInpFin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A167" t="str">
            <v>Inc_retirem_prop_int</v>
          </cell>
          <cell r="B167" t="str">
            <v>GV0406.intern</v>
          </cell>
          <cell r="C167" t="str">
            <v>GV</v>
          </cell>
          <cell r="D167">
            <v>1600</v>
          </cell>
          <cell r="E167" t="str">
            <v>Income from retirements of property - intern</v>
          </cell>
          <cell r="H167" t="str">
            <v>ManOldData, ManInpFin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A168" t="str">
            <v>Inc_retirem_prop</v>
          </cell>
          <cell r="B168" t="str">
            <v>GV0406</v>
          </cell>
          <cell r="C168" t="str">
            <v>GV</v>
          </cell>
          <cell r="D168">
            <v>1610</v>
          </cell>
          <cell r="E168" t="str">
            <v>Income from retirements of property</v>
          </cell>
          <cell r="H168" t="str">
            <v>GV</v>
          </cell>
          <cell r="J168">
            <v>0</v>
          </cell>
          <cell r="K168">
            <v>0</v>
          </cell>
          <cell r="L168">
            <v>0</v>
          </cell>
          <cell r="M168">
            <v>23546.48431</v>
          </cell>
          <cell r="N168">
            <v>45861.400159999997</v>
          </cell>
          <cell r="O168">
            <v>137.6009</v>
          </cell>
          <cell r="P168">
            <v>137.6009</v>
          </cell>
          <cell r="Q168">
            <v>137.6009</v>
          </cell>
          <cell r="R168">
            <v>207.6009</v>
          </cell>
          <cell r="S168">
            <v>137.6009</v>
          </cell>
          <cell r="T168">
            <v>190.20089999999999</v>
          </cell>
          <cell r="U168">
            <v>843.30089999999996</v>
          </cell>
          <cell r="V168">
            <v>242.30089999999998</v>
          </cell>
          <cell r="W168">
            <v>789.20090000000005</v>
          </cell>
          <cell r="X168">
            <v>5897.1902600000003</v>
          </cell>
          <cell r="Y168">
            <v>937.60090000000002</v>
          </cell>
          <cell r="Z168">
            <v>36203.600899999998</v>
          </cell>
          <cell r="AA168">
            <v>39033.128429999997</v>
          </cell>
          <cell r="AB168">
            <v>3727.6747500000001</v>
          </cell>
          <cell r="AC168">
            <v>3658.2604300000003</v>
          </cell>
        </row>
        <row r="169">
          <cell r="A169" t="str">
            <v>Inc_retirem_finan_ass_ext</v>
          </cell>
          <cell r="B169" t="str">
            <v>GV0407.extern</v>
          </cell>
          <cell r="C169" t="str">
            <v>GV</v>
          </cell>
          <cell r="D169">
            <v>1620</v>
          </cell>
          <cell r="E169" t="str">
            <v>Income from retirem. of financial assets - extern</v>
          </cell>
          <cell r="H169" t="str">
            <v>ManOldData, ManInpFin</v>
          </cell>
          <cell r="J169">
            <v>0</v>
          </cell>
          <cell r="K169">
            <v>0</v>
          </cell>
          <cell r="L169">
            <v>0</v>
          </cell>
          <cell r="M169">
            <v>127408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A170" t="str">
            <v>Inc_retirem_finan_ass_int</v>
          </cell>
          <cell r="B170" t="str">
            <v>GV0407.intern</v>
          </cell>
          <cell r="C170" t="str">
            <v>GV</v>
          </cell>
          <cell r="D170">
            <v>1630</v>
          </cell>
          <cell r="E170" t="str">
            <v>Income from retirem. of financial assets - intern</v>
          </cell>
          <cell r="H170" t="str">
            <v>ManOldData, ManInpFin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A171" t="str">
            <v>Inc_retirem_finan_ass</v>
          </cell>
          <cell r="B171" t="str">
            <v>GV0407</v>
          </cell>
          <cell r="C171" t="str">
            <v>GV</v>
          </cell>
          <cell r="D171">
            <v>1640</v>
          </cell>
          <cell r="E171" t="str">
            <v>Income from retirem. of financial assets</v>
          </cell>
          <cell r="H171" t="str">
            <v>GV</v>
          </cell>
          <cell r="J171">
            <v>0</v>
          </cell>
          <cell r="K171">
            <v>0</v>
          </cell>
          <cell r="L171">
            <v>0</v>
          </cell>
          <cell r="M171">
            <v>127408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A172" t="str">
            <v>Inc_val_add_tax_ref</v>
          </cell>
          <cell r="B172" t="str">
            <v>GV0408</v>
          </cell>
          <cell r="C172" t="str">
            <v>GV</v>
          </cell>
          <cell r="D172">
            <v>1650</v>
          </cell>
          <cell r="E172" t="str">
            <v>Income from value-added tax refund</v>
          </cell>
          <cell r="H172" t="str">
            <v>ManOldData, ManInpFin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A173" t="str">
            <v>Oth_inc_curr_trans_ext</v>
          </cell>
          <cell r="B173" t="str">
            <v>GV0409.extern</v>
          </cell>
          <cell r="C173" t="str">
            <v>GV</v>
          </cell>
          <cell r="D173">
            <v>1660</v>
          </cell>
          <cell r="E173" t="str">
            <v>Other income from currency translation - extern</v>
          </cell>
          <cell r="H173" t="str">
            <v>ManOldData, ManInpFin</v>
          </cell>
          <cell r="J173">
            <v>0</v>
          </cell>
          <cell r="K173">
            <v>0</v>
          </cell>
          <cell r="L173">
            <v>0</v>
          </cell>
          <cell r="M173">
            <v>7267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A174" t="str">
            <v>Oth_inc_curr_trans_int</v>
          </cell>
          <cell r="B174" t="str">
            <v>GV0409.intern</v>
          </cell>
          <cell r="C174" t="str">
            <v>GV</v>
          </cell>
          <cell r="D174">
            <v>1670</v>
          </cell>
          <cell r="E174" t="str">
            <v>Other income from currency translation - intern</v>
          </cell>
          <cell r="H174" t="str">
            <v>ManOldData, ManInpFin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A175" t="str">
            <v>Oth_inc_curr_trans</v>
          </cell>
          <cell r="B175" t="str">
            <v>GV0409</v>
          </cell>
          <cell r="C175" t="str">
            <v>GV</v>
          </cell>
          <cell r="D175">
            <v>1680</v>
          </cell>
          <cell r="E175" t="str">
            <v>Other income from currency translation</v>
          </cell>
          <cell r="H175" t="str">
            <v>GV</v>
          </cell>
          <cell r="J175">
            <v>0</v>
          </cell>
          <cell r="K175">
            <v>0</v>
          </cell>
          <cell r="L175">
            <v>0</v>
          </cell>
          <cell r="M175">
            <v>7267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A176" t="str">
            <v>Misc_oth_op_inc_ext</v>
          </cell>
          <cell r="B176" t="str">
            <v>GV0410.extern</v>
          </cell>
          <cell r="C176" t="str">
            <v>GV</v>
          </cell>
          <cell r="D176">
            <v>1690</v>
          </cell>
          <cell r="E176" t="str">
            <v>Miscellaneous other operating income - extern</v>
          </cell>
          <cell r="H176" t="str">
            <v>ManOldData, ManInpFin</v>
          </cell>
          <cell r="J176">
            <v>510916</v>
          </cell>
          <cell r="K176">
            <v>0</v>
          </cell>
          <cell r="L176">
            <v>28801</v>
          </cell>
          <cell r="M176">
            <v>34762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A177" t="str">
            <v>Misc_oth_op_inc_int</v>
          </cell>
          <cell r="B177" t="str">
            <v>GV0410.intern</v>
          </cell>
          <cell r="C177" t="str">
            <v>GV</v>
          </cell>
          <cell r="D177">
            <v>1700</v>
          </cell>
          <cell r="E177" t="str">
            <v>Miscellaneous other operating income - intern</v>
          </cell>
          <cell r="H177" t="str">
            <v>ManOldData, ManInpFin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A178" t="str">
            <v>Misc_oth_op_inc</v>
          </cell>
          <cell r="B178" t="str">
            <v>GV0410</v>
          </cell>
          <cell r="C178" t="str">
            <v>GV</v>
          </cell>
          <cell r="D178">
            <v>1710</v>
          </cell>
          <cell r="E178" t="str">
            <v>Miscellaneous other operating income</v>
          </cell>
          <cell r="H178" t="str">
            <v>GV</v>
          </cell>
          <cell r="J178">
            <v>510916</v>
          </cell>
          <cell r="K178">
            <v>0</v>
          </cell>
          <cell r="L178">
            <v>28801</v>
          </cell>
          <cell r="M178">
            <v>34762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A179" t="str">
            <v>Tot_oth_op_inc_ext</v>
          </cell>
          <cell r="B179" t="str">
            <v>GV0412.extern</v>
          </cell>
          <cell r="C179" t="str">
            <v>GV</v>
          </cell>
          <cell r="D179">
            <v>1720</v>
          </cell>
          <cell r="E179" t="str">
            <v>Total other operating income - extern</v>
          </cell>
          <cell r="H179" t="str">
            <v>ManOldData, ManInpFin</v>
          </cell>
          <cell r="J179">
            <v>510916</v>
          </cell>
          <cell r="K179">
            <v>0</v>
          </cell>
          <cell r="L179">
            <v>28801</v>
          </cell>
          <cell r="M179">
            <v>251546.48431</v>
          </cell>
          <cell r="N179">
            <v>45861.400159999997</v>
          </cell>
          <cell r="O179">
            <v>137.6009</v>
          </cell>
          <cell r="P179">
            <v>137.6009</v>
          </cell>
          <cell r="Q179">
            <v>137.6009</v>
          </cell>
          <cell r="R179">
            <v>207.6009</v>
          </cell>
          <cell r="S179">
            <v>137.6009</v>
          </cell>
          <cell r="T179">
            <v>190.20089999999999</v>
          </cell>
          <cell r="U179">
            <v>843.30089999999996</v>
          </cell>
          <cell r="V179">
            <v>242.30089999999998</v>
          </cell>
          <cell r="W179">
            <v>789.20090000000005</v>
          </cell>
          <cell r="X179">
            <v>5897.1902600000003</v>
          </cell>
          <cell r="Y179">
            <v>937.60090000000002</v>
          </cell>
          <cell r="Z179">
            <v>36203.600899999998</v>
          </cell>
          <cell r="AA179">
            <v>39033.128429999997</v>
          </cell>
          <cell r="AB179">
            <v>3727.6747500000001</v>
          </cell>
          <cell r="AC179">
            <v>3658.2604300000003</v>
          </cell>
        </row>
        <row r="180">
          <cell r="A180" t="str">
            <v>Tot_oth_op_inc_int</v>
          </cell>
          <cell r="B180" t="str">
            <v>GV0412.intern</v>
          </cell>
          <cell r="C180" t="str">
            <v>GV</v>
          </cell>
          <cell r="D180">
            <v>1730</v>
          </cell>
          <cell r="E180" t="str">
            <v>Total other operating income - intern</v>
          </cell>
          <cell r="H180" t="str">
            <v>ManOldData, ManInpFin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A181" t="str">
            <v>Tot_oth_op_inc</v>
          </cell>
          <cell r="B181" t="str">
            <v>GV0412</v>
          </cell>
          <cell r="C181" t="str">
            <v>GV</v>
          </cell>
          <cell r="D181">
            <v>1740</v>
          </cell>
          <cell r="E181" t="str">
            <v>Total other operating income</v>
          </cell>
          <cell r="H181" t="str">
            <v>GV</v>
          </cell>
          <cell r="J181">
            <v>510916</v>
          </cell>
          <cell r="K181">
            <v>0</v>
          </cell>
          <cell r="L181">
            <v>28801</v>
          </cell>
          <cell r="M181">
            <v>251546.48431</v>
          </cell>
          <cell r="N181">
            <v>45861.400159999997</v>
          </cell>
          <cell r="O181">
            <v>137.6009</v>
          </cell>
          <cell r="P181">
            <v>137.6009</v>
          </cell>
          <cell r="Q181">
            <v>137.6009</v>
          </cell>
          <cell r="R181">
            <v>207.6009</v>
          </cell>
          <cell r="S181">
            <v>137.6009</v>
          </cell>
          <cell r="T181">
            <v>190.20089999999999</v>
          </cell>
          <cell r="U181">
            <v>843.30089999999996</v>
          </cell>
          <cell r="V181">
            <v>242.30089999999998</v>
          </cell>
          <cell r="W181">
            <v>789.20090000000005</v>
          </cell>
          <cell r="X181">
            <v>5897.1902600000003</v>
          </cell>
          <cell r="Y181">
            <v>937.60090000000002</v>
          </cell>
          <cell r="Z181">
            <v>36203.600899999998</v>
          </cell>
          <cell r="AA181">
            <v>39033.128429999997</v>
          </cell>
          <cell r="AB181">
            <v>3727.6747500000001</v>
          </cell>
          <cell r="AC181">
            <v>3658.2604300000003</v>
          </cell>
        </row>
        <row r="182">
          <cell r="A182" t="str">
            <v>Cost_raw_mat_supp_ext</v>
          </cell>
          <cell r="B182" t="str">
            <v>GV0510.extern</v>
          </cell>
          <cell r="C182" t="str">
            <v>GV</v>
          </cell>
          <cell r="D182">
            <v>1750</v>
          </cell>
          <cell r="E182" t="str">
            <v>Cost of raw materials and supplies - extern</v>
          </cell>
          <cell r="H182" t="str">
            <v>ManOldData, ManInpFin</v>
          </cell>
          <cell r="J182">
            <v>377535</v>
          </cell>
          <cell r="K182">
            <v>199261</v>
          </cell>
          <cell r="L182">
            <v>71329</v>
          </cell>
          <cell r="M182">
            <v>140105.43740062643</v>
          </cell>
          <cell r="N182">
            <v>98391.491741713704</v>
          </cell>
          <cell r="O182">
            <v>7961.5657721738553</v>
          </cell>
          <cell r="P182">
            <v>8281.6479961031455</v>
          </cell>
          <cell r="Q182">
            <v>7990.9042788794768</v>
          </cell>
          <cell r="R182">
            <v>7559.6436430313152</v>
          </cell>
          <cell r="S182">
            <v>8078.180217378047</v>
          </cell>
          <cell r="T182">
            <v>8081.0396136974086</v>
          </cell>
          <cell r="U182">
            <v>8308.9353247484705</v>
          </cell>
          <cell r="V182">
            <v>7709.1356072697563</v>
          </cell>
          <cell r="W182">
            <v>7959.4514003761797</v>
          </cell>
          <cell r="X182">
            <v>8090.3444853224037</v>
          </cell>
          <cell r="Y182">
            <v>7842.3291415212689</v>
          </cell>
          <cell r="Z182">
            <v>10528.314261212356</v>
          </cell>
          <cell r="AA182">
            <v>105700.81440958209</v>
          </cell>
          <cell r="AB182">
            <v>111818.58962549217</v>
          </cell>
          <cell r="AC182">
            <v>115187.81810199292</v>
          </cell>
        </row>
        <row r="183">
          <cell r="A183" t="str">
            <v>Cost_raw_mat_supp_int</v>
          </cell>
          <cell r="B183" t="str">
            <v>GV0510.intern</v>
          </cell>
          <cell r="C183" t="str">
            <v>GV</v>
          </cell>
          <cell r="D183">
            <v>1760</v>
          </cell>
          <cell r="E183" t="str">
            <v>Cost of raw materials and supplies - intern</v>
          </cell>
          <cell r="H183" t="str">
            <v>ManOldData, ManInpFin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A184" t="str">
            <v>Cost_raw_mat_supp</v>
          </cell>
          <cell r="B184" t="str">
            <v>GV0510</v>
          </cell>
          <cell r="C184" t="str">
            <v>GV</v>
          </cell>
          <cell r="D184">
            <v>1770</v>
          </cell>
          <cell r="E184" t="str">
            <v>Cost of raw materials and supplies</v>
          </cell>
          <cell r="H184" t="str">
            <v>GV</v>
          </cell>
          <cell r="J184">
            <v>377535</v>
          </cell>
          <cell r="K184">
            <v>199261</v>
          </cell>
          <cell r="L184">
            <v>71329</v>
          </cell>
          <cell r="M184">
            <v>140105.43740062643</v>
          </cell>
          <cell r="N184">
            <v>98391.491741713704</v>
          </cell>
          <cell r="O184">
            <v>7961.5657721738553</v>
          </cell>
          <cell r="P184">
            <v>8281.6479961031455</v>
          </cell>
          <cell r="Q184">
            <v>7990.9042788794768</v>
          </cell>
          <cell r="R184">
            <v>7559.6436430313152</v>
          </cell>
          <cell r="S184">
            <v>8078.180217378047</v>
          </cell>
          <cell r="T184">
            <v>8081.0396136974086</v>
          </cell>
          <cell r="U184">
            <v>8308.9353247484705</v>
          </cell>
          <cell r="V184">
            <v>7709.1356072697563</v>
          </cell>
          <cell r="W184">
            <v>7959.4514003761797</v>
          </cell>
          <cell r="X184">
            <v>8090.3444853224037</v>
          </cell>
          <cell r="Y184">
            <v>7842.3291415212689</v>
          </cell>
          <cell r="Z184">
            <v>10528.314261212356</v>
          </cell>
          <cell r="AA184">
            <v>105700.81440958209</v>
          </cell>
          <cell r="AB184">
            <v>111818.58962549217</v>
          </cell>
          <cell r="AC184">
            <v>115187.81810199292</v>
          </cell>
        </row>
        <row r="185">
          <cell r="A185" t="str">
            <v>Cost_merch_ext</v>
          </cell>
          <cell r="B185" t="str">
            <v>GV0520.extern</v>
          </cell>
          <cell r="C185" t="str">
            <v>GV</v>
          </cell>
          <cell r="D185">
            <v>1780</v>
          </cell>
          <cell r="E185" t="str">
            <v>Cost of merchandise - extern</v>
          </cell>
          <cell r="H185" t="str">
            <v>ManOldData, ManInpFin</v>
          </cell>
          <cell r="J185">
            <v>117732</v>
          </cell>
          <cell r="K185">
            <v>300975</v>
          </cell>
          <cell r="L185">
            <v>489136</v>
          </cell>
          <cell r="M185">
            <v>412394.83114285558</v>
          </cell>
          <cell r="N185">
            <v>378784.70440893312</v>
          </cell>
          <cell r="O185">
            <v>48314.017585362133</v>
          </cell>
          <cell r="P185">
            <v>36601.011926837687</v>
          </cell>
          <cell r="Q185">
            <v>32256.576904775411</v>
          </cell>
          <cell r="R185">
            <v>33129.946424125199</v>
          </cell>
          <cell r="S185">
            <v>30428.499349845006</v>
          </cell>
          <cell r="T185">
            <v>32521.093826991761</v>
          </cell>
          <cell r="U185">
            <v>29702.204622151432</v>
          </cell>
          <cell r="V185">
            <v>26579.628671749055</v>
          </cell>
          <cell r="W185">
            <v>27947.136969484862</v>
          </cell>
          <cell r="X185">
            <v>27308.436991566108</v>
          </cell>
          <cell r="Y185">
            <v>27573.80453881378</v>
          </cell>
          <cell r="Z185">
            <v>26422.346597230648</v>
          </cell>
          <cell r="AA185">
            <v>368392.13455627166</v>
          </cell>
          <cell r="AB185">
            <v>387313.94066874869</v>
          </cell>
          <cell r="AC185">
            <v>415847.64455876313</v>
          </cell>
        </row>
        <row r="186">
          <cell r="A186" t="str">
            <v>Cost_merch_int</v>
          </cell>
          <cell r="B186" t="str">
            <v>GV0520.intern</v>
          </cell>
          <cell r="C186" t="str">
            <v>GV</v>
          </cell>
          <cell r="D186">
            <v>1790</v>
          </cell>
          <cell r="E186" t="str">
            <v>Cost of merchandise - intern</v>
          </cell>
          <cell r="H186" t="str">
            <v>ManOldData, ManInpFin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A187" t="str">
            <v>Cost_merch</v>
          </cell>
          <cell r="B187" t="str">
            <v>GV0520</v>
          </cell>
          <cell r="C187" t="str">
            <v>GV</v>
          </cell>
          <cell r="D187">
            <v>1800</v>
          </cell>
          <cell r="E187" t="str">
            <v>Cost of merchandise</v>
          </cell>
          <cell r="H187" t="str">
            <v>GV</v>
          </cell>
          <cell r="J187">
            <v>117732</v>
          </cell>
          <cell r="K187">
            <v>300975</v>
          </cell>
          <cell r="L187">
            <v>489136</v>
          </cell>
          <cell r="M187">
            <v>412394.83114285558</v>
          </cell>
          <cell r="N187">
            <v>378784.70440893312</v>
          </cell>
          <cell r="O187">
            <v>48314.017585362133</v>
          </cell>
          <cell r="P187">
            <v>36601.011926837687</v>
          </cell>
          <cell r="Q187">
            <v>32256.576904775411</v>
          </cell>
          <cell r="R187">
            <v>33129.946424125199</v>
          </cell>
          <cell r="S187">
            <v>30428.499349845006</v>
          </cell>
          <cell r="T187">
            <v>32521.093826991761</v>
          </cell>
          <cell r="U187">
            <v>29702.204622151432</v>
          </cell>
          <cell r="V187">
            <v>26579.628671749055</v>
          </cell>
          <cell r="W187">
            <v>27947.136969484862</v>
          </cell>
          <cell r="X187">
            <v>27308.436991566108</v>
          </cell>
          <cell r="Y187">
            <v>27573.80453881378</v>
          </cell>
          <cell r="Z187">
            <v>26422.346597230648</v>
          </cell>
          <cell r="AA187">
            <v>368392.13455627166</v>
          </cell>
          <cell r="AB187">
            <v>387313.94066874869</v>
          </cell>
          <cell r="AC187">
            <v>415847.64455876313</v>
          </cell>
        </row>
        <row r="188">
          <cell r="A188" t="str">
            <v>Dom_telec_serv_purch_ext</v>
          </cell>
          <cell r="B188" t="str">
            <v>GV0530.extern</v>
          </cell>
          <cell r="C188" t="str">
            <v>GV</v>
          </cell>
          <cell r="D188">
            <v>1810</v>
          </cell>
          <cell r="E188" t="str">
            <v>Domestic telecomms services purchased - extern</v>
          </cell>
          <cell r="H188" t="str">
            <v>ManOldData, ManInpFin</v>
          </cell>
          <cell r="J188">
            <v>0</v>
          </cell>
          <cell r="K188">
            <v>396361</v>
          </cell>
          <cell r="L188">
            <v>669128</v>
          </cell>
          <cell r="M188">
            <v>498975.25700000004</v>
          </cell>
          <cell r="N188">
            <v>558644.28766931396</v>
          </cell>
          <cell r="O188">
            <v>35933.152570775514</v>
          </cell>
          <cell r="P188">
            <v>34951.09928223936</v>
          </cell>
          <cell r="Q188">
            <v>38533.547219802444</v>
          </cell>
          <cell r="R188">
            <v>39505.940084124166</v>
          </cell>
          <cell r="S188">
            <v>44682.477636770127</v>
          </cell>
          <cell r="T188">
            <v>47570.116959416104</v>
          </cell>
          <cell r="U188">
            <v>53381.083592062081</v>
          </cell>
          <cell r="V188">
            <v>56612.198614708053</v>
          </cell>
          <cell r="W188">
            <v>52766.020207354042</v>
          </cell>
          <cell r="X188">
            <v>50245.299147354039</v>
          </cell>
          <cell r="Y188">
            <v>50263.313727354027</v>
          </cell>
          <cell r="Z188">
            <v>54200.038627354035</v>
          </cell>
          <cell r="AA188">
            <v>573870.49017824838</v>
          </cell>
          <cell r="AB188">
            <v>591302.49817824841</v>
          </cell>
          <cell r="AC188">
            <v>614547.3071782483</v>
          </cell>
        </row>
        <row r="189">
          <cell r="A189" t="str">
            <v>Dom_telec_serv_purch_int</v>
          </cell>
          <cell r="B189" t="str">
            <v>GV0530.intern</v>
          </cell>
          <cell r="C189" t="str">
            <v>GV</v>
          </cell>
          <cell r="D189">
            <v>1820</v>
          </cell>
          <cell r="E189" t="str">
            <v>Domestic telecomms services purchased - intern</v>
          </cell>
          <cell r="H189" t="str">
            <v>ManOldData, ManInpFin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A190" t="str">
            <v>Dom_telec_serv_purch</v>
          </cell>
          <cell r="B190" t="str">
            <v>GV0530</v>
          </cell>
          <cell r="C190" t="str">
            <v>GV</v>
          </cell>
          <cell r="D190">
            <v>1830</v>
          </cell>
          <cell r="E190" t="str">
            <v>Domestic telecomms services purchased</v>
          </cell>
          <cell r="H190" t="str">
            <v>GV</v>
          </cell>
          <cell r="J190">
            <v>0</v>
          </cell>
          <cell r="K190">
            <v>396361</v>
          </cell>
          <cell r="L190">
            <v>669128</v>
          </cell>
          <cell r="M190">
            <v>498975.25700000004</v>
          </cell>
          <cell r="N190">
            <v>558644.28766931396</v>
          </cell>
          <cell r="O190">
            <v>35933.152570775514</v>
          </cell>
          <cell r="P190">
            <v>34951.09928223936</v>
          </cell>
          <cell r="Q190">
            <v>38533.547219802444</v>
          </cell>
          <cell r="R190">
            <v>39505.940084124166</v>
          </cell>
          <cell r="S190">
            <v>44682.477636770127</v>
          </cell>
          <cell r="T190">
            <v>47570.116959416104</v>
          </cell>
          <cell r="U190">
            <v>53381.083592062081</v>
          </cell>
          <cell r="V190">
            <v>56612.198614708053</v>
          </cell>
          <cell r="W190">
            <v>52766.020207354042</v>
          </cell>
          <cell r="X190">
            <v>50245.299147354039</v>
          </cell>
          <cell r="Y190">
            <v>50263.313727354027</v>
          </cell>
          <cell r="Z190">
            <v>54200.038627354035</v>
          </cell>
          <cell r="AA190">
            <v>573870.49017824838</v>
          </cell>
          <cell r="AB190">
            <v>591302.49817824841</v>
          </cell>
          <cell r="AC190">
            <v>614547.3071782483</v>
          </cell>
        </row>
        <row r="191">
          <cell r="A191" t="str">
            <v>Inter_teleco_serv_purch_ext</v>
          </cell>
          <cell r="B191" t="str">
            <v>GV0540.extern</v>
          </cell>
          <cell r="C191" t="str">
            <v>GV</v>
          </cell>
          <cell r="D191">
            <v>1840</v>
          </cell>
          <cell r="E191" t="str">
            <v>International telecomms services purch. - extern</v>
          </cell>
          <cell r="H191" t="str">
            <v>ManOldData, ManInpFin</v>
          </cell>
          <cell r="J191">
            <v>0</v>
          </cell>
          <cell r="K191">
            <v>567098</v>
          </cell>
          <cell r="L191">
            <v>458995</v>
          </cell>
          <cell r="M191">
            <v>401271.97735521547</v>
          </cell>
          <cell r="N191">
            <v>336618.4607440253</v>
          </cell>
          <cell r="O191">
            <v>25521.892439013092</v>
          </cell>
          <cell r="P191">
            <v>25262.215216466626</v>
          </cell>
          <cell r="Q191">
            <v>26032.001610072322</v>
          </cell>
          <cell r="R191">
            <v>26455.88351003857</v>
          </cell>
          <cell r="S191">
            <v>27147.261499007818</v>
          </cell>
          <cell r="T191">
            <v>28535.661936711149</v>
          </cell>
          <cell r="U191">
            <v>33032.498636938668</v>
          </cell>
          <cell r="V191">
            <v>35399.823245942775</v>
          </cell>
          <cell r="W191">
            <v>28885.762668654148</v>
          </cell>
          <cell r="X191">
            <v>27046.489404761262</v>
          </cell>
          <cell r="Y191">
            <v>26494.928691516856</v>
          </cell>
          <cell r="Z191">
            <v>26804.041884901952</v>
          </cell>
          <cell r="AA191">
            <v>334706.80933966732</v>
          </cell>
          <cell r="AB191">
            <v>351273.50590334437</v>
          </cell>
          <cell r="AC191">
            <v>363303.72135125229</v>
          </cell>
        </row>
        <row r="192">
          <cell r="A192" t="str">
            <v>Inter_teleco_serv_purch_int</v>
          </cell>
          <cell r="B192" t="str">
            <v>GV0540.intern</v>
          </cell>
          <cell r="C192" t="str">
            <v>GV</v>
          </cell>
          <cell r="D192">
            <v>1850</v>
          </cell>
          <cell r="E192" t="str">
            <v>International telecomms services purch. - intern</v>
          </cell>
          <cell r="H192" t="str">
            <v>ManOldData, ManInpFin</v>
          </cell>
          <cell r="J192">
            <v>0</v>
          </cell>
          <cell r="K192">
            <v>0</v>
          </cell>
          <cell r="L192">
            <v>0</v>
          </cell>
          <cell r="M192">
            <v>112203.02800000001</v>
          </cell>
          <cell r="N192">
            <v>83458.341</v>
          </cell>
          <cell r="O192">
            <v>5861.91</v>
          </cell>
          <cell r="P192">
            <v>5902.7279999999992</v>
          </cell>
          <cell r="Q192">
            <v>6153.4459999999999</v>
          </cell>
          <cell r="R192">
            <v>6277.83</v>
          </cell>
          <cell r="S192">
            <v>6514.5839999999998</v>
          </cell>
          <cell r="T192">
            <v>7028.9369999999999</v>
          </cell>
          <cell r="U192">
            <v>8916.1419999999998</v>
          </cell>
          <cell r="V192">
            <v>9819.7880000000005</v>
          </cell>
          <cell r="W192">
            <v>7251.7480000000005</v>
          </cell>
          <cell r="X192">
            <v>6702.4219999999996</v>
          </cell>
          <cell r="Y192">
            <v>6466.2939999999999</v>
          </cell>
          <cell r="Z192">
            <v>6562.5119999999997</v>
          </cell>
          <cell r="AA192">
            <v>85298.034</v>
          </cell>
          <cell r="AB192">
            <v>90521.23</v>
          </cell>
          <cell r="AC192">
            <v>93166.555999999997</v>
          </cell>
        </row>
        <row r="193">
          <cell r="A193" t="str">
            <v>Inter_teleco_serv_purch</v>
          </cell>
          <cell r="B193" t="str">
            <v>GV0540</v>
          </cell>
          <cell r="C193" t="str">
            <v>GV</v>
          </cell>
          <cell r="D193">
            <v>1860</v>
          </cell>
          <cell r="E193" t="str">
            <v>International telecomms services purch.</v>
          </cell>
          <cell r="H193" t="str">
            <v>GV</v>
          </cell>
          <cell r="J193">
            <v>0</v>
          </cell>
          <cell r="K193">
            <v>567098</v>
          </cell>
          <cell r="L193">
            <v>458995</v>
          </cell>
          <cell r="M193">
            <v>513475.00535521546</v>
          </cell>
          <cell r="N193">
            <v>420076.80174402532</v>
          </cell>
          <cell r="O193">
            <v>31383.802439013092</v>
          </cell>
          <cell r="P193">
            <v>31164.943216466625</v>
          </cell>
          <cell r="Q193">
            <v>32185.447610072322</v>
          </cell>
          <cell r="R193">
            <v>32733.713510038571</v>
          </cell>
          <cell r="S193">
            <v>33661.845499007817</v>
          </cell>
          <cell r="T193">
            <v>35564.598936711147</v>
          </cell>
          <cell r="U193">
            <v>41948.640636938668</v>
          </cell>
          <cell r="V193">
            <v>45219.611245942775</v>
          </cell>
          <cell r="W193">
            <v>36137.510668654148</v>
          </cell>
          <cell r="X193">
            <v>33748.91140476126</v>
          </cell>
          <cell r="Y193">
            <v>32961.222691516858</v>
          </cell>
          <cell r="Z193">
            <v>33366.55388490195</v>
          </cell>
          <cell r="AA193">
            <v>420004.84333966731</v>
          </cell>
          <cell r="AB193">
            <v>441794.73590334435</v>
          </cell>
          <cell r="AC193">
            <v>456470.27735125227</v>
          </cell>
        </row>
        <row r="194">
          <cell r="A194" t="str">
            <v>Energy_ext</v>
          </cell>
          <cell r="B194" t="str">
            <v>GV0560.extern</v>
          </cell>
          <cell r="C194" t="str">
            <v>GV</v>
          </cell>
          <cell r="D194">
            <v>1870</v>
          </cell>
          <cell r="E194" t="str">
            <v>Energy - extern</v>
          </cell>
          <cell r="H194" t="str">
            <v>ManOldData, ManInpFin</v>
          </cell>
          <cell r="J194">
            <v>0</v>
          </cell>
          <cell r="K194">
            <v>59862</v>
          </cell>
          <cell r="L194">
            <v>58717</v>
          </cell>
          <cell r="M194">
            <v>56006</v>
          </cell>
          <cell r="N194">
            <v>57947.58</v>
          </cell>
          <cell r="O194">
            <v>4828.2749999999996</v>
          </cell>
          <cell r="P194">
            <v>4828.2749999999996</v>
          </cell>
          <cell r="Q194">
            <v>4828.2749999999996</v>
          </cell>
          <cell r="R194">
            <v>4828.2749999999996</v>
          </cell>
          <cell r="S194">
            <v>4829.3100000000004</v>
          </cell>
          <cell r="T194">
            <v>4829.3100000000004</v>
          </cell>
          <cell r="U194">
            <v>4829.3100000000004</v>
          </cell>
          <cell r="V194">
            <v>4829.3100000000004</v>
          </cell>
          <cell r="W194">
            <v>4829.3100000000004</v>
          </cell>
          <cell r="X194">
            <v>4829.3100000000004</v>
          </cell>
          <cell r="Y194">
            <v>4829.3100000000004</v>
          </cell>
          <cell r="Z194">
            <v>4829.3100000000004</v>
          </cell>
          <cell r="AA194">
            <v>59588.996849999996</v>
          </cell>
          <cell r="AB194">
            <v>61446.940771500005</v>
          </cell>
          <cell r="AC194">
            <v>63290.348994645006</v>
          </cell>
        </row>
        <row r="195">
          <cell r="A195" t="str">
            <v>Energy_int</v>
          </cell>
          <cell r="B195" t="str">
            <v>GV0560.intern</v>
          </cell>
          <cell r="C195" t="str">
            <v>GV</v>
          </cell>
          <cell r="D195">
            <v>1880</v>
          </cell>
          <cell r="E195" t="str">
            <v>Energy - intern</v>
          </cell>
          <cell r="H195" t="str">
            <v>ManOldData, ManInpFin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 t="str">
            <v>Energy</v>
          </cell>
          <cell r="B196" t="str">
            <v>GV0560</v>
          </cell>
          <cell r="C196" t="str">
            <v>GV</v>
          </cell>
          <cell r="D196">
            <v>1890</v>
          </cell>
          <cell r="E196" t="str">
            <v>Energy</v>
          </cell>
          <cell r="H196" t="str">
            <v>GV</v>
          </cell>
          <cell r="J196">
            <v>0</v>
          </cell>
          <cell r="K196">
            <v>59862</v>
          </cell>
          <cell r="L196">
            <v>58717</v>
          </cell>
          <cell r="M196">
            <v>56006</v>
          </cell>
          <cell r="N196">
            <v>57947.58</v>
          </cell>
          <cell r="O196">
            <v>4828.2749999999996</v>
          </cell>
          <cell r="P196">
            <v>4828.2749999999996</v>
          </cell>
          <cell r="Q196">
            <v>4828.2749999999996</v>
          </cell>
          <cell r="R196">
            <v>4828.2749999999996</v>
          </cell>
          <cell r="S196">
            <v>4829.3100000000004</v>
          </cell>
          <cell r="T196">
            <v>4829.3100000000004</v>
          </cell>
          <cell r="U196">
            <v>4829.3100000000004</v>
          </cell>
          <cell r="V196">
            <v>4829.3100000000004</v>
          </cell>
          <cell r="W196">
            <v>4829.3100000000004</v>
          </cell>
          <cell r="X196">
            <v>4829.3100000000004</v>
          </cell>
          <cell r="Y196">
            <v>4829.3100000000004</v>
          </cell>
          <cell r="Z196">
            <v>4829.3100000000004</v>
          </cell>
          <cell r="AA196">
            <v>59588.996849999996</v>
          </cell>
          <cell r="AB196">
            <v>61446.940771500005</v>
          </cell>
          <cell r="AC196">
            <v>63290.348994645006</v>
          </cell>
        </row>
        <row r="197">
          <cell r="A197" t="str">
            <v>Oth_serv_purch_ext</v>
          </cell>
          <cell r="B197" t="str">
            <v>GV0580.extern</v>
          </cell>
          <cell r="C197" t="str">
            <v>GV</v>
          </cell>
          <cell r="D197">
            <v>1900</v>
          </cell>
          <cell r="E197" t="str">
            <v>Other services purchased - extern</v>
          </cell>
          <cell r="H197" t="str">
            <v>ManOldData, ManInpFin</v>
          </cell>
          <cell r="J197">
            <v>1250952</v>
          </cell>
          <cell r="K197">
            <v>9848</v>
          </cell>
          <cell r="L197">
            <v>298467.19330352999</v>
          </cell>
          <cell r="M197">
            <v>164888.14784314367</v>
          </cell>
          <cell r="N197">
            <v>265795.98542243772</v>
          </cell>
          <cell r="O197">
            <v>21928.799012581141</v>
          </cell>
          <cell r="P197">
            <v>21486.733166604874</v>
          </cell>
          <cell r="Q197">
            <v>21565.42605994609</v>
          </cell>
          <cell r="R197">
            <v>22045.031601900817</v>
          </cell>
          <cell r="S197">
            <v>22752.839930969905</v>
          </cell>
          <cell r="T197">
            <v>22140.069391736433</v>
          </cell>
          <cell r="U197">
            <v>21577.766436836158</v>
          </cell>
          <cell r="V197">
            <v>22318.568061763304</v>
          </cell>
          <cell r="W197">
            <v>21867.664431939171</v>
          </cell>
          <cell r="X197">
            <v>22857.532031989886</v>
          </cell>
          <cell r="Y197">
            <v>21603.608761235395</v>
          </cell>
          <cell r="Z197">
            <v>23651.946534934486</v>
          </cell>
          <cell r="AA197">
            <v>266322.30283301952</v>
          </cell>
          <cell r="AB197">
            <v>273435.9399570555</v>
          </cell>
          <cell r="AC197">
            <v>282158.53901460225</v>
          </cell>
        </row>
        <row r="198">
          <cell r="A198" t="str">
            <v>Oth_serv_purch_int</v>
          </cell>
          <cell r="B198" t="str">
            <v>GV0580.intern</v>
          </cell>
          <cell r="C198" t="str">
            <v>GV</v>
          </cell>
          <cell r="D198">
            <v>1910</v>
          </cell>
          <cell r="E198" t="str">
            <v>Other services purchased - intern</v>
          </cell>
          <cell r="H198" t="str">
            <v>ManOldData, ManInpFin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 t="str">
            <v>Oth_serv_purch</v>
          </cell>
          <cell r="B199" t="str">
            <v>GV0580</v>
          </cell>
          <cell r="C199" t="str">
            <v>GV</v>
          </cell>
          <cell r="D199">
            <v>1920</v>
          </cell>
          <cell r="E199" t="str">
            <v>Other services purchased</v>
          </cell>
          <cell r="H199" t="str">
            <v>GV</v>
          </cell>
          <cell r="J199">
            <v>1250952</v>
          </cell>
          <cell r="K199">
            <v>9848</v>
          </cell>
          <cell r="L199">
            <v>298467.19330352999</v>
          </cell>
          <cell r="M199">
            <v>164888.14784314367</v>
          </cell>
          <cell r="N199">
            <v>265795.98542243772</v>
          </cell>
          <cell r="O199">
            <v>21928.799012581141</v>
          </cell>
          <cell r="P199">
            <v>21486.733166604874</v>
          </cell>
          <cell r="Q199">
            <v>21565.42605994609</v>
          </cell>
          <cell r="R199">
            <v>22045.031601900817</v>
          </cell>
          <cell r="S199">
            <v>22752.839930969905</v>
          </cell>
          <cell r="T199">
            <v>22140.069391736433</v>
          </cell>
          <cell r="U199">
            <v>21577.766436836158</v>
          </cell>
          <cell r="V199">
            <v>22318.568061763304</v>
          </cell>
          <cell r="W199">
            <v>21867.664431939171</v>
          </cell>
          <cell r="X199">
            <v>22857.532031989886</v>
          </cell>
          <cell r="Y199">
            <v>21603.608761235395</v>
          </cell>
          <cell r="Z199">
            <v>23651.946534934486</v>
          </cell>
          <cell r="AA199">
            <v>266322.30283301952</v>
          </cell>
          <cell r="AB199">
            <v>273435.9399570555</v>
          </cell>
          <cell r="AC199">
            <v>282158.53901460225</v>
          </cell>
        </row>
        <row r="200">
          <cell r="A200" t="str">
            <v>Tot_goods_serv_purch_ext</v>
          </cell>
          <cell r="B200" t="str">
            <v>GV9120.extern</v>
          </cell>
          <cell r="C200" t="str">
            <v>GV</v>
          </cell>
          <cell r="D200">
            <v>1930</v>
          </cell>
          <cell r="E200" t="str">
            <v>Total goods and services purchased - extern</v>
          </cell>
          <cell r="H200" t="str">
            <v>ManOldData, ManInpFin</v>
          </cell>
          <cell r="J200">
            <v>1746219</v>
          </cell>
          <cell r="K200">
            <v>1533405</v>
          </cell>
          <cell r="L200">
            <v>2045772</v>
          </cell>
          <cell r="M200">
            <v>1673641.6507418412</v>
          </cell>
          <cell r="N200">
            <v>1696182.5099864237</v>
          </cell>
          <cell r="O200">
            <v>144487.70237990574</v>
          </cell>
          <cell r="P200">
            <v>131410.9825882517</v>
          </cell>
          <cell r="Q200">
            <v>131206.73107347576</v>
          </cell>
          <cell r="R200">
            <v>133524.72026322005</v>
          </cell>
          <cell r="S200">
            <v>137918.56863397092</v>
          </cell>
          <cell r="T200">
            <v>143677.29172855287</v>
          </cell>
          <cell r="U200">
            <v>150831.79861273683</v>
          </cell>
          <cell r="V200">
            <v>153448.66420143296</v>
          </cell>
          <cell r="W200">
            <v>144255.34567780842</v>
          </cell>
          <cell r="X200">
            <v>140377.41206099369</v>
          </cell>
          <cell r="Y200">
            <v>138607.29486044132</v>
          </cell>
          <cell r="Z200">
            <v>146435.9979056335</v>
          </cell>
          <cell r="AA200">
            <v>1708581.5481667889</v>
          </cell>
          <cell r="AB200">
            <v>1776591.4151043892</v>
          </cell>
          <cell r="AC200">
            <v>1854335.3791995039</v>
          </cell>
        </row>
        <row r="201">
          <cell r="A201" t="str">
            <v>Tot_goods_serv_purch_int</v>
          </cell>
          <cell r="B201" t="str">
            <v>GV9120.intern</v>
          </cell>
          <cell r="C201" t="str">
            <v>GV</v>
          </cell>
          <cell r="D201">
            <v>1940</v>
          </cell>
          <cell r="E201" t="str">
            <v>Total goods and services purchased - intern</v>
          </cell>
          <cell r="H201" t="str">
            <v>ManOldData, ManInpFin</v>
          </cell>
          <cell r="J201">
            <v>0</v>
          </cell>
          <cell r="K201">
            <v>0</v>
          </cell>
          <cell r="L201">
            <v>0</v>
          </cell>
          <cell r="M201">
            <v>112203.02800000001</v>
          </cell>
          <cell r="N201">
            <v>83458.341</v>
          </cell>
          <cell r="O201">
            <v>5861.91</v>
          </cell>
          <cell r="P201">
            <v>5902.7279999999992</v>
          </cell>
          <cell r="Q201">
            <v>6153.4459999999999</v>
          </cell>
          <cell r="R201">
            <v>6277.83</v>
          </cell>
          <cell r="S201">
            <v>6514.5839999999998</v>
          </cell>
          <cell r="T201">
            <v>7028.9369999999999</v>
          </cell>
          <cell r="U201">
            <v>8916.1419999999998</v>
          </cell>
          <cell r="V201">
            <v>9819.7880000000005</v>
          </cell>
          <cell r="W201">
            <v>7251.7480000000005</v>
          </cell>
          <cell r="X201">
            <v>6702.4219999999996</v>
          </cell>
          <cell r="Y201">
            <v>6466.2939999999999</v>
          </cell>
          <cell r="Z201">
            <v>6562.5119999999997</v>
          </cell>
          <cell r="AA201">
            <v>85298.034</v>
          </cell>
          <cell r="AB201">
            <v>90521.23</v>
          </cell>
          <cell r="AC201">
            <v>93166.555999999997</v>
          </cell>
        </row>
        <row r="202">
          <cell r="A202" t="str">
            <v>Tot_goods_serv_purch</v>
          </cell>
          <cell r="B202" t="str">
            <v>GV9120</v>
          </cell>
          <cell r="C202" t="str">
            <v>GV</v>
          </cell>
          <cell r="D202">
            <v>1950</v>
          </cell>
          <cell r="E202" t="str">
            <v>Total goods and services purchased</v>
          </cell>
          <cell r="H202" t="str">
            <v>GV</v>
          </cell>
          <cell r="J202">
            <v>1746219</v>
          </cell>
          <cell r="K202">
            <v>1533405</v>
          </cell>
          <cell r="L202">
            <v>2045772.1933035301</v>
          </cell>
          <cell r="M202">
            <v>1785844.6787418411</v>
          </cell>
          <cell r="N202">
            <v>1779640.8509864241</v>
          </cell>
          <cell r="O202">
            <v>150349.61237990574</v>
          </cell>
          <cell r="P202">
            <v>137313.71058825168</v>
          </cell>
          <cell r="Q202">
            <v>137360.17707347576</v>
          </cell>
          <cell r="R202">
            <v>139802.55026322007</v>
          </cell>
          <cell r="S202">
            <v>144433.15263397089</v>
          </cell>
          <cell r="T202">
            <v>150706.22872855284</v>
          </cell>
          <cell r="U202">
            <v>159747.9406127368</v>
          </cell>
          <cell r="V202">
            <v>163268.45220143293</v>
          </cell>
          <cell r="W202">
            <v>151507.09367780839</v>
          </cell>
          <cell r="X202">
            <v>147079.83406099369</v>
          </cell>
          <cell r="Y202">
            <v>145073.58886044132</v>
          </cell>
          <cell r="Z202">
            <v>152998.50990563349</v>
          </cell>
          <cell r="AA202">
            <v>1793879.5821667891</v>
          </cell>
          <cell r="AB202">
            <v>1867112.6451043892</v>
          </cell>
          <cell r="AC202">
            <v>1947501.935199504</v>
          </cell>
        </row>
        <row r="203">
          <cell r="A203" t="str">
            <v>Gross_inc</v>
          </cell>
          <cell r="B203" t="str">
            <v>GV9910</v>
          </cell>
          <cell r="C203" t="str">
            <v>GV</v>
          </cell>
          <cell r="D203">
            <v>1960</v>
          </cell>
          <cell r="E203" t="str">
            <v>Gross income</v>
          </cell>
          <cell r="H203" t="str">
            <v>GV</v>
          </cell>
          <cell r="J203">
            <v>4889280</v>
          </cell>
          <cell r="K203">
            <v>5510736</v>
          </cell>
          <cell r="L203">
            <v>6437580.8066964699</v>
          </cell>
          <cell r="M203">
            <v>6097349.6790310498</v>
          </cell>
          <cell r="N203">
            <v>6009186.8450503573</v>
          </cell>
          <cell r="O203">
            <v>472670.31302339595</v>
          </cell>
          <cell r="P203">
            <v>476635.51666287961</v>
          </cell>
          <cell r="Q203">
            <v>481526.97258500068</v>
          </cell>
          <cell r="R203">
            <v>485665.6889310691</v>
          </cell>
          <cell r="S203">
            <v>494508.18460863217</v>
          </cell>
          <cell r="T203">
            <v>494085.92335372593</v>
          </cell>
          <cell r="U203">
            <v>519238.75183135545</v>
          </cell>
          <cell r="V203">
            <v>532817.31567411742</v>
          </cell>
          <cell r="W203">
            <v>505620.06916178134</v>
          </cell>
          <cell r="X203">
            <v>507896.79861892405</v>
          </cell>
          <cell r="Y203">
            <v>503856.84436128556</v>
          </cell>
          <cell r="Z203">
            <v>534664.46623819054</v>
          </cell>
          <cell r="AA203">
            <v>6393160.8623891445</v>
          </cell>
          <cell r="AB203">
            <v>6649399.5434106775</v>
          </cell>
          <cell r="AC203">
            <v>7000098.6904288149</v>
          </cell>
        </row>
        <row r="204">
          <cell r="A204" t="str">
            <v>Wag_sala_ext</v>
          </cell>
          <cell r="B204" t="str">
            <v>GV0610.extern</v>
          </cell>
          <cell r="C204" t="str">
            <v>GV</v>
          </cell>
          <cell r="D204">
            <v>1970</v>
          </cell>
          <cell r="E204" t="str">
            <v>Wages and salaries - extern</v>
          </cell>
          <cell r="H204" t="str">
            <v>ManOldData, ManInpFin</v>
          </cell>
          <cell r="J204">
            <v>678557</v>
          </cell>
          <cell r="K204">
            <v>704187</v>
          </cell>
          <cell r="L204">
            <v>640282</v>
          </cell>
          <cell r="M204">
            <v>720212.27367499983</v>
          </cell>
          <cell r="N204">
            <v>717523.43826955266</v>
          </cell>
          <cell r="O204">
            <v>60225.379468946812</v>
          </cell>
          <cell r="P204">
            <v>60387.216344796361</v>
          </cell>
          <cell r="Q204">
            <v>60530.293508833864</v>
          </cell>
          <cell r="R204">
            <v>60714.112221396368</v>
          </cell>
          <cell r="S204">
            <v>60854.65979195886</v>
          </cell>
          <cell r="T204">
            <v>60908.345752990106</v>
          </cell>
          <cell r="U204">
            <v>60929.843684083877</v>
          </cell>
          <cell r="V204">
            <v>60942.929275333881</v>
          </cell>
          <cell r="W204">
            <v>60879.000195302637</v>
          </cell>
          <cell r="X204">
            <v>59234.764982084234</v>
          </cell>
          <cell r="Y204">
            <v>56543.163864865855</v>
          </cell>
          <cell r="Z204">
            <v>55373.729178959606</v>
          </cell>
          <cell r="AA204">
            <v>670672.42844145745</v>
          </cell>
          <cell r="AB204">
            <v>671313.91868191736</v>
          </cell>
          <cell r="AC204">
            <v>684550.42050571158</v>
          </cell>
        </row>
        <row r="205">
          <cell r="A205" t="str">
            <v>Wag_sala_int</v>
          </cell>
          <cell r="B205" t="str">
            <v>GV0610.intern</v>
          </cell>
          <cell r="C205" t="str">
            <v>GV</v>
          </cell>
          <cell r="D205">
            <v>1980</v>
          </cell>
          <cell r="E205" t="str">
            <v>Wages and salaries - intern</v>
          </cell>
          <cell r="H205" t="str">
            <v>ManOldData, ManInpFin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 t="str">
            <v>Wag_sala</v>
          </cell>
          <cell r="B206" t="str">
            <v>GV0610</v>
          </cell>
          <cell r="C206" t="str">
            <v>GV</v>
          </cell>
          <cell r="D206">
            <v>1990</v>
          </cell>
          <cell r="E206" t="str">
            <v>Wages and salaries</v>
          </cell>
          <cell r="H206" t="str">
            <v>GV</v>
          </cell>
          <cell r="J206">
            <v>678557</v>
          </cell>
          <cell r="K206">
            <v>704187</v>
          </cell>
          <cell r="L206">
            <v>640282</v>
          </cell>
          <cell r="M206">
            <v>720212.27367499983</v>
          </cell>
          <cell r="N206">
            <v>717523.43826955266</v>
          </cell>
          <cell r="O206">
            <v>60225.379468946812</v>
          </cell>
          <cell r="P206">
            <v>60387.216344796361</v>
          </cell>
          <cell r="Q206">
            <v>60530.293508833864</v>
          </cell>
          <cell r="R206">
            <v>60714.112221396368</v>
          </cell>
          <cell r="S206">
            <v>60854.65979195886</v>
          </cell>
          <cell r="T206">
            <v>60908.345752990106</v>
          </cell>
          <cell r="U206">
            <v>60929.843684083877</v>
          </cell>
          <cell r="V206">
            <v>60942.929275333881</v>
          </cell>
          <cell r="W206">
            <v>60879.000195302637</v>
          </cell>
          <cell r="X206">
            <v>59234.764982084234</v>
          </cell>
          <cell r="Y206">
            <v>56543.163864865855</v>
          </cell>
          <cell r="Z206">
            <v>55373.729178959606</v>
          </cell>
          <cell r="AA206">
            <v>670672.42844145745</v>
          </cell>
          <cell r="AB206">
            <v>671313.91868191736</v>
          </cell>
          <cell r="AC206">
            <v>684550.42050571158</v>
          </cell>
        </row>
        <row r="207">
          <cell r="A207" t="str">
            <v>Soc_sec_cont_ext</v>
          </cell>
          <cell r="B207" t="str">
            <v>GV0620.extern</v>
          </cell>
          <cell r="C207" t="str">
            <v>GV</v>
          </cell>
          <cell r="D207">
            <v>2000</v>
          </cell>
          <cell r="E207" t="str">
            <v>Social security contributions - extern</v>
          </cell>
          <cell r="H207" t="str">
            <v>ManOldData, ManInpFin</v>
          </cell>
          <cell r="J207">
            <v>562278</v>
          </cell>
          <cell r="K207">
            <v>520021</v>
          </cell>
          <cell r="L207">
            <v>522579</v>
          </cell>
          <cell r="M207">
            <v>596260.67767499981</v>
          </cell>
          <cell r="N207">
            <v>599500.87677058298</v>
          </cell>
          <cell r="O207">
            <v>50148.201828422702</v>
          </cell>
          <cell r="P207">
            <v>50330.725339828961</v>
          </cell>
          <cell r="Q207">
            <v>50459.775162666447</v>
          </cell>
          <cell r="R207">
            <v>50629.790727103951</v>
          </cell>
          <cell r="S207">
            <v>50761.468705603947</v>
          </cell>
          <cell r="T207">
            <v>50816.323725010196</v>
          </cell>
          <cell r="U207">
            <v>50858.814381058881</v>
          </cell>
          <cell r="V207">
            <v>50886.194101795067</v>
          </cell>
          <cell r="W207">
            <v>50842.351598826332</v>
          </cell>
          <cell r="X207">
            <v>49568.091923170083</v>
          </cell>
          <cell r="Y207">
            <v>47526.336143826338</v>
          </cell>
          <cell r="Z207">
            <v>46672.803133270078</v>
          </cell>
          <cell r="AA207">
            <v>566992.87626859848</v>
          </cell>
          <cell r="AB207">
            <v>570053.60799789219</v>
          </cell>
          <cell r="AC207">
            <v>582856.6707100193</v>
          </cell>
        </row>
        <row r="208">
          <cell r="A208" t="str">
            <v>Soc_sec_cont_int</v>
          </cell>
          <cell r="B208" t="str">
            <v>GV0620.intern</v>
          </cell>
          <cell r="C208" t="str">
            <v>GV</v>
          </cell>
          <cell r="D208">
            <v>2010</v>
          </cell>
          <cell r="E208" t="str">
            <v>Social security contributions - intern</v>
          </cell>
          <cell r="H208" t="str">
            <v>ManOldData, ManInpFin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 t="str">
            <v>Soc_sec_cont</v>
          </cell>
          <cell r="B209" t="str">
            <v>GV0620</v>
          </cell>
          <cell r="C209" t="str">
            <v>GV</v>
          </cell>
          <cell r="D209">
            <v>2020</v>
          </cell>
          <cell r="E209" t="str">
            <v>Social security contributions</v>
          </cell>
          <cell r="H209" t="str">
            <v>GV</v>
          </cell>
          <cell r="J209">
            <v>562278</v>
          </cell>
          <cell r="K209">
            <v>520021</v>
          </cell>
          <cell r="L209">
            <v>522579</v>
          </cell>
          <cell r="M209">
            <v>596260.67767499981</v>
          </cell>
          <cell r="N209">
            <v>599500.87677058298</v>
          </cell>
          <cell r="O209">
            <v>50148.201828422702</v>
          </cell>
          <cell r="P209">
            <v>50330.725339828961</v>
          </cell>
          <cell r="Q209">
            <v>50459.775162666447</v>
          </cell>
          <cell r="R209">
            <v>50629.790727103951</v>
          </cell>
          <cell r="S209">
            <v>50761.468705603947</v>
          </cell>
          <cell r="T209">
            <v>50816.323725010196</v>
          </cell>
          <cell r="U209">
            <v>50858.814381058881</v>
          </cell>
          <cell r="V209">
            <v>50886.194101795067</v>
          </cell>
          <cell r="W209">
            <v>50842.351598826332</v>
          </cell>
          <cell r="X209">
            <v>49568.091923170083</v>
          </cell>
          <cell r="Y209">
            <v>47526.336143826338</v>
          </cell>
          <cell r="Z209">
            <v>46672.803133270078</v>
          </cell>
          <cell r="AA209">
            <v>566992.87626859848</v>
          </cell>
          <cell r="AB209">
            <v>570053.60799789219</v>
          </cell>
          <cell r="AC209">
            <v>582856.6707100193</v>
          </cell>
        </row>
        <row r="210">
          <cell r="A210" t="str">
            <v>Exp_pens_plan_bene_ext</v>
          </cell>
          <cell r="B210" t="str">
            <v>GV0630.extern</v>
          </cell>
          <cell r="C210" t="str">
            <v>GV</v>
          </cell>
          <cell r="D210">
            <v>2030</v>
          </cell>
          <cell r="E210" t="str">
            <v>Expenses for pension plans and benefits - extern</v>
          </cell>
          <cell r="H210" t="str">
            <v>ManOldData, ManInpFin</v>
          </cell>
          <cell r="J210">
            <v>0</v>
          </cell>
          <cell r="K210">
            <v>34993</v>
          </cell>
          <cell r="L210">
            <v>92211</v>
          </cell>
          <cell r="M210">
            <v>47000</v>
          </cell>
          <cell r="N210">
            <v>50000</v>
          </cell>
          <cell r="O210">
            <v>4166.666666666667</v>
          </cell>
          <cell r="P210">
            <v>4166.666666666667</v>
          </cell>
          <cell r="Q210">
            <v>4166.666666666667</v>
          </cell>
          <cell r="R210">
            <v>4166.666666666667</v>
          </cell>
          <cell r="S210">
            <v>4166.666666666667</v>
          </cell>
          <cell r="T210">
            <v>4166.666666666667</v>
          </cell>
          <cell r="U210">
            <v>4166.666666666667</v>
          </cell>
          <cell r="V210">
            <v>4166.666666666667</v>
          </cell>
          <cell r="W210">
            <v>4166.666666666667</v>
          </cell>
          <cell r="X210">
            <v>4166.666666666667</v>
          </cell>
          <cell r="Y210">
            <v>4166.666666666667</v>
          </cell>
          <cell r="Z210">
            <v>4166.666666666667</v>
          </cell>
          <cell r="AA210">
            <v>40000</v>
          </cell>
          <cell r="AB210">
            <v>40000</v>
          </cell>
          <cell r="AC210">
            <v>40000</v>
          </cell>
        </row>
        <row r="211">
          <cell r="A211" t="str">
            <v>Exp_pens_plan_bene_int</v>
          </cell>
          <cell r="B211" t="str">
            <v>GV0630.intern</v>
          </cell>
          <cell r="C211" t="str">
            <v>GV</v>
          </cell>
          <cell r="D211">
            <v>2040</v>
          </cell>
          <cell r="E211" t="str">
            <v>Expenses for pension plans and benefits - intern</v>
          </cell>
          <cell r="H211" t="str">
            <v>ManOldData, ManInpFin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 t="str">
            <v>Exp_pens_plan_bene</v>
          </cell>
          <cell r="B212" t="str">
            <v>GV0630</v>
          </cell>
          <cell r="C212" t="str">
            <v>GV</v>
          </cell>
          <cell r="D212">
            <v>2050</v>
          </cell>
          <cell r="E212" t="str">
            <v>Expenses for pension plans and benefits</v>
          </cell>
          <cell r="H212" t="str">
            <v>GV</v>
          </cell>
          <cell r="J212">
            <v>0</v>
          </cell>
          <cell r="K212">
            <v>34993</v>
          </cell>
          <cell r="L212">
            <v>92211</v>
          </cell>
          <cell r="M212">
            <v>47000</v>
          </cell>
          <cell r="N212">
            <v>50000</v>
          </cell>
          <cell r="O212">
            <v>4166.666666666667</v>
          </cell>
          <cell r="P212">
            <v>4166.666666666667</v>
          </cell>
          <cell r="Q212">
            <v>4166.666666666667</v>
          </cell>
          <cell r="R212">
            <v>4166.666666666667</v>
          </cell>
          <cell r="S212">
            <v>4166.666666666667</v>
          </cell>
          <cell r="T212">
            <v>4166.666666666667</v>
          </cell>
          <cell r="U212">
            <v>4166.666666666667</v>
          </cell>
          <cell r="V212">
            <v>4166.666666666667</v>
          </cell>
          <cell r="W212">
            <v>4166.666666666667</v>
          </cell>
          <cell r="X212">
            <v>4166.666666666667</v>
          </cell>
          <cell r="Y212">
            <v>4166.666666666667</v>
          </cell>
          <cell r="Z212">
            <v>4166.666666666667</v>
          </cell>
          <cell r="AA212">
            <v>40000</v>
          </cell>
          <cell r="AB212">
            <v>40000</v>
          </cell>
          <cell r="AC212">
            <v>40000</v>
          </cell>
        </row>
        <row r="213">
          <cell r="A213" t="str">
            <v>Tot_pers_cost_ext</v>
          </cell>
          <cell r="B213" t="str">
            <v>GV9130.extern</v>
          </cell>
          <cell r="C213" t="str">
            <v>GV</v>
          </cell>
          <cell r="D213">
            <v>2060</v>
          </cell>
          <cell r="E213" t="str">
            <v>Total personnel costs - extern</v>
          </cell>
          <cell r="H213" t="str">
            <v>ManOldData, ManInpFin</v>
          </cell>
          <cell r="J213">
            <v>1240835</v>
          </cell>
          <cell r="K213">
            <v>1259201</v>
          </cell>
          <cell r="L213">
            <v>1255072</v>
          </cell>
          <cell r="M213">
            <v>1363472.9513499998</v>
          </cell>
          <cell r="N213">
            <v>1367024.3150401358</v>
          </cell>
          <cell r="O213">
            <v>114540.24796403619</v>
          </cell>
          <cell r="P213">
            <v>114884.60835129199</v>
          </cell>
          <cell r="Q213">
            <v>115156.73533816697</v>
          </cell>
          <cell r="R213">
            <v>115510.56961516698</v>
          </cell>
          <cell r="S213">
            <v>115782.79516422946</v>
          </cell>
          <cell r="T213">
            <v>115891.33614466697</v>
          </cell>
          <cell r="U213">
            <v>115955.32473180942</v>
          </cell>
          <cell r="V213">
            <v>115995.79004379561</v>
          </cell>
          <cell r="W213">
            <v>115888.01846079563</v>
          </cell>
          <cell r="X213">
            <v>112969.52357192099</v>
          </cell>
          <cell r="Y213">
            <v>108236.16667535887</v>
          </cell>
          <cell r="Z213">
            <v>106213.19897889634</v>
          </cell>
          <cell r="AA213">
            <v>1277665.3047100559</v>
          </cell>
          <cell r="AB213">
            <v>1281367.5266798097</v>
          </cell>
          <cell r="AC213">
            <v>1307407.0912157309</v>
          </cell>
        </row>
        <row r="214">
          <cell r="A214" t="str">
            <v>Tot_pers_cost_int</v>
          </cell>
          <cell r="B214" t="str">
            <v>GV9130.intern</v>
          </cell>
          <cell r="C214" t="str">
            <v>GV</v>
          </cell>
          <cell r="D214">
            <v>2070</v>
          </cell>
          <cell r="E214" t="str">
            <v>Total personnel costs - intern</v>
          </cell>
          <cell r="H214" t="str">
            <v>ManOldData, ManInpFin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</row>
        <row r="215">
          <cell r="A215" t="str">
            <v>Tot_pers_cost</v>
          </cell>
          <cell r="B215" t="str">
            <v>GV9130</v>
          </cell>
          <cell r="C215" t="str">
            <v>GV</v>
          </cell>
          <cell r="D215">
            <v>2080</v>
          </cell>
          <cell r="E215" t="str">
            <v>Total personnel costs</v>
          </cell>
          <cell r="H215" t="str">
            <v>GV</v>
          </cell>
          <cell r="J215">
            <v>1240835</v>
          </cell>
          <cell r="K215">
            <v>1259201</v>
          </cell>
          <cell r="L215">
            <v>1255072</v>
          </cell>
          <cell r="M215">
            <v>1363472.9513499998</v>
          </cell>
          <cell r="N215">
            <v>1367024.3150401358</v>
          </cell>
          <cell r="O215">
            <v>114540.24796403619</v>
          </cell>
          <cell r="P215">
            <v>114884.60835129199</v>
          </cell>
          <cell r="Q215">
            <v>115156.73533816698</v>
          </cell>
          <cell r="R215">
            <v>115510.569615167</v>
          </cell>
          <cell r="S215">
            <v>115782.79516422948</v>
          </cell>
          <cell r="T215">
            <v>115891.33614466697</v>
          </cell>
          <cell r="U215">
            <v>115955.32473180942</v>
          </cell>
          <cell r="V215">
            <v>115995.79004379561</v>
          </cell>
          <cell r="W215">
            <v>115888.01846079565</v>
          </cell>
          <cell r="X215">
            <v>112969.52357192099</v>
          </cell>
          <cell r="Y215">
            <v>108236.16667535887</v>
          </cell>
          <cell r="Z215">
            <v>106213.19897889635</v>
          </cell>
          <cell r="AA215">
            <v>1277665.3047100559</v>
          </cell>
          <cell r="AB215">
            <v>1281367.5266798097</v>
          </cell>
          <cell r="AC215">
            <v>1307407.0912157309</v>
          </cell>
        </row>
        <row r="216">
          <cell r="A216" t="str">
            <v>Depre_amort</v>
          </cell>
          <cell r="B216" t="str">
            <v>GV0710</v>
          </cell>
          <cell r="C216" t="str">
            <v>GV</v>
          </cell>
          <cell r="D216">
            <v>2090</v>
          </cell>
          <cell r="E216" t="str">
            <v>Depreciation and amortization</v>
          </cell>
          <cell r="H216" t="str">
            <v>ManOldData, GV</v>
          </cell>
          <cell r="J216">
            <v>1119569</v>
          </cell>
          <cell r="K216">
            <v>2349435</v>
          </cell>
          <cell r="L216">
            <v>1261063</v>
          </cell>
          <cell r="M216">
            <v>1294357.0921647523</v>
          </cell>
          <cell r="N216">
            <v>1329609.4473338162</v>
          </cell>
          <cell r="O216">
            <v>104908.09967500485</v>
          </cell>
          <cell r="P216">
            <v>105429.66947776981</v>
          </cell>
          <cell r="Q216">
            <v>106378.44007069399</v>
          </cell>
          <cell r="R216">
            <v>108082.38191598312</v>
          </cell>
          <cell r="S216">
            <v>108710.62367186317</v>
          </cell>
          <cell r="T216">
            <v>110259.38987470268</v>
          </cell>
          <cell r="U216">
            <v>111598.07969428752</v>
          </cell>
          <cell r="V216">
            <v>112070.68879223688</v>
          </cell>
          <cell r="W216">
            <v>112695.67442526958</v>
          </cell>
          <cell r="X216">
            <v>115087.37979175673</v>
          </cell>
          <cell r="Y216">
            <v>115548.07011329527</v>
          </cell>
          <cell r="Z216">
            <v>118840.94983297834</v>
          </cell>
          <cell r="AA216">
            <v>1513289.202619903</v>
          </cell>
          <cell r="AB216">
            <v>1581046.9788734843</v>
          </cell>
          <cell r="AC216">
            <v>1610102.8638405381</v>
          </cell>
        </row>
        <row r="217">
          <cell r="A217" t="str">
            <v>UMTS_lic_amort</v>
          </cell>
          <cell r="B217" t="str">
            <v>GV0712</v>
          </cell>
          <cell r="C217" t="str">
            <v>GV</v>
          </cell>
          <cell r="D217">
            <v>2100</v>
          </cell>
          <cell r="E217" t="str">
            <v>UMTS licence amortization</v>
          </cell>
          <cell r="H217" t="str">
            <v>ManOldData, ManInpFin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 t="str">
            <v>Depre_goodw_fr_part_cons</v>
          </cell>
          <cell r="B218" t="str">
            <v>GV0711</v>
          </cell>
          <cell r="C218" t="str">
            <v>GV</v>
          </cell>
          <cell r="D218">
            <v>2110</v>
          </cell>
          <cell r="E218" t="str">
            <v>Depreciat.of goodwill fr.partial consol.</v>
          </cell>
          <cell r="H218" t="str">
            <v>ManOldData, ManInpFin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 t="str">
            <v>Depre_goodw_fr_sep_fin_statem</v>
          </cell>
          <cell r="B219" t="str">
            <v>GV0714</v>
          </cell>
          <cell r="C219" t="str">
            <v>GV</v>
          </cell>
          <cell r="D219">
            <v>2120</v>
          </cell>
          <cell r="E219" t="str">
            <v>Depreciat.of goowill fr.sep. fin.statem.</v>
          </cell>
          <cell r="H219" t="str">
            <v>ManOldData, ManInpFin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 t="str">
            <v>Depre_curr_ass_unus</v>
          </cell>
          <cell r="B220" t="str">
            <v>GV0720</v>
          </cell>
          <cell r="C220" t="str">
            <v>GV</v>
          </cell>
          <cell r="D220">
            <v>2130</v>
          </cell>
          <cell r="E220" t="str">
            <v>Depreciation of current assets, unusual</v>
          </cell>
          <cell r="H220" t="str">
            <v>ManOldData, GV</v>
          </cell>
          <cell r="J220">
            <v>270000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 t="str">
            <v>Depre_val_add_tax</v>
          </cell>
          <cell r="B221" t="str">
            <v>GV0722</v>
          </cell>
          <cell r="C221" t="str">
            <v>GV</v>
          </cell>
          <cell r="D221">
            <v>2140</v>
          </cell>
          <cell r="E221" t="str">
            <v>Depreciation value-added tax</v>
          </cell>
          <cell r="H221" t="str">
            <v>ManOldData, ManInpFin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A222" t="str">
            <v>Tot_depre</v>
          </cell>
          <cell r="B222" t="str">
            <v>GV9140</v>
          </cell>
          <cell r="C222" t="str">
            <v>GV</v>
          </cell>
          <cell r="D222">
            <v>2150</v>
          </cell>
          <cell r="E222" t="str">
            <v>Total depreciation</v>
          </cell>
          <cell r="H222" t="str">
            <v>GV</v>
          </cell>
          <cell r="J222">
            <v>1389569</v>
          </cell>
          <cell r="K222">
            <v>2349435</v>
          </cell>
          <cell r="L222">
            <v>1261063</v>
          </cell>
          <cell r="M222">
            <v>1294357.0921647523</v>
          </cell>
          <cell r="N222">
            <v>1329609.4473338162</v>
          </cell>
          <cell r="O222">
            <v>104908.09967500485</v>
          </cell>
          <cell r="P222">
            <v>105429.66947776981</v>
          </cell>
          <cell r="Q222">
            <v>106378.44007069399</v>
          </cell>
          <cell r="R222">
            <v>108082.38191598312</v>
          </cell>
          <cell r="S222">
            <v>108710.62367186317</v>
          </cell>
          <cell r="T222">
            <v>110259.38987470268</v>
          </cell>
          <cell r="U222">
            <v>111598.07969428752</v>
          </cell>
          <cell r="V222">
            <v>112070.68879223688</v>
          </cell>
          <cell r="W222">
            <v>112695.67442526958</v>
          </cell>
          <cell r="X222">
            <v>115087.37979175673</v>
          </cell>
          <cell r="Y222">
            <v>115548.07011329527</v>
          </cell>
          <cell r="Z222">
            <v>118840.94983297834</v>
          </cell>
          <cell r="AA222">
            <v>1513289.202619903</v>
          </cell>
          <cell r="AB222">
            <v>1581046.9788734843</v>
          </cell>
          <cell r="AC222">
            <v>1610102.8638405381</v>
          </cell>
        </row>
        <row r="223">
          <cell r="A223" t="str">
            <v>Rent_leas_ext</v>
          </cell>
          <cell r="B223" t="str">
            <v>GV0810.extern</v>
          </cell>
          <cell r="C223" t="str">
            <v>GV</v>
          </cell>
          <cell r="D223">
            <v>2160</v>
          </cell>
          <cell r="E223" t="str">
            <v>Rental and leasing - extern</v>
          </cell>
          <cell r="H223" t="str">
            <v>ManOldData, ManInpFin</v>
          </cell>
          <cell r="J223">
            <v>0</v>
          </cell>
          <cell r="K223">
            <v>28828</v>
          </cell>
          <cell r="L223">
            <v>47422</v>
          </cell>
          <cell r="M223">
            <v>49232</v>
          </cell>
          <cell r="N223">
            <v>74373.03</v>
          </cell>
          <cell r="O223">
            <v>6223.4549999999999</v>
          </cell>
          <cell r="P223">
            <v>6223.4549999999999</v>
          </cell>
          <cell r="Q223">
            <v>6223.4549999999999</v>
          </cell>
          <cell r="R223">
            <v>5912.9549999999999</v>
          </cell>
          <cell r="S223">
            <v>6223.4549999999999</v>
          </cell>
          <cell r="T223">
            <v>6223.4549999999999</v>
          </cell>
          <cell r="U223">
            <v>6224.49</v>
          </cell>
          <cell r="V223">
            <v>6223.4549999999999</v>
          </cell>
          <cell r="W223">
            <v>6223.4549999999999</v>
          </cell>
          <cell r="X223">
            <v>6223.4549999999999</v>
          </cell>
          <cell r="Y223">
            <v>6223.4549999999999</v>
          </cell>
          <cell r="Z223">
            <v>6224.49</v>
          </cell>
          <cell r="AA223">
            <v>82989.86039999999</v>
          </cell>
          <cell r="AB223">
            <v>118971.713025</v>
          </cell>
          <cell r="AC223">
            <v>122540.86441575001</v>
          </cell>
        </row>
        <row r="224">
          <cell r="A224" t="str">
            <v>Rent_leas_int</v>
          </cell>
          <cell r="B224" t="str">
            <v>GV0810.intern</v>
          </cell>
          <cell r="C224" t="str">
            <v>GV</v>
          </cell>
          <cell r="D224">
            <v>2170</v>
          </cell>
          <cell r="E224" t="str">
            <v>Rental and leasing - intern</v>
          </cell>
          <cell r="H224" t="str">
            <v>ManOldData, ManInpFin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 t="str">
            <v>Rent_leas</v>
          </cell>
          <cell r="B225" t="str">
            <v>GV0810</v>
          </cell>
          <cell r="C225" t="str">
            <v>GV</v>
          </cell>
          <cell r="D225">
            <v>2180</v>
          </cell>
          <cell r="E225" t="str">
            <v>Rental and leasing</v>
          </cell>
          <cell r="H225" t="str">
            <v>GV</v>
          </cell>
          <cell r="J225">
            <v>0</v>
          </cell>
          <cell r="K225">
            <v>28828</v>
          </cell>
          <cell r="L225">
            <v>47422</v>
          </cell>
          <cell r="M225">
            <v>49232</v>
          </cell>
          <cell r="N225">
            <v>74373.03</v>
          </cell>
          <cell r="O225">
            <v>6223.4549999999999</v>
          </cell>
          <cell r="P225">
            <v>6223.4549999999999</v>
          </cell>
          <cell r="Q225">
            <v>6223.4549999999999</v>
          </cell>
          <cell r="R225">
            <v>5912.9549999999999</v>
          </cell>
          <cell r="S225">
            <v>6223.4549999999999</v>
          </cell>
          <cell r="T225">
            <v>6223.4549999999999</v>
          </cell>
          <cell r="U225">
            <v>6224.49</v>
          </cell>
          <cell r="V225">
            <v>6223.4549999999999</v>
          </cell>
          <cell r="W225">
            <v>6223.4549999999999</v>
          </cell>
          <cell r="X225">
            <v>6223.4549999999999</v>
          </cell>
          <cell r="Y225">
            <v>6223.4549999999999</v>
          </cell>
          <cell r="Z225">
            <v>6224.49</v>
          </cell>
          <cell r="AA225">
            <v>82989.86039999999</v>
          </cell>
          <cell r="AB225">
            <v>118971.713025</v>
          </cell>
          <cell r="AC225">
            <v>122540.86441575001</v>
          </cell>
        </row>
        <row r="226">
          <cell r="A226" t="str">
            <v>Leas_ext</v>
          </cell>
          <cell r="B226" t="str">
            <v>GV0820.extern</v>
          </cell>
          <cell r="C226" t="str">
            <v>GV</v>
          </cell>
          <cell r="D226">
            <v>2190</v>
          </cell>
          <cell r="E226" t="str">
            <v>Leasing - extern</v>
          </cell>
          <cell r="H226" t="str">
            <v>ManOldData, ManInpFin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 t="str">
            <v>Leas_int</v>
          </cell>
          <cell r="B227" t="str">
            <v>GV0820.intern</v>
          </cell>
          <cell r="C227" t="str">
            <v>GV</v>
          </cell>
          <cell r="D227">
            <v>2200</v>
          </cell>
          <cell r="E227" t="str">
            <v>Leasing - intern</v>
          </cell>
          <cell r="H227" t="str">
            <v>ManOldData, ManInpFin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 t="str">
            <v>Leas</v>
          </cell>
          <cell r="B228" t="str">
            <v>GV0820</v>
          </cell>
          <cell r="C228" t="str">
            <v>GV</v>
          </cell>
          <cell r="D228">
            <v>2210</v>
          </cell>
          <cell r="E228" t="str">
            <v>Leasing</v>
          </cell>
          <cell r="H228" t="str">
            <v>GV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 t="str">
            <v>Maint_ext</v>
          </cell>
          <cell r="B229" t="str">
            <v>GV0822.extern</v>
          </cell>
          <cell r="C229" t="str">
            <v>GV</v>
          </cell>
          <cell r="D229">
            <v>2220</v>
          </cell>
          <cell r="E229" t="str">
            <v>Maintenance - extern</v>
          </cell>
          <cell r="H229" t="str">
            <v>ManOldData, ManInpFin</v>
          </cell>
          <cell r="J229">
            <v>0</v>
          </cell>
          <cell r="K229">
            <v>262309</v>
          </cell>
          <cell r="L229">
            <v>330990</v>
          </cell>
          <cell r="M229">
            <v>302791.87945570913</v>
          </cell>
          <cell r="N229">
            <v>369281.88012192165</v>
          </cell>
          <cell r="O229">
            <v>30771.173753010597</v>
          </cell>
          <cell r="P229">
            <v>30771.479014727731</v>
          </cell>
          <cell r="Q229">
            <v>30770.634803300949</v>
          </cell>
          <cell r="R229">
            <v>30770.950415018095</v>
          </cell>
          <cell r="S229">
            <v>30774.065765018095</v>
          </cell>
          <cell r="T229">
            <v>30773.527565018092</v>
          </cell>
          <cell r="U229">
            <v>30773.527565018092</v>
          </cell>
          <cell r="V229">
            <v>30772.607038162023</v>
          </cell>
          <cell r="W229">
            <v>30775.712038162019</v>
          </cell>
          <cell r="X229">
            <v>30773.642038162019</v>
          </cell>
          <cell r="Y229">
            <v>30776.747038162022</v>
          </cell>
          <cell r="Z229">
            <v>30777.813088162016</v>
          </cell>
          <cell r="AA229">
            <v>398950.71598691377</v>
          </cell>
          <cell r="AB229">
            <v>400142.61936003354</v>
          </cell>
          <cell r="AC229">
            <v>416092.4885371016</v>
          </cell>
        </row>
        <row r="230">
          <cell r="A230" t="str">
            <v>Maint_int</v>
          </cell>
          <cell r="B230" t="str">
            <v>GV0822.intern</v>
          </cell>
          <cell r="C230" t="str">
            <v>GV</v>
          </cell>
          <cell r="D230">
            <v>2230</v>
          </cell>
          <cell r="E230" t="str">
            <v>Maintenance - intern</v>
          </cell>
          <cell r="H230" t="str">
            <v>ManOldData, ManInpFin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</row>
        <row r="231">
          <cell r="A231" t="str">
            <v>Maint</v>
          </cell>
          <cell r="B231" t="str">
            <v>GV0822</v>
          </cell>
          <cell r="C231" t="str">
            <v>GV</v>
          </cell>
          <cell r="D231">
            <v>2240</v>
          </cell>
          <cell r="E231" t="str">
            <v>Maintenance</v>
          </cell>
          <cell r="H231" t="str">
            <v>GV</v>
          </cell>
          <cell r="J231">
            <v>0</v>
          </cell>
          <cell r="K231">
            <v>262309</v>
          </cell>
          <cell r="L231">
            <v>330990</v>
          </cell>
          <cell r="M231">
            <v>302791.87945570913</v>
          </cell>
          <cell r="N231">
            <v>369281.88012192165</v>
          </cell>
          <cell r="O231">
            <v>30771.173753010597</v>
          </cell>
          <cell r="P231">
            <v>30771.479014727731</v>
          </cell>
          <cell r="Q231">
            <v>30770.634803300949</v>
          </cell>
          <cell r="R231">
            <v>30770.950415018095</v>
          </cell>
          <cell r="S231">
            <v>30774.065765018095</v>
          </cell>
          <cell r="T231">
            <v>30773.527565018092</v>
          </cell>
          <cell r="U231">
            <v>30773.527565018092</v>
          </cell>
          <cell r="V231">
            <v>30772.607038162023</v>
          </cell>
          <cell r="W231">
            <v>30775.712038162019</v>
          </cell>
          <cell r="X231">
            <v>30773.642038162019</v>
          </cell>
          <cell r="Y231">
            <v>30776.747038162022</v>
          </cell>
          <cell r="Z231">
            <v>30777.813088162016</v>
          </cell>
          <cell r="AA231">
            <v>398950.71598691377</v>
          </cell>
          <cell r="AB231">
            <v>400142.61936003354</v>
          </cell>
          <cell r="AC231">
            <v>416092.4885371016</v>
          </cell>
        </row>
        <row r="232">
          <cell r="A232" t="str">
            <v>Purch_RD_serv_ext</v>
          </cell>
          <cell r="B232" t="str">
            <v>GV0826.extern</v>
          </cell>
          <cell r="C232" t="str">
            <v>GV</v>
          </cell>
          <cell r="D232">
            <v>2250</v>
          </cell>
          <cell r="E232" t="str">
            <v>Purchased R&amp;D services - extern</v>
          </cell>
          <cell r="H232" t="str">
            <v>ManOldData, ManInpFin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 t="str">
            <v>Purch_RD_serv_int</v>
          </cell>
          <cell r="B233" t="str">
            <v>GV0826.intern</v>
          </cell>
          <cell r="C233" t="str">
            <v>GV</v>
          </cell>
          <cell r="D233">
            <v>2260</v>
          </cell>
          <cell r="E233" t="str">
            <v>Purchased R&amp;D services - intern</v>
          </cell>
          <cell r="H233" t="str">
            <v>ManOldData, ManInpFin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 t="str">
            <v>Purch_RD_serv</v>
          </cell>
          <cell r="B234" t="str">
            <v>GV0826</v>
          </cell>
          <cell r="C234" t="str">
            <v>GV</v>
          </cell>
          <cell r="D234">
            <v>2270</v>
          </cell>
          <cell r="E234" t="str">
            <v>Purchased R&amp;D services</v>
          </cell>
          <cell r="H234" t="str">
            <v>GV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</row>
        <row r="235">
          <cell r="A235" t="str">
            <v>IT_supp_ext</v>
          </cell>
          <cell r="B235" t="str">
            <v>GV0828.extern</v>
          </cell>
          <cell r="C235" t="str">
            <v>GV</v>
          </cell>
          <cell r="D235">
            <v>2280</v>
          </cell>
          <cell r="E235" t="str">
            <v>IT support - extern</v>
          </cell>
          <cell r="H235" t="str">
            <v>ManOldData, ManInpFin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 t="str">
            <v>IT_supp_int</v>
          </cell>
          <cell r="B236" t="str">
            <v>GV0828.intern</v>
          </cell>
          <cell r="C236" t="str">
            <v>GV</v>
          </cell>
          <cell r="D236">
            <v>2290</v>
          </cell>
          <cell r="E236" t="str">
            <v>IT support - intern</v>
          </cell>
          <cell r="H236" t="str">
            <v>ManOldData, ManInpFin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 t="str">
            <v>IT_supp</v>
          </cell>
          <cell r="B237" t="str">
            <v>GV0828</v>
          </cell>
          <cell r="C237" t="str">
            <v>GV</v>
          </cell>
          <cell r="D237">
            <v>2300</v>
          </cell>
          <cell r="E237" t="str">
            <v>IT support</v>
          </cell>
          <cell r="H237" t="str">
            <v>GV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 t="str">
            <v>Rep_ext</v>
          </cell>
          <cell r="B238" t="str">
            <v>GV0832.extern</v>
          </cell>
          <cell r="C238" t="str">
            <v>GV</v>
          </cell>
          <cell r="D238">
            <v>2310</v>
          </cell>
          <cell r="E238" t="str">
            <v>Repairs - extern</v>
          </cell>
          <cell r="H238" t="str">
            <v>ManOldData, ManInpFin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  <row r="239">
          <cell r="A239" t="str">
            <v>Rep_int</v>
          </cell>
          <cell r="B239" t="str">
            <v>GV0832.intern</v>
          </cell>
          <cell r="C239" t="str">
            <v>GV</v>
          </cell>
          <cell r="D239">
            <v>2320</v>
          </cell>
          <cell r="E239" t="str">
            <v>Repairs - intern</v>
          </cell>
          <cell r="H239" t="str">
            <v>ManOldData, ManInpFin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</row>
        <row r="240">
          <cell r="A240" t="str">
            <v>Rep</v>
          </cell>
          <cell r="B240" t="str">
            <v>GV0832</v>
          </cell>
          <cell r="C240" t="str">
            <v>GV</v>
          </cell>
          <cell r="D240">
            <v>2330</v>
          </cell>
          <cell r="E240" t="str">
            <v>Repairs</v>
          </cell>
          <cell r="H240" t="str">
            <v>GV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</row>
        <row r="241">
          <cell r="A241" t="str">
            <v>Lic_ext</v>
          </cell>
          <cell r="B241" t="str">
            <v>GV0834.extern</v>
          </cell>
          <cell r="C241" t="str">
            <v>GV</v>
          </cell>
          <cell r="D241">
            <v>2340</v>
          </cell>
          <cell r="E241" t="str">
            <v>Licences - extern</v>
          </cell>
          <cell r="H241" t="str">
            <v>ManOldData, ManInpFin</v>
          </cell>
          <cell r="J241">
            <v>0</v>
          </cell>
          <cell r="K241">
            <v>29095</v>
          </cell>
          <cell r="L241">
            <v>28878</v>
          </cell>
          <cell r="M241">
            <v>65519.429769091133</v>
          </cell>
          <cell r="N241">
            <v>83196.782481215123</v>
          </cell>
          <cell r="O241">
            <v>6458.680586442928</v>
          </cell>
          <cell r="P241">
            <v>6976.1805864429298</v>
          </cell>
          <cell r="Q241">
            <v>6976.1805864429298</v>
          </cell>
          <cell r="R241">
            <v>6976.1805864429298</v>
          </cell>
          <cell r="S241">
            <v>6976.1805864429298</v>
          </cell>
          <cell r="T241">
            <v>6976.1805864429298</v>
          </cell>
          <cell r="U241">
            <v>6976.1805864429298</v>
          </cell>
          <cell r="V241">
            <v>6976.1805864429298</v>
          </cell>
          <cell r="W241">
            <v>6976.1805864429298</v>
          </cell>
          <cell r="X241">
            <v>6976.1805864429298</v>
          </cell>
          <cell r="Y241">
            <v>6976.2952333929297</v>
          </cell>
          <cell r="Z241">
            <v>6976.1813833929282</v>
          </cell>
          <cell r="AA241">
            <v>88641.533998639774</v>
          </cell>
          <cell r="AB241">
            <v>93369.757372260123</v>
          </cell>
          <cell r="AC241">
            <v>98704.961230344517</v>
          </cell>
        </row>
        <row r="242">
          <cell r="A242" t="str">
            <v>Lic_int</v>
          </cell>
          <cell r="B242" t="str">
            <v>GV0834.intern</v>
          </cell>
          <cell r="C242" t="str">
            <v>GV</v>
          </cell>
          <cell r="D242">
            <v>2350</v>
          </cell>
          <cell r="E242" t="str">
            <v>Licences - intern</v>
          </cell>
          <cell r="H242" t="str">
            <v>ManOldData, ManInpFin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</row>
        <row r="243">
          <cell r="A243" t="str">
            <v>Lic</v>
          </cell>
          <cell r="B243" t="str">
            <v>GV0834</v>
          </cell>
          <cell r="C243" t="str">
            <v>GV</v>
          </cell>
          <cell r="D243">
            <v>2360</v>
          </cell>
          <cell r="E243" t="str">
            <v>Licences</v>
          </cell>
          <cell r="H243" t="str">
            <v>GV</v>
          </cell>
          <cell r="J243">
            <v>0</v>
          </cell>
          <cell r="K243">
            <v>29095</v>
          </cell>
          <cell r="L243">
            <v>28878</v>
          </cell>
          <cell r="M243">
            <v>65519.429769091133</v>
          </cell>
          <cell r="N243">
            <v>83196.782481215123</v>
          </cell>
          <cell r="O243">
            <v>6458.680586442928</v>
          </cell>
          <cell r="P243">
            <v>6976.1805864429298</v>
          </cell>
          <cell r="Q243">
            <v>6976.1805864429298</v>
          </cell>
          <cell r="R243">
            <v>6976.1805864429298</v>
          </cell>
          <cell r="S243">
            <v>6976.1805864429298</v>
          </cell>
          <cell r="T243">
            <v>6976.1805864429298</v>
          </cell>
          <cell r="U243">
            <v>6976.1805864429298</v>
          </cell>
          <cell r="V243">
            <v>6976.1805864429298</v>
          </cell>
          <cell r="W243">
            <v>6976.1805864429298</v>
          </cell>
          <cell r="X243">
            <v>6976.1805864429298</v>
          </cell>
          <cell r="Y243">
            <v>6976.2952333929297</v>
          </cell>
          <cell r="Z243">
            <v>6976.1813833929282</v>
          </cell>
          <cell r="AA243">
            <v>88641.533998639774</v>
          </cell>
          <cell r="AB243">
            <v>93369.757372260123</v>
          </cell>
          <cell r="AC243">
            <v>98704.961230344517</v>
          </cell>
        </row>
        <row r="244">
          <cell r="A244" t="str">
            <v>Trav_entert_exp_ext</v>
          </cell>
          <cell r="B244" t="str">
            <v>GV0840.extern</v>
          </cell>
          <cell r="C244" t="str">
            <v>GV</v>
          </cell>
          <cell r="D244">
            <v>2370</v>
          </cell>
          <cell r="E244" t="str">
            <v>Travel/entertainment expenses - extern</v>
          </cell>
          <cell r="H244" t="str">
            <v>ManOldData, ManInpFin</v>
          </cell>
          <cell r="J244">
            <v>0</v>
          </cell>
          <cell r="K244">
            <v>74153</v>
          </cell>
          <cell r="L244">
            <v>76772</v>
          </cell>
          <cell r="M244">
            <v>50691.230138053303</v>
          </cell>
          <cell r="N244">
            <v>59347.693650925634</v>
          </cell>
          <cell r="O244">
            <v>3906.987139448318</v>
          </cell>
          <cell r="P244">
            <v>4442.9257636993962</v>
          </cell>
          <cell r="Q244">
            <v>4758.9701231340059</v>
          </cell>
          <cell r="R244">
            <v>4534.6639481100938</v>
          </cell>
          <cell r="S244">
            <v>4370.712523880994</v>
          </cell>
          <cell r="T244">
            <v>6970.33759606286</v>
          </cell>
          <cell r="U244">
            <v>5241.4209762910996</v>
          </cell>
          <cell r="V244">
            <v>4491.7963529944091</v>
          </cell>
          <cell r="W244">
            <v>5432.2329142509443</v>
          </cell>
          <cell r="X244">
            <v>4898.7903517525519</v>
          </cell>
          <cell r="Y244">
            <v>5361.7018196948629</v>
          </cell>
          <cell r="Z244">
            <v>4937.1541416060536</v>
          </cell>
          <cell r="AA244">
            <v>63014.32556664844</v>
          </cell>
          <cell r="AB244">
            <v>66870.450377672256</v>
          </cell>
          <cell r="AC244">
            <v>70183.698404212933</v>
          </cell>
        </row>
        <row r="245">
          <cell r="A245" t="str">
            <v>Trav_entert_exp_int</v>
          </cell>
          <cell r="B245" t="str">
            <v>GV0840.intern</v>
          </cell>
          <cell r="C245" t="str">
            <v>GV</v>
          </cell>
          <cell r="D245">
            <v>2380</v>
          </cell>
          <cell r="E245" t="str">
            <v>Travel/entertainment expenses - intern</v>
          </cell>
          <cell r="H245" t="str">
            <v>ManOldData, ManInpFin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</row>
        <row r="246">
          <cell r="A246" t="str">
            <v>Trav_entert_exp</v>
          </cell>
          <cell r="B246" t="str">
            <v>GV0840</v>
          </cell>
          <cell r="C246" t="str">
            <v>GV</v>
          </cell>
          <cell r="D246">
            <v>2390</v>
          </cell>
          <cell r="E246" t="str">
            <v>Travel/entertainment expenses</v>
          </cell>
          <cell r="H246" t="str">
            <v>GV</v>
          </cell>
          <cell r="J246">
            <v>0</v>
          </cell>
          <cell r="K246">
            <v>74153</v>
          </cell>
          <cell r="L246">
            <v>76772</v>
          </cell>
          <cell r="M246">
            <v>50691.230138053303</v>
          </cell>
          <cell r="N246">
            <v>59347.693650925634</v>
          </cell>
          <cell r="O246">
            <v>3906.987139448318</v>
          </cell>
          <cell r="P246">
            <v>4442.9257636993962</v>
          </cell>
          <cell r="Q246">
            <v>4758.9701231340059</v>
          </cell>
          <cell r="R246">
            <v>4534.6639481100938</v>
          </cell>
          <cell r="S246">
            <v>4370.712523880994</v>
          </cell>
          <cell r="T246">
            <v>6970.33759606286</v>
          </cell>
          <cell r="U246">
            <v>5241.4209762910996</v>
          </cell>
          <cell r="V246">
            <v>4491.7963529944091</v>
          </cell>
          <cell r="W246">
            <v>5432.2329142509443</v>
          </cell>
          <cell r="X246">
            <v>4898.7903517525519</v>
          </cell>
          <cell r="Y246">
            <v>5361.7018196948629</v>
          </cell>
          <cell r="Z246">
            <v>4937.1541416060536</v>
          </cell>
          <cell r="AA246">
            <v>63014.32556664844</v>
          </cell>
          <cell r="AB246">
            <v>66870.450377672256</v>
          </cell>
          <cell r="AC246">
            <v>70183.698404212933</v>
          </cell>
        </row>
        <row r="247">
          <cell r="A247" t="str">
            <v>Oth_empl_relat_cost_ext</v>
          </cell>
          <cell r="B247" t="str">
            <v>GV0850.extern</v>
          </cell>
          <cell r="C247" t="str">
            <v>GV</v>
          </cell>
          <cell r="D247">
            <v>2400</v>
          </cell>
          <cell r="E247" t="str">
            <v>Other employee-related costs - extern</v>
          </cell>
          <cell r="H247" t="str">
            <v>ManOldData, ManInpFin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</row>
        <row r="248">
          <cell r="A248" t="str">
            <v>Oth_empl_relat_cost_int</v>
          </cell>
          <cell r="B248" t="str">
            <v>GV0850.intern</v>
          </cell>
          <cell r="C248" t="str">
            <v>GV</v>
          </cell>
          <cell r="D248">
            <v>2410</v>
          </cell>
          <cell r="E248" t="str">
            <v>Other employee-related costs - intern</v>
          </cell>
          <cell r="H248" t="str">
            <v>ManOldData, ManInpFin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</row>
        <row r="249">
          <cell r="A249" t="str">
            <v>Oth_empl_relat_cost</v>
          </cell>
          <cell r="B249" t="str">
            <v>GV0850</v>
          </cell>
          <cell r="C249" t="str">
            <v>GV</v>
          </cell>
          <cell r="D249">
            <v>2420</v>
          </cell>
          <cell r="E249" t="str">
            <v>Other employee-related costs</v>
          </cell>
          <cell r="H249" t="str">
            <v>GV</v>
          </cell>
          <cell r="J249">
            <v>0</v>
          </cell>
          <cell r="K249">
            <v>0</v>
          </cell>
          <cell r="L249">
            <v>0</v>
          </cell>
          <cell r="M249">
            <v>83115.574944925203</v>
          </cell>
          <cell r="N249">
            <v>111502.38140677942</v>
          </cell>
          <cell r="O249">
            <v>9254.2056858813448</v>
          </cell>
          <cell r="P249">
            <v>9260.4869943502745</v>
          </cell>
          <cell r="Q249">
            <v>9281.8042339734875</v>
          </cell>
          <cell r="R249">
            <v>9278.6833025142023</v>
          </cell>
          <cell r="S249">
            <v>9289.5508025142026</v>
          </cell>
          <cell r="T249">
            <v>9310.2508025142033</v>
          </cell>
          <cell r="U249">
            <v>9297.8135525142025</v>
          </cell>
          <cell r="V249">
            <v>9303.0123065034877</v>
          </cell>
          <cell r="W249">
            <v>9338.2023065034882</v>
          </cell>
          <cell r="X249">
            <v>9304.0473065034894</v>
          </cell>
          <cell r="Y249">
            <v>9303.0123065034895</v>
          </cell>
          <cell r="Z249">
            <v>9281.3118065034887</v>
          </cell>
          <cell r="AA249">
            <v>116547.57552420694</v>
          </cell>
          <cell r="AB249">
            <v>114039.70737595423</v>
          </cell>
          <cell r="AC249">
            <v>120476.11576565864</v>
          </cell>
        </row>
        <row r="250">
          <cell r="A250" t="str">
            <v>Adver_exp_ext</v>
          </cell>
          <cell r="B250" t="str">
            <v>GV0860.extern</v>
          </cell>
          <cell r="C250" t="str">
            <v>GV</v>
          </cell>
          <cell r="D250">
            <v>2430</v>
          </cell>
          <cell r="E250" t="str">
            <v>Advertising expenses - extern</v>
          </cell>
          <cell r="H250" t="str">
            <v>ManOldData, ManInpFin</v>
          </cell>
          <cell r="J250">
            <v>0</v>
          </cell>
          <cell r="K250">
            <v>250288</v>
          </cell>
          <cell r="L250">
            <v>326928</v>
          </cell>
          <cell r="M250">
            <v>263769.62542996829</v>
          </cell>
          <cell r="N250">
            <v>282122.61706339056</v>
          </cell>
          <cell r="O250">
            <v>19386.851421949206</v>
          </cell>
          <cell r="P250">
            <v>19386.851421949206</v>
          </cell>
          <cell r="Q250">
            <v>20887.851421949206</v>
          </cell>
          <cell r="R250">
            <v>28868.851421949206</v>
          </cell>
          <cell r="S250">
            <v>21388.851421949206</v>
          </cell>
          <cell r="T250">
            <v>24388.851421949206</v>
          </cell>
          <cell r="U250">
            <v>24388.851421949206</v>
          </cell>
          <cell r="V250">
            <v>19388.851421949206</v>
          </cell>
          <cell r="W250">
            <v>24388.851421949206</v>
          </cell>
          <cell r="X250">
            <v>22388.851421949206</v>
          </cell>
          <cell r="Y250">
            <v>22389.051421949203</v>
          </cell>
          <cell r="Z250">
            <v>34870.051421949203</v>
          </cell>
          <cell r="AA250">
            <v>294923.61698005709</v>
          </cell>
          <cell r="AB250">
            <v>308198.61698005721</v>
          </cell>
          <cell r="AC250">
            <v>322503.11698005715</v>
          </cell>
        </row>
        <row r="251">
          <cell r="A251" t="str">
            <v>Adver_exp_int</v>
          </cell>
          <cell r="B251" t="str">
            <v>GV0860.intern</v>
          </cell>
          <cell r="C251" t="str">
            <v>GV</v>
          </cell>
          <cell r="D251">
            <v>2440</v>
          </cell>
          <cell r="E251" t="str">
            <v>Advertising expenses - intern</v>
          </cell>
          <cell r="H251" t="str">
            <v>ManOldData, ManInpFin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</row>
        <row r="252">
          <cell r="A252" t="str">
            <v>Adver_exp</v>
          </cell>
          <cell r="B252" t="str">
            <v>GV0860</v>
          </cell>
          <cell r="C252" t="str">
            <v>GV</v>
          </cell>
          <cell r="D252">
            <v>2450</v>
          </cell>
          <cell r="E252" t="str">
            <v>Advertising expenses</v>
          </cell>
          <cell r="H252" t="str">
            <v>GV</v>
          </cell>
          <cell r="J252">
            <v>0</v>
          </cell>
          <cell r="K252">
            <v>250288</v>
          </cell>
          <cell r="L252">
            <v>326928</v>
          </cell>
          <cell r="M252">
            <v>263769.62542996829</v>
          </cell>
          <cell r="N252">
            <v>282122.61706339056</v>
          </cell>
          <cell r="O252">
            <v>19386.851421949206</v>
          </cell>
          <cell r="P252">
            <v>19386.851421949206</v>
          </cell>
          <cell r="Q252">
            <v>20887.851421949206</v>
          </cell>
          <cell r="R252">
            <v>28868.851421949206</v>
          </cell>
          <cell r="S252">
            <v>21388.851421949206</v>
          </cell>
          <cell r="T252">
            <v>24388.851421949206</v>
          </cell>
          <cell r="U252">
            <v>24388.851421949206</v>
          </cell>
          <cell r="V252">
            <v>19388.851421949206</v>
          </cell>
          <cell r="W252">
            <v>24388.851421949206</v>
          </cell>
          <cell r="X252">
            <v>22388.851421949206</v>
          </cell>
          <cell r="Y252">
            <v>22389.051421949203</v>
          </cell>
          <cell r="Z252">
            <v>34870.051421949203</v>
          </cell>
          <cell r="AA252">
            <v>294923.61698005709</v>
          </cell>
          <cell r="AB252">
            <v>308198.61698005721</v>
          </cell>
          <cell r="AC252">
            <v>322503.11698005715</v>
          </cell>
        </row>
        <row r="253">
          <cell r="A253" t="str">
            <v>Sale_comm_ext</v>
          </cell>
          <cell r="B253" t="str">
            <v>GV0870.extern</v>
          </cell>
          <cell r="C253" t="str">
            <v>GV</v>
          </cell>
          <cell r="D253">
            <v>2460</v>
          </cell>
          <cell r="E253" t="str">
            <v>Sales commissions - extern</v>
          </cell>
          <cell r="H253" t="str">
            <v>ManOldData, ManInpFin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</row>
        <row r="254">
          <cell r="A254" t="str">
            <v>Sale_comm_int</v>
          </cell>
          <cell r="B254" t="str">
            <v>GV0870.intern</v>
          </cell>
          <cell r="C254" t="str">
            <v>GV</v>
          </cell>
          <cell r="D254">
            <v>2470</v>
          </cell>
          <cell r="E254" t="str">
            <v>Sales commissions - intern</v>
          </cell>
          <cell r="H254" t="str">
            <v>ManOldData, ManInpFin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</row>
        <row r="255">
          <cell r="A255" t="str">
            <v>Sale_comm</v>
          </cell>
          <cell r="B255" t="str">
            <v>GV0870</v>
          </cell>
          <cell r="C255" t="str">
            <v>GV</v>
          </cell>
          <cell r="D255">
            <v>2480</v>
          </cell>
          <cell r="E255" t="str">
            <v>Sales commissions</v>
          </cell>
          <cell r="H255" t="str">
            <v>GV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A256" t="str">
            <v>Post_char_ext</v>
          </cell>
          <cell r="B256" t="str">
            <v>GV0880.extern</v>
          </cell>
          <cell r="C256" t="str">
            <v>GV</v>
          </cell>
          <cell r="D256">
            <v>2490</v>
          </cell>
          <cell r="E256" t="str">
            <v>Postal charges - extern</v>
          </cell>
          <cell r="H256" t="str">
            <v>ManOldData, ManInpFin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A257" t="str">
            <v>Post_char_int</v>
          </cell>
          <cell r="B257" t="str">
            <v>GV0880.intern</v>
          </cell>
          <cell r="C257" t="str">
            <v>GV</v>
          </cell>
          <cell r="D257">
            <v>2500</v>
          </cell>
          <cell r="E257" t="str">
            <v>Postal charges - intern</v>
          </cell>
          <cell r="H257" t="str">
            <v>ManOldData, ManInpFin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A258" t="str">
            <v>Post_char</v>
          </cell>
          <cell r="B258" t="str">
            <v>GV0880</v>
          </cell>
          <cell r="C258" t="str">
            <v>GV</v>
          </cell>
          <cell r="D258">
            <v>2510</v>
          </cell>
          <cell r="E258" t="str">
            <v>Postal charges</v>
          </cell>
          <cell r="H258" t="str">
            <v>GV</v>
          </cell>
          <cell r="J258">
            <v>0</v>
          </cell>
          <cell r="K258">
            <v>0</v>
          </cell>
          <cell r="L258">
            <v>0</v>
          </cell>
          <cell r="M258">
            <v>71033.739473890004</v>
          </cell>
          <cell r="N258">
            <v>73200.439572328876</v>
          </cell>
          <cell r="O258">
            <v>5918.6245338867811</v>
          </cell>
          <cell r="P258">
            <v>5917.6494686667811</v>
          </cell>
          <cell r="Q258">
            <v>5917.6869279042812</v>
          </cell>
          <cell r="R258">
            <v>6124.746862684281</v>
          </cell>
          <cell r="S258">
            <v>6124.746862684281</v>
          </cell>
          <cell r="T258">
            <v>6124.8503626842812</v>
          </cell>
          <cell r="U258">
            <v>6178.6703626842809</v>
          </cell>
          <cell r="V258">
            <v>6178.6928382267815</v>
          </cell>
          <cell r="W258">
            <v>6126.9428382267815</v>
          </cell>
          <cell r="X258">
            <v>6230.4428382267815</v>
          </cell>
          <cell r="Y258">
            <v>6178.6928382267815</v>
          </cell>
          <cell r="Z258">
            <v>6178.6928382267815</v>
          </cell>
          <cell r="AA258">
            <v>73904.228502550657</v>
          </cell>
          <cell r="AB258">
            <v>75282.672633278882</v>
          </cell>
          <cell r="AC258">
            <v>77367.755588292042</v>
          </cell>
        </row>
        <row r="259">
          <cell r="A259" t="str">
            <v>Leg_fee_ext</v>
          </cell>
          <cell r="B259" t="str">
            <v>GV0885.extern</v>
          </cell>
          <cell r="C259" t="str">
            <v>GV</v>
          </cell>
          <cell r="D259">
            <v>2520</v>
          </cell>
          <cell r="E259" t="str">
            <v>Legal fees - extern</v>
          </cell>
          <cell r="H259" t="str">
            <v>ManOldData, ManInpFin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A260" t="str">
            <v>Leg_fee_int</v>
          </cell>
          <cell r="B260" t="str">
            <v>GV0885.intern</v>
          </cell>
          <cell r="C260" t="str">
            <v>GV</v>
          </cell>
          <cell r="D260">
            <v>2530</v>
          </cell>
          <cell r="E260" t="str">
            <v>Legal fees - intern</v>
          </cell>
          <cell r="H260" t="str">
            <v>ManOldData, ManInpFin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A261" t="str">
            <v>Leg_fee</v>
          </cell>
          <cell r="B261" t="str">
            <v>GV0885</v>
          </cell>
          <cell r="C261" t="str">
            <v>GV</v>
          </cell>
          <cell r="D261">
            <v>2540</v>
          </cell>
          <cell r="E261" t="str">
            <v>Legal fees</v>
          </cell>
          <cell r="H261" t="str">
            <v>GV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</row>
        <row r="262">
          <cell r="A262" t="str">
            <v>Cons_fee_ext</v>
          </cell>
          <cell r="B262" t="str">
            <v>GV0890.extern</v>
          </cell>
          <cell r="C262" t="str">
            <v>GV</v>
          </cell>
          <cell r="D262">
            <v>2550</v>
          </cell>
          <cell r="E262" t="str">
            <v>Consulting fees - extern</v>
          </cell>
          <cell r="H262" t="str">
            <v>ManOldData, ManInpFin</v>
          </cell>
          <cell r="J262">
            <v>0</v>
          </cell>
          <cell r="K262">
            <v>194069</v>
          </cell>
          <cell r="L262">
            <v>186797</v>
          </cell>
          <cell r="M262">
            <v>174341.11535084693</v>
          </cell>
          <cell r="N262">
            <v>188426.04319688497</v>
          </cell>
          <cell r="O262">
            <v>13788.493689713561</v>
          </cell>
          <cell r="P262">
            <v>16543.158515448362</v>
          </cell>
          <cell r="Q262">
            <v>17625.436836309957</v>
          </cell>
          <cell r="R262">
            <v>14344.771625551426</v>
          </cell>
          <cell r="S262">
            <v>14291.193720377962</v>
          </cell>
          <cell r="T262">
            <v>18164.593996691594</v>
          </cell>
          <cell r="U262">
            <v>14035.665231194434</v>
          </cell>
          <cell r="V262">
            <v>15032.830564800777</v>
          </cell>
          <cell r="W262">
            <v>17141.09121670606</v>
          </cell>
          <cell r="X262">
            <v>14306.206113952045</v>
          </cell>
          <cell r="Y262">
            <v>14688.695113808366</v>
          </cell>
          <cell r="Z262">
            <v>18463.906572330474</v>
          </cell>
          <cell r="AA262">
            <v>162412.77017143054</v>
          </cell>
          <cell r="AB262">
            <v>157500.04124804898</v>
          </cell>
          <cell r="AC262">
            <v>151969.36293617255</v>
          </cell>
        </row>
        <row r="263">
          <cell r="A263" t="str">
            <v>Cons_fee_int</v>
          </cell>
          <cell r="B263" t="str">
            <v>GV0890.intern</v>
          </cell>
          <cell r="C263" t="str">
            <v>GV</v>
          </cell>
          <cell r="D263">
            <v>2560</v>
          </cell>
          <cell r="E263" t="str">
            <v>Consulting fees - intern</v>
          </cell>
          <cell r="H263" t="str">
            <v>ManOldData, ManInpFin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A264" t="str">
            <v>Cons_fee</v>
          </cell>
          <cell r="B264" t="str">
            <v>GV0890</v>
          </cell>
          <cell r="C264" t="str">
            <v>GV</v>
          </cell>
          <cell r="D264">
            <v>2570</v>
          </cell>
          <cell r="E264" t="str">
            <v>Consulting fees</v>
          </cell>
          <cell r="H264" t="str">
            <v>GV</v>
          </cell>
          <cell r="J264">
            <v>0</v>
          </cell>
          <cell r="K264">
            <v>194069</v>
          </cell>
          <cell r="L264">
            <v>186797</v>
          </cell>
          <cell r="M264">
            <v>174341.11535084693</v>
          </cell>
          <cell r="N264">
            <v>188426.04319688497</v>
          </cell>
          <cell r="O264">
            <v>13788.493689713561</v>
          </cell>
          <cell r="P264">
            <v>16543.158515448362</v>
          </cell>
          <cell r="Q264">
            <v>17625.436836309957</v>
          </cell>
          <cell r="R264">
            <v>14344.771625551426</v>
          </cell>
          <cell r="S264">
            <v>14291.193720377962</v>
          </cell>
          <cell r="T264">
            <v>18164.593996691594</v>
          </cell>
          <cell r="U264">
            <v>14035.665231194434</v>
          </cell>
          <cell r="V264">
            <v>15032.830564800777</v>
          </cell>
          <cell r="W264">
            <v>17141.09121670606</v>
          </cell>
          <cell r="X264">
            <v>14306.206113952045</v>
          </cell>
          <cell r="Y264">
            <v>14688.695113808366</v>
          </cell>
          <cell r="Z264">
            <v>18463.906572330474</v>
          </cell>
          <cell r="AA264">
            <v>162412.77017143054</v>
          </cell>
          <cell r="AB264">
            <v>157500.04124804898</v>
          </cell>
          <cell r="AC264">
            <v>151969.36293617255</v>
          </cell>
        </row>
        <row r="265">
          <cell r="A265" t="str">
            <v>Bk_loss_retire_prop_ext</v>
          </cell>
          <cell r="B265" t="str">
            <v>GV0900.extern</v>
          </cell>
          <cell r="C265" t="str">
            <v>GV</v>
          </cell>
          <cell r="D265">
            <v>2580</v>
          </cell>
          <cell r="E265" t="str">
            <v>Book losses from retirements of property - extern</v>
          </cell>
          <cell r="H265" t="str">
            <v>ManOldData, ManInpFin</v>
          </cell>
          <cell r="J265">
            <v>0</v>
          </cell>
          <cell r="K265">
            <v>18939</v>
          </cell>
          <cell r="L265">
            <v>0</v>
          </cell>
          <cell r="M265">
            <v>10162.64170362</v>
          </cell>
          <cell r="N265">
            <v>30364.334000000006</v>
          </cell>
          <cell r="O265">
            <v>0</v>
          </cell>
          <cell r="P265">
            <v>4.3820496387070307E-7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30364.334000000003</v>
          </cell>
          <cell r="AA265">
            <v>8001.5370000000075</v>
          </cell>
          <cell r="AB265">
            <v>0</v>
          </cell>
          <cell r="AC265">
            <v>0</v>
          </cell>
        </row>
        <row r="266">
          <cell r="A266" t="str">
            <v>Bk_loss_retire_prop_int</v>
          </cell>
          <cell r="B266" t="str">
            <v>GV0900.intern</v>
          </cell>
          <cell r="C266" t="str">
            <v>GV</v>
          </cell>
          <cell r="D266">
            <v>2590</v>
          </cell>
          <cell r="E266" t="str">
            <v>Book losses from retirements of property - intern</v>
          </cell>
          <cell r="H266" t="str">
            <v>ManOldData, ManInpFin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A267" t="str">
            <v>Bk_loss_retire_prop</v>
          </cell>
          <cell r="B267" t="str">
            <v>GV0900</v>
          </cell>
          <cell r="C267" t="str">
            <v>GV</v>
          </cell>
          <cell r="D267">
            <v>2600</v>
          </cell>
          <cell r="E267" t="str">
            <v>Book losses from retirements of property</v>
          </cell>
          <cell r="H267" t="str">
            <v>GV</v>
          </cell>
          <cell r="J267">
            <v>0</v>
          </cell>
          <cell r="K267">
            <v>18939</v>
          </cell>
          <cell r="L267">
            <v>0</v>
          </cell>
          <cell r="M267">
            <v>10162.64170362</v>
          </cell>
          <cell r="N267">
            <v>30364.334000000006</v>
          </cell>
          <cell r="O267">
            <v>0</v>
          </cell>
          <cell r="P267">
            <v>4.3820496387070307E-7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30364.334000000003</v>
          </cell>
          <cell r="AA267">
            <v>8001.5370000000075</v>
          </cell>
          <cell r="AB267">
            <v>0</v>
          </cell>
          <cell r="AC267">
            <v>0</v>
          </cell>
        </row>
        <row r="268">
          <cell r="A268" t="str">
            <v>Bk_loss_retire_fin_ass_ext</v>
          </cell>
          <cell r="B268" t="str">
            <v>GV0905.extern</v>
          </cell>
          <cell r="C268" t="str">
            <v>GV</v>
          </cell>
          <cell r="D268">
            <v>2610</v>
          </cell>
          <cell r="E268" t="str">
            <v>Book losses from retirem. of fin. assets - extern</v>
          </cell>
          <cell r="H268" t="str">
            <v>ManOldData, ManInpFin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</row>
        <row r="269">
          <cell r="A269" t="str">
            <v>Bk_loss_retirem_fin_ass_int</v>
          </cell>
          <cell r="B269" t="str">
            <v>GV0905.intern</v>
          </cell>
          <cell r="C269" t="str">
            <v>GV</v>
          </cell>
          <cell r="D269">
            <v>2620</v>
          </cell>
          <cell r="E269" t="str">
            <v>Book losses from retirem. of fin. assets - intern</v>
          </cell>
          <cell r="H269" t="str">
            <v>ManOldData, ManInpFin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</row>
        <row r="270">
          <cell r="A270" t="str">
            <v>Bk_loss_retirem_fin_ass</v>
          </cell>
          <cell r="B270" t="str">
            <v>GV0905</v>
          </cell>
          <cell r="C270" t="str">
            <v>GV</v>
          </cell>
          <cell r="D270">
            <v>2630</v>
          </cell>
          <cell r="E270" t="str">
            <v>Book losses from retirem. of fin. assets</v>
          </cell>
          <cell r="H270" t="str">
            <v>GV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</row>
        <row r="271">
          <cell r="A271" t="str">
            <v>Loss_receiv_ext</v>
          </cell>
          <cell r="B271" t="str">
            <v>GV0910.extern</v>
          </cell>
          <cell r="C271" t="str">
            <v>GV</v>
          </cell>
          <cell r="D271">
            <v>2640</v>
          </cell>
          <cell r="E271" t="str">
            <v>Losses on receivables - extern</v>
          </cell>
          <cell r="H271" t="str">
            <v>ManOldData, ManInpFin</v>
          </cell>
          <cell r="J271">
            <v>468693</v>
          </cell>
          <cell r="K271">
            <v>115956</v>
          </cell>
          <cell r="L271">
            <v>193335</v>
          </cell>
          <cell r="M271">
            <v>150479.39521161417</v>
          </cell>
          <cell r="N271">
            <v>160242.02854874491</v>
          </cell>
          <cell r="O271">
            <v>13133.831223429024</v>
          </cell>
          <cell r="P271">
            <v>13224.191860570911</v>
          </cell>
          <cell r="Q271">
            <v>13281.640448641607</v>
          </cell>
          <cell r="R271">
            <v>13330.366314316154</v>
          </cell>
          <cell r="S271">
            <v>13370.020642629926</v>
          </cell>
          <cell r="T271">
            <v>13403.599678031122</v>
          </cell>
          <cell r="U271">
            <v>13437.92729751813</v>
          </cell>
          <cell r="V271">
            <v>13465.277048273379</v>
          </cell>
          <cell r="W271">
            <v>13491.172072194409</v>
          </cell>
          <cell r="X271">
            <v>13326.37075110158</v>
          </cell>
          <cell r="Y271">
            <v>13366.059099007838</v>
          </cell>
          <cell r="Z271">
            <v>13411.572113030834</v>
          </cell>
          <cell r="AA271">
            <v>169244.50840390893</v>
          </cell>
          <cell r="AB271">
            <v>179581.83532232727</v>
          </cell>
          <cell r="AC271">
            <v>192661.48668374555</v>
          </cell>
        </row>
        <row r="272">
          <cell r="A272" t="str">
            <v>Loss_receiv_int</v>
          </cell>
          <cell r="B272" t="str">
            <v>GV0910.intern</v>
          </cell>
          <cell r="C272" t="str">
            <v>GV</v>
          </cell>
          <cell r="D272">
            <v>2650</v>
          </cell>
          <cell r="E272" t="str">
            <v>Losses on receivables - intern</v>
          </cell>
          <cell r="H272" t="str">
            <v>ManOldData, ManInpFin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</row>
        <row r="273">
          <cell r="A273" t="str">
            <v>Loss_receiv</v>
          </cell>
          <cell r="B273" t="str">
            <v>GV0910</v>
          </cell>
          <cell r="C273" t="str">
            <v>GV</v>
          </cell>
          <cell r="D273">
            <v>2660</v>
          </cell>
          <cell r="E273" t="str">
            <v>Losses on receivables</v>
          </cell>
          <cell r="H273" t="str">
            <v>GV</v>
          </cell>
          <cell r="J273">
            <v>468693</v>
          </cell>
          <cell r="K273">
            <v>115956</v>
          </cell>
          <cell r="L273">
            <v>193335</v>
          </cell>
          <cell r="M273">
            <v>150479.39521161417</v>
          </cell>
          <cell r="N273">
            <v>160242.02854874491</v>
          </cell>
          <cell r="O273">
            <v>13133.831223429024</v>
          </cell>
          <cell r="P273">
            <v>13224.191860570911</v>
          </cell>
          <cell r="Q273">
            <v>13281.640448641607</v>
          </cell>
          <cell r="R273">
            <v>13330.366314316154</v>
          </cell>
          <cell r="S273">
            <v>13370.020642629926</v>
          </cell>
          <cell r="T273">
            <v>13403.599678031122</v>
          </cell>
          <cell r="U273">
            <v>13437.92729751813</v>
          </cell>
          <cell r="V273">
            <v>13465.277048273379</v>
          </cell>
          <cell r="W273">
            <v>13491.172072194409</v>
          </cell>
          <cell r="X273">
            <v>13326.37075110158</v>
          </cell>
          <cell r="Y273">
            <v>13366.059099007838</v>
          </cell>
          <cell r="Z273">
            <v>13411.572113030834</v>
          </cell>
          <cell r="AA273">
            <v>169244.50840390893</v>
          </cell>
          <cell r="AB273">
            <v>179581.83532232727</v>
          </cell>
          <cell r="AC273">
            <v>192661.48668374555</v>
          </cell>
        </row>
        <row r="274">
          <cell r="A274" t="str">
            <v>Transf_acc_ext_tax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</row>
        <row r="275">
          <cell r="A275" t="str">
            <v>Transf_acc_ext</v>
          </cell>
          <cell r="B275" t="str">
            <v>GV0916.extern</v>
          </cell>
          <cell r="C275" t="str">
            <v>GV</v>
          </cell>
          <cell r="D275">
            <v>2670</v>
          </cell>
          <cell r="E275" t="str">
            <v>Transfers to accruals - extern</v>
          </cell>
          <cell r="H275" t="str">
            <v>ManOldData, ManInpFin</v>
          </cell>
          <cell r="J275">
            <v>182751</v>
          </cell>
          <cell r="K275">
            <v>71915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A276" t="str">
            <v>Transf_acc_int</v>
          </cell>
          <cell r="B276" t="str">
            <v>GV0916.intern</v>
          </cell>
          <cell r="C276" t="str">
            <v>GV</v>
          </cell>
          <cell r="D276">
            <v>2680</v>
          </cell>
          <cell r="E276" t="str">
            <v>Transfers to accruals - intern</v>
          </cell>
          <cell r="H276" t="str">
            <v>ManOldData, ManInpFin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A277" t="str">
            <v>Transf_acc</v>
          </cell>
          <cell r="B277" t="str">
            <v>GV0916</v>
          </cell>
          <cell r="C277" t="str">
            <v>GV</v>
          </cell>
          <cell r="D277">
            <v>2690</v>
          </cell>
          <cell r="E277" t="str">
            <v>Transfers to accruals</v>
          </cell>
          <cell r="H277" t="str">
            <v>GV</v>
          </cell>
          <cell r="J277">
            <v>182751</v>
          </cell>
          <cell r="K277">
            <v>71915</v>
          </cell>
          <cell r="L277">
            <v>0</v>
          </cell>
          <cell r="M277">
            <v>16529</v>
          </cell>
          <cell r="N277">
            <v>11255</v>
          </cell>
          <cell r="O277">
            <v>937.91666666666697</v>
          </cell>
          <cell r="P277">
            <v>937.91666666666663</v>
          </cell>
          <cell r="Q277">
            <v>937.91666666666663</v>
          </cell>
          <cell r="R277">
            <v>937.91666666666663</v>
          </cell>
          <cell r="S277">
            <v>937.91666666666663</v>
          </cell>
          <cell r="T277">
            <v>937.91666666666663</v>
          </cell>
          <cell r="U277">
            <v>937.91666666666663</v>
          </cell>
          <cell r="V277">
            <v>937.91666666666663</v>
          </cell>
          <cell r="W277">
            <v>937.91666666666663</v>
          </cell>
          <cell r="X277">
            <v>937.91666666666663</v>
          </cell>
          <cell r="Y277">
            <v>937.91666666666663</v>
          </cell>
          <cell r="Z277">
            <v>937.91666666666663</v>
          </cell>
          <cell r="AA277">
            <v>9729</v>
          </cell>
          <cell r="AB277">
            <v>9213.25</v>
          </cell>
          <cell r="AC277">
            <v>8471.1125000000029</v>
          </cell>
        </row>
        <row r="278">
          <cell r="A278" t="str">
            <v>For_curr_loss_ext</v>
          </cell>
          <cell r="B278" t="str">
            <v>GV0918.extern</v>
          </cell>
          <cell r="C278" t="str">
            <v>GV</v>
          </cell>
          <cell r="D278">
            <v>2700</v>
          </cell>
          <cell r="E278" t="str">
            <v>Foreign currency losses - extern</v>
          </cell>
          <cell r="H278" t="str">
            <v>ManOldData, ManInpFin</v>
          </cell>
          <cell r="J278">
            <v>0</v>
          </cell>
          <cell r="K278">
            <v>0</v>
          </cell>
          <cell r="L278">
            <v>-12000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A279" t="str">
            <v>For_curr_loss_int</v>
          </cell>
          <cell r="B279" t="str">
            <v>GV0918.intern</v>
          </cell>
          <cell r="C279" t="str">
            <v>GV</v>
          </cell>
          <cell r="D279">
            <v>2710</v>
          </cell>
          <cell r="E279" t="str">
            <v>Foreign currency losses - intern</v>
          </cell>
          <cell r="H279" t="str">
            <v>ManOldData, ManInpFin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A280" t="str">
            <v>For_curr_loss</v>
          </cell>
          <cell r="B280" t="str">
            <v>GV0918</v>
          </cell>
          <cell r="C280" t="str">
            <v>GV</v>
          </cell>
          <cell r="D280">
            <v>2720</v>
          </cell>
          <cell r="E280" t="str">
            <v>Foreign currency losses</v>
          </cell>
          <cell r="H280" t="str">
            <v>GV</v>
          </cell>
          <cell r="J280">
            <v>0</v>
          </cell>
          <cell r="K280">
            <v>0</v>
          </cell>
          <cell r="L280">
            <v>-12000</v>
          </cell>
          <cell r="M280">
            <v>12000</v>
          </cell>
          <cell r="N280">
            <v>12000</v>
          </cell>
          <cell r="O280">
            <v>1000</v>
          </cell>
          <cell r="P280">
            <v>1000</v>
          </cell>
          <cell r="Q280">
            <v>1000</v>
          </cell>
          <cell r="R280">
            <v>1000</v>
          </cell>
          <cell r="S280">
            <v>1000</v>
          </cell>
          <cell r="T280">
            <v>1000</v>
          </cell>
          <cell r="U280">
            <v>1000</v>
          </cell>
          <cell r="V280">
            <v>1000</v>
          </cell>
          <cell r="W280">
            <v>1000</v>
          </cell>
          <cell r="X280">
            <v>1000</v>
          </cell>
          <cell r="Y280">
            <v>1000</v>
          </cell>
          <cell r="Z280">
            <v>1000</v>
          </cell>
          <cell r="AA280">
            <v>12000</v>
          </cell>
          <cell r="AB280">
            <v>12000</v>
          </cell>
          <cell r="AC280">
            <v>12000</v>
          </cell>
        </row>
        <row r="281">
          <cell r="A281" t="str">
            <v>Oth_exp_not_rel_act_per_ext</v>
          </cell>
          <cell r="B281" t="str">
            <v>GV0920.extern</v>
          </cell>
          <cell r="C281" t="str">
            <v>GV</v>
          </cell>
          <cell r="D281">
            <v>2730</v>
          </cell>
          <cell r="E281" t="str">
            <v>Other exp. not relating to actual period - extern</v>
          </cell>
          <cell r="H281" t="str">
            <v>ManOldData, ManInpFin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A282" t="str">
            <v>Oth_exp_not_rel_act_per_int</v>
          </cell>
          <cell r="B282" t="str">
            <v>GV0920.intern</v>
          </cell>
          <cell r="C282" t="str">
            <v>GV</v>
          </cell>
          <cell r="D282">
            <v>2740</v>
          </cell>
          <cell r="E282" t="str">
            <v>Other exp. not relating to actual period - intern</v>
          </cell>
          <cell r="H282" t="str">
            <v>ManOldData, ManInpFin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A283" t="str">
            <v>Oth_exp_not_rel_act_per</v>
          </cell>
          <cell r="B283" t="str">
            <v>GV0920</v>
          </cell>
          <cell r="C283" t="str">
            <v>GV</v>
          </cell>
          <cell r="D283">
            <v>2750</v>
          </cell>
          <cell r="E283" t="str">
            <v>Other exp. not relating to actual period</v>
          </cell>
          <cell r="H283" t="str">
            <v>GV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A284" t="str">
            <v>Misc_oth_op_exp_ext</v>
          </cell>
          <cell r="B284" t="str">
            <v>GV0930.extern</v>
          </cell>
          <cell r="C284" t="str">
            <v>GV</v>
          </cell>
          <cell r="D284">
            <v>2760</v>
          </cell>
          <cell r="E284" t="str">
            <v>Miscellaneous other operating expenses - extern</v>
          </cell>
          <cell r="H284" t="str">
            <v>ManOldData, ManInpFin</v>
          </cell>
          <cell r="J284">
            <v>548860</v>
          </cell>
          <cell r="K284">
            <v>231765</v>
          </cell>
          <cell r="L284">
            <v>444178</v>
          </cell>
          <cell r="M284">
            <v>220550.27494883805</v>
          </cell>
          <cell r="N284">
            <v>289421.29010946827</v>
          </cell>
          <cell r="O284">
            <v>14574.120458456124</v>
          </cell>
          <cell r="P284">
            <v>11704.854005120351</v>
          </cell>
          <cell r="Q284">
            <v>60634.557265782321</v>
          </cell>
          <cell r="R284">
            <v>12186.222562217392</v>
          </cell>
          <cell r="S284">
            <v>24657.093442276549</v>
          </cell>
          <cell r="T284">
            <v>37162.754480095216</v>
          </cell>
          <cell r="U284">
            <v>13338.91527643028</v>
          </cell>
          <cell r="V284">
            <v>12313.476728595737</v>
          </cell>
          <cell r="W284">
            <v>41479.173303014089</v>
          </cell>
          <cell r="X284">
            <v>11900.011962399456</v>
          </cell>
          <cell r="Y284">
            <v>12618.136018814877</v>
          </cell>
          <cell r="Z284">
            <v>36851.974606265867</v>
          </cell>
          <cell r="AA284">
            <v>258542.97299526326</v>
          </cell>
          <cell r="AB284">
            <v>263103.77623631491</v>
          </cell>
          <cell r="AC284">
            <v>269556.10061913542</v>
          </cell>
        </row>
        <row r="285">
          <cell r="A285" t="str">
            <v>Misc_oth_op_exp_int</v>
          </cell>
          <cell r="B285" t="str">
            <v>GV0930.intern</v>
          </cell>
          <cell r="C285" t="str">
            <v>GV</v>
          </cell>
          <cell r="D285">
            <v>2770</v>
          </cell>
          <cell r="E285" t="str">
            <v>Miscellaneous other operating expenses - intern</v>
          </cell>
          <cell r="H285" t="str">
            <v>ManOldData, ManInpFin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A286" t="str">
            <v>Misc_oth_op_exp</v>
          </cell>
          <cell r="B286" t="str">
            <v>GV0930</v>
          </cell>
          <cell r="C286" t="str">
            <v>GV</v>
          </cell>
          <cell r="D286">
            <v>2780</v>
          </cell>
          <cell r="E286" t="str">
            <v>Miscellaneous other operating expenses</v>
          </cell>
          <cell r="H286" t="str">
            <v>GV</v>
          </cell>
          <cell r="J286">
            <v>548860</v>
          </cell>
          <cell r="K286">
            <v>231765</v>
          </cell>
          <cell r="L286">
            <v>444178</v>
          </cell>
          <cell r="M286">
            <v>220550.27494883805</v>
          </cell>
          <cell r="N286">
            <v>289421.29010946827</v>
          </cell>
          <cell r="O286">
            <v>14574.120458456124</v>
          </cell>
          <cell r="P286">
            <v>11704.854005120351</v>
          </cell>
          <cell r="Q286">
            <v>60634.557265782321</v>
          </cell>
          <cell r="R286">
            <v>12186.222562217392</v>
          </cell>
          <cell r="S286">
            <v>24657.093442276549</v>
          </cell>
          <cell r="T286">
            <v>37162.754480095216</v>
          </cell>
          <cell r="U286">
            <v>13338.91527643028</v>
          </cell>
          <cell r="V286">
            <v>12313.476728595737</v>
          </cell>
          <cell r="W286">
            <v>41479.173303014089</v>
          </cell>
          <cell r="X286">
            <v>11900.011962399456</v>
          </cell>
          <cell r="Y286">
            <v>12618.136018814877</v>
          </cell>
          <cell r="Z286">
            <v>36851.974606265867</v>
          </cell>
          <cell r="AA286">
            <v>258542.97299526326</v>
          </cell>
          <cell r="AB286">
            <v>263103.77623631491</v>
          </cell>
          <cell r="AC286">
            <v>269556.10061913542</v>
          </cell>
        </row>
        <row r="287">
          <cell r="A287" t="str">
            <v>Tot_oth_op_exp_ext</v>
          </cell>
          <cell r="B287" t="str">
            <v>GV9150.extern</v>
          </cell>
          <cell r="C287" t="str">
            <v>GV</v>
          </cell>
          <cell r="D287">
            <v>2790</v>
          </cell>
          <cell r="E287" t="str">
            <v>Total other operating expenses - extern</v>
          </cell>
          <cell r="H287" t="str">
            <v>ManOldData, ManInpFin</v>
          </cell>
          <cell r="J287">
            <v>1200304</v>
          </cell>
          <cell r="K287">
            <v>1277317</v>
          </cell>
          <cell r="L287">
            <v>1623300</v>
          </cell>
          <cell r="M287">
            <v>1470215.9064265564</v>
          </cell>
          <cell r="N287">
            <v>1744733.5201516594</v>
          </cell>
          <cell r="O287">
            <v>125354.34015888457</v>
          </cell>
          <cell r="P287">
            <v>126389.14929808081</v>
          </cell>
          <cell r="Q287">
            <v>178296.13431410541</v>
          </cell>
          <cell r="R287">
            <v>134266.30870547044</v>
          </cell>
          <cell r="S287">
            <v>139403.7874344408</v>
          </cell>
          <cell r="T287">
            <v>161436.31815615617</v>
          </cell>
          <cell r="U287">
            <v>131831.37893670931</v>
          </cell>
          <cell r="V287">
            <v>126084.0965526154</v>
          </cell>
          <cell r="W287">
            <v>163310.93036411659</v>
          </cell>
          <cell r="X287">
            <v>128265.91503715674</v>
          </cell>
          <cell r="Y287">
            <v>129819.76255622704</v>
          </cell>
          <cell r="Z287">
            <v>200275.39863813427</v>
          </cell>
          <cell r="AA287">
            <v>1738902.6455296194</v>
          </cell>
          <cell r="AB287">
            <v>1798274.439930947</v>
          </cell>
          <cell r="AC287">
            <v>1862527.0636604703</v>
          </cell>
        </row>
        <row r="288">
          <cell r="A288" t="str">
            <v>Tot_oth_op_exp_int</v>
          </cell>
          <cell r="B288" t="str">
            <v>GV9150.intern</v>
          </cell>
          <cell r="C288" t="str">
            <v>GV</v>
          </cell>
          <cell r="D288">
            <v>2800</v>
          </cell>
          <cell r="E288" t="str">
            <v>Total other operating expenses - intern</v>
          </cell>
          <cell r="H288" t="str">
            <v>ManOldData, ManInpFin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A289" t="str">
            <v>Tot_oth_op_exp</v>
          </cell>
          <cell r="B289" t="str">
            <v>GV9150</v>
          </cell>
          <cell r="C289" t="str">
            <v>GV</v>
          </cell>
          <cell r="D289">
            <v>2810</v>
          </cell>
          <cell r="E289" t="str">
            <v>Total other operating expenses</v>
          </cell>
          <cell r="H289" t="str">
            <v>GV</v>
          </cell>
          <cell r="J289">
            <v>1200304</v>
          </cell>
          <cell r="K289">
            <v>1277317</v>
          </cell>
          <cell r="L289">
            <v>1623300</v>
          </cell>
          <cell r="M289">
            <v>1470215.9064265564</v>
          </cell>
          <cell r="N289">
            <v>1744733.5201516594</v>
          </cell>
          <cell r="O289">
            <v>125354.34015888454</v>
          </cell>
          <cell r="P289">
            <v>126389.14929808081</v>
          </cell>
          <cell r="Q289">
            <v>178296.13431410544</v>
          </cell>
          <cell r="R289">
            <v>134266.30870547044</v>
          </cell>
          <cell r="S289">
            <v>139403.78743444083</v>
          </cell>
          <cell r="T289">
            <v>161436.31815615617</v>
          </cell>
          <cell r="U289">
            <v>131831.37893670931</v>
          </cell>
          <cell r="V289">
            <v>126084.0965526154</v>
          </cell>
          <cell r="W289">
            <v>163310.93036411662</v>
          </cell>
          <cell r="X289">
            <v>128265.91503715672</v>
          </cell>
          <cell r="Y289">
            <v>129819.76255622704</v>
          </cell>
          <cell r="Z289">
            <v>200275.39863813427</v>
          </cell>
          <cell r="AA289">
            <v>1738902.6455296197</v>
          </cell>
          <cell r="AB289">
            <v>1798274.4399309475</v>
          </cell>
          <cell r="AC289">
            <v>1862527.0636604708</v>
          </cell>
        </row>
        <row r="290">
          <cell r="A290" t="str">
            <v>Op_res</v>
          </cell>
          <cell r="B290" t="str">
            <v>GV9920</v>
          </cell>
          <cell r="C290" t="str">
            <v>GV</v>
          </cell>
          <cell r="D290">
            <v>2820</v>
          </cell>
          <cell r="E290" t="str">
            <v>Operating result</v>
          </cell>
          <cell r="H290" t="str">
            <v>GV</v>
          </cell>
          <cell r="J290">
            <v>1058572</v>
          </cell>
          <cell r="K290">
            <v>624783</v>
          </cell>
          <cell r="L290">
            <v>2298145.8066964699</v>
          </cell>
          <cell r="M290">
            <v>1969303.7290897416</v>
          </cell>
          <cell r="N290">
            <v>1567819.5625247457</v>
          </cell>
          <cell r="O290">
            <v>127867.62522547039</v>
          </cell>
          <cell r="P290">
            <v>129932.08953573702</v>
          </cell>
          <cell r="Q290">
            <v>81695.662862034253</v>
          </cell>
          <cell r="R290">
            <v>127806.42869444858</v>
          </cell>
          <cell r="S290">
            <v>130610.97833809871</v>
          </cell>
          <cell r="T290">
            <v>106498.87917820009</v>
          </cell>
          <cell r="U290">
            <v>159853.9684685492</v>
          </cell>
          <cell r="V290">
            <v>178666.74028546957</v>
          </cell>
          <cell r="W290">
            <v>113725.4459115995</v>
          </cell>
          <cell r="X290">
            <v>151573.98021808959</v>
          </cell>
          <cell r="Y290">
            <v>150252.84501640435</v>
          </cell>
          <cell r="Z290">
            <v>109334.91878818159</v>
          </cell>
          <cell r="AA290">
            <v>1863303.7095295663</v>
          </cell>
          <cell r="AB290">
            <v>1988710.5979264355</v>
          </cell>
          <cell r="AC290">
            <v>2220061.6717120754</v>
          </cell>
        </row>
        <row r="291">
          <cell r="A291" t="str">
            <v>EBITDA</v>
          </cell>
          <cell r="B291" t="str">
            <v>BK1020</v>
          </cell>
          <cell r="C291" t="str">
            <v>GV</v>
          </cell>
          <cell r="D291">
            <v>2830</v>
          </cell>
          <cell r="E291" t="str">
            <v>EBITDA</v>
          </cell>
          <cell r="H291" t="str">
            <v>GV</v>
          </cell>
          <cell r="J291">
            <v>2448141</v>
          </cell>
          <cell r="K291">
            <v>2974218</v>
          </cell>
          <cell r="L291">
            <v>3559208.8066964699</v>
          </cell>
          <cell r="M291">
            <v>3263660.8212544937</v>
          </cell>
          <cell r="N291">
            <v>2897429.0098585617</v>
          </cell>
          <cell r="O291">
            <v>232775.72490047524</v>
          </cell>
          <cell r="P291">
            <v>235361.75901350682</v>
          </cell>
          <cell r="Q291">
            <v>188074.10293272824</v>
          </cell>
          <cell r="R291">
            <v>235888.81061043171</v>
          </cell>
          <cell r="S291">
            <v>239321.60200996188</v>
          </cell>
          <cell r="T291">
            <v>216758.26905290276</v>
          </cell>
          <cell r="U291">
            <v>271452.0481628367</v>
          </cell>
          <cell r="V291">
            <v>290737.42907770642</v>
          </cell>
          <cell r="W291">
            <v>226421.12033686909</v>
          </cell>
          <cell r="X291">
            <v>266661.36000984634</v>
          </cell>
          <cell r="Y291">
            <v>265800.91512969963</v>
          </cell>
          <cell r="Z291">
            <v>228175.86862115993</v>
          </cell>
          <cell r="AA291">
            <v>3376592.9121494694</v>
          </cell>
          <cell r="AB291">
            <v>3569757.5767999198</v>
          </cell>
          <cell r="AC291">
            <v>3830164.5355526134</v>
          </cell>
        </row>
        <row r="292">
          <cell r="A292" t="str">
            <v>EBITDA_Mar</v>
          </cell>
          <cell r="B292" t="str">
            <v>BK1030</v>
          </cell>
          <cell r="C292" t="str">
            <v>GV</v>
          </cell>
          <cell r="D292">
            <v>2840</v>
          </cell>
          <cell r="E292" t="str">
            <v>EBITDA Margin</v>
          </cell>
          <cell r="H292" t="str">
            <v>GV</v>
          </cell>
          <cell r="J292">
            <v>0.4199232860809623</v>
          </cell>
          <cell r="K292">
            <v>0.43242948528379049</v>
          </cell>
          <cell r="L292">
            <v>0.42614782650975713</v>
          </cell>
          <cell r="M292">
            <v>0.42957001034451348</v>
          </cell>
          <cell r="N292">
            <v>0.37379328731654327</v>
          </cell>
          <cell r="O292">
            <v>0.36972740900542239</v>
          </cell>
          <cell r="P292">
            <v>0.38086168805218734</v>
          </cell>
          <cell r="Q292">
            <v>0.30273923980556011</v>
          </cell>
          <cell r="R292">
            <v>0.37487846164973027</v>
          </cell>
          <cell r="S292">
            <v>0.3779955506275417</v>
          </cell>
          <cell r="T292">
            <v>0.33555576892799688</v>
          </cell>
          <cell r="U292">
            <v>0.39947529782064262</v>
          </cell>
          <cell r="V292">
            <v>0.41756910327186958</v>
          </cell>
          <cell r="W292">
            <v>0.34451585073109453</v>
          </cell>
          <cell r="X292">
            <v>0.41259308091033736</v>
          </cell>
          <cell r="Y292">
            <v>0.41169241111625732</v>
          </cell>
          <cell r="Z292">
            <v>0.35139462647591552</v>
          </cell>
          <cell r="AA292">
            <v>0.41581495642260252</v>
          </cell>
          <cell r="AB292">
            <v>0.42064983253487509</v>
          </cell>
          <cell r="AC292">
            <v>0.42902615030986269</v>
          </cell>
        </row>
        <row r="293">
          <cell r="A293" t="str">
            <v>Inc_prof_trans</v>
          </cell>
          <cell r="B293" t="str">
            <v>GV1010</v>
          </cell>
          <cell r="C293" t="str">
            <v>GV</v>
          </cell>
          <cell r="D293">
            <v>2850</v>
          </cell>
          <cell r="E293" t="str">
            <v>Income from profit transfers</v>
          </cell>
          <cell r="H293" t="str">
            <v>ManOldData, ManInpFin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A294" t="str">
            <v>Exp_loss_trans</v>
          </cell>
          <cell r="B294" t="str">
            <v>GV1020</v>
          </cell>
          <cell r="C294" t="str">
            <v>GV</v>
          </cell>
          <cell r="D294">
            <v>2860</v>
          </cell>
          <cell r="E294" t="str">
            <v>Expenses from loss transfers</v>
          </cell>
          <cell r="H294" t="str">
            <v>ManOldData, ManInpFin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A295" t="str">
            <v>Inc_inv_ext</v>
          </cell>
          <cell r="B295" t="str">
            <v>GV1030.extern</v>
          </cell>
          <cell r="C295" t="str">
            <v>GV</v>
          </cell>
          <cell r="D295">
            <v>2870</v>
          </cell>
          <cell r="E295" t="str">
            <v>Income from investments - extern</v>
          </cell>
          <cell r="H295" t="str">
            <v>ManOldData, ManInpFin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</row>
        <row r="296">
          <cell r="A296" t="str">
            <v>Inc_inv_int</v>
          </cell>
          <cell r="B296" t="str">
            <v>GV1030.intern</v>
          </cell>
          <cell r="C296" t="str">
            <v>GV</v>
          </cell>
          <cell r="D296">
            <v>2880</v>
          </cell>
          <cell r="E296" t="str">
            <v>Income from investments - intern</v>
          </cell>
          <cell r="H296" t="str">
            <v>ManOldData, ManInpFin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</row>
        <row r="297">
          <cell r="A297" t="str">
            <v>Inc_inv</v>
          </cell>
          <cell r="B297" t="str">
            <v>GV1030</v>
          </cell>
          <cell r="C297" t="str">
            <v>GV</v>
          </cell>
          <cell r="D297">
            <v>2890</v>
          </cell>
          <cell r="E297" t="str">
            <v>Income from investments</v>
          </cell>
          <cell r="H297" t="str">
            <v>GV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</row>
        <row r="298">
          <cell r="A298" t="str">
            <v>Res_ass_comp</v>
          </cell>
          <cell r="B298" t="str">
            <v>GV1050</v>
          </cell>
          <cell r="C298" t="str">
            <v>GV</v>
          </cell>
          <cell r="D298">
            <v>2900</v>
          </cell>
          <cell r="E298" t="str">
            <v>Result from associated companies</v>
          </cell>
          <cell r="H298" t="str">
            <v>ManOldData, ManInpFin</v>
          </cell>
          <cell r="J298">
            <v>125720</v>
          </cell>
          <cell r="K298">
            <v>0</v>
          </cell>
          <cell r="L298">
            <v>0</v>
          </cell>
          <cell r="M298">
            <v>35878.663</v>
          </cell>
          <cell r="N298">
            <v>36774.603999999999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36774.603999999999</v>
          </cell>
          <cell r="AA298">
            <v>37693.968999999997</v>
          </cell>
          <cell r="AB298">
            <v>38636.319000000003</v>
          </cell>
          <cell r="AC298">
            <v>39602.226999999999</v>
          </cell>
        </row>
        <row r="299">
          <cell r="A299" t="str">
            <v>Wr_dow_fin_ass_inv_ext</v>
          </cell>
          <cell r="B299" t="str">
            <v>GV1060.extern</v>
          </cell>
          <cell r="C299" t="str">
            <v>GV</v>
          </cell>
          <cell r="D299">
            <v>2910</v>
          </cell>
          <cell r="E299" t="str">
            <v>Write-downs financial assets/invest.risk - extern</v>
          </cell>
          <cell r="H299" t="str">
            <v>ManOldData, ManInpFin</v>
          </cell>
          <cell r="J299">
            <v>0</v>
          </cell>
          <cell r="K299">
            <v>156293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</row>
        <row r="300">
          <cell r="A300" t="str">
            <v>Wr_dow_fin_ass_inv_risk_int</v>
          </cell>
          <cell r="B300" t="str">
            <v>GV1060.intern</v>
          </cell>
          <cell r="C300" t="str">
            <v>GV</v>
          </cell>
          <cell r="D300">
            <v>2920</v>
          </cell>
          <cell r="E300" t="str">
            <v>Write-downs financial assets/invest.risk - intern</v>
          </cell>
          <cell r="H300" t="str">
            <v>ManOldData, ManInpFin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</row>
        <row r="301">
          <cell r="A301" t="str">
            <v>Wr_dow_fin_ass_inv_risk</v>
          </cell>
          <cell r="B301" t="str">
            <v>GV1060</v>
          </cell>
          <cell r="C301" t="str">
            <v>GV</v>
          </cell>
          <cell r="D301">
            <v>2930</v>
          </cell>
          <cell r="E301" t="str">
            <v>Write-downs financial assets/invest.risk</v>
          </cell>
          <cell r="H301" t="str">
            <v>GV</v>
          </cell>
          <cell r="J301">
            <v>0</v>
          </cell>
          <cell r="K301">
            <v>156293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</row>
        <row r="302">
          <cell r="A302" t="str">
            <v>Go_deprec_affil_comp</v>
          </cell>
          <cell r="B302" t="str">
            <v>GV1070</v>
          </cell>
          <cell r="C302" t="str">
            <v>GV</v>
          </cell>
          <cell r="D302">
            <v>2940</v>
          </cell>
          <cell r="E302" t="str">
            <v>Goodwill depreciation on affil. comp.</v>
          </cell>
          <cell r="H302" t="str">
            <v>ManOldData, ManInpFin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</row>
        <row r="303">
          <cell r="A303" t="str">
            <v>Inc_loss_sub_ass_rel_comp</v>
          </cell>
          <cell r="B303" t="str">
            <v>GV9160</v>
          </cell>
          <cell r="C303" t="str">
            <v>GV</v>
          </cell>
          <cell r="D303">
            <v>2950</v>
          </cell>
          <cell r="E303" t="str">
            <v>Income/loss subsidiaries, ass./rel. comp</v>
          </cell>
          <cell r="H303" t="str">
            <v>GV</v>
          </cell>
          <cell r="J303">
            <v>125720</v>
          </cell>
          <cell r="K303">
            <v>-156293</v>
          </cell>
          <cell r="L303">
            <v>0</v>
          </cell>
          <cell r="M303">
            <v>35878.663</v>
          </cell>
          <cell r="N303">
            <v>36774.603999999999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36774.603999999999</v>
          </cell>
          <cell r="AA303">
            <v>37693.968999999997</v>
          </cell>
          <cell r="AB303">
            <v>38636.319000000003</v>
          </cell>
          <cell r="AC303">
            <v>39602.226999999999</v>
          </cell>
        </row>
        <row r="304">
          <cell r="A304" t="str">
            <v>Inc_debtlongterm_loan_receiv_extern</v>
          </cell>
          <cell r="B304" t="str">
            <v>GV1110.extern</v>
          </cell>
          <cell r="C304" t="str">
            <v>GV</v>
          </cell>
          <cell r="D304">
            <v>2960</v>
          </cell>
          <cell r="E304" t="str">
            <v>Income debt sec./long-term loan receiv. - extern</v>
          </cell>
          <cell r="H304" t="str">
            <v>ManOldData, ManInpFin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A305" t="str">
            <v>Inc_debt_seclongtermloan_receiv_intern</v>
          </cell>
          <cell r="B305" t="str">
            <v>GV1110.intern</v>
          </cell>
          <cell r="C305" t="str">
            <v>GV</v>
          </cell>
          <cell r="D305">
            <v>2970</v>
          </cell>
          <cell r="E305" t="str">
            <v>Income debt sec./long-term loan receiv. - intern</v>
          </cell>
          <cell r="H305" t="str">
            <v>ManOldData, ManInpFin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A306" t="str">
            <v>Inc_debt_seclongterm_loan_receiv</v>
          </cell>
          <cell r="B306" t="str">
            <v>GV1110</v>
          </cell>
          <cell r="C306" t="str">
            <v>GV</v>
          </cell>
          <cell r="D306">
            <v>2980</v>
          </cell>
          <cell r="E306" t="str">
            <v>Income debt sec./long-term loan receiv.</v>
          </cell>
          <cell r="H306" t="str">
            <v>GV</v>
          </cell>
          <cell r="J306">
            <v>0</v>
          </cell>
          <cell r="K306">
            <v>0</v>
          </cell>
          <cell r="L306">
            <v>0</v>
          </cell>
          <cell r="M306">
            <v>8000</v>
          </cell>
          <cell r="N306">
            <v>12000</v>
          </cell>
          <cell r="O306">
            <v>1000</v>
          </cell>
          <cell r="P306">
            <v>1000</v>
          </cell>
          <cell r="Q306">
            <v>1000</v>
          </cell>
          <cell r="R306">
            <v>1000</v>
          </cell>
          <cell r="S306">
            <v>1000</v>
          </cell>
          <cell r="T306">
            <v>1000</v>
          </cell>
          <cell r="U306">
            <v>1000</v>
          </cell>
          <cell r="V306">
            <v>1000</v>
          </cell>
          <cell r="W306">
            <v>1000</v>
          </cell>
          <cell r="X306">
            <v>1000</v>
          </cell>
          <cell r="Y306">
            <v>1000</v>
          </cell>
          <cell r="Z306">
            <v>1000</v>
          </cell>
          <cell r="AA306">
            <v>10000</v>
          </cell>
          <cell r="AB306">
            <v>10000</v>
          </cell>
          <cell r="AC306">
            <v>10000</v>
          </cell>
        </row>
        <row r="307">
          <cell r="A307" t="str">
            <v>Oth_int_receivsimilar_inc_ext</v>
          </cell>
          <cell r="B307" t="str">
            <v>GV1130.extern</v>
          </cell>
          <cell r="C307" t="str">
            <v>GV</v>
          </cell>
          <cell r="D307">
            <v>2990</v>
          </cell>
          <cell r="E307" t="str">
            <v>Other interest receivable/similar income - extern</v>
          </cell>
          <cell r="H307" t="str">
            <v>ManOldData, ManInpFin</v>
          </cell>
          <cell r="J307">
            <v>0</v>
          </cell>
          <cell r="K307">
            <v>108640</v>
          </cell>
          <cell r="L307">
            <v>81603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A308" t="str">
            <v>Oth_int_receivablesim_inc_int</v>
          </cell>
          <cell r="B308" t="str">
            <v>GV1130.intern</v>
          </cell>
          <cell r="C308" t="str">
            <v>GV</v>
          </cell>
          <cell r="D308">
            <v>3000</v>
          </cell>
          <cell r="E308" t="str">
            <v>Other interest receivable/similar income - intern</v>
          </cell>
          <cell r="H308" t="str">
            <v>ManOldData, ManInpFin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A309" t="str">
            <v>Oth_int_receivablesim_inc</v>
          </cell>
          <cell r="B309" t="str">
            <v>GV1130</v>
          </cell>
          <cell r="C309" t="str">
            <v>GV</v>
          </cell>
          <cell r="D309">
            <v>3010</v>
          </cell>
          <cell r="E309" t="str">
            <v>Other interest receivable/similar income</v>
          </cell>
          <cell r="H309" t="str">
            <v>GV</v>
          </cell>
          <cell r="J309">
            <v>0</v>
          </cell>
          <cell r="K309">
            <v>108640</v>
          </cell>
          <cell r="L309">
            <v>81603</v>
          </cell>
          <cell r="M309">
            <v>80000</v>
          </cell>
          <cell r="N309">
            <v>75000</v>
          </cell>
          <cell r="O309">
            <v>6000</v>
          </cell>
          <cell r="P309">
            <v>6500</v>
          </cell>
          <cell r="Q309">
            <v>6500</v>
          </cell>
          <cell r="R309">
            <v>6000</v>
          </cell>
          <cell r="S309">
            <v>6000</v>
          </cell>
          <cell r="T309">
            <v>6000</v>
          </cell>
          <cell r="U309">
            <v>6000</v>
          </cell>
          <cell r="V309">
            <v>6000</v>
          </cell>
          <cell r="W309">
            <v>6000</v>
          </cell>
          <cell r="X309">
            <v>6500</v>
          </cell>
          <cell r="Y309">
            <v>6500</v>
          </cell>
          <cell r="Z309">
            <v>7000</v>
          </cell>
          <cell r="AA309">
            <v>70000</v>
          </cell>
          <cell r="AB309">
            <v>65000</v>
          </cell>
          <cell r="AC309">
            <v>60000</v>
          </cell>
        </row>
        <row r="310">
          <cell r="A310" t="str">
            <v>Int_sim_exp_ext</v>
          </cell>
          <cell r="B310" t="str">
            <v>GV1150.extern</v>
          </cell>
          <cell r="C310" t="str">
            <v>GV</v>
          </cell>
          <cell r="D310">
            <v>3020</v>
          </cell>
          <cell r="E310" t="str">
            <v>Interest and similar expense - extern</v>
          </cell>
          <cell r="H310" t="str">
            <v>ManOldData, ManInpFin</v>
          </cell>
          <cell r="J310">
            <v>81923</v>
          </cell>
          <cell r="K310">
            <v>64270</v>
          </cell>
          <cell r="L310">
            <v>0</v>
          </cell>
          <cell r="M310">
            <v>32774</v>
          </cell>
          <cell r="N310">
            <v>26774</v>
          </cell>
          <cell r="O310">
            <v>2231.1666666666665</v>
          </cell>
          <cell r="P310">
            <v>2231.1666666666665</v>
          </cell>
          <cell r="Q310">
            <v>2231.1666666666665</v>
          </cell>
          <cell r="R310">
            <v>2231.1666666666665</v>
          </cell>
          <cell r="S310">
            <v>2231.1666666666665</v>
          </cell>
          <cell r="T310">
            <v>2231.1666666666665</v>
          </cell>
          <cell r="U310">
            <v>2231.1666666666665</v>
          </cell>
          <cell r="V310">
            <v>2231.1666666666665</v>
          </cell>
          <cell r="W310">
            <v>2231.1666666666665</v>
          </cell>
          <cell r="X310">
            <v>2231.1666666666665</v>
          </cell>
          <cell r="Y310">
            <v>2231.1666666666665</v>
          </cell>
          <cell r="Z310">
            <v>2231.1666666666665</v>
          </cell>
          <cell r="AA310">
            <v>27774</v>
          </cell>
          <cell r="AB310">
            <v>24774</v>
          </cell>
          <cell r="AC310">
            <v>22774</v>
          </cell>
        </row>
        <row r="311">
          <cell r="A311" t="str">
            <v>Int_sim_exp_ext_inp</v>
          </cell>
          <cell r="M311">
            <v>30000</v>
          </cell>
          <cell r="N311">
            <v>24000</v>
          </cell>
          <cell r="O311">
            <v>2000</v>
          </cell>
          <cell r="P311">
            <v>2000</v>
          </cell>
          <cell r="Q311">
            <v>2000</v>
          </cell>
          <cell r="R311">
            <v>2000</v>
          </cell>
          <cell r="S311">
            <v>2000</v>
          </cell>
          <cell r="T311">
            <v>2000</v>
          </cell>
          <cell r="U311">
            <v>2000</v>
          </cell>
          <cell r="V311">
            <v>2000</v>
          </cell>
          <cell r="W311">
            <v>2000</v>
          </cell>
          <cell r="X311">
            <v>2000</v>
          </cell>
          <cell r="Y311">
            <v>2000</v>
          </cell>
          <cell r="Z311">
            <v>2000</v>
          </cell>
          <cell r="AA311">
            <v>25000</v>
          </cell>
          <cell r="AB311">
            <v>22000</v>
          </cell>
          <cell r="AC311">
            <v>20000</v>
          </cell>
        </row>
        <row r="312">
          <cell r="A312" t="str">
            <v>Int_sim_exp_ext_new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A313" t="str">
            <v>Int_sim_exp_int</v>
          </cell>
          <cell r="B313" t="str">
            <v>GV1150.intern</v>
          </cell>
          <cell r="C313" t="str">
            <v>GV</v>
          </cell>
          <cell r="D313">
            <v>3030</v>
          </cell>
          <cell r="E313" t="str">
            <v>Interest and similar expense - intern</v>
          </cell>
          <cell r="H313" t="str">
            <v>ManOldData, ManInpFin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A314" t="str">
            <v>Int_sim_exp</v>
          </cell>
          <cell r="B314" t="str">
            <v>GV1150</v>
          </cell>
          <cell r="C314" t="str">
            <v>GV</v>
          </cell>
          <cell r="D314">
            <v>3040</v>
          </cell>
          <cell r="E314" t="str">
            <v>Interest and similar expense</v>
          </cell>
          <cell r="H314" t="str">
            <v>GV</v>
          </cell>
          <cell r="J314">
            <v>81923</v>
          </cell>
          <cell r="K314">
            <v>64270</v>
          </cell>
          <cell r="L314">
            <v>0</v>
          </cell>
          <cell r="M314">
            <v>32774</v>
          </cell>
          <cell r="N314">
            <v>26774</v>
          </cell>
          <cell r="O314">
            <v>2231.1666666666665</v>
          </cell>
          <cell r="P314">
            <v>2231.1666666666665</v>
          </cell>
          <cell r="Q314">
            <v>2231.1666666666665</v>
          </cell>
          <cell r="R314">
            <v>2231.1666666666665</v>
          </cell>
          <cell r="S314">
            <v>2231.1666666666665</v>
          </cell>
          <cell r="T314">
            <v>2231.1666666666665</v>
          </cell>
          <cell r="U314">
            <v>2231.1666666666665</v>
          </cell>
          <cell r="V314">
            <v>2231.1666666666665</v>
          </cell>
          <cell r="W314">
            <v>2231.1666666666665</v>
          </cell>
          <cell r="X314">
            <v>2231.1666666666665</v>
          </cell>
          <cell r="Y314">
            <v>2231.1666666666665</v>
          </cell>
          <cell r="Z314">
            <v>2231.1666666666665</v>
          </cell>
          <cell r="AA314">
            <v>27774</v>
          </cell>
          <cell r="AB314">
            <v>24774</v>
          </cell>
          <cell r="AC314">
            <v>22774</v>
          </cell>
        </row>
        <row r="315">
          <cell r="A315" t="str">
            <v>Net_int_exp_ext</v>
          </cell>
          <cell r="B315" t="str">
            <v>GV9170.extern</v>
          </cell>
          <cell r="C315" t="str">
            <v>GV</v>
          </cell>
          <cell r="D315">
            <v>3050</v>
          </cell>
          <cell r="E315" t="str">
            <v>Net interest expense - extern</v>
          </cell>
          <cell r="H315" t="str">
            <v>ManOldData, ManInpFin</v>
          </cell>
          <cell r="J315">
            <v>-81923</v>
          </cell>
          <cell r="K315">
            <v>44370</v>
          </cell>
          <cell r="L315">
            <v>81602.5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A316" t="str">
            <v>Net_int_exp_int</v>
          </cell>
          <cell r="B316" t="str">
            <v>GV9170.intern</v>
          </cell>
          <cell r="C316" t="str">
            <v>GV</v>
          </cell>
          <cell r="D316">
            <v>3060</v>
          </cell>
          <cell r="E316" t="str">
            <v>Net interest expense - intern</v>
          </cell>
          <cell r="H316" t="str">
            <v>ManOldData, ManInpFin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A317" t="str">
            <v>Net_int_exp</v>
          </cell>
          <cell r="B317" t="str">
            <v>GV9170</v>
          </cell>
          <cell r="C317" t="str">
            <v>GV</v>
          </cell>
          <cell r="D317">
            <v>3070</v>
          </cell>
          <cell r="E317" t="str">
            <v>Net interest expense</v>
          </cell>
          <cell r="H317" t="str">
            <v>GV</v>
          </cell>
          <cell r="J317">
            <v>-81923</v>
          </cell>
          <cell r="K317">
            <v>44370</v>
          </cell>
          <cell r="L317">
            <v>81603</v>
          </cell>
          <cell r="M317">
            <v>55226</v>
          </cell>
          <cell r="N317">
            <v>60226</v>
          </cell>
          <cell r="O317">
            <v>4768.8333333333339</v>
          </cell>
          <cell r="P317">
            <v>5268.8333333333339</v>
          </cell>
          <cell r="Q317">
            <v>5268.8333333333339</v>
          </cell>
          <cell r="R317">
            <v>4768.8333333333339</v>
          </cell>
          <cell r="S317">
            <v>4768.8333333333339</v>
          </cell>
          <cell r="T317">
            <v>4768.8333333333339</v>
          </cell>
          <cell r="U317">
            <v>4768.8333333333339</v>
          </cell>
          <cell r="V317">
            <v>4768.8333333333339</v>
          </cell>
          <cell r="W317">
            <v>4768.8333333333339</v>
          </cell>
          <cell r="X317">
            <v>5268.8333333333339</v>
          </cell>
          <cell r="Y317">
            <v>5268.8333333333339</v>
          </cell>
          <cell r="Z317">
            <v>5768.8333333333339</v>
          </cell>
          <cell r="AA317">
            <v>52226</v>
          </cell>
          <cell r="AB317">
            <v>50226</v>
          </cell>
          <cell r="AC317">
            <v>47226</v>
          </cell>
        </row>
        <row r="318">
          <cell r="A318" t="str">
            <v>Fin_inc_exp_net</v>
          </cell>
          <cell r="B318" t="str">
            <v>GV9930</v>
          </cell>
          <cell r="C318" t="str">
            <v>GV</v>
          </cell>
          <cell r="D318">
            <v>3080</v>
          </cell>
          <cell r="E318" t="str">
            <v>Financial income (expense), net</v>
          </cell>
          <cell r="H318" t="str">
            <v>GV</v>
          </cell>
          <cell r="J318">
            <v>43797</v>
          </cell>
          <cell r="K318">
            <v>-111923</v>
          </cell>
          <cell r="L318">
            <v>81603</v>
          </cell>
          <cell r="M318">
            <v>91104.663</v>
          </cell>
          <cell r="N318">
            <v>97000.603999999992</v>
          </cell>
          <cell r="O318">
            <v>4768.8333333333339</v>
          </cell>
          <cell r="P318">
            <v>5268.8333333333339</v>
          </cell>
          <cell r="Q318">
            <v>5268.8333333333339</v>
          </cell>
          <cell r="R318">
            <v>4768.8333333333339</v>
          </cell>
          <cell r="S318">
            <v>4768.8333333333339</v>
          </cell>
          <cell r="T318">
            <v>4768.8333333333339</v>
          </cell>
          <cell r="U318">
            <v>4768.8333333333339</v>
          </cell>
          <cell r="V318">
            <v>4768.8333333333339</v>
          </cell>
          <cell r="W318">
            <v>4768.8333333333339</v>
          </cell>
          <cell r="X318">
            <v>5268.8333333333339</v>
          </cell>
          <cell r="Y318">
            <v>5268.8333333333339</v>
          </cell>
          <cell r="Z318">
            <v>42543.437333333335</v>
          </cell>
          <cell r="AA318">
            <v>89919.968999999997</v>
          </cell>
          <cell r="AB318">
            <v>88862.319000000003</v>
          </cell>
          <cell r="AC318">
            <v>86828.226999999999</v>
          </cell>
        </row>
        <row r="319">
          <cell r="A319" t="str">
            <v>Res_ord_bus_act</v>
          </cell>
          <cell r="B319" t="str">
            <v>GV9940</v>
          </cell>
          <cell r="C319" t="str">
            <v>GV</v>
          </cell>
          <cell r="D319">
            <v>3090</v>
          </cell>
          <cell r="E319" t="str">
            <v>Results fr. ordinary business activities</v>
          </cell>
          <cell r="H319" t="str">
            <v>GV</v>
          </cell>
          <cell r="J319">
            <v>1102369</v>
          </cell>
          <cell r="K319">
            <v>512860</v>
          </cell>
          <cell r="L319">
            <v>2379748.8066964699</v>
          </cell>
          <cell r="M319">
            <v>2060408.3920897415</v>
          </cell>
          <cell r="N319">
            <v>1664820.1665247458</v>
          </cell>
          <cell r="O319">
            <v>132636.45855880372</v>
          </cell>
          <cell r="P319">
            <v>135200.92286907035</v>
          </cell>
          <cell r="Q319">
            <v>86964.496195367581</v>
          </cell>
          <cell r="R319">
            <v>132575.26202778192</v>
          </cell>
          <cell r="S319">
            <v>135379.81167143205</v>
          </cell>
          <cell r="T319">
            <v>111267.71251153342</v>
          </cell>
          <cell r="U319">
            <v>164622.80180188254</v>
          </cell>
          <cell r="V319">
            <v>183435.57361880291</v>
          </cell>
          <cell r="W319">
            <v>118494.27924493283</v>
          </cell>
          <cell r="X319">
            <v>156842.81355142294</v>
          </cell>
          <cell r="Y319">
            <v>155521.67834973769</v>
          </cell>
          <cell r="Z319">
            <v>151878.35612151492</v>
          </cell>
          <cell r="AA319">
            <v>1953223.6785295664</v>
          </cell>
          <cell r="AB319">
            <v>2077572.9169264354</v>
          </cell>
          <cell r="AC319">
            <v>2306889.8987120753</v>
          </cell>
        </row>
        <row r="320">
          <cell r="A320" t="str">
            <v>Ext_inc_ext</v>
          </cell>
          <cell r="B320" t="str">
            <v>GV1210.extern</v>
          </cell>
          <cell r="C320" t="str">
            <v>GV</v>
          </cell>
          <cell r="D320">
            <v>3100</v>
          </cell>
          <cell r="E320" t="str">
            <v>Extraordinary income - extern</v>
          </cell>
          <cell r="H320" t="str">
            <v>ManOldData, ManInpFin</v>
          </cell>
          <cell r="J320">
            <v>97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A321" t="str">
            <v>Ext_inc_int</v>
          </cell>
          <cell r="B321" t="str">
            <v>GV1210.intern</v>
          </cell>
          <cell r="C321" t="str">
            <v>GV</v>
          </cell>
          <cell r="D321">
            <v>3110</v>
          </cell>
          <cell r="E321" t="str">
            <v>Extraordinary income - intern</v>
          </cell>
          <cell r="H321" t="str">
            <v>ManOldData, ManInpFin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A322" t="str">
            <v>Ext_inc</v>
          </cell>
          <cell r="B322" t="str">
            <v>GV1210</v>
          </cell>
          <cell r="C322" t="str">
            <v>GV</v>
          </cell>
          <cell r="D322">
            <v>3120</v>
          </cell>
          <cell r="E322" t="str">
            <v>Extraordinary income</v>
          </cell>
          <cell r="H322" t="str">
            <v>GV</v>
          </cell>
          <cell r="J322">
            <v>97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A323" t="str">
            <v>Ext_loss_ext</v>
          </cell>
          <cell r="B323" t="str">
            <v>GV1220.extern</v>
          </cell>
          <cell r="C323" t="str">
            <v>GV</v>
          </cell>
          <cell r="D323">
            <v>3130</v>
          </cell>
          <cell r="E323" t="str">
            <v>Extraordinary loss - extern</v>
          </cell>
          <cell r="H323" t="str">
            <v>ManOldData, ManInpFin</v>
          </cell>
          <cell r="J323">
            <v>0</v>
          </cell>
          <cell r="K323">
            <v>0</v>
          </cell>
          <cell r="L323">
            <v>27748</v>
          </cell>
          <cell r="M323">
            <v>409</v>
          </cell>
          <cell r="N323">
            <v>23399.024999999998</v>
          </cell>
          <cell r="O323">
            <v>1949.91875</v>
          </cell>
          <cell r="P323">
            <v>1949.91875</v>
          </cell>
          <cell r="Q323">
            <v>1949.91875</v>
          </cell>
          <cell r="R323">
            <v>1949.91875</v>
          </cell>
          <cell r="S323">
            <v>1949.91875</v>
          </cell>
          <cell r="T323">
            <v>1949.91875</v>
          </cell>
          <cell r="U323">
            <v>1949.91875</v>
          </cell>
          <cell r="V323">
            <v>1949.91875</v>
          </cell>
          <cell r="W323">
            <v>1949.91875</v>
          </cell>
          <cell r="X323">
            <v>1949.91875</v>
          </cell>
          <cell r="Y323">
            <v>1949.91875</v>
          </cell>
          <cell r="Z323">
            <v>1949.91875</v>
          </cell>
          <cell r="AA323">
            <v>3733.5081500000001</v>
          </cell>
          <cell r="AB323">
            <v>3392.2015820000001</v>
          </cell>
          <cell r="AC323">
            <v>3452.4176294600002</v>
          </cell>
        </row>
        <row r="324">
          <cell r="A324" t="str">
            <v>provision_lt_assets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A325" t="str">
            <v>int_housing_loans</v>
          </cell>
          <cell r="J325">
            <v>0</v>
          </cell>
          <cell r="K325">
            <v>0</v>
          </cell>
          <cell r="L325">
            <v>0</v>
          </cell>
          <cell r="M325">
            <v>2774</v>
          </cell>
          <cell r="N325">
            <v>2774</v>
          </cell>
          <cell r="O325">
            <v>231.16666666666666</v>
          </cell>
          <cell r="P325">
            <v>231.16666666666666</v>
          </cell>
          <cell r="Q325">
            <v>231.16666666666666</v>
          </cell>
          <cell r="R325">
            <v>231.16666666666666</v>
          </cell>
          <cell r="S325">
            <v>231.16666666666666</v>
          </cell>
          <cell r="T325">
            <v>231.16666666666666</v>
          </cell>
          <cell r="U325">
            <v>231.16666666666666</v>
          </cell>
          <cell r="V325">
            <v>231.16666666666666</v>
          </cell>
          <cell r="W325">
            <v>231.16666666666666</v>
          </cell>
          <cell r="X325">
            <v>231.16666666666666</v>
          </cell>
          <cell r="Y325">
            <v>231.16666666666666</v>
          </cell>
          <cell r="Z325">
            <v>231.16666666666666</v>
          </cell>
          <cell r="AA325">
            <v>2774</v>
          </cell>
          <cell r="AB325">
            <v>2774</v>
          </cell>
          <cell r="AC325">
            <v>2774</v>
          </cell>
        </row>
        <row r="326">
          <cell r="A326" t="str">
            <v>resturct_cost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A327" t="str">
            <v>special_aaprais_reduction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A328" t="str">
            <v>Contingencies_risk_prov</v>
          </cell>
          <cell r="J328">
            <v>0</v>
          </cell>
          <cell r="K328">
            <v>0</v>
          </cell>
          <cell r="L328">
            <v>0</v>
          </cell>
          <cell r="M328">
            <v>50000</v>
          </cell>
          <cell r="N328">
            <v>100000</v>
          </cell>
          <cell r="O328">
            <v>0</v>
          </cell>
          <cell r="P328">
            <v>0</v>
          </cell>
          <cell r="Q328">
            <v>25000</v>
          </cell>
          <cell r="R328">
            <v>0</v>
          </cell>
          <cell r="S328">
            <v>0</v>
          </cell>
          <cell r="T328">
            <v>25000</v>
          </cell>
          <cell r="U328">
            <v>0</v>
          </cell>
          <cell r="V328">
            <v>0</v>
          </cell>
          <cell r="W328">
            <v>25000</v>
          </cell>
          <cell r="X328">
            <v>0</v>
          </cell>
          <cell r="Y328">
            <v>0</v>
          </cell>
          <cell r="Z328">
            <v>25000</v>
          </cell>
          <cell r="AA328">
            <v>100000</v>
          </cell>
          <cell r="AB328">
            <v>100000</v>
          </cell>
          <cell r="AC328">
            <v>100000</v>
          </cell>
        </row>
        <row r="329">
          <cell r="A329" t="str">
            <v>Ext_loss_int</v>
          </cell>
          <cell r="B329" t="str">
            <v>GV1220.intern</v>
          </cell>
          <cell r="C329" t="str">
            <v>GV</v>
          </cell>
          <cell r="D329">
            <v>3140</v>
          </cell>
          <cell r="E329" t="str">
            <v>Extraordinary loss - intern</v>
          </cell>
          <cell r="H329" t="str">
            <v>ManOldData, ManInpFin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A330" t="str">
            <v>Ext_loss</v>
          </cell>
          <cell r="B330" t="str">
            <v>GV1220</v>
          </cell>
          <cell r="C330" t="str">
            <v>GV</v>
          </cell>
          <cell r="D330">
            <v>3150</v>
          </cell>
          <cell r="E330" t="str">
            <v>Extraordinary loss</v>
          </cell>
          <cell r="H330" t="str">
            <v>GV</v>
          </cell>
          <cell r="J330">
            <v>0</v>
          </cell>
          <cell r="K330">
            <v>0</v>
          </cell>
          <cell r="L330">
            <v>27747.822</v>
          </cell>
          <cell r="M330">
            <v>409</v>
          </cell>
          <cell r="N330">
            <v>23399.024999999998</v>
          </cell>
          <cell r="O330">
            <v>1949.91875</v>
          </cell>
          <cell r="P330">
            <v>1949.91875</v>
          </cell>
          <cell r="Q330">
            <v>1949.91875</v>
          </cell>
          <cell r="R330">
            <v>1949.91875</v>
          </cell>
          <cell r="S330">
            <v>1949.91875</v>
          </cell>
          <cell r="T330">
            <v>1949.91875</v>
          </cell>
          <cell r="U330">
            <v>1949.91875</v>
          </cell>
          <cell r="V330">
            <v>1949.91875</v>
          </cell>
          <cell r="W330">
            <v>1949.91875</v>
          </cell>
          <cell r="X330">
            <v>1949.91875</v>
          </cell>
          <cell r="Y330">
            <v>1949.91875</v>
          </cell>
          <cell r="Z330">
            <v>1949.91875</v>
          </cell>
          <cell r="AA330">
            <v>3733.5081500000001</v>
          </cell>
          <cell r="AB330">
            <v>3392.2015820000001</v>
          </cell>
          <cell r="AC330">
            <v>3452.4176294600002</v>
          </cell>
        </row>
        <row r="331">
          <cell r="A331" t="str">
            <v>Ext_inc_loss_ext</v>
          </cell>
          <cell r="B331" t="str">
            <v>GV9180.extern</v>
          </cell>
          <cell r="C331" t="str">
            <v>GV</v>
          </cell>
          <cell r="D331">
            <v>3160</v>
          </cell>
          <cell r="E331" t="str">
            <v>Extraordinary income/loss - extern</v>
          </cell>
          <cell r="H331" t="str">
            <v>ManOldData, ManInpFin</v>
          </cell>
          <cell r="J331">
            <v>97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A332" t="str">
            <v>Ext_inc_loss_int</v>
          </cell>
          <cell r="B332" t="str">
            <v>GV9180.intern</v>
          </cell>
          <cell r="C332" t="str">
            <v>GV</v>
          </cell>
          <cell r="D332">
            <v>3170</v>
          </cell>
          <cell r="E332" t="str">
            <v>Extraordinary income/loss - intern</v>
          </cell>
          <cell r="H332" t="str">
            <v>ManOldData, ManInpFin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A333" t="str">
            <v>Ext_inc_loss</v>
          </cell>
          <cell r="B333" t="str">
            <v>GV9180</v>
          </cell>
          <cell r="C333" t="str">
            <v>GV</v>
          </cell>
          <cell r="D333">
            <v>3180</v>
          </cell>
          <cell r="E333" t="str">
            <v>Extraordinary income/loss</v>
          </cell>
          <cell r="H333" t="str">
            <v>GV</v>
          </cell>
          <cell r="J333">
            <v>97</v>
          </cell>
          <cell r="K333">
            <v>0</v>
          </cell>
          <cell r="L333">
            <v>-27747.822</v>
          </cell>
          <cell r="M333">
            <v>-409</v>
          </cell>
          <cell r="N333">
            <v>-23399.024999999998</v>
          </cell>
          <cell r="O333">
            <v>-1949.91875</v>
          </cell>
          <cell r="P333">
            <v>-1949.91875</v>
          </cell>
          <cell r="Q333">
            <v>-1949.91875</v>
          </cell>
          <cell r="R333">
            <v>-1949.91875</v>
          </cell>
          <cell r="S333">
            <v>-1949.91875</v>
          </cell>
          <cell r="T333">
            <v>-1949.91875</v>
          </cell>
          <cell r="U333">
            <v>-1949.91875</v>
          </cell>
          <cell r="V333">
            <v>-1949.91875</v>
          </cell>
          <cell r="W333">
            <v>-1949.91875</v>
          </cell>
          <cell r="X333">
            <v>-1949.91875</v>
          </cell>
          <cell r="Y333">
            <v>-1949.91875</v>
          </cell>
          <cell r="Z333">
            <v>-1949.91875</v>
          </cell>
          <cell r="AA333">
            <v>-3733.5081500000001</v>
          </cell>
          <cell r="AB333">
            <v>-3392.2015820000001</v>
          </cell>
          <cell r="AC333">
            <v>-3452.4176294600002</v>
          </cell>
        </row>
        <row r="334">
          <cell r="A334" t="str">
            <v>Income before taxes</v>
          </cell>
          <cell r="B334" t="str">
            <v>GV9950</v>
          </cell>
          <cell r="C334" t="str">
            <v>GV</v>
          </cell>
          <cell r="D334">
            <v>3190</v>
          </cell>
          <cell r="E334" t="str">
            <v>Income before taxes</v>
          </cell>
          <cell r="H334" t="str">
            <v>GV</v>
          </cell>
          <cell r="J334">
            <v>1102466</v>
          </cell>
          <cell r="K334">
            <v>512860</v>
          </cell>
          <cell r="L334">
            <v>2352000.9846964697</v>
          </cell>
          <cell r="M334">
            <v>2059999.3920897415</v>
          </cell>
          <cell r="N334">
            <v>1641421.1415247458</v>
          </cell>
          <cell r="O334">
            <v>130686.53980880372</v>
          </cell>
          <cell r="P334">
            <v>133251.00411907033</v>
          </cell>
          <cell r="Q334">
            <v>85014.577445367584</v>
          </cell>
          <cell r="R334">
            <v>130625.34327778193</v>
          </cell>
          <cell r="S334">
            <v>133429.89292143204</v>
          </cell>
          <cell r="T334">
            <v>109317.79376153342</v>
          </cell>
          <cell r="U334">
            <v>162672.88305188253</v>
          </cell>
          <cell r="V334">
            <v>181485.6548688029</v>
          </cell>
          <cell r="W334">
            <v>116544.36049493283</v>
          </cell>
          <cell r="X334">
            <v>154892.89480142292</v>
          </cell>
          <cell r="Y334">
            <v>153571.75959973768</v>
          </cell>
          <cell r="Z334">
            <v>149928.43737151491</v>
          </cell>
          <cell r="AA334">
            <v>1949490.1703795665</v>
          </cell>
          <cell r="AB334">
            <v>2074180.7153444355</v>
          </cell>
          <cell r="AC334">
            <v>2303437.4810826154</v>
          </cell>
        </row>
        <row r="335">
          <cell r="A335" t="str">
            <v>Inc_tax_ext</v>
          </cell>
          <cell r="B335" t="str">
            <v>GV1310.extern</v>
          </cell>
          <cell r="C335" t="str">
            <v>GV</v>
          </cell>
          <cell r="D335">
            <v>3200</v>
          </cell>
          <cell r="E335" t="str">
            <v>Income taxes - extern</v>
          </cell>
          <cell r="H335" t="str">
            <v>ManOldData, ManInpFin</v>
          </cell>
          <cell r="J335">
            <v>182665</v>
          </cell>
          <cell r="K335">
            <v>358507</v>
          </cell>
          <cell r="L335">
            <v>532988</v>
          </cell>
          <cell r="M335">
            <v>432599.87233884569</v>
          </cell>
          <cell r="N335">
            <v>344698.43972019659</v>
          </cell>
          <cell r="O335">
            <v>27444.173359848781</v>
          </cell>
          <cell r="P335">
            <v>27982.71086500477</v>
          </cell>
          <cell r="Q335">
            <v>17853.061263527194</v>
          </cell>
          <cell r="R335">
            <v>27431.322088334204</v>
          </cell>
          <cell r="S335">
            <v>28020.277513500729</v>
          </cell>
          <cell r="T335">
            <v>22956.736689922018</v>
          </cell>
          <cell r="U335">
            <v>34161.305440895332</v>
          </cell>
          <cell r="V335">
            <v>38111.98752244861</v>
          </cell>
          <cell r="W335">
            <v>24474.315703935892</v>
          </cell>
          <cell r="X335">
            <v>32527.507908298812</v>
          </cell>
          <cell r="Y335">
            <v>32250.06951594491</v>
          </cell>
          <cell r="Z335">
            <v>31484.971848018133</v>
          </cell>
          <cell r="AA335">
            <v>409392.93577970896</v>
          </cell>
          <cell r="AB335">
            <v>435577.95022233145</v>
          </cell>
          <cell r="AC335">
            <v>483721.8710273492</v>
          </cell>
        </row>
        <row r="336">
          <cell r="A336" t="str">
            <v>Inc_tax_int</v>
          </cell>
          <cell r="B336" t="str">
            <v>GV1310.intern</v>
          </cell>
          <cell r="C336" t="str">
            <v>GV</v>
          </cell>
          <cell r="D336">
            <v>3210</v>
          </cell>
          <cell r="E336" t="str">
            <v>Income taxes - intern</v>
          </cell>
          <cell r="H336" t="str">
            <v>ManOldData, ManInpFin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A337" t="str">
            <v>Inc_tax</v>
          </cell>
          <cell r="B337" t="str">
            <v>GV1310</v>
          </cell>
          <cell r="C337" t="str">
            <v>GV</v>
          </cell>
          <cell r="D337">
            <v>3220</v>
          </cell>
          <cell r="E337" t="str">
            <v>Income taxes</v>
          </cell>
          <cell r="H337" t="str">
            <v>GV</v>
          </cell>
          <cell r="J337">
            <v>182665</v>
          </cell>
          <cell r="K337">
            <v>358507</v>
          </cell>
          <cell r="L337">
            <v>532988</v>
          </cell>
          <cell r="M337">
            <v>432599.87233884569</v>
          </cell>
          <cell r="N337">
            <v>344698.43972019659</v>
          </cell>
          <cell r="O337">
            <v>27444.173359848781</v>
          </cell>
          <cell r="P337">
            <v>27982.71086500477</v>
          </cell>
          <cell r="Q337">
            <v>17853.061263527194</v>
          </cell>
          <cell r="R337">
            <v>27431.322088334204</v>
          </cell>
          <cell r="S337">
            <v>28020.277513500729</v>
          </cell>
          <cell r="T337">
            <v>22956.736689922018</v>
          </cell>
          <cell r="U337">
            <v>34161.305440895332</v>
          </cell>
          <cell r="V337">
            <v>38111.98752244861</v>
          </cell>
          <cell r="W337">
            <v>24474.315703935892</v>
          </cell>
          <cell r="X337">
            <v>32527.507908298812</v>
          </cell>
          <cell r="Y337">
            <v>32250.06951594491</v>
          </cell>
          <cell r="Z337">
            <v>31484.971848018133</v>
          </cell>
          <cell r="AA337">
            <v>409392.93577970896</v>
          </cell>
          <cell r="AB337">
            <v>435577.95022233145</v>
          </cell>
          <cell r="AC337">
            <v>483721.8710273492</v>
          </cell>
        </row>
        <row r="338">
          <cell r="A338" t="str">
            <v>Oth_tax_ext</v>
          </cell>
          <cell r="B338" t="str">
            <v>GV1320.extern</v>
          </cell>
          <cell r="C338" t="str">
            <v>GV</v>
          </cell>
          <cell r="D338">
            <v>3230</v>
          </cell>
          <cell r="E338" t="str">
            <v>Other taxes - extern</v>
          </cell>
          <cell r="H338" t="str">
            <v>ManOldData, ManInpFin</v>
          </cell>
          <cell r="J338">
            <v>0</v>
          </cell>
          <cell r="K338">
            <v>-155568</v>
          </cell>
          <cell r="L338">
            <v>0</v>
          </cell>
          <cell r="M338">
            <v>-43848</v>
          </cell>
          <cell r="N338">
            <v>-43848</v>
          </cell>
          <cell r="O338">
            <v>-3654</v>
          </cell>
          <cell r="P338">
            <v>-3654</v>
          </cell>
          <cell r="Q338">
            <v>-3654</v>
          </cell>
          <cell r="R338">
            <v>-3654</v>
          </cell>
          <cell r="S338">
            <v>-3654</v>
          </cell>
          <cell r="T338">
            <v>-3654</v>
          </cell>
          <cell r="U338">
            <v>-3654</v>
          </cell>
          <cell r="V338">
            <v>-3654</v>
          </cell>
          <cell r="W338">
            <v>-3654</v>
          </cell>
          <cell r="X338">
            <v>-3654</v>
          </cell>
          <cell r="Y338">
            <v>-3654</v>
          </cell>
          <cell r="Z338">
            <v>-3654</v>
          </cell>
          <cell r="AA338">
            <v>-43848</v>
          </cell>
          <cell r="AB338">
            <v>-43848</v>
          </cell>
          <cell r="AC338">
            <v>-43848</v>
          </cell>
        </row>
        <row r="339">
          <cell r="A339" t="str">
            <v>Oth_tax_int</v>
          </cell>
          <cell r="B339" t="str">
            <v>GV1320.intern</v>
          </cell>
          <cell r="C339" t="str">
            <v>GV</v>
          </cell>
          <cell r="D339">
            <v>3240</v>
          </cell>
          <cell r="E339" t="str">
            <v>Other taxes - intern</v>
          </cell>
          <cell r="H339" t="str">
            <v>ManOldData, ManInpFin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A340" t="str">
            <v>Oth_tax</v>
          </cell>
          <cell r="B340" t="str">
            <v>GV1320</v>
          </cell>
          <cell r="C340" t="str">
            <v>GV</v>
          </cell>
          <cell r="D340">
            <v>3250</v>
          </cell>
          <cell r="E340" t="str">
            <v>Other taxes</v>
          </cell>
          <cell r="H340" t="str">
            <v>GV</v>
          </cell>
          <cell r="J340">
            <v>0</v>
          </cell>
          <cell r="K340">
            <v>-155568</v>
          </cell>
          <cell r="L340">
            <v>0</v>
          </cell>
          <cell r="M340">
            <v>-43848</v>
          </cell>
          <cell r="N340">
            <v>-43848</v>
          </cell>
          <cell r="O340">
            <v>-3654</v>
          </cell>
          <cell r="P340">
            <v>-3654</v>
          </cell>
          <cell r="Q340">
            <v>-3654</v>
          </cell>
          <cell r="R340">
            <v>-3654</v>
          </cell>
          <cell r="S340">
            <v>-3654</v>
          </cell>
          <cell r="T340">
            <v>-3654</v>
          </cell>
          <cell r="U340">
            <v>-3654</v>
          </cell>
          <cell r="V340">
            <v>-3654</v>
          </cell>
          <cell r="W340">
            <v>-3654</v>
          </cell>
          <cell r="X340">
            <v>-3654</v>
          </cell>
          <cell r="Y340">
            <v>-3654</v>
          </cell>
          <cell r="Z340">
            <v>-3654</v>
          </cell>
          <cell r="AA340">
            <v>-43848</v>
          </cell>
          <cell r="AB340">
            <v>-43848</v>
          </cell>
          <cell r="AC340">
            <v>-43848</v>
          </cell>
        </row>
        <row r="341">
          <cell r="A341" t="str">
            <v>Net_inc_loss_bef_prof_trans</v>
          </cell>
          <cell r="B341" t="str">
            <v>GV9955</v>
          </cell>
          <cell r="C341" t="str">
            <v>GV</v>
          </cell>
          <cell r="D341">
            <v>3260</v>
          </cell>
          <cell r="E341" t="str">
            <v>Net income (loss) before profit transfer</v>
          </cell>
          <cell r="H341" t="str">
            <v>GV</v>
          </cell>
          <cell r="J341">
            <v>919801</v>
          </cell>
          <cell r="K341">
            <v>309921</v>
          </cell>
          <cell r="L341">
            <v>1819012.9846964697</v>
          </cell>
          <cell r="M341">
            <v>1671247.5197508959</v>
          </cell>
          <cell r="N341">
            <v>1340570.7018045492</v>
          </cell>
          <cell r="O341">
            <v>106896.36644895494</v>
          </cell>
          <cell r="P341">
            <v>108922.29325406556</v>
          </cell>
          <cell r="Q341">
            <v>70815.516181840387</v>
          </cell>
          <cell r="R341">
            <v>106848.02118944773</v>
          </cell>
          <cell r="S341">
            <v>109063.61540793131</v>
          </cell>
          <cell r="T341">
            <v>90015.057071611402</v>
          </cell>
          <cell r="U341">
            <v>132165.57761098718</v>
          </cell>
          <cell r="V341">
            <v>147027.66734635428</v>
          </cell>
          <cell r="W341">
            <v>95724.044790996937</v>
          </cell>
          <cell r="X341">
            <v>126019.38689312412</v>
          </cell>
          <cell r="Y341">
            <v>124975.69008379277</v>
          </cell>
          <cell r="Z341">
            <v>122097.46552349678</v>
          </cell>
          <cell r="AA341">
            <v>1583945.2345998576</v>
          </cell>
          <cell r="AB341">
            <v>1682450.765122104</v>
          </cell>
          <cell r="AC341">
            <v>1863563.6100552662</v>
          </cell>
        </row>
        <row r="342">
          <cell r="A342" t="str">
            <v>Inc_loss_trans</v>
          </cell>
          <cell r="B342" t="str">
            <v>GV1330</v>
          </cell>
          <cell r="C342" t="str">
            <v>GV</v>
          </cell>
          <cell r="D342">
            <v>3270</v>
          </cell>
          <cell r="E342" t="str">
            <v>Income from loss transfer</v>
          </cell>
          <cell r="H342" t="str">
            <v>ManOldData, ManInpFin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A343" t="str">
            <v>Transf_prof_f_prof_transf_agreem</v>
          </cell>
          <cell r="B343" t="str">
            <v>GV1340</v>
          </cell>
          <cell r="C343" t="str">
            <v>GV</v>
          </cell>
          <cell r="D343">
            <v>3280</v>
          </cell>
          <cell r="E343" t="str">
            <v>Transf. profit f. profit transf. agreem.</v>
          </cell>
          <cell r="H343" t="str">
            <v>ManOldData, ManInpFin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4">
          <cell r="A344" t="str">
            <v>Inc_loss_after_tax</v>
          </cell>
          <cell r="B344" t="str">
            <v>GV9960</v>
          </cell>
          <cell r="C344" t="str">
            <v>GV</v>
          </cell>
          <cell r="D344">
            <v>3290</v>
          </cell>
          <cell r="E344" t="str">
            <v>Income/loss after taxes</v>
          </cell>
          <cell r="H344" t="str">
            <v>GV</v>
          </cell>
          <cell r="J344">
            <v>919801</v>
          </cell>
          <cell r="K344">
            <v>309921</v>
          </cell>
          <cell r="L344">
            <v>1819012.9846964697</v>
          </cell>
          <cell r="M344">
            <v>1671247.5197508959</v>
          </cell>
          <cell r="N344">
            <v>1340570.7018045492</v>
          </cell>
          <cell r="O344">
            <v>106896.36644895494</v>
          </cell>
          <cell r="P344">
            <v>108922.29325406556</v>
          </cell>
          <cell r="Q344">
            <v>70815.516181840387</v>
          </cell>
          <cell r="R344">
            <v>106848.02118944773</v>
          </cell>
          <cell r="S344">
            <v>109063.61540793131</v>
          </cell>
          <cell r="T344">
            <v>90015.057071611402</v>
          </cell>
          <cell r="U344">
            <v>132165.57761098718</v>
          </cell>
          <cell r="V344">
            <v>147027.66734635428</v>
          </cell>
          <cell r="W344">
            <v>95724.044790996937</v>
          </cell>
          <cell r="X344">
            <v>126019.38689312412</v>
          </cell>
          <cell r="Y344">
            <v>124975.69008379277</v>
          </cell>
          <cell r="Z344">
            <v>122097.46552349678</v>
          </cell>
          <cell r="AA344">
            <v>1583945.2345998576</v>
          </cell>
          <cell r="AB344">
            <v>1682450.765122104</v>
          </cell>
          <cell r="AC344">
            <v>1863563.6100552662</v>
          </cell>
        </row>
        <row r="345">
          <cell r="A345" t="str">
            <v>Inc_loss_appl_min_shareh</v>
          </cell>
          <cell r="B345" t="str">
            <v>GV1410</v>
          </cell>
          <cell r="C345" t="str">
            <v>GV</v>
          </cell>
          <cell r="D345">
            <v>3300</v>
          </cell>
          <cell r="E345" t="str">
            <v>Income/losses appl. to minority shareh.</v>
          </cell>
          <cell r="H345" t="str">
            <v>ManOldData, ManInpFin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A346" t="str">
            <v>Net_inc_loss</v>
          </cell>
          <cell r="B346" t="str">
            <v>GV9970</v>
          </cell>
          <cell r="C346" t="str">
            <v>GV</v>
          </cell>
          <cell r="D346">
            <v>3310</v>
          </cell>
          <cell r="E346" t="str">
            <v>Net income/loss</v>
          </cell>
          <cell r="H346" t="str">
            <v>GV</v>
          </cell>
          <cell r="J346">
            <v>919801</v>
          </cell>
          <cell r="K346">
            <v>309921</v>
          </cell>
          <cell r="L346">
            <v>1819012.9846964697</v>
          </cell>
          <cell r="M346">
            <v>1671247.5197508959</v>
          </cell>
          <cell r="N346">
            <v>1340570.7018045492</v>
          </cell>
          <cell r="O346">
            <v>106896.36644895494</v>
          </cell>
          <cell r="P346">
            <v>108922.29325406556</v>
          </cell>
          <cell r="Q346">
            <v>70815.516181840387</v>
          </cell>
          <cell r="R346">
            <v>106848.02118944773</v>
          </cell>
          <cell r="S346">
            <v>109063.61540793131</v>
          </cell>
          <cell r="T346">
            <v>90015.057071611402</v>
          </cell>
          <cell r="U346">
            <v>132165.57761098718</v>
          </cell>
          <cell r="V346">
            <v>147027.66734635428</v>
          </cell>
          <cell r="W346">
            <v>95724.044790996937</v>
          </cell>
          <cell r="X346">
            <v>126019.38689312412</v>
          </cell>
          <cell r="Y346">
            <v>124975.69008379277</v>
          </cell>
          <cell r="Z346">
            <v>122097.46552349678</v>
          </cell>
          <cell r="AA346">
            <v>1583945.2345998576</v>
          </cell>
          <cell r="AB346">
            <v>1682450.765122104</v>
          </cell>
          <cell r="AC346">
            <v>1863563.6100552662</v>
          </cell>
        </row>
        <row r="347">
          <cell r="A347" t="str">
            <v>Net_inc_loss_carr_prev_yr</v>
          </cell>
          <cell r="B347" t="str">
            <v>GV1510</v>
          </cell>
          <cell r="C347" t="str">
            <v>GV</v>
          </cell>
          <cell r="D347">
            <v>3320</v>
          </cell>
          <cell r="E347" t="str">
            <v>Net income/loss carried from prev. year</v>
          </cell>
          <cell r="H347" t="str">
            <v>ManOldData, ManInpFin</v>
          </cell>
          <cell r="J347">
            <v>532015</v>
          </cell>
          <cell r="K347">
            <v>297200</v>
          </cell>
          <cell r="L347">
            <v>277809</v>
          </cell>
          <cell r="M347">
            <v>309921</v>
          </cell>
          <cell r="N347">
            <v>1671247.5197508959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1671247.5197508959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1340570.7018045497</v>
          </cell>
          <cell r="AB347">
            <v>1583945.2345998576</v>
          </cell>
          <cell r="AC347">
            <v>1682450.765122104</v>
          </cell>
        </row>
        <row r="348">
          <cell r="A348" t="str">
            <v>Trans_reser_law</v>
          </cell>
          <cell r="J348">
            <v>0</v>
          </cell>
          <cell r="K348">
            <v>0</v>
          </cell>
          <cell r="L348">
            <v>90950.615246761154</v>
          </cell>
          <cell r="M348">
            <v>15496.050000000001</v>
          </cell>
          <cell r="N348">
            <v>83562.375987544801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83562.375987544801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67028.53509022748</v>
          </cell>
          <cell r="AB348">
            <v>79197.261729992882</v>
          </cell>
          <cell r="AC348">
            <v>84122.53825610521</v>
          </cell>
        </row>
        <row r="349">
          <cell r="A349" t="str">
            <v>Trans_reser_inp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</row>
        <row r="350">
          <cell r="A350" t="str">
            <v>Trans_reser</v>
          </cell>
          <cell r="B350" t="str">
            <v>GV1520</v>
          </cell>
          <cell r="C350" t="str">
            <v>GV</v>
          </cell>
          <cell r="D350">
            <v>3330</v>
          </cell>
          <cell r="E350" t="str">
            <v>Transfers from/to reserves</v>
          </cell>
          <cell r="H350" t="str">
            <v>ManOldData, ManInpFin</v>
          </cell>
          <cell r="J350">
            <v>-877957</v>
          </cell>
          <cell r="K350">
            <v>-246257</v>
          </cell>
          <cell r="L350">
            <v>-368760</v>
          </cell>
          <cell r="M350">
            <v>-294424.95</v>
          </cell>
          <cell r="N350">
            <v>-1052134.353763351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-1587685.143763351</v>
          </cell>
          <cell r="U350">
            <v>0</v>
          </cell>
          <cell r="V350">
            <v>535550.79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-648733.45671432221</v>
          </cell>
          <cell r="AB350">
            <v>-879939.2628698647</v>
          </cell>
          <cell r="AC350">
            <v>-973519.51686599874</v>
          </cell>
        </row>
        <row r="351">
          <cell r="A351" t="str">
            <v>Adv_divid_paym_curr_yr</v>
          </cell>
          <cell r="B351" t="str">
            <v>GV1525</v>
          </cell>
          <cell r="C351" t="str">
            <v>GV</v>
          </cell>
          <cell r="D351">
            <v>3340</v>
          </cell>
          <cell r="E351" t="str">
            <v>Advance dividend payment from curr. year</v>
          </cell>
          <cell r="H351" t="str">
            <v>ManOldData, ManInpFin</v>
          </cell>
          <cell r="J351">
            <v>358500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</row>
        <row r="352">
          <cell r="A352" t="str">
            <v>Divid_paym_prior_yr</v>
          </cell>
          <cell r="B352" t="str">
            <v>GV1530</v>
          </cell>
          <cell r="C352" t="str">
            <v>GV</v>
          </cell>
          <cell r="D352">
            <v>3350</v>
          </cell>
          <cell r="E352" t="str">
            <v>Dividend payment from prior year</v>
          </cell>
          <cell r="H352" t="str">
            <v>ManOldData, ManInpFin</v>
          </cell>
          <cell r="J352">
            <v>0</v>
          </cell>
          <cell r="K352">
            <v>50943</v>
          </cell>
          <cell r="L352">
            <v>155725</v>
          </cell>
          <cell r="M352">
            <v>0</v>
          </cell>
          <cell r="N352">
            <v>491331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491331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573219</v>
          </cell>
          <cell r="AB352">
            <v>573219</v>
          </cell>
          <cell r="AC352">
            <v>573219</v>
          </cell>
        </row>
        <row r="353">
          <cell r="A353" t="str">
            <v>add_divid_paym_aaprais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</row>
        <row r="354">
          <cell r="A354" t="str">
            <v>Unapprop_net_inc_loss</v>
          </cell>
          <cell r="B354" t="str">
            <v>GV9980</v>
          </cell>
          <cell r="C354" t="str">
            <v>GV</v>
          </cell>
          <cell r="D354">
            <v>3360</v>
          </cell>
          <cell r="E354" t="str">
            <v>Unappropriated net income/loss</v>
          </cell>
          <cell r="H354" t="str">
            <v>GV</v>
          </cell>
          <cell r="J354">
            <v>215359</v>
          </cell>
          <cell r="K354">
            <v>309921</v>
          </cell>
          <cell r="L354">
            <v>1572336.9846964697</v>
          </cell>
          <cell r="M354">
            <v>1671247.5197508959</v>
          </cell>
          <cell r="N354">
            <v>1340570.7018045497</v>
          </cell>
          <cell r="O354">
            <v>106896.36644895494</v>
          </cell>
          <cell r="P354">
            <v>108922.29325406556</v>
          </cell>
          <cell r="Q354">
            <v>70815.516181840387</v>
          </cell>
          <cell r="R354">
            <v>106848.02118944773</v>
          </cell>
          <cell r="S354">
            <v>109063.61540793131</v>
          </cell>
          <cell r="T354">
            <v>90015.057071611402</v>
          </cell>
          <cell r="U354">
            <v>132165.57761098718</v>
          </cell>
          <cell r="V354">
            <v>147027.66734635428</v>
          </cell>
          <cell r="W354">
            <v>95724.044790996937</v>
          </cell>
          <cell r="X354">
            <v>126019.38689312412</v>
          </cell>
          <cell r="Y354">
            <v>124975.69008379277</v>
          </cell>
          <cell r="Z354">
            <v>122097.46552349678</v>
          </cell>
          <cell r="AA354">
            <v>1583945.2345998576</v>
          </cell>
          <cell r="AB354">
            <v>1682450.765122104</v>
          </cell>
          <cell r="AC354">
            <v>1863563.6100552662</v>
          </cell>
        </row>
        <row r="355">
          <cell r="A355" t="str">
            <v>CML_GV0110_5_E</v>
          </cell>
          <cell r="M355">
            <v>4189452.503719999</v>
          </cell>
          <cell r="N355">
            <v>4106110.4685999989</v>
          </cell>
          <cell r="O355">
            <v>338526.0527099999</v>
          </cell>
          <cell r="P355">
            <v>339210.30221000017</v>
          </cell>
          <cell r="Q355">
            <v>339886.41879000014</v>
          </cell>
          <cell r="R355">
            <v>340568.25778000004</v>
          </cell>
          <cell r="S355">
            <v>341222.9613100001</v>
          </cell>
          <cell r="T355">
            <v>341881.73725000012</v>
          </cell>
          <cell r="U355">
            <v>342535.30817999999</v>
          </cell>
          <cell r="V355">
            <v>343188.67608999991</v>
          </cell>
          <cell r="W355">
            <v>343830.07139999996</v>
          </cell>
          <cell r="X355">
            <v>344456.64947999967</v>
          </cell>
          <cell r="Y355">
            <v>345090.89065000007</v>
          </cell>
          <cell r="Z355">
            <v>345713.14275</v>
          </cell>
          <cell r="AA355">
            <v>4188445.5079860012</v>
          </cell>
          <cell r="AB355">
            <v>4153286.7396338489</v>
          </cell>
          <cell r="AC355">
            <v>4215139.3853587778</v>
          </cell>
        </row>
        <row r="356">
          <cell r="A356" t="str">
            <v>CML_GV0130_5_E</v>
          </cell>
          <cell r="M356">
            <v>652089.27966</v>
          </cell>
          <cell r="N356">
            <v>716460.60262000002</v>
          </cell>
          <cell r="O356">
            <v>50478.473510000011</v>
          </cell>
          <cell r="P356">
            <v>49731.084210000008</v>
          </cell>
          <cell r="Q356">
            <v>52245.353930000005</v>
          </cell>
          <cell r="R356">
            <v>53545.510119999999</v>
          </cell>
          <cell r="S356">
            <v>56590.923199999997</v>
          </cell>
          <cell r="T356">
            <v>59545.648379999984</v>
          </cell>
          <cell r="U356">
            <v>68311.037239999991</v>
          </cell>
          <cell r="V356">
            <v>72787.652770000015</v>
          </cell>
          <cell r="W356">
            <v>63541.824799999995</v>
          </cell>
          <cell r="X356">
            <v>63430.817779999998</v>
          </cell>
          <cell r="Y356">
            <v>62487.208910000001</v>
          </cell>
          <cell r="Z356">
            <v>63765.067770000009</v>
          </cell>
          <cell r="AA356">
            <v>831158.98182999983</v>
          </cell>
          <cell r="AB356">
            <v>956104.46733999997</v>
          </cell>
          <cell r="AC356">
            <v>1052744.0472900001</v>
          </cell>
        </row>
        <row r="357">
          <cell r="A357" t="str">
            <v>CML_GV0150_7_E</v>
          </cell>
          <cell r="M357">
            <v>2064954.2498851658</v>
          </cell>
          <cell r="N357">
            <v>2270749.808592441</v>
          </cell>
          <cell r="O357">
            <v>190110.89469556179</v>
          </cell>
          <cell r="P357">
            <v>177985.65357931098</v>
          </cell>
          <cell r="Q357">
            <v>176928.15880295105</v>
          </cell>
          <cell r="R357">
            <v>182081.18813768862</v>
          </cell>
          <cell r="S357">
            <v>181256.17645176599</v>
          </cell>
          <cell r="T357">
            <v>191874.16086967016</v>
          </cell>
          <cell r="U357">
            <v>212688.25487360251</v>
          </cell>
          <cell r="V357">
            <v>222719.77827160832</v>
          </cell>
          <cell r="W357">
            <v>193866.34223909266</v>
          </cell>
          <cell r="X357">
            <v>181324.43355256889</v>
          </cell>
          <cell r="Y357">
            <v>180102.70536610391</v>
          </cell>
          <cell r="Z357">
            <v>179812.06175251454</v>
          </cell>
          <cell r="AA357">
            <v>2383617.7715702788</v>
          </cell>
          <cell r="AB357">
            <v>2566058.1890281402</v>
          </cell>
          <cell r="AC357">
            <v>2769439.7179581304</v>
          </cell>
        </row>
        <row r="358">
          <cell r="A358" t="str">
            <v>CML_GV0160_5_E</v>
          </cell>
          <cell r="M358">
            <v>276497</v>
          </cell>
          <cell r="N358">
            <v>304325.46600000001</v>
          </cell>
          <cell r="O358">
            <v>23195.074000000015</v>
          </cell>
          <cell r="P358">
            <v>23129.488000000012</v>
          </cell>
          <cell r="Q358">
            <v>23294.202000000008</v>
          </cell>
          <cell r="R358">
            <v>23205.506000000012</v>
          </cell>
          <cell r="S358">
            <v>23462.544000000013</v>
          </cell>
          <cell r="T358">
            <v>23837.158000000007</v>
          </cell>
          <cell r="U358">
            <v>25403.802000000003</v>
          </cell>
          <cell r="V358">
            <v>26299.876000000004</v>
          </cell>
          <cell r="W358">
            <v>26842.574000000001</v>
          </cell>
          <cell r="X358">
            <v>27789.772000000008</v>
          </cell>
          <cell r="Y358">
            <v>28614.646000000004</v>
          </cell>
          <cell r="Z358">
            <v>29250.824000000004</v>
          </cell>
          <cell r="AA358">
            <v>332988.79799999995</v>
          </cell>
          <cell r="AB358">
            <v>377580.14199999999</v>
          </cell>
          <cell r="AC358">
            <v>421575.04799999995</v>
          </cell>
        </row>
        <row r="359">
          <cell r="A359" t="str">
            <v>CML_GV0170_2_E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A360" t="str">
            <v>CML_GV0170_5_E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A361" t="str">
            <v>CML_GV0180_6_E</v>
          </cell>
          <cell r="M361">
            <v>227043.09680999996</v>
          </cell>
          <cell r="N361">
            <v>229436.96058420005</v>
          </cell>
          <cell r="O361">
            <v>18034.216317399998</v>
          </cell>
          <cell r="P361">
            <v>18971.775439999998</v>
          </cell>
          <cell r="Q361">
            <v>19635.181861599991</v>
          </cell>
          <cell r="R361">
            <v>20376.320095999999</v>
          </cell>
          <cell r="S361">
            <v>20812.516344800006</v>
          </cell>
          <cell r="T361">
            <v>18349.345385599998</v>
          </cell>
          <cell r="U361">
            <v>17667.334125599991</v>
          </cell>
          <cell r="V361">
            <v>17341.763819999993</v>
          </cell>
          <cell r="W361">
            <v>18476.448302499994</v>
          </cell>
          <cell r="X361">
            <v>19244.847326499996</v>
          </cell>
          <cell r="Y361">
            <v>19650.551580200001</v>
          </cell>
          <cell r="Z361">
            <v>20876.659983999998</v>
          </cell>
          <cell r="AA361">
            <v>268378.04412200011</v>
          </cell>
          <cell r="AB361">
            <v>321211.6387428001</v>
          </cell>
          <cell r="AC361">
            <v>355389.74</v>
          </cell>
        </row>
        <row r="362">
          <cell r="A362" t="str">
            <v>CML_GV0410_2_E</v>
          </cell>
          <cell r="M362">
            <v>35878.663</v>
          </cell>
          <cell r="N362">
            <v>36774.603999999999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36774.603999999999</v>
          </cell>
          <cell r="AA362">
            <v>37693.968999999997</v>
          </cell>
          <cell r="AB362">
            <v>38636.319000000003</v>
          </cell>
          <cell r="AC362">
            <v>39602.226999999999</v>
          </cell>
        </row>
        <row r="363">
          <cell r="A363" t="str">
            <v>CML_GV0410_4_E</v>
          </cell>
          <cell r="M363">
            <v>23546.48431</v>
          </cell>
          <cell r="N363">
            <v>45861.400159999997</v>
          </cell>
          <cell r="O363">
            <v>137.6009</v>
          </cell>
          <cell r="P363">
            <v>137.6009</v>
          </cell>
          <cell r="Q363">
            <v>137.6009</v>
          </cell>
          <cell r="R363">
            <v>207.6009</v>
          </cell>
          <cell r="S363">
            <v>137.6009</v>
          </cell>
          <cell r="T363">
            <v>190.20089999999999</v>
          </cell>
          <cell r="U363">
            <v>843.30089999999996</v>
          </cell>
          <cell r="V363">
            <v>242.30089999999998</v>
          </cell>
          <cell r="W363">
            <v>789.20090000000005</v>
          </cell>
          <cell r="X363">
            <v>5897.1902600000003</v>
          </cell>
          <cell r="Y363">
            <v>937.60090000000002</v>
          </cell>
          <cell r="Z363">
            <v>36203.600899999998</v>
          </cell>
          <cell r="AA363">
            <v>39033.128429999997</v>
          </cell>
          <cell r="AB363">
            <v>3727.6747500000001</v>
          </cell>
          <cell r="AC363">
            <v>3658.2604300000003</v>
          </cell>
        </row>
        <row r="364">
          <cell r="A364" t="str">
            <v>CML_AFA_1</v>
          </cell>
          <cell r="M364">
            <v>41189.971794137025</v>
          </cell>
          <cell r="N364">
            <v>37287.881990275302</v>
          </cell>
          <cell r="O364">
            <v>3106.8889605278109</v>
          </cell>
          <cell r="P364">
            <v>3106.8889605278109</v>
          </cell>
          <cell r="Q364">
            <v>3106.8889605278109</v>
          </cell>
          <cell r="R364">
            <v>3107.1062298586676</v>
          </cell>
          <cell r="S364">
            <v>3107.1062298586676</v>
          </cell>
          <cell r="T364">
            <v>3107.1062298586676</v>
          </cell>
          <cell r="U364">
            <v>3107.4321338549535</v>
          </cell>
          <cell r="V364">
            <v>3107.4321338549535</v>
          </cell>
          <cell r="W364">
            <v>3107.4321338549535</v>
          </cell>
          <cell r="X364">
            <v>3107.8666725166668</v>
          </cell>
          <cell r="Y364">
            <v>3107.8666725166668</v>
          </cell>
          <cell r="Z364">
            <v>3107.8666725166668</v>
          </cell>
          <cell r="AA364">
            <v>33388.557388886707</v>
          </cell>
          <cell r="AB364">
            <v>26580.345243039716</v>
          </cell>
          <cell r="AC364">
            <v>14863.736252897175</v>
          </cell>
        </row>
        <row r="365">
          <cell r="A365" t="str">
            <v>CML_AFA_2</v>
          </cell>
          <cell r="M365">
            <v>1378.5860502305873</v>
          </cell>
          <cell r="N365">
            <v>1333.6442070666239</v>
          </cell>
          <cell r="O365">
            <v>111.13701725305197</v>
          </cell>
          <cell r="P365">
            <v>111.13701725305197</v>
          </cell>
          <cell r="Q365">
            <v>111.13701725305197</v>
          </cell>
          <cell r="R365">
            <v>111.13701725305197</v>
          </cell>
          <cell r="S365">
            <v>111.13701725305197</v>
          </cell>
          <cell r="T365">
            <v>111.13701725305197</v>
          </cell>
          <cell r="U365">
            <v>111.13701725305197</v>
          </cell>
          <cell r="V365">
            <v>111.13701725305197</v>
          </cell>
          <cell r="W365">
            <v>111.13701725305197</v>
          </cell>
          <cell r="X365">
            <v>111.13701725305197</v>
          </cell>
          <cell r="Y365">
            <v>111.13701725305197</v>
          </cell>
          <cell r="Z365">
            <v>111.13701725305197</v>
          </cell>
          <cell r="AA365">
            <v>1304.8639600998538</v>
          </cell>
          <cell r="AB365">
            <v>1258.6013769440744</v>
          </cell>
          <cell r="AC365">
            <v>795.0442988413788</v>
          </cell>
        </row>
        <row r="366">
          <cell r="A366" t="str">
            <v>CML_AFA_3</v>
          </cell>
          <cell r="M366">
            <v>1483.1089681682067</v>
          </cell>
          <cell r="N366">
            <v>1483.1089681682067</v>
          </cell>
          <cell r="O366">
            <v>123.59241401285058</v>
          </cell>
          <cell r="P366">
            <v>123.59241401285058</v>
          </cell>
          <cell r="Q366">
            <v>123.59241401285058</v>
          </cell>
          <cell r="R366">
            <v>123.59241401285058</v>
          </cell>
          <cell r="S366">
            <v>123.59241401285058</v>
          </cell>
          <cell r="T366">
            <v>123.59241401285058</v>
          </cell>
          <cell r="U366">
            <v>123.59241401285058</v>
          </cell>
          <cell r="V366">
            <v>123.59241401285058</v>
          </cell>
          <cell r="W366">
            <v>123.59241401285058</v>
          </cell>
          <cell r="X366">
            <v>123.59241401285058</v>
          </cell>
          <cell r="Y366">
            <v>123.59241401285058</v>
          </cell>
          <cell r="Z366">
            <v>123.59241401285058</v>
          </cell>
          <cell r="AA366">
            <v>1483.1089681682067</v>
          </cell>
          <cell r="AB366">
            <v>1483.1089681682067</v>
          </cell>
          <cell r="AC366">
            <v>241.63281119783807</v>
          </cell>
        </row>
        <row r="367">
          <cell r="A367" t="str">
            <v>CML_AFA_4</v>
          </cell>
          <cell r="M367">
            <v>182572.52245502241</v>
          </cell>
          <cell r="N367">
            <v>190109.49388871816</v>
          </cell>
          <cell r="O367">
            <v>15178.280885961345</v>
          </cell>
          <cell r="P367">
            <v>15178.280885961345</v>
          </cell>
          <cell r="Q367">
            <v>15372.857212711349</v>
          </cell>
          <cell r="R367">
            <v>15501.624203968524</v>
          </cell>
          <cell r="S367">
            <v>15501.624203968524</v>
          </cell>
          <cell r="T367">
            <v>15548.846378968523</v>
          </cell>
          <cell r="U367">
            <v>15741.996865854286</v>
          </cell>
          <cell r="V367">
            <v>15741.996865854286</v>
          </cell>
          <cell r="W367">
            <v>15936.573192604283</v>
          </cell>
          <cell r="X367">
            <v>16194.107175118637</v>
          </cell>
          <cell r="Y367">
            <v>16194.107175118637</v>
          </cell>
          <cell r="Z367">
            <v>18019.198841785357</v>
          </cell>
          <cell r="AA367">
            <v>259090.1249984724</v>
          </cell>
          <cell r="AB367">
            <v>295925.02045033983</v>
          </cell>
          <cell r="AC367">
            <v>331113.13146488805</v>
          </cell>
        </row>
        <row r="368">
          <cell r="A368" t="str">
            <v>CML_AFA_5</v>
          </cell>
          <cell r="M368">
            <v>778590.88242998591</v>
          </cell>
          <cell r="N368">
            <v>772825.17447939422</v>
          </cell>
          <cell r="O368">
            <v>62510.652022942326</v>
          </cell>
          <cell r="P368">
            <v>62834.050783602404</v>
          </cell>
          <cell r="Q368">
            <v>63299.007362718097</v>
          </cell>
          <cell r="R368">
            <v>63703.332054703365</v>
          </cell>
          <cell r="S368">
            <v>63920.05631058343</v>
          </cell>
          <cell r="T368">
            <v>64251.104192589599</v>
          </cell>
          <cell r="U368">
            <v>64659.715953390289</v>
          </cell>
          <cell r="V368">
            <v>64867.141509673005</v>
          </cell>
          <cell r="W368">
            <v>65078.57206595569</v>
          </cell>
          <cell r="X368">
            <v>65707.274792575117</v>
          </cell>
          <cell r="Y368">
            <v>65826.849209330336</v>
          </cell>
          <cell r="Z368">
            <v>66167.418220680091</v>
          </cell>
          <cell r="AA368">
            <v>765098.58266900817</v>
          </cell>
          <cell r="AB368">
            <v>741921.58554265951</v>
          </cell>
          <cell r="AC368">
            <v>705219.66360228427</v>
          </cell>
        </row>
        <row r="369">
          <cell r="A369" t="str">
            <v>CML_AFA_6</v>
          </cell>
          <cell r="M369">
            <v>12031.008797487943</v>
          </cell>
          <cell r="N369">
            <v>19084.649478215495</v>
          </cell>
          <cell r="O369">
            <v>1089.8874565151241</v>
          </cell>
          <cell r="P369">
            <v>1180.8874565151243</v>
          </cell>
          <cell r="Q369">
            <v>1271.8874565151243</v>
          </cell>
          <cell r="R369">
            <v>1362.8874565151241</v>
          </cell>
          <cell r="S369">
            <v>1453.8874565151239</v>
          </cell>
          <cell r="T369">
            <v>1544.8874565151239</v>
          </cell>
          <cell r="U369">
            <v>1635.8874565151245</v>
          </cell>
          <cell r="V369">
            <v>1726.8874565151241</v>
          </cell>
          <cell r="W369">
            <v>1817.8874565151239</v>
          </cell>
          <cell r="X369">
            <v>1908.8874565151241</v>
          </cell>
          <cell r="Y369">
            <v>1999.8874565151241</v>
          </cell>
          <cell r="Z369">
            <v>2090.8874565151223</v>
          </cell>
          <cell r="AA369">
            <v>46096.443299464459</v>
          </cell>
          <cell r="AB369">
            <v>69117.287361817172</v>
          </cell>
          <cell r="AC369">
            <v>92268.735118135402</v>
          </cell>
        </row>
        <row r="370">
          <cell r="A370" t="str">
            <v>CML_AFA_7</v>
          </cell>
          <cell r="M370">
            <v>268833.8594151006</v>
          </cell>
          <cell r="N370">
            <v>307485.49432231247</v>
          </cell>
          <cell r="O370">
            <v>22787.660917792386</v>
          </cell>
          <cell r="P370">
            <v>22894.831959459047</v>
          </cell>
          <cell r="Q370">
            <v>23093.069646959058</v>
          </cell>
          <cell r="R370">
            <v>24172.702539638205</v>
          </cell>
          <cell r="S370">
            <v>24493.2200396382</v>
          </cell>
          <cell r="T370">
            <v>25572.71618547152</v>
          </cell>
          <cell r="U370">
            <v>26218.317853373621</v>
          </cell>
          <cell r="V370">
            <v>26392.501395040272</v>
          </cell>
          <cell r="W370">
            <v>26520.480145040285</v>
          </cell>
          <cell r="X370">
            <v>27934.514263731951</v>
          </cell>
          <cell r="Y370">
            <v>28184.630168515294</v>
          </cell>
          <cell r="Z370">
            <v>29220.849210181921</v>
          </cell>
          <cell r="AA370">
            <v>406827.5213358035</v>
          </cell>
          <cell r="AB370">
            <v>444761.02993051679</v>
          </cell>
          <cell r="AC370">
            <v>465600.92029229429</v>
          </cell>
        </row>
        <row r="371">
          <cell r="A371" t="str">
            <v>CML_AFAR_5</v>
          </cell>
          <cell r="M371">
            <v>96000</v>
          </cell>
          <cell r="N371">
            <v>98436</v>
          </cell>
          <cell r="O371">
            <v>8203</v>
          </cell>
          <cell r="P371">
            <v>8203</v>
          </cell>
          <cell r="Q371">
            <v>8203</v>
          </cell>
          <cell r="R371">
            <v>8203</v>
          </cell>
          <cell r="S371">
            <v>8203</v>
          </cell>
          <cell r="T371">
            <v>8203</v>
          </cell>
          <cell r="U371">
            <v>8203</v>
          </cell>
          <cell r="V371">
            <v>8203</v>
          </cell>
          <cell r="W371">
            <v>8203</v>
          </cell>
          <cell r="X371">
            <v>8203</v>
          </cell>
          <cell r="Y371">
            <v>8203</v>
          </cell>
          <cell r="Z371">
            <v>8203</v>
          </cell>
          <cell r="AA371">
            <v>103501</v>
          </cell>
          <cell r="AB371">
            <v>108135</v>
          </cell>
          <cell r="AC371">
            <v>115760</v>
          </cell>
        </row>
        <row r="372">
          <cell r="A372" t="str">
            <v>CML_AFAR_6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A373" t="str">
            <v>CML_AFAR_7</v>
          </cell>
          <cell r="M373">
            <v>54479.395211614166</v>
          </cell>
          <cell r="N373">
            <v>61806.0285487449</v>
          </cell>
          <cell r="O373">
            <v>4930.8312234290242</v>
          </cell>
          <cell r="P373">
            <v>5021.1918605709116</v>
          </cell>
          <cell r="Q373">
            <v>5078.6404486416068</v>
          </cell>
          <cell r="R373">
            <v>5127.3663143161539</v>
          </cell>
          <cell r="S373">
            <v>5167.0206426299255</v>
          </cell>
          <cell r="T373">
            <v>5200.5996780311207</v>
          </cell>
          <cell r="U373">
            <v>5234.9272975181302</v>
          </cell>
          <cell r="V373">
            <v>5262.2770482733786</v>
          </cell>
          <cell r="W373">
            <v>5288.1720721944093</v>
          </cell>
          <cell r="X373">
            <v>5123.37075110158</v>
          </cell>
          <cell r="Y373">
            <v>5163.0590990078372</v>
          </cell>
          <cell r="Z373">
            <v>5208.572113030833</v>
          </cell>
          <cell r="AA373">
            <v>65743.508403908912</v>
          </cell>
          <cell r="AB373">
            <v>71446.835322327272</v>
          </cell>
          <cell r="AC373">
            <v>76901.486683745548</v>
          </cell>
        </row>
        <row r="374">
          <cell r="A374" t="str">
            <v>CML_AFAV_1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5">
          <cell r="A375" t="str">
            <v>CML_AFAV_3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A376" t="str">
            <v>CML_AFAV_6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A377" t="str">
            <v>CML_AUAN_4</v>
          </cell>
          <cell r="M377">
            <v>1885.4894489999999</v>
          </cell>
          <cell r="N377">
            <v>30364.334000000003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30364.334000000003</v>
          </cell>
          <cell r="AA377">
            <v>8001.5370000000112</v>
          </cell>
          <cell r="AB377">
            <v>0</v>
          </cell>
          <cell r="AC377">
            <v>0</v>
          </cell>
        </row>
        <row r="378">
          <cell r="A378" t="str">
            <v>CML_BERA_1</v>
          </cell>
          <cell r="M378">
            <v>36241.859000000004</v>
          </cell>
          <cell r="N378">
            <v>47952.86</v>
          </cell>
          <cell r="O378">
            <v>3996.0716666666672</v>
          </cell>
          <cell r="P378">
            <v>3996.0716666666672</v>
          </cell>
          <cell r="Q378">
            <v>3996.0716666666663</v>
          </cell>
          <cell r="R378">
            <v>3996.0716666666663</v>
          </cell>
          <cell r="S378">
            <v>3996.0716666666663</v>
          </cell>
          <cell r="T378">
            <v>3996.0716666666663</v>
          </cell>
          <cell r="U378">
            <v>3996.0716666666663</v>
          </cell>
          <cell r="V378">
            <v>3996.0716666666672</v>
          </cell>
          <cell r="W378">
            <v>3996.0716666666672</v>
          </cell>
          <cell r="X378">
            <v>3996.0716666666672</v>
          </cell>
          <cell r="Y378">
            <v>3996.0716666666672</v>
          </cell>
          <cell r="Z378">
            <v>3996.0716666666672</v>
          </cell>
          <cell r="AA378">
            <v>36847.86</v>
          </cell>
          <cell r="AB378">
            <v>32225.16</v>
          </cell>
          <cell r="AC378">
            <v>32225.16</v>
          </cell>
        </row>
        <row r="379">
          <cell r="A379" t="str">
            <v>CML_BERA_2</v>
          </cell>
          <cell r="M379">
            <v>50018.334836363632</v>
          </cell>
          <cell r="N379">
            <v>55000.08</v>
          </cell>
          <cell r="O379">
            <v>4583.1733333333332</v>
          </cell>
          <cell r="P379">
            <v>4584.1733333333332</v>
          </cell>
          <cell r="Q379">
            <v>4583.1733333333332</v>
          </cell>
          <cell r="R379">
            <v>4584.1733333333332</v>
          </cell>
          <cell r="S379">
            <v>4583.1733333333332</v>
          </cell>
          <cell r="T379">
            <v>4583.1733333333332</v>
          </cell>
          <cell r="U379">
            <v>4583.1733333333332</v>
          </cell>
          <cell r="V379">
            <v>4583.1733333333332</v>
          </cell>
          <cell r="W379">
            <v>4583.1733333333332</v>
          </cell>
          <cell r="X379">
            <v>4583.1733333333332</v>
          </cell>
          <cell r="Y379">
            <v>4583.1733333333332</v>
          </cell>
          <cell r="Z379">
            <v>4583.1733333333332</v>
          </cell>
          <cell r="AA379">
            <v>45384.854999999996</v>
          </cell>
          <cell r="AB379">
            <v>42385.094318181815</v>
          </cell>
          <cell r="AC379">
            <v>42385.094318181815</v>
          </cell>
        </row>
        <row r="380">
          <cell r="A380" t="str">
            <v>CML_BERA_3</v>
          </cell>
          <cell r="M380">
            <v>9373.0849323272705</v>
          </cell>
          <cell r="N380">
            <v>8372.2838800000009</v>
          </cell>
          <cell r="O380">
            <v>697.69032333333337</v>
          </cell>
          <cell r="P380">
            <v>697.69032333333337</v>
          </cell>
          <cell r="Q380">
            <v>697.69032333333337</v>
          </cell>
          <cell r="R380">
            <v>697.69032333333337</v>
          </cell>
          <cell r="S380">
            <v>697.69032333333337</v>
          </cell>
          <cell r="T380">
            <v>697.69032333333337</v>
          </cell>
          <cell r="U380">
            <v>697.69032333333337</v>
          </cell>
          <cell r="V380">
            <v>697.69032333333337</v>
          </cell>
          <cell r="W380">
            <v>697.69032333333337</v>
          </cell>
          <cell r="X380">
            <v>697.69032333333337</v>
          </cell>
          <cell r="Y380">
            <v>697.69032333333337</v>
          </cell>
          <cell r="Z380">
            <v>697.69032333333337</v>
          </cell>
          <cell r="AA380">
            <v>8372.2838800000009</v>
          </cell>
          <cell r="AB380">
            <v>8372.2838800000009</v>
          </cell>
          <cell r="AC380">
            <v>8372.2838800000009</v>
          </cell>
        </row>
        <row r="381">
          <cell r="A381" t="str">
            <v>CML_BERA_4</v>
          </cell>
          <cell r="M381">
            <v>5097.7625020242886</v>
          </cell>
          <cell r="N381">
            <v>9647.024639676114</v>
          </cell>
          <cell r="O381">
            <v>801.58538663967624</v>
          </cell>
          <cell r="P381">
            <v>802.58538663967647</v>
          </cell>
          <cell r="Q381">
            <v>802.58538663967624</v>
          </cell>
          <cell r="R381">
            <v>803.58538663967624</v>
          </cell>
          <cell r="S381">
            <v>804.58538663967647</v>
          </cell>
          <cell r="T381">
            <v>804.58538663967624</v>
          </cell>
          <cell r="U381">
            <v>804.58538663967624</v>
          </cell>
          <cell r="V381">
            <v>804.58538663967647</v>
          </cell>
          <cell r="W381">
            <v>804.58538663967624</v>
          </cell>
          <cell r="X381">
            <v>804.58538663967624</v>
          </cell>
          <cell r="Y381">
            <v>804.58538663967647</v>
          </cell>
          <cell r="Z381">
            <v>804.58538663967624</v>
          </cell>
          <cell r="AA381">
            <v>9902</v>
          </cell>
          <cell r="AB381">
            <v>9902</v>
          </cell>
          <cell r="AC381">
            <v>9902</v>
          </cell>
        </row>
        <row r="382">
          <cell r="A382" t="str">
            <v>CML_BERA_5</v>
          </cell>
          <cell r="M382">
            <v>50000.109480131752</v>
          </cell>
          <cell r="N382">
            <v>41044.694351628779</v>
          </cell>
          <cell r="O382">
            <v>3423.7245293024025</v>
          </cell>
          <cell r="P382">
            <v>3418.7245293024034</v>
          </cell>
          <cell r="Q382">
            <v>3423.7245293024025</v>
          </cell>
          <cell r="R382">
            <v>3418.7245293024034</v>
          </cell>
          <cell r="S382">
            <v>3423.7245293024025</v>
          </cell>
          <cell r="T382">
            <v>3418.7245293024034</v>
          </cell>
          <cell r="U382">
            <v>3423.7245293024025</v>
          </cell>
          <cell r="V382">
            <v>3418.7245293024034</v>
          </cell>
          <cell r="W382">
            <v>3423.7245293024025</v>
          </cell>
          <cell r="X382">
            <v>3413.7245293024025</v>
          </cell>
          <cell r="Y382">
            <v>3423.7245293024025</v>
          </cell>
          <cell r="Z382">
            <v>3413.7245293024025</v>
          </cell>
          <cell r="AA382">
            <v>21876.667291430516</v>
          </cell>
          <cell r="AB382">
            <v>22008.299049867186</v>
          </cell>
          <cell r="AC382">
            <v>13566.865737990753</v>
          </cell>
        </row>
        <row r="383">
          <cell r="A383" t="str">
            <v>CML_BERA_6</v>
          </cell>
          <cell r="M383">
            <v>64.16</v>
          </cell>
          <cell r="N383">
            <v>64.16</v>
          </cell>
          <cell r="O383">
            <v>5.3466666666666658</v>
          </cell>
          <cell r="P383">
            <v>5.3466666666666658</v>
          </cell>
          <cell r="Q383">
            <v>5.3466666666666711</v>
          </cell>
          <cell r="R383">
            <v>5.3466666666666711</v>
          </cell>
          <cell r="S383">
            <v>5.3466666666666711</v>
          </cell>
          <cell r="T383">
            <v>5.3466666666666711</v>
          </cell>
          <cell r="U383">
            <v>5.3466666666666711</v>
          </cell>
          <cell r="V383">
            <v>5.3466666666666711</v>
          </cell>
          <cell r="W383">
            <v>5.3466666666666711</v>
          </cell>
          <cell r="X383">
            <v>5.3466666666666711</v>
          </cell>
          <cell r="Y383">
            <v>5.3466666666666711</v>
          </cell>
          <cell r="Z383">
            <v>5.3466666666666711</v>
          </cell>
          <cell r="AA383">
            <v>64.16</v>
          </cell>
          <cell r="AB383">
            <v>64.16</v>
          </cell>
          <cell r="AC383">
            <v>64.16</v>
          </cell>
        </row>
        <row r="384">
          <cell r="A384" t="str">
            <v>CML_BERA_7</v>
          </cell>
          <cell r="M384">
            <v>23563.804599999978</v>
          </cell>
          <cell r="N384">
            <v>41344.940325580064</v>
          </cell>
          <cell r="O384">
            <v>1530.9017837714812</v>
          </cell>
          <cell r="P384">
            <v>4288.5666095062843</v>
          </cell>
          <cell r="Q384">
            <v>5366.8449303678772</v>
          </cell>
          <cell r="R384">
            <v>2089.1797196093471</v>
          </cell>
          <cell r="S384">
            <v>2030.6018144358823</v>
          </cell>
          <cell r="T384">
            <v>5909.0020907495136</v>
          </cell>
          <cell r="U384">
            <v>1775.0733252523578</v>
          </cell>
          <cell r="V384">
            <v>2777.2386588586978</v>
          </cell>
          <cell r="W384">
            <v>4880.4993107639812</v>
          </cell>
          <cell r="X384">
            <v>2055.6142080099648</v>
          </cell>
          <cell r="Y384">
            <v>2428.103207866287</v>
          </cell>
          <cell r="Z384">
            <v>6213.3146663883945</v>
          </cell>
          <cell r="AA384">
            <v>41349.944000000003</v>
          </cell>
          <cell r="AB384">
            <v>43928.043999999973</v>
          </cell>
          <cell r="AC384">
            <v>46838.79899999997</v>
          </cell>
        </row>
        <row r="385">
          <cell r="A385" t="str">
            <v>CML_ENWA_1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A386" t="str">
            <v>CML_ENWA_2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A387" t="str">
            <v>CML_ENWA_3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A388" t="str">
            <v>CML_ENWA_4</v>
          </cell>
          <cell r="M388">
            <v>56006</v>
          </cell>
          <cell r="N388">
            <v>57947.58</v>
          </cell>
          <cell r="O388">
            <v>4828.2749999999996</v>
          </cell>
          <cell r="P388">
            <v>4828.2749999999996</v>
          </cell>
          <cell r="Q388">
            <v>4828.2749999999996</v>
          </cell>
          <cell r="R388">
            <v>4828.2749999999996</v>
          </cell>
          <cell r="S388">
            <v>4829.3100000000004</v>
          </cell>
          <cell r="T388">
            <v>4829.3100000000004</v>
          </cell>
          <cell r="U388">
            <v>4829.3100000000004</v>
          </cell>
          <cell r="V388">
            <v>4829.3100000000004</v>
          </cell>
          <cell r="W388">
            <v>4829.3100000000004</v>
          </cell>
          <cell r="X388">
            <v>4829.3100000000004</v>
          </cell>
          <cell r="Y388">
            <v>4829.3100000000004</v>
          </cell>
          <cell r="Z388">
            <v>4829.3100000000004</v>
          </cell>
          <cell r="AA388">
            <v>59588.996849999996</v>
          </cell>
          <cell r="AB388">
            <v>61446.940771500005</v>
          </cell>
          <cell r="AC388">
            <v>63290.348994645006</v>
          </cell>
        </row>
        <row r="389">
          <cell r="A389" t="str">
            <v>CML_ENWA_5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A390" t="str">
            <v>CML_ENWA_6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A391" t="str">
            <v>CML_ENWA_7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A392" t="str">
            <v>CML_MAT_1</v>
          </cell>
          <cell r="M392">
            <v>1405.28</v>
          </cell>
          <cell r="N392">
            <v>1498.0987439999994</v>
          </cell>
          <cell r="O392">
            <v>124.84156200000001</v>
          </cell>
          <cell r="P392">
            <v>124.84156200000001</v>
          </cell>
          <cell r="Q392">
            <v>124.84156200000001</v>
          </cell>
          <cell r="R392">
            <v>124.84156200000001</v>
          </cell>
          <cell r="S392">
            <v>124.84156200000001</v>
          </cell>
          <cell r="T392">
            <v>124.84156200000001</v>
          </cell>
          <cell r="U392">
            <v>124.84156200000001</v>
          </cell>
          <cell r="V392">
            <v>124.84156200000001</v>
          </cell>
          <cell r="W392">
            <v>124.84156200000001</v>
          </cell>
          <cell r="X392">
            <v>124.84156200000001</v>
          </cell>
          <cell r="Y392">
            <v>124.84156200000001</v>
          </cell>
          <cell r="Z392">
            <v>124.84156200000001</v>
          </cell>
          <cell r="AA392">
            <v>1589.3329575096002</v>
          </cell>
          <cell r="AB392">
            <v>1686.1233346219349</v>
          </cell>
          <cell r="AC392">
            <v>1788.8082457004111</v>
          </cell>
        </row>
        <row r="393">
          <cell r="A393" t="str">
            <v>CML_MAT_2</v>
          </cell>
          <cell r="M393">
            <v>2077.13</v>
          </cell>
          <cell r="N393">
            <v>2257.4592000000002</v>
          </cell>
          <cell r="O393">
            <v>191.83034999999998</v>
          </cell>
          <cell r="P393">
            <v>194.93534999999997</v>
          </cell>
          <cell r="Q393">
            <v>190.79534999999998</v>
          </cell>
          <cell r="R393">
            <v>189.76034999999999</v>
          </cell>
          <cell r="S393">
            <v>186.65534999999997</v>
          </cell>
          <cell r="T393">
            <v>187.69034999999997</v>
          </cell>
          <cell r="U393">
            <v>185.62034999999997</v>
          </cell>
          <cell r="V393">
            <v>185.62034999999997</v>
          </cell>
          <cell r="W393">
            <v>187.69034999999997</v>
          </cell>
          <cell r="X393">
            <v>188.72534999999996</v>
          </cell>
          <cell r="Y393">
            <v>187.69034999999997</v>
          </cell>
          <cell r="Z393">
            <v>180.44534999999999</v>
          </cell>
          <cell r="AA393">
            <v>2317.7334186000003</v>
          </cell>
          <cell r="AB393">
            <v>2432.2847126579995</v>
          </cell>
          <cell r="AC393">
            <v>2431.7400451127396</v>
          </cell>
        </row>
        <row r="394">
          <cell r="A394" t="str">
            <v>CML_MAT_3</v>
          </cell>
          <cell r="M394">
            <v>3358.4575581550598</v>
          </cell>
          <cell r="N394">
            <v>3396.26821995</v>
          </cell>
          <cell r="O394">
            <v>283.02235166249994</v>
          </cell>
          <cell r="P394">
            <v>283.02235166249994</v>
          </cell>
          <cell r="Q394">
            <v>283.02235166249994</v>
          </cell>
          <cell r="R394">
            <v>283.02235166249994</v>
          </cell>
          <cell r="S394">
            <v>283.02235166249994</v>
          </cell>
          <cell r="T394">
            <v>283.02235166249994</v>
          </cell>
          <cell r="U394">
            <v>283.02235166249994</v>
          </cell>
          <cell r="V394">
            <v>283.02235166249994</v>
          </cell>
          <cell r="W394">
            <v>283.02235166249994</v>
          </cell>
          <cell r="X394">
            <v>283.02235166249994</v>
          </cell>
          <cell r="Y394">
            <v>283.02235166249994</v>
          </cell>
          <cell r="Z394">
            <v>283.02235166249994</v>
          </cell>
          <cell r="AA394">
            <v>3603.1009545449547</v>
          </cell>
          <cell r="AB394">
            <v>3822.5298026767427</v>
          </cell>
          <cell r="AC394">
            <v>4055.3218676597567</v>
          </cell>
        </row>
        <row r="395">
          <cell r="A395" t="str">
            <v>CML_MAT_4</v>
          </cell>
          <cell r="M395">
            <v>24976.169108599999</v>
          </cell>
          <cell r="N395">
            <v>21007.762928009983</v>
          </cell>
          <cell r="O395">
            <v>1748.2319106674988</v>
          </cell>
          <cell r="P395">
            <v>1748.2319106674979</v>
          </cell>
          <cell r="Q395">
            <v>1749.2669106674987</v>
          </cell>
          <cell r="R395">
            <v>1751.3369106674993</v>
          </cell>
          <cell r="S395">
            <v>1751.3369106674993</v>
          </cell>
          <cell r="T395">
            <v>1751.3369106674993</v>
          </cell>
          <cell r="U395">
            <v>1751.3369106674993</v>
          </cell>
          <cell r="V395">
            <v>1751.3369106674993</v>
          </cell>
          <cell r="W395">
            <v>1751.3369106674993</v>
          </cell>
          <cell r="X395">
            <v>1751.3369106674993</v>
          </cell>
          <cell r="Y395">
            <v>1751.3369106674993</v>
          </cell>
          <cell r="Z395">
            <v>1751.3369106674993</v>
          </cell>
          <cell r="AA395">
            <v>22171.957717474717</v>
          </cell>
          <cell r="AB395">
            <v>23168.097485772989</v>
          </cell>
          <cell r="AC395">
            <v>24262.032940668814</v>
          </cell>
        </row>
        <row r="396">
          <cell r="A396" t="str">
            <v>CML_MAT_5</v>
          </cell>
          <cell r="M396">
            <v>94583.512733871379</v>
          </cell>
          <cell r="N396">
            <v>54455.37021569338</v>
          </cell>
          <cell r="O396">
            <v>4527.605166501231</v>
          </cell>
          <cell r="P396">
            <v>4530.2031111298029</v>
          </cell>
          <cell r="Q396">
            <v>4534.2435515226589</v>
          </cell>
          <cell r="R396">
            <v>4536.8000961512307</v>
          </cell>
          <cell r="S396">
            <v>4536.8000961512307</v>
          </cell>
          <cell r="T396">
            <v>4539.2840961512311</v>
          </cell>
          <cell r="U396">
            <v>4539.2840961512311</v>
          </cell>
          <cell r="V396">
            <v>4540.2428003869454</v>
          </cell>
          <cell r="W396">
            <v>4542.7268003869449</v>
          </cell>
          <cell r="X396">
            <v>4542.7268003869449</v>
          </cell>
          <cell r="Y396">
            <v>4542.7268003869449</v>
          </cell>
          <cell r="Z396">
            <v>4542.7268003869449</v>
          </cell>
          <cell r="AA396">
            <v>58859.309766252802</v>
          </cell>
          <cell r="AB396">
            <v>61997.53393290651</v>
          </cell>
          <cell r="AC396">
            <v>62652.983103876315</v>
          </cell>
        </row>
        <row r="397">
          <cell r="A397" t="str">
            <v>CML_MAT_6</v>
          </cell>
          <cell r="M397">
            <v>4500</v>
          </cell>
          <cell r="N397">
            <v>4657.5</v>
          </cell>
          <cell r="O397">
            <v>388.125</v>
          </cell>
          <cell r="P397">
            <v>388.125</v>
          </cell>
          <cell r="Q397">
            <v>388.12500000000063</v>
          </cell>
          <cell r="R397">
            <v>388.12500000000063</v>
          </cell>
          <cell r="S397">
            <v>388.12500000000063</v>
          </cell>
          <cell r="T397">
            <v>388.12500000000063</v>
          </cell>
          <cell r="U397">
            <v>388.12500000000063</v>
          </cell>
          <cell r="V397">
            <v>388.12500000000063</v>
          </cell>
          <cell r="W397">
            <v>388.12500000000063</v>
          </cell>
          <cell r="X397">
            <v>388.12500000000063</v>
          </cell>
          <cell r="Y397">
            <v>388.12500000000063</v>
          </cell>
          <cell r="Z397">
            <v>388.12500000000063</v>
          </cell>
          <cell r="AA397">
            <v>4797.2250000000058</v>
          </cell>
          <cell r="AB397">
            <v>4941.141749999998</v>
          </cell>
          <cell r="AC397">
            <v>5089.3760024999983</v>
          </cell>
        </row>
        <row r="398">
          <cell r="A398" t="str">
            <v>CML_MAT_7</v>
          </cell>
          <cell r="M398">
            <v>9204.8879999999936</v>
          </cell>
          <cell r="N398">
            <v>11119.03243406034</v>
          </cell>
          <cell r="O398">
            <v>697.90943134262591</v>
          </cell>
          <cell r="P398">
            <v>1012.2887106433449</v>
          </cell>
          <cell r="Q398">
            <v>720.60955302681884</v>
          </cell>
          <cell r="R398">
            <v>285.7573725500838</v>
          </cell>
          <cell r="S398">
            <v>807.39894689681637</v>
          </cell>
          <cell r="T398">
            <v>806.73934321617787</v>
          </cell>
          <cell r="U398">
            <v>1036.70505426724</v>
          </cell>
          <cell r="V398">
            <v>435.94663255281137</v>
          </cell>
          <cell r="W398">
            <v>681.70842565923419</v>
          </cell>
          <cell r="X398">
            <v>811.56651060545823</v>
          </cell>
          <cell r="Y398">
            <v>564.58616680432317</v>
          </cell>
          <cell r="Z398">
            <v>3257.8162864954102</v>
          </cell>
          <cell r="AA398">
            <v>12362.1545952</v>
          </cell>
          <cell r="AB398">
            <v>13770.878606856</v>
          </cell>
          <cell r="AC398">
            <v>14907.555896474876</v>
          </cell>
        </row>
        <row r="399">
          <cell r="A399" t="str">
            <v>CML_HAWA_1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</row>
        <row r="400">
          <cell r="A400" t="str">
            <v>CML_HAWA_2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</row>
        <row r="401">
          <cell r="A401" t="str">
            <v>CML_HAWA_3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</row>
        <row r="402">
          <cell r="A402" t="str">
            <v>CML_HAWA_4</v>
          </cell>
          <cell r="M402">
            <v>1186.72393162</v>
          </cell>
          <cell r="N402">
            <v>1226.8671999647395</v>
          </cell>
          <cell r="O402">
            <v>101.203933330395</v>
          </cell>
          <cell r="P402">
            <v>102.238933330395</v>
          </cell>
          <cell r="Q402">
            <v>102.238933330395</v>
          </cell>
          <cell r="R402">
            <v>102.238933330395</v>
          </cell>
          <cell r="S402">
            <v>102.238933330395</v>
          </cell>
          <cell r="T402">
            <v>102.238933330395</v>
          </cell>
          <cell r="U402">
            <v>102.238933330395</v>
          </cell>
          <cell r="V402">
            <v>102.238933330395</v>
          </cell>
          <cell r="W402">
            <v>102.238933330395</v>
          </cell>
          <cell r="X402">
            <v>102.238933330395</v>
          </cell>
          <cell r="Y402">
            <v>102.238933330395</v>
          </cell>
          <cell r="Z402">
            <v>103.273933330395</v>
          </cell>
          <cell r="AA402">
            <v>1269.885872280501</v>
          </cell>
          <cell r="AB402">
            <v>1307.9824484489161</v>
          </cell>
          <cell r="AC402">
            <v>1347.2219219023837</v>
          </cell>
        </row>
        <row r="403">
          <cell r="A403" t="str">
            <v>CML_HAWA_5</v>
          </cell>
          <cell r="M403">
            <v>79999.982260000033</v>
          </cell>
          <cell r="N403">
            <v>67414.313920625122</v>
          </cell>
          <cell r="O403">
            <v>5617.8594933854256</v>
          </cell>
          <cell r="P403">
            <v>5617.8594933854256</v>
          </cell>
          <cell r="Q403">
            <v>5617.8594933854256</v>
          </cell>
          <cell r="R403">
            <v>5617.8594933854256</v>
          </cell>
          <cell r="S403">
            <v>5617.8594933854256</v>
          </cell>
          <cell r="T403">
            <v>5617.8594933854256</v>
          </cell>
          <cell r="U403">
            <v>5617.8594933854256</v>
          </cell>
          <cell r="V403">
            <v>5617.8594933854256</v>
          </cell>
          <cell r="W403">
            <v>5617.8594933854256</v>
          </cell>
          <cell r="X403">
            <v>5617.8594933854256</v>
          </cell>
          <cell r="Y403">
            <v>5617.8594933854256</v>
          </cell>
          <cell r="Z403">
            <v>5617.8594933854256</v>
          </cell>
          <cell r="AA403">
            <v>69437.485339126317</v>
          </cell>
          <cell r="AB403">
            <v>71580.888159901995</v>
          </cell>
          <cell r="AC403">
            <v>73726.78411965823</v>
          </cell>
        </row>
        <row r="404">
          <cell r="A404" t="str">
            <v>CML_HAWA_6</v>
          </cell>
          <cell r="M404">
            <v>527.88800000000003</v>
          </cell>
          <cell r="N404">
            <v>546.36407999999994</v>
          </cell>
          <cell r="O404">
            <v>45.53034000000001</v>
          </cell>
          <cell r="P404">
            <v>45.53034000000001</v>
          </cell>
          <cell r="Q404">
            <v>45.530340000000074</v>
          </cell>
          <cell r="R404">
            <v>45.530340000000074</v>
          </cell>
          <cell r="S404">
            <v>45.530340000000074</v>
          </cell>
          <cell r="T404">
            <v>45.530340000000074</v>
          </cell>
          <cell r="U404">
            <v>45.530340000000074</v>
          </cell>
          <cell r="V404">
            <v>45.530340000000074</v>
          </cell>
          <cell r="W404">
            <v>45.530340000000074</v>
          </cell>
          <cell r="X404">
            <v>45.530340000000074</v>
          </cell>
          <cell r="Y404">
            <v>45.530340000000074</v>
          </cell>
          <cell r="Z404">
            <v>45.530340000000074</v>
          </cell>
          <cell r="AA404">
            <v>562.75500240000042</v>
          </cell>
          <cell r="AB404">
            <v>579.63765247199979</v>
          </cell>
          <cell r="AC404">
            <v>597.02678204615984</v>
          </cell>
        </row>
        <row r="405">
          <cell r="A405" t="str">
            <v>CML_HAWA_7</v>
          </cell>
          <cell r="M405">
            <v>330680.23695123557</v>
          </cell>
          <cell r="N405">
            <v>309597.15920834325</v>
          </cell>
          <cell r="O405">
            <v>42549.423818646312</v>
          </cell>
          <cell r="P405">
            <v>30835.38316012187</v>
          </cell>
          <cell r="Q405">
            <v>26490.94813805959</v>
          </cell>
          <cell r="R405">
            <v>27364.317657409381</v>
          </cell>
          <cell r="S405">
            <v>24662.870583129185</v>
          </cell>
          <cell r="T405">
            <v>26755.465060275939</v>
          </cell>
          <cell r="U405">
            <v>23936.575855435611</v>
          </cell>
          <cell r="V405">
            <v>20813.999905033234</v>
          </cell>
          <cell r="W405">
            <v>22181.508202769041</v>
          </cell>
          <cell r="X405">
            <v>21542.808224850287</v>
          </cell>
          <cell r="Y405">
            <v>21808.175772097959</v>
          </cell>
          <cell r="Z405">
            <v>20655.682830514826</v>
          </cell>
          <cell r="AA405">
            <v>297122.00834246486</v>
          </cell>
          <cell r="AB405">
            <v>313845.43240792578</v>
          </cell>
          <cell r="AC405">
            <v>340176.61173515633</v>
          </cell>
        </row>
        <row r="406">
          <cell r="A406" t="str">
            <v>CML_INST_1</v>
          </cell>
          <cell r="M406">
            <v>434.71899999999999</v>
          </cell>
          <cell r="N406">
            <v>463.43218994999989</v>
          </cell>
          <cell r="O406">
            <v>38.619349162500001</v>
          </cell>
          <cell r="P406">
            <v>38.619349162500001</v>
          </cell>
          <cell r="Q406">
            <v>38.619349162500001</v>
          </cell>
          <cell r="R406">
            <v>38.619349162500001</v>
          </cell>
          <cell r="S406">
            <v>38.619349162500001</v>
          </cell>
          <cell r="T406">
            <v>38.619349162500001</v>
          </cell>
          <cell r="U406">
            <v>38.619349162500001</v>
          </cell>
          <cell r="V406">
            <v>38.619349162500001</v>
          </cell>
          <cell r="W406">
            <v>38.619349162500001</v>
          </cell>
          <cell r="X406">
            <v>38.619349162500001</v>
          </cell>
          <cell r="Y406">
            <v>38.619349162500001</v>
          </cell>
          <cell r="Z406">
            <v>38.619349162500001</v>
          </cell>
          <cell r="AA406">
            <v>491.6552103179551</v>
          </cell>
          <cell r="AB406">
            <v>521.59701262631847</v>
          </cell>
          <cell r="AC406">
            <v>553.36227069526126</v>
          </cell>
        </row>
        <row r="407">
          <cell r="A407" t="str">
            <v>CML_INST_2</v>
          </cell>
          <cell r="M407">
            <v>1125.5999999999999</v>
          </cell>
          <cell r="N407">
            <v>1173.3380999999997</v>
          </cell>
          <cell r="O407">
            <v>98.295674999999989</v>
          </cell>
          <cell r="P407">
            <v>98.295674999999989</v>
          </cell>
          <cell r="Q407">
            <v>97.260674999999992</v>
          </cell>
          <cell r="R407">
            <v>97.260674999999992</v>
          </cell>
          <cell r="S407">
            <v>99.330674999999985</v>
          </cell>
          <cell r="T407">
            <v>97.260674999999992</v>
          </cell>
          <cell r="U407">
            <v>97.260674999999992</v>
          </cell>
          <cell r="V407">
            <v>96.225674999999995</v>
          </cell>
          <cell r="W407">
            <v>99.330674999999985</v>
          </cell>
          <cell r="X407">
            <v>97.260674999999992</v>
          </cell>
          <cell r="Y407">
            <v>97.260674999999992</v>
          </cell>
          <cell r="Z407">
            <v>98.295674999999989</v>
          </cell>
          <cell r="AA407">
            <v>920.70580904999974</v>
          </cell>
          <cell r="AB407">
            <v>981.26792832149999</v>
          </cell>
          <cell r="AC407">
            <v>981.30068260114479</v>
          </cell>
        </row>
        <row r="408">
          <cell r="A408" t="str">
            <v>CML_INST_3</v>
          </cell>
          <cell r="M408">
            <v>1393.1062320098281</v>
          </cell>
          <cell r="N408">
            <v>1416.1775624999998</v>
          </cell>
          <cell r="O408">
            <v>118.01479687499999</v>
          </cell>
          <cell r="P408">
            <v>118.01479687499999</v>
          </cell>
          <cell r="Q408">
            <v>118.01479687499999</v>
          </cell>
          <cell r="R408">
            <v>118.01479687499999</v>
          </cell>
          <cell r="S408">
            <v>118.01479687499999</v>
          </cell>
          <cell r="T408">
            <v>118.01479687499999</v>
          </cell>
          <cell r="U408">
            <v>118.01479687499999</v>
          </cell>
          <cell r="V408">
            <v>118.01479687499999</v>
          </cell>
          <cell r="W408">
            <v>118.01479687499999</v>
          </cell>
          <cell r="X408">
            <v>118.01479687499999</v>
          </cell>
          <cell r="Y408">
            <v>118.01479687499999</v>
          </cell>
          <cell r="Z408">
            <v>118.01479687499999</v>
          </cell>
          <cell r="AA408">
            <v>1509.5267999999999</v>
          </cell>
          <cell r="AB408">
            <v>1608.0451711200001</v>
          </cell>
          <cell r="AC408">
            <v>1705.9751220412084</v>
          </cell>
        </row>
        <row r="409">
          <cell r="A409" t="str">
            <v>CML_INST_4</v>
          </cell>
          <cell r="M409">
            <v>53808.1880532</v>
          </cell>
          <cell r="N409">
            <v>60520.883556511799</v>
          </cell>
          <cell r="O409">
            <v>5041.5957130426495</v>
          </cell>
          <cell r="P409">
            <v>5041.5957130426495</v>
          </cell>
          <cell r="Q409">
            <v>5041.5957130426495</v>
          </cell>
          <cell r="R409">
            <v>5041.5957130426495</v>
          </cell>
          <cell r="S409">
            <v>5042.6307130426494</v>
          </cell>
          <cell r="T409">
            <v>5043.6657130426493</v>
          </cell>
          <cell r="U409">
            <v>5043.6657130426493</v>
          </cell>
          <cell r="V409">
            <v>5043.6657130426493</v>
          </cell>
          <cell r="W409">
            <v>5043.6657130426493</v>
          </cell>
          <cell r="X409">
            <v>5043.6657130426493</v>
          </cell>
          <cell r="Y409">
            <v>5046.7707130426488</v>
          </cell>
          <cell r="Z409">
            <v>5046.7707130426488</v>
          </cell>
          <cell r="AA409">
            <v>59679.132180448854</v>
          </cell>
          <cell r="AB409">
            <v>62054.756935362318</v>
          </cell>
          <cell r="AC409">
            <v>64737.033249515182</v>
          </cell>
        </row>
        <row r="410">
          <cell r="A410" t="str">
            <v>CML_INST_5</v>
          </cell>
          <cell r="M410">
            <v>92328.266170499322</v>
          </cell>
          <cell r="N410">
            <v>131101.54702295986</v>
          </cell>
          <cell r="O410">
            <v>10924.106411430441</v>
          </cell>
          <cell r="P410">
            <v>10924.411673147581</v>
          </cell>
          <cell r="Q410">
            <v>10924.602461720795</v>
          </cell>
          <cell r="R410">
            <v>10924.918073437941</v>
          </cell>
          <cell r="S410">
            <v>10924.928423437939</v>
          </cell>
          <cell r="T410">
            <v>10925.425223437938</v>
          </cell>
          <cell r="U410">
            <v>10925.425223437938</v>
          </cell>
          <cell r="V410">
            <v>10925.539696581869</v>
          </cell>
          <cell r="W410">
            <v>10925.539696581869</v>
          </cell>
          <cell r="X410">
            <v>10925.539696581869</v>
          </cell>
          <cell r="Y410">
            <v>10925.539696581869</v>
          </cell>
          <cell r="Z410">
            <v>10925.570746581867</v>
          </cell>
          <cell r="AA410">
            <v>140514.17888709693</v>
          </cell>
          <cell r="AB410">
            <v>116795.89719960345</v>
          </cell>
          <cell r="AC410">
            <v>116602.49577585889</v>
          </cell>
        </row>
        <row r="411">
          <cell r="A411" t="str">
            <v>CML_INST_6</v>
          </cell>
          <cell r="M411">
            <v>3702</v>
          </cell>
          <cell r="N411">
            <v>3831.57</v>
          </cell>
          <cell r="O411">
            <v>319.29750000000001</v>
          </cell>
          <cell r="P411">
            <v>319.29750000000001</v>
          </cell>
          <cell r="Q411">
            <v>319.29750000000001</v>
          </cell>
          <cell r="R411">
            <v>319.29750000000001</v>
          </cell>
          <cell r="S411">
            <v>319.29750000000001</v>
          </cell>
          <cell r="T411">
            <v>319.29750000000001</v>
          </cell>
          <cell r="U411">
            <v>319.29750000000001</v>
          </cell>
          <cell r="V411">
            <v>319.29750000000001</v>
          </cell>
          <cell r="W411">
            <v>319.29750000000001</v>
          </cell>
          <cell r="X411">
            <v>319.29750000000001</v>
          </cell>
          <cell r="Y411">
            <v>319.29750000000001</v>
          </cell>
          <cell r="Z411">
            <v>319.29750000000001</v>
          </cell>
          <cell r="AA411">
            <v>3946.5171000000009</v>
          </cell>
          <cell r="AB411">
            <v>4064.9126130000009</v>
          </cell>
          <cell r="AC411">
            <v>4186.8599913899989</v>
          </cell>
        </row>
        <row r="412">
          <cell r="A412" t="str">
            <v>CML_INST_7</v>
          </cell>
          <cell r="M412">
            <v>150000</v>
          </cell>
          <cell r="N412">
            <v>170774.93169000003</v>
          </cell>
          <cell r="O412">
            <v>14231.244307500003</v>
          </cell>
          <cell r="P412">
            <v>14231.244307500003</v>
          </cell>
          <cell r="Q412">
            <v>14231.244307500003</v>
          </cell>
          <cell r="R412">
            <v>14231.244307500003</v>
          </cell>
          <cell r="S412">
            <v>14231.244307500003</v>
          </cell>
          <cell r="T412">
            <v>14231.244307500003</v>
          </cell>
          <cell r="U412">
            <v>14231.244307500003</v>
          </cell>
          <cell r="V412">
            <v>14231.244307500003</v>
          </cell>
          <cell r="W412">
            <v>14231.244307500003</v>
          </cell>
          <cell r="X412">
            <v>14231.244307500003</v>
          </cell>
          <cell r="Y412">
            <v>14231.244307500003</v>
          </cell>
          <cell r="Z412">
            <v>14231.244307500003</v>
          </cell>
          <cell r="AA412">
            <v>191889</v>
          </cell>
          <cell r="AB412">
            <v>214116.14249999999</v>
          </cell>
          <cell r="AC412">
            <v>227325.46144499994</v>
          </cell>
        </row>
        <row r="413">
          <cell r="A413" t="str">
            <v>CML_LEID_1</v>
          </cell>
          <cell r="M413">
            <v>556.88200000000006</v>
          </cell>
          <cell r="N413">
            <v>593.66405609999981</v>
          </cell>
          <cell r="O413">
            <v>49.472004674999994</v>
          </cell>
          <cell r="P413">
            <v>49.472004674999994</v>
          </cell>
          <cell r="Q413">
            <v>49.472004674999994</v>
          </cell>
          <cell r="R413">
            <v>49.472004674999994</v>
          </cell>
          <cell r="S413">
            <v>49.472004674999994</v>
          </cell>
          <cell r="T413">
            <v>49.472004674999994</v>
          </cell>
          <cell r="U413">
            <v>49.472004674999994</v>
          </cell>
          <cell r="V413">
            <v>49.472004674999994</v>
          </cell>
          <cell r="W413">
            <v>49.472004674999994</v>
          </cell>
          <cell r="X413">
            <v>49.472004674999994</v>
          </cell>
          <cell r="Y413">
            <v>49.472004674999994</v>
          </cell>
          <cell r="Z413">
            <v>49.472004674999994</v>
          </cell>
          <cell r="AA413">
            <v>629.81819711648996</v>
          </cell>
          <cell r="AB413">
            <v>668.17412532088417</v>
          </cell>
          <cell r="AC413">
            <v>708.8659295529261</v>
          </cell>
        </row>
        <row r="414">
          <cell r="A414" t="str">
            <v>CML_LEID_2</v>
          </cell>
          <cell r="M414">
            <v>34999.9</v>
          </cell>
          <cell r="N414">
            <v>37011.091499999988</v>
          </cell>
          <cell r="O414">
            <v>3083.205375</v>
          </cell>
          <cell r="P414">
            <v>3083.2053749999995</v>
          </cell>
          <cell r="Q414">
            <v>3083.205375</v>
          </cell>
          <cell r="R414">
            <v>3085.2753749999997</v>
          </cell>
          <cell r="S414">
            <v>3083.2053749999995</v>
          </cell>
          <cell r="T414">
            <v>3084.861374999999</v>
          </cell>
          <cell r="U414">
            <v>3085.8963749999994</v>
          </cell>
          <cell r="V414">
            <v>3083.8263749999992</v>
          </cell>
          <cell r="W414">
            <v>3083.8263749999992</v>
          </cell>
          <cell r="X414">
            <v>3085.8963749999994</v>
          </cell>
          <cell r="Y414">
            <v>3084.861374999999</v>
          </cell>
          <cell r="Z414">
            <v>3083.8263749999996</v>
          </cell>
          <cell r="AA414">
            <v>33199.792368800001</v>
          </cell>
          <cell r="AB414">
            <v>34276.852517964013</v>
          </cell>
          <cell r="AC414">
            <v>34276.925388992939</v>
          </cell>
        </row>
        <row r="415">
          <cell r="A415" t="str">
            <v>CML_LEID_3</v>
          </cell>
          <cell r="M415">
            <v>11719.909800037742</v>
          </cell>
          <cell r="N415">
            <v>11864.791213649996</v>
          </cell>
          <cell r="O415">
            <v>988.73260113749984</v>
          </cell>
          <cell r="P415">
            <v>988.73260113749984</v>
          </cell>
          <cell r="Q415">
            <v>988.73260113749984</v>
          </cell>
          <cell r="R415">
            <v>988.73260113749984</v>
          </cell>
          <cell r="S415">
            <v>988.73260113749984</v>
          </cell>
          <cell r="T415">
            <v>988.73260113749984</v>
          </cell>
          <cell r="U415">
            <v>988.73260113749984</v>
          </cell>
          <cell r="V415">
            <v>988.73260113749984</v>
          </cell>
          <cell r="W415">
            <v>988.73260113749984</v>
          </cell>
          <cell r="X415">
            <v>988.73260113749984</v>
          </cell>
          <cell r="Y415">
            <v>988.73260113749984</v>
          </cell>
          <cell r="Z415">
            <v>988.73260113749984</v>
          </cell>
          <cell r="AA415">
            <v>12587.356998561285</v>
          </cell>
          <cell r="AB415">
            <v>13353.927039773667</v>
          </cell>
          <cell r="AC415">
            <v>14167.181196495885</v>
          </cell>
        </row>
        <row r="416">
          <cell r="A416" t="str">
            <v>CML_LEID_4</v>
          </cell>
          <cell r="M416">
            <v>91606.482921700008</v>
          </cell>
          <cell r="N416">
            <v>175164.90739925401</v>
          </cell>
          <cell r="O416">
            <v>14595.005616604498</v>
          </cell>
          <cell r="P416">
            <v>14595.0056166045</v>
          </cell>
          <cell r="Q416">
            <v>14595.0056166045</v>
          </cell>
          <cell r="R416">
            <v>14595.0056166045</v>
          </cell>
          <cell r="S416">
            <v>14597.075616604499</v>
          </cell>
          <cell r="T416">
            <v>14597.075616604499</v>
          </cell>
          <cell r="U416">
            <v>14597.075616604499</v>
          </cell>
          <cell r="V416">
            <v>14598.110616604499</v>
          </cell>
          <cell r="W416">
            <v>14598.110616604499</v>
          </cell>
          <cell r="X416">
            <v>14599.145616604501</v>
          </cell>
          <cell r="Y416">
            <v>14599.145616604501</v>
          </cell>
          <cell r="Z416">
            <v>14599.145616604501</v>
          </cell>
          <cell r="AA416">
            <v>174266.06065311926</v>
          </cell>
          <cell r="AB416">
            <v>175205.65519473833</v>
          </cell>
          <cell r="AC416">
            <v>179304.2513342587</v>
          </cell>
        </row>
        <row r="417">
          <cell r="A417" t="str">
            <v>CML_LEID_5</v>
          </cell>
          <cell r="M417">
            <v>3161.7391214059394</v>
          </cell>
          <cell r="N417">
            <v>4181.0347134336653</v>
          </cell>
          <cell r="O417">
            <v>328.4306367965554</v>
          </cell>
          <cell r="P417">
            <v>328.61300379655535</v>
          </cell>
          <cell r="Q417">
            <v>339.90498317155544</v>
          </cell>
          <cell r="R417">
            <v>340.08735017155544</v>
          </cell>
          <cell r="S417">
            <v>340.08735017155544</v>
          </cell>
          <cell r="T417">
            <v>351.26535017155538</v>
          </cell>
          <cell r="U417">
            <v>351.26535017155538</v>
          </cell>
          <cell r="V417">
            <v>351.3337377965554</v>
          </cell>
          <cell r="W417">
            <v>362.51173779655545</v>
          </cell>
          <cell r="X417">
            <v>362.51173779655545</v>
          </cell>
          <cell r="Y417">
            <v>362.51173779655545</v>
          </cell>
          <cell r="Z417">
            <v>362.51173779655545</v>
          </cell>
          <cell r="AA417">
            <v>4409.5972142224264</v>
          </cell>
          <cell r="AB417">
            <v>4563.5905007836336</v>
          </cell>
          <cell r="AC417">
            <v>4736.5002959065869</v>
          </cell>
        </row>
        <row r="418">
          <cell r="A418" t="str">
            <v>CML_LEID_6</v>
          </cell>
          <cell r="M418">
            <v>458.99</v>
          </cell>
          <cell r="N418">
            <v>475.05465000000032</v>
          </cell>
          <cell r="O418">
            <v>39.587887500000001</v>
          </cell>
          <cell r="P418">
            <v>39.587887500000001</v>
          </cell>
          <cell r="Q418">
            <v>39.587887500000022</v>
          </cell>
          <cell r="R418">
            <v>39.587887500000022</v>
          </cell>
          <cell r="S418">
            <v>39.587887500000022</v>
          </cell>
          <cell r="T418">
            <v>39.587887500000022</v>
          </cell>
          <cell r="U418">
            <v>39.587887500000022</v>
          </cell>
          <cell r="V418">
            <v>39.587887500000022</v>
          </cell>
          <cell r="W418">
            <v>39.587887500000022</v>
          </cell>
          <cell r="X418">
            <v>39.587887500000022</v>
          </cell>
          <cell r="Y418">
            <v>39.587887500000022</v>
          </cell>
          <cell r="Z418">
            <v>39.587887500000022</v>
          </cell>
          <cell r="AA418">
            <v>489.30628949999999</v>
          </cell>
          <cell r="AB418">
            <v>503.98547818499998</v>
          </cell>
          <cell r="AC418">
            <v>519.10504253054978</v>
          </cell>
        </row>
        <row r="419">
          <cell r="A419" t="str">
            <v>CML_LEID_7</v>
          </cell>
          <cell r="M419">
            <v>13651.244000000004</v>
          </cell>
          <cell r="N419">
            <v>19112.986889999989</v>
          </cell>
          <cell r="O419">
            <v>1394.9936408675851</v>
          </cell>
          <cell r="P419">
            <v>1252.7454278913167</v>
          </cell>
          <cell r="Q419">
            <v>1320.1463418575315</v>
          </cell>
          <cell r="R419">
            <v>1297.4995168122609</v>
          </cell>
          <cell r="S419">
            <v>2005.3078458813504</v>
          </cell>
          <cell r="T419">
            <v>1279.7033066478782</v>
          </cell>
          <cell r="U419">
            <v>1316.3653517476034</v>
          </cell>
          <cell r="V419">
            <v>2058.1335890497517</v>
          </cell>
          <cell r="W419">
            <v>1296.0519592256157</v>
          </cell>
          <cell r="X419">
            <v>2482.8145592763281</v>
          </cell>
          <cell r="Y419">
            <v>1329.9262885218379</v>
          </cell>
          <cell r="Z419">
            <v>2079.299062220929</v>
          </cell>
          <cell r="AA419">
            <v>21723.917861700011</v>
          </cell>
          <cell r="AB419">
            <v>24411.062977289992</v>
          </cell>
          <cell r="AC419">
            <v>26953.736940174684</v>
          </cell>
        </row>
        <row r="420">
          <cell r="A420" t="str">
            <v>CML_LIZK_1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</row>
        <row r="421">
          <cell r="A421" t="str">
            <v>CML_LIZK_2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</row>
        <row r="422">
          <cell r="A422" t="str">
            <v>CML_LIZK_3</v>
          </cell>
          <cell r="M422">
            <v>100.30043190717697</v>
          </cell>
          <cell r="N422">
            <v>103.5</v>
          </cell>
          <cell r="O422">
            <v>8.625</v>
          </cell>
          <cell r="P422">
            <v>8.625</v>
          </cell>
          <cell r="Q422">
            <v>8.625</v>
          </cell>
          <cell r="R422">
            <v>8.625</v>
          </cell>
          <cell r="S422">
            <v>8.625</v>
          </cell>
          <cell r="T422">
            <v>8.625</v>
          </cell>
          <cell r="U422">
            <v>8.625</v>
          </cell>
          <cell r="V422">
            <v>8.625</v>
          </cell>
          <cell r="W422">
            <v>8.625</v>
          </cell>
          <cell r="X422">
            <v>8.625</v>
          </cell>
          <cell r="Y422">
            <v>8.625</v>
          </cell>
          <cell r="Z422">
            <v>8.625</v>
          </cell>
          <cell r="AA422">
            <v>109.80314999999999</v>
          </cell>
          <cell r="AB422">
            <v>116.391339</v>
          </cell>
          <cell r="AC422">
            <v>124.40696895000001</v>
          </cell>
        </row>
        <row r="423">
          <cell r="A423" t="str">
            <v>CML_LIZK_4</v>
          </cell>
          <cell r="M423">
            <v>13</v>
          </cell>
          <cell r="N423">
            <v>12.42</v>
          </cell>
          <cell r="O423">
            <v>1.0349999999999999</v>
          </cell>
          <cell r="P423">
            <v>1.0349999999999999</v>
          </cell>
          <cell r="Q423">
            <v>1.0349999999999999</v>
          </cell>
          <cell r="R423">
            <v>1.0349999999999999</v>
          </cell>
          <cell r="S423">
            <v>1.0349999999999999</v>
          </cell>
          <cell r="T423">
            <v>1.0349999999999999</v>
          </cell>
          <cell r="U423">
            <v>1.0349999999999999</v>
          </cell>
          <cell r="V423">
            <v>1.0349999999999999</v>
          </cell>
          <cell r="W423">
            <v>1.0349999999999999</v>
          </cell>
          <cell r="X423">
            <v>1.0349999999999999</v>
          </cell>
          <cell r="Y423">
            <v>1.0349999999999999</v>
          </cell>
          <cell r="Z423">
            <v>1.0349999999999999</v>
          </cell>
          <cell r="AA423">
            <v>12.7926</v>
          </cell>
          <cell r="AB423">
            <v>13.176378</v>
          </cell>
          <cell r="AC423">
            <v>13.57166934</v>
          </cell>
        </row>
        <row r="424">
          <cell r="A424" t="str">
            <v>CML_LIZK_5</v>
          </cell>
          <cell r="M424">
            <v>38542.907061552469</v>
          </cell>
          <cell r="N424">
            <v>54000.360814514213</v>
          </cell>
          <cell r="O424">
            <v>4025.6550678761841</v>
          </cell>
          <cell r="P424">
            <v>4543.155067876186</v>
          </cell>
          <cell r="Q424">
            <v>4543.155067876186</v>
          </cell>
          <cell r="R424">
            <v>4543.155067876186</v>
          </cell>
          <cell r="S424">
            <v>4543.155067876186</v>
          </cell>
          <cell r="T424">
            <v>4543.155067876186</v>
          </cell>
          <cell r="U424">
            <v>4543.155067876186</v>
          </cell>
          <cell r="V424">
            <v>4543.155067876186</v>
          </cell>
          <cell r="W424">
            <v>4543.155067876186</v>
          </cell>
          <cell r="X424">
            <v>4543.155067876186</v>
          </cell>
          <cell r="Y424">
            <v>4543.155067876186</v>
          </cell>
          <cell r="Z424">
            <v>4543.155067876186</v>
          </cell>
          <cell r="AA424">
            <v>57821.436255496592</v>
          </cell>
          <cell r="AB424">
            <v>60972.560656714268</v>
          </cell>
          <cell r="AC424">
            <v>64737.129830154037</v>
          </cell>
        </row>
        <row r="425">
          <cell r="A425" t="str">
            <v>CML_LIZK_6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</row>
        <row r="426">
          <cell r="A426" t="str">
            <v>CML_LIZK_7</v>
          </cell>
          <cell r="M426">
            <v>26863.222275631491</v>
          </cell>
          <cell r="N426">
            <v>29080.501666700908</v>
          </cell>
          <cell r="O426">
            <v>2423.3655185667444</v>
          </cell>
          <cell r="P426">
            <v>2423.3655185667444</v>
          </cell>
          <cell r="Q426">
            <v>2423.3655185667444</v>
          </cell>
          <cell r="R426">
            <v>2423.3655185667444</v>
          </cell>
          <cell r="S426">
            <v>2423.3655185667444</v>
          </cell>
          <cell r="T426">
            <v>2423.3655185667444</v>
          </cell>
          <cell r="U426">
            <v>2423.3655185667444</v>
          </cell>
          <cell r="V426">
            <v>2423.3655185667444</v>
          </cell>
          <cell r="W426">
            <v>2423.3655185667444</v>
          </cell>
          <cell r="X426">
            <v>2423.3655185667444</v>
          </cell>
          <cell r="Y426">
            <v>2423.4801655167444</v>
          </cell>
          <cell r="Z426">
            <v>2423.3663155167424</v>
          </cell>
          <cell r="AA426">
            <v>30697.501993143185</v>
          </cell>
          <cell r="AB426">
            <v>32267.628998545864</v>
          </cell>
          <cell r="AC426">
            <v>33829.852761900489</v>
          </cell>
        </row>
        <row r="427">
          <cell r="A427" t="str">
            <v>CML_MIET_1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</row>
        <row r="428">
          <cell r="A428" t="str">
            <v>CML_MIET_2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</row>
        <row r="429">
          <cell r="A429" t="str">
            <v>CML_MIET_3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</row>
        <row r="430">
          <cell r="A430" t="str">
            <v>CML_MIET_4</v>
          </cell>
          <cell r="M430">
            <v>49232</v>
          </cell>
          <cell r="N430">
            <v>74373.03</v>
          </cell>
          <cell r="O430">
            <v>6223.4549999999999</v>
          </cell>
          <cell r="P430">
            <v>6223.4549999999999</v>
          </cell>
          <cell r="Q430">
            <v>6223.4549999999999</v>
          </cell>
          <cell r="R430">
            <v>5912.9549999999999</v>
          </cell>
          <cell r="S430">
            <v>6223.4549999999999</v>
          </cell>
          <cell r="T430">
            <v>6223.4549999999999</v>
          </cell>
          <cell r="U430">
            <v>6224.49</v>
          </cell>
          <cell r="V430">
            <v>6223.4549999999999</v>
          </cell>
          <cell r="W430">
            <v>6223.4549999999999</v>
          </cell>
          <cell r="X430">
            <v>6223.4549999999999</v>
          </cell>
          <cell r="Y430">
            <v>6223.4549999999999</v>
          </cell>
          <cell r="Z430">
            <v>6224.49</v>
          </cell>
          <cell r="AA430">
            <v>82989.86039999999</v>
          </cell>
          <cell r="AB430">
            <v>118971.713025</v>
          </cell>
          <cell r="AC430">
            <v>122540.86441575001</v>
          </cell>
        </row>
        <row r="431">
          <cell r="A431" t="str">
            <v>CML_MIET_5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</row>
        <row r="432">
          <cell r="A432" t="str">
            <v>CML_MIET_6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</row>
        <row r="433">
          <cell r="A433" t="str">
            <v>CML_MIET_7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</row>
        <row r="434">
          <cell r="A434" t="str">
            <v>CML_PGK_1</v>
          </cell>
          <cell r="M434">
            <v>26141.438999999998</v>
          </cell>
          <cell r="N434">
            <v>30690.567571874995</v>
          </cell>
          <cell r="O434">
            <v>2393.35685625</v>
          </cell>
          <cell r="P434">
            <v>2417.26828875</v>
          </cell>
          <cell r="Q434">
            <v>2441.1797212500001</v>
          </cell>
          <cell r="R434">
            <v>2499.4617787499997</v>
          </cell>
          <cell r="S434">
            <v>2561.5804518750006</v>
          </cell>
          <cell r="T434">
            <v>2578.5927037500005</v>
          </cell>
          <cell r="U434">
            <v>2591.7683400000001</v>
          </cell>
          <cell r="V434">
            <v>2591.7683400000001</v>
          </cell>
          <cell r="W434">
            <v>2596.981505625</v>
          </cell>
          <cell r="X434">
            <v>2644.5997856250005</v>
          </cell>
          <cell r="Y434">
            <v>2687.0049000000004</v>
          </cell>
          <cell r="Z434">
            <v>2687.0049000000004</v>
          </cell>
          <cell r="AA434">
            <v>33926.148433124996</v>
          </cell>
          <cell r="AB434">
            <v>36131.991439787998</v>
          </cell>
          <cell r="AC434">
            <v>37731.662742690969</v>
          </cell>
        </row>
        <row r="435">
          <cell r="A435" t="str">
            <v>CML_PGK_2</v>
          </cell>
          <cell r="M435">
            <v>53192.964000000007</v>
          </cell>
          <cell r="N435">
            <v>53269.400872500017</v>
          </cell>
          <cell r="O435">
            <v>4499.9619600000005</v>
          </cell>
          <cell r="P435">
            <v>4433.1835875000006</v>
          </cell>
          <cell r="Q435">
            <v>4433.1835875000006</v>
          </cell>
          <cell r="R435">
            <v>4433.1835875000006</v>
          </cell>
          <cell r="S435">
            <v>4433.1835875000006</v>
          </cell>
          <cell r="T435">
            <v>4433.1835875000006</v>
          </cell>
          <cell r="U435">
            <v>4433.1835874999997</v>
          </cell>
          <cell r="V435">
            <v>4433.1835874999997</v>
          </cell>
          <cell r="W435">
            <v>4433.1835874999997</v>
          </cell>
          <cell r="X435">
            <v>4433.1835874999997</v>
          </cell>
          <cell r="Y435">
            <v>4433.1835874999997</v>
          </cell>
          <cell r="Z435">
            <v>4437.6030375</v>
          </cell>
          <cell r="AA435">
            <v>54903.83342692499</v>
          </cell>
          <cell r="AB435">
            <v>56604.912834847506</v>
          </cell>
          <cell r="AC435">
            <v>58358.294652161843</v>
          </cell>
        </row>
        <row r="436">
          <cell r="A436" t="str">
            <v>CML_PGK_3</v>
          </cell>
          <cell r="M436">
            <v>8142.2649999999994</v>
          </cell>
          <cell r="N436">
            <v>9311.5532774999974</v>
          </cell>
          <cell r="O436">
            <v>746.86065749999989</v>
          </cell>
          <cell r="P436">
            <v>778.60842000000002</v>
          </cell>
          <cell r="Q436">
            <v>778.60842000000002</v>
          </cell>
          <cell r="R436">
            <v>778.60842000000002</v>
          </cell>
          <cell r="S436">
            <v>778.60842000000002</v>
          </cell>
          <cell r="T436">
            <v>778.60842000000002</v>
          </cell>
          <cell r="U436">
            <v>778.60842000000002</v>
          </cell>
          <cell r="V436">
            <v>778.60842000000002</v>
          </cell>
          <cell r="W436">
            <v>778.60842000000002</v>
          </cell>
          <cell r="X436">
            <v>778.60842000000002</v>
          </cell>
          <cell r="Y436">
            <v>778.60842000000002</v>
          </cell>
          <cell r="Z436">
            <v>778.60842000000002</v>
          </cell>
          <cell r="AA436">
            <v>9819.8012434499997</v>
          </cell>
          <cell r="AB436">
            <v>10518.569695588501</v>
          </cell>
          <cell r="AC436">
            <v>11250.426433736204</v>
          </cell>
        </row>
        <row r="437">
          <cell r="A437" t="str">
            <v>CML_PGK_4</v>
          </cell>
          <cell r="M437">
            <v>149642.29600000003</v>
          </cell>
          <cell r="N437">
            <v>122590.38783749996</v>
          </cell>
          <cell r="O437">
            <v>10317.254411249998</v>
          </cell>
          <cell r="P437">
            <v>10335.878373749998</v>
          </cell>
          <cell r="Q437">
            <v>10356.497255624998</v>
          </cell>
          <cell r="R437">
            <v>10377.116137499996</v>
          </cell>
          <cell r="S437">
            <v>10392.047521875</v>
          </cell>
          <cell r="T437">
            <v>10412.666403749998</v>
          </cell>
          <cell r="U437">
            <v>10433.285285624997</v>
          </cell>
          <cell r="V437">
            <v>10448.216669999996</v>
          </cell>
          <cell r="W437">
            <v>10463.148054374999</v>
          </cell>
          <cell r="X437">
            <v>10478.079438749997</v>
          </cell>
          <cell r="Y437">
            <v>9682.7985918749982</v>
          </cell>
          <cell r="Z437">
            <v>8893.3996931249949</v>
          </cell>
          <cell r="AA437">
            <v>106582.61348302499</v>
          </cell>
          <cell r="AB437">
            <v>102278.31158168102</v>
          </cell>
          <cell r="AC437">
            <v>101240.15652995867</v>
          </cell>
        </row>
        <row r="438">
          <cell r="A438" t="str">
            <v>CML_PGK_5</v>
          </cell>
          <cell r="M438">
            <v>389540.01799999987</v>
          </cell>
          <cell r="N438">
            <v>395548.19668830012</v>
          </cell>
          <cell r="O438">
            <v>33701.165073524979</v>
          </cell>
          <cell r="P438">
            <v>33682.222891649973</v>
          </cell>
          <cell r="Q438">
            <v>33737.088821249978</v>
          </cell>
          <cell r="R438">
            <v>33793.72600499999</v>
          </cell>
          <cell r="S438">
            <v>33840.380613749985</v>
          </cell>
          <cell r="T438">
            <v>33835.707631874982</v>
          </cell>
          <cell r="U438">
            <v>33823.438440000005</v>
          </cell>
          <cell r="V438">
            <v>33834.723303750005</v>
          </cell>
          <cell r="W438">
            <v>33723.876183750006</v>
          </cell>
          <cell r="X438">
            <v>31965.872189999991</v>
          </cell>
          <cell r="Y438">
            <v>29999.050649999994</v>
          </cell>
          <cell r="Z438">
            <v>29610.944883750006</v>
          </cell>
          <cell r="AA438">
            <v>352020.31399934995</v>
          </cell>
          <cell r="AB438">
            <v>343787.85680844379</v>
          </cell>
          <cell r="AC438">
            <v>345647.81334354175</v>
          </cell>
        </row>
        <row r="439">
          <cell r="A439" t="str">
            <v>CML_PGK_6</v>
          </cell>
          <cell r="M439">
            <v>7430.9650000000011</v>
          </cell>
          <cell r="N439">
            <v>8072.0219249999946</v>
          </cell>
          <cell r="O439">
            <v>672.66849375000027</v>
          </cell>
          <cell r="P439">
            <v>672.66849375000015</v>
          </cell>
          <cell r="Q439">
            <v>672.66849375000015</v>
          </cell>
          <cell r="R439">
            <v>672.66849375000015</v>
          </cell>
          <cell r="S439">
            <v>672.66849375000015</v>
          </cell>
          <cell r="T439">
            <v>672.66849375000015</v>
          </cell>
          <cell r="U439">
            <v>672.66849375000015</v>
          </cell>
          <cell r="V439">
            <v>672.66849375000015</v>
          </cell>
          <cell r="W439">
            <v>672.66849375000015</v>
          </cell>
          <cell r="X439">
            <v>672.66849375000015</v>
          </cell>
          <cell r="Y439">
            <v>672.66849375000015</v>
          </cell>
          <cell r="Z439">
            <v>672.66849375000015</v>
          </cell>
          <cell r="AA439">
            <v>8314.1825827499961</v>
          </cell>
          <cell r="AB439">
            <v>8563.608060232511</v>
          </cell>
          <cell r="AC439">
            <v>8820.5163020394757</v>
          </cell>
        </row>
        <row r="440">
          <cell r="A440" t="str">
            <v>CML_PGK_7</v>
          </cell>
          <cell r="M440">
            <v>86122.326674999989</v>
          </cell>
          <cell r="N440">
            <v>98041.310096877467</v>
          </cell>
          <cell r="O440">
            <v>7894.112016671832</v>
          </cell>
          <cell r="P440">
            <v>8067.3862893963797</v>
          </cell>
          <cell r="Q440">
            <v>8111.0672094588781</v>
          </cell>
          <cell r="R440">
            <v>8159.3477988963823</v>
          </cell>
          <cell r="S440">
            <v>8176.1907032088729</v>
          </cell>
          <cell r="T440">
            <v>8196.9185123651187</v>
          </cell>
          <cell r="U440">
            <v>8196.8911172088701</v>
          </cell>
          <cell r="V440">
            <v>8183.7604603338759</v>
          </cell>
          <cell r="W440">
            <v>8210.5339503026262</v>
          </cell>
          <cell r="X440">
            <v>8261.7530664592414</v>
          </cell>
          <cell r="Y440">
            <v>8289.8492217408566</v>
          </cell>
          <cell r="Z440">
            <v>8293.4997508346059</v>
          </cell>
          <cell r="AA440">
            <v>105105.53527283244</v>
          </cell>
          <cell r="AB440">
            <v>113428.66826133602</v>
          </cell>
          <cell r="AC440">
            <v>121501.55050158255</v>
          </cell>
        </row>
        <row r="441">
          <cell r="A441" t="str">
            <v>CML_PNK_1</v>
          </cell>
          <cell r="M441">
            <v>25763.707500000004</v>
          </cell>
          <cell r="N441">
            <v>30390.810742499994</v>
          </cell>
          <cell r="O441">
            <v>2364.7550624999999</v>
          </cell>
          <cell r="P441">
            <v>2388.64381125</v>
          </cell>
          <cell r="Q441">
            <v>2412.5325599999996</v>
          </cell>
          <cell r="R441">
            <v>2472.5781281249997</v>
          </cell>
          <cell r="S441">
            <v>2536.3917862499998</v>
          </cell>
          <cell r="T441">
            <v>2554.0588481249993</v>
          </cell>
          <cell r="U441">
            <v>2567.9578199999996</v>
          </cell>
          <cell r="V441">
            <v>2567.9578199999996</v>
          </cell>
          <cell r="W441">
            <v>2573.7930206249998</v>
          </cell>
          <cell r="X441">
            <v>2622.2796656249998</v>
          </cell>
          <cell r="Y441">
            <v>2664.9311099999995</v>
          </cell>
          <cell r="Z441">
            <v>2664.9311099999995</v>
          </cell>
          <cell r="AA441">
            <v>33675.184272375001</v>
          </cell>
          <cell r="AB441">
            <v>35908.174738001246</v>
          </cell>
          <cell r="AC441">
            <v>37512.750019778097</v>
          </cell>
        </row>
        <row r="442">
          <cell r="A442" t="str">
            <v>CML_PNK_2</v>
          </cell>
          <cell r="M442">
            <v>44549.185999999987</v>
          </cell>
          <cell r="N442">
            <v>44919.435764324982</v>
          </cell>
          <cell r="O442">
            <v>3789.5526535499989</v>
          </cell>
          <cell r="P442">
            <v>3738.570796049999</v>
          </cell>
          <cell r="Q442">
            <v>3738.570796049999</v>
          </cell>
          <cell r="R442">
            <v>3738.570796049999</v>
          </cell>
          <cell r="S442">
            <v>3738.570796049999</v>
          </cell>
          <cell r="T442">
            <v>3738.570796049999</v>
          </cell>
          <cell r="U442">
            <v>3738.570796049999</v>
          </cell>
          <cell r="V442">
            <v>3738.570796049999</v>
          </cell>
          <cell r="W442">
            <v>3738.570796049999</v>
          </cell>
          <cell r="X442">
            <v>3738.570796049999</v>
          </cell>
          <cell r="Y442">
            <v>3738.570796049999</v>
          </cell>
          <cell r="Z442">
            <v>3744.1751502749999</v>
          </cell>
          <cell r="AA442">
            <v>46348.032743775017</v>
          </cell>
          <cell r="AB442">
            <v>47809.648676933997</v>
          </cell>
          <cell r="AC442">
            <v>49316.443649718523</v>
          </cell>
        </row>
        <row r="443">
          <cell r="A443" t="str">
            <v>CML_PNK_3</v>
          </cell>
          <cell r="M443">
            <v>7734.7669999999998</v>
          </cell>
          <cell r="N443">
            <v>8792.0276962499993</v>
          </cell>
          <cell r="O443">
            <v>708.30388874999994</v>
          </cell>
          <cell r="P443">
            <v>734.8839825</v>
          </cell>
          <cell r="Q443">
            <v>734.8839825</v>
          </cell>
          <cell r="R443">
            <v>734.8839825</v>
          </cell>
          <cell r="S443">
            <v>734.8839825</v>
          </cell>
          <cell r="T443">
            <v>734.8839825</v>
          </cell>
          <cell r="U443">
            <v>734.8839825</v>
          </cell>
          <cell r="V443">
            <v>734.8839825</v>
          </cell>
          <cell r="W443">
            <v>734.8839825</v>
          </cell>
          <cell r="X443">
            <v>734.8839825</v>
          </cell>
          <cell r="Y443">
            <v>734.8839825</v>
          </cell>
          <cell r="Z443">
            <v>734.8839825</v>
          </cell>
          <cell r="AA443">
            <v>9247.4310030750003</v>
          </cell>
          <cell r="AB443">
            <v>9863.2397906797505</v>
          </cell>
          <cell r="AC443">
            <v>10507.674417638018</v>
          </cell>
        </row>
        <row r="444">
          <cell r="A444" t="str">
            <v>CML_PNK_4</v>
          </cell>
          <cell r="M444">
            <v>117815.258</v>
          </cell>
          <cell r="N444">
            <v>97556.781427499955</v>
          </cell>
          <cell r="O444">
            <v>8189.8380018749995</v>
          </cell>
          <cell r="P444">
            <v>8203.7435287499993</v>
          </cell>
          <cell r="Q444">
            <v>8221.6824506249995</v>
          </cell>
          <cell r="R444">
            <v>8239.6213724999998</v>
          </cell>
          <cell r="S444">
            <v>8251.5307724999984</v>
          </cell>
          <cell r="T444">
            <v>8269.4696943749987</v>
          </cell>
          <cell r="U444">
            <v>8287.4086162499989</v>
          </cell>
          <cell r="V444">
            <v>8299.3180162499993</v>
          </cell>
          <cell r="W444">
            <v>8311.2274162499998</v>
          </cell>
          <cell r="X444">
            <v>8323.1368162500003</v>
          </cell>
          <cell r="Y444">
            <v>7758.8824162499996</v>
          </cell>
          <cell r="Z444">
            <v>7200.9223256250007</v>
          </cell>
          <cell r="AA444">
            <v>86215.450526999994</v>
          </cell>
          <cell r="AB444">
            <v>82537.87272586202</v>
          </cell>
          <cell r="AC444">
            <v>81602.317430050869</v>
          </cell>
        </row>
        <row r="445">
          <cell r="A445" t="str">
            <v>CML_PNK_5</v>
          </cell>
          <cell r="M445">
            <v>306269.67899999977</v>
          </cell>
          <cell r="N445">
            <v>313230.18574170006</v>
          </cell>
          <cell r="O445">
            <v>26606.651178975011</v>
          </cell>
          <cell r="P445">
            <v>26640.215323350014</v>
          </cell>
          <cell r="Q445">
            <v>26689.694557500003</v>
          </cell>
          <cell r="R445">
            <v>26740.325075625009</v>
          </cell>
          <cell r="S445">
            <v>26781.786011250006</v>
          </cell>
          <cell r="T445">
            <v>26782.558983750008</v>
          </cell>
          <cell r="U445">
            <v>26790.406957500007</v>
          </cell>
          <cell r="V445">
            <v>26814.808031250006</v>
          </cell>
          <cell r="W445">
            <v>26728.66377375001</v>
          </cell>
          <cell r="X445">
            <v>25349.123874375011</v>
          </cell>
          <cell r="Y445">
            <v>23805.257758125015</v>
          </cell>
          <cell r="Z445">
            <v>23500.694216250013</v>
          </cell>
          <cell r="AA445">
            <v>279867.73453874979</v>
          </cell>
          <cell r="AB445">
            <v>273998.66893104831</v>
          </cell>
          <cell r="AC445">
            <v>275796.39461872639</v>
          </cell>
        </row>
        <row r="446">
          <cell r="A446" t="str">
            <v>CML_PNK_6</v>
          </cell>
          <cell r="M446">
            <v>6404.5560000000005</v>
          </cell>
          <cell r="N446">
            <v>6947.6765849999983</v>
          </cell>
          <cell r="O446">
            <v>578.97304874999998</v>
          </cell>
          <cell r="P446">
            <v>578.9730487500002</v>
          </cell>
          <cell r="Q446">
            <v>578.9730487500002</v>
          </cell>
          <cell r="R446">
            <v>578.9730487500002</v>
          </cell>
          <cell r="S446">
            <v>578.9730487500002</v>
          </cell>
          <cell r="T446">
            <v>578.9730487500002</v>
          </cell>
          <cell r="U446">
            <v>578.9730487500002</v>
          </cell>
          <cell r="V446">
            <v>578.9730487500002</v>
          </cell>
          <cell r="W446">
            <v>578.9730487500002</v>
          </cell>
          <cell r="X446">
            <v>578.9730487500002</v>
          </cell>
          <cell r="Y446">
            <v>578.9730487500002</v>
          </cell>
          <cell r="Z446">
            <v>578.9730487500002</v>
          </cell>
          <cell r="AA446">
            <v>7156.1068825500015</v>
          </cell>
          <cell r="AB446">
            <v>7370.7900890265009</v>
          </cell>
          <cell r="AC446">
            <v>7591.9137916972986</v>
          </cell>
        </row>
        <row r="447">
          <cell r="A447" t="str">
            <v>CML_PNK_7</v>
          </cell>
          <cell r="M447">
            <v>87723.524175000013</v>
          </cell>
          <cell r="N447">
            <v>97663.958813307967</v>
          </cell>
          <cell r="O447">
            <v>7910.1279940226977</v>
          </cell>
          <cell r="P447">
            <v>8045.6948491789508</v>
          </cell>
          <cell r="Q447">
            <v>8083.4377672414512</v>
          </cell>
          <cell r="R447">
            <v>8124.8383235539459</v>
          </cell>
          <cell r="S447">
            <v>8139.3323083039459</v>
          </cell>
          <cell r="T447">
            <v>8157.8083714601898</v>
          </cell>
          <cell r="U447">
            <v>8160.6131600088793</v>
          </cell>
          <cell r="V447">
            <v>8151.682406995069</v>
          </cell>
          <cell r="W447">
            <v>8176.2395609013283</v>
          </cell>
          <cell r="X447">
            <v>8221.1237396200777</v>
          </cell>
          <cell r="Y447">
            <v>8244.8370321513248</v>
          </cell>
          <cell r="Z447">
            <v>8248.2232998700692</v>
          </cell>
          <cell r="AA447">
            <v>104482.93630107364</v>
          </cell>
          <cell r="AB447">
            <v>112565.21304634036</v>
          </cell>
          <cell r="AC447">
            <v>120529.17678241002</v>
          </cell>
        </row>
        <row r="448">
          <cell r="A448" t="str">
            <v>CML_REIK_1</v>
          </cell>
          <cell r="M448">
            <v>3470.1660000000002</v>
          </cell>
          <cell r="N448">
            <v>3699.1386242999997</v>
          </cell>
          <cell r="O448">
            <v>308.26155202500001</v>
          </cell>
          <cell r="P448">
            <v>308.26155202500001</v>
          </cell>
          <cell r="Q448">
            <v>308.26155202500001</v>
          </cell>
          <cell r="R448">
            <v>308.26155202500001</v>
          </cell>
          <cell r="S448">
            <v>308.26155202500001</v>
          </cell>
          <cell r="T448">
            <v>308.26155202500001</v>
          </cell>
          <cell r="U448">
            <v>308.26155202500001</v>
          </cell>
          <cell r="V448">
            <v>308.26155202500001</v>
          </cell>
          <cell r="W448">
            <v>308.26155202500001</v>
          </cell>
          <cell r="X448">
            <v>308.26155202500001</v>
          </cell>
          <cell r="Y448">
            <v>308.26155202500001</v>
          </cell>
          <cell r="Z448">
            <v>308.26155202500001</v>
          </cell>
          <cell r="AA448">
            <v>3924.4161665198717</v>
          </cell>
          <cell r="AB448">
            <v>4163.4131110609305</v>
          </cell>
          <cell r="AC448">
            <v>4416.9649695245416</v>
          </cell>
        </row>
        <row r="449">
          <cell r="A449" t="str">
            <v>CML_REIK_2</v>
          </cell>
          <cell r="M449">
            <v>3553.8</v>
          </cell>
          <cell r="N449">
            <v>3782.0038500000014</v>
          </cell>
          <cell r="O449">
            <v>314.99448750000005</v>
          </cell>
          <cell r="P449">
            <v>314.99448750000005</v>
          </cell>
          <cell r="Q449">
            <v>314.99448749999982</v>
          </cell>
          <cell r="R449">
            <v>314.99448749999988</v>
          </cell>
          <cell r="S449">
            <v>314.99448749999988</v>
          </cell>
          <cell r="T449">
            <v>314.99448749999976</v>
          </cell>
          <cell r="U449">
            <v>314.99448749999999</v>
          </cell>
          <cell r="V449">
            <v>314.99448750000005</v>
          </cell>
          <cell r="W449">
            <v>316.02948750000002</v>
          </cell>
          <cell r="X449">
            <v>314.99448749999999</v>
          </cell>
          <cell r="Y449">
            <v>316.02948750000002</v>
          </cell>
          <cell r="Z449">
            <v>314.99448749999999</v>
          </cell>
          <cell r="AA449">
            <v>3483.2117700000026</v>
          </cell>
          <cell r="AB449">
            <v>2974.0183177499994</v>
          </cell>
          <cell r="AC449">
            <v>2974.0051413719993</v>
          </cell>
        </row>
        <row r="450">
          <cell r="A450" t="str">
            <v>CML_REIK_3</v>
          </cell>
          <cell r="M450">
            <v>2012.754387140274</v>
          </cell>
          <cell r="N450">
            <v>2145.0952322999983</v>
          </cell>
          <cell r="O450">
            <v>178.75793602499994</v>
          </cell>
          <cell r="P450">
            <v>178.75793602499994</v>
          </cell>
          <cell r="Q450">
            <v>178.75793602499994</v>
          </cell>
          <cell r="R450">
            <v>178.75793602499994</v>
          </cell>
          <cell r="S450">
            <v>178.75793602499994</v>
          </cell>
          <cell r="T450">
            <v>178.75793602499994</v>
          </cell>
          <cell r="U450">
            <v>178.75793602499994</v>
          </cell>
          <cell r="V450">
            <v>178.75793602499994</v>
          </cell>
          <cell r="W450">
            <v>178.75793602499994</v>
          </cell>
          <cell r="X450">
            <v>178.75793602499994</v>
          </cell>
          <cell r="Y450">
            <v>178.75793602499994</v>
          </cell>
          <cell r="Z450">
            <v>178.75793602499994</v>
          </cell>
          <cell r="AA450">
            <v>2275.7315319470704</v>
          </cell>
          <cell r="AB450">
            <v>2414.3235822426464</v>
          </cell>
          <cell r="AC450">
            <v>2561.3558884012241</v>
          </cell>
        </row>
        <row r="451">
          <cell r="A451" t="str">
            <v>CML_REIK_4</v>
          </cell>
          <cell r="M451">
            <v>8201.2580496113387</v>
          </cell>
          <cell r="N451">
            <v>7761.2137787178035</v>
          </cell>
          <cell r="O451">
            <v>649.28929125616378</v>
          </cell>
          <cell r="P451">
            <v>649.28929125616378</v>
          </cell>
          <cell r="Q451">
            <v>644.11429125616405</v>
          </cell>
          <cell r="R451">
            <v>649.28929125616378</v>
          </cell>
          <cell r="S451">
            <v>649.28929125616378</v>
          </cell>
          <cell r="T451">
            <v>644.11429125616382</v>
          </cell>
          <cell r="U451">
            <v>649.28929125616378</v>
          </cell>
          <cell r="V451">
            <v>649.28929125616378</v>
          </cell>
          <cell r="W451">
            <v>644.11429125616405</v>
          </cell>
          <cell r="X451">
            <v>649.28929125616378</v>
          </cell>
          <cell r="Y451">
            <v>645.14929125616391</v>
          </cell>
          <cell r="Z451">
            <v>638.69657490000009</v>
          </cell>
          <cell r="AA451">
            <v>7994.0501920793376</v>
          </cell>
          <cell r="AB451">
            <v>8233.8716978417178</v>
          </cell>
          <cell r="AC451">
            <v>8480.8878487769707</v>
          </cell>
        </row>
        <row r="452">
          <cell r="A452" t="str">
            <v>CML_REIK_5</v>
          </cell>
          <cell r="M452">
            <v>15299.391034635028</v>
          </cell>
          <cell r="N452">
            <v>15693.708232291809</v>
          </cell>
          <cell r="O452">
            <v>1287.6162465131292</v>
          </cell>
          <cell r="P452">
            <v>1288.9303987938108</v>
          </cell>
          <cell r="Q452">
            <v>1297.6528480202721</v>
          </cell>
          <cell r="R452">
            <v>1304.1575812738431</v>
          </cell>
          <cell r="S452">
            <v>1304.1575812738431</v>
          </cell>
          <cell r="T452">
            <v>1310.8850812738428</v>
          </cell>
          <cell r="U452">
            <v>1310.8850812738428</v>
          </cell>
          <cell r="V452">
            <v>1312.5022687738428</v>
          </cell>
          <cell r="W452">
            <v>1319.2302862738431</v>
          </cell>
          <cell r="X452">
            <v>1319.2302862738431</v>
          </cell>
          <cell r="Y452">
            <v>1319.2302862738431</v>
          </cell>
          <cell r="Z452">
            <v>1319.2302862738431</v>
          </cell>
          <cell r="AA452">
            <v>15599.920189674162</v>
          </cell>
          <cell r="AB452">
            <v>16535.742891420818</v>
          </cell>
          <cell r="AC452">
            <v>16833.781187628527</v>
          </cell>
        </row>
        <row r="453">
          <cell r="A453" t="str">
            <v>CML_REIK_6</v>
          </cell>
          <cell r="M453">
            <v>438.34666666666658</v>
          </cell>
          <cell r="N453">
            <v>453.68777649999993</v>
          </cell>
          <cell r="O453">
            <v>37.807314708333287</v>
          </cell>
          <cell r="P453">
            <v>37.807314708333287</v>
          </cell>
          <cell r="Q453">
            <v>37.807314708333287</v>
          </cell>
          <cell r="R453">
            <v>37.807314708333287</v>
          </cell>
          <cell r="S453">
            <v>37.807314708333287</v>
          </cell>
          <cell r="T453">
            <v>37.807314708333287</v>
          </cell>
          <cell r="U453">
            <v>37.807314708333287</v>
          </cell>
          <cell r="V453">
            <v>37.807314708333287</v>
          </cell>
          <cell r="W453">
            <v>37.807314708333287</v>
          </cell>
          <cell r="X453">
            <v>37.807314708333287</v>
          </cell>
          <cell r="Y453">
            <v>37.807314708333287</v>
          </cell>
          <cell r="Z453">
            <v>37.807314708333287</v>
          </cell>
          <cell r="AA453">
            <v>467.29946400000011</v>
          </cell>
          <cell r="AB453">
            <v>481.31844791999998</v>
          </cell>
          <cell r="AC453">
            <v>495.75800135759994</v>
          </cell>
        </row>
        <row r="454">
          <cell r="A454" t="str">
            <v>CML_REIK_7</v>
          </cell>
          <cell r="M454">
            <v>17760.513999999996</v>
          </cell>
          <cell r="N454">
            <v>27101.421156816021</v>
          </cell>
          <cell r="O454">
            <v>1237.6415614206917</v>
          </cell>
          <cell r="P454">
            <v>1772.2660333910892</v>
          </cell>
          <cell r="Q454">
            <v>2084.7629435992371</v>
          </cell>
          <cell r="R454">
            <v>1848.7770353217541</v>
          </cell>
          <cell r="S454">
            <v>1684.8256110926541</v>
          </cell>
          <cell r="T454">
            <v>4282.8981832745212</v>
          </cell>
          <cell r="U454">
            <v>2548.8065635027606</v>
          </cell>
          <cell r="V454">
            <v>1797.5647527060696</v>
          </cell>
          <cell r="W454">
            <v>2735.4132964626042</v>
          </cell>
          <cell r="X454">
            <v>2197.8307339642124</v>
          </cell>
          <cell r="Y454">
            <v>2663.8472019065234</v>
          </cell>
          <cell r="Z454">
            <v>2246.7872401738778</v>
          </cell>
          <cell r="AA454">
            <v>30061.771402427992</v>
          </cell>
          <cell r="AB454">
            <v>32666.189496936138</v>
          </cell>
          <cell r="AC454">
            <v>35037.325349677078</v>
          </cell>
        </row>
        <row r="455">
          <cell r="A455" t="str">
            <v>CML_SONK_1</v>
          </cell>
          <cell r="M455">
            <v>16864.712000000007</v>
          </cell>
          <cell r="N455">
            <v>23053.593477600014</v>
          </cell>
          <cell r="O455">
            <v>1921.1327897999977</v>
          </cell>
          <cell r="P455">
            <v>1921.1327897999977</v>
          </cell>
          <cell r="Q455">
            <v>1921.1327897999986</v>
          </cell>
          <cell r="R455">
            <v>1921.1327897999986</v>
          </cell>
          <cell r="S455">
            <v>1921.1327897999986</v>
          </cell>
          <cell r="T455">
            <v>1921.1327897999986</v>
          </cell>
          <cell r="U455">
            <v>1921.1327897999986</v>
          </cell>
          <cell r="V455">
            <v>1921.1327897999977</v>
          </cell>
          <cell r="W455">
            <v>1921.1327897999977</v>
          </cell>
          <cell r="X455">
            <v>1921.1327897999977</v>
          </cell>
          <cell r="Y455">
            <v>1921.1327897999977</v>
          </cell>
          <cell r="Z455">
            <v>1921.1327897999977</v>
          </cell>
          <cell r="AA455">
            <v>19000.340765385834</v>
          </cell>
          <cell r="AB455">
            <v>20157.461517997821</v>
          </cell>
          <cell r="AC455">
            <v>21385.050924443876</v>
          </cell>
        </row>
        <row r="456">
          <cell r="A456" t="str">
            <v>CML_SONK_2</v>
          </cell>
          <cell r="M456">
            <v>41230.1</v>
          </cell>
          <cell r="N456">
            <v>37999.993499999968</v>
          </cell>
          <cell r="O456">
            <v>3166.6661249999984</v>
          </cell>
          <cell r="P456">
            <v>3166.6661249999984</v>
          </cell>
          <cell r="Q456">
            <v>3166.6661249999979</v>
          </cell>
          <cell r="R456">
            <v>3166.6661249999979</v>
          </cell>
          <cell r="S456">
            <v>3166.6661249999984</v>
          </cell>
          <cell r="T456">
            <v>3166.6661249999979</v>
          </cell>
          <cell r="U456">
            <v>3166.6661249999984</v>
          </cell>
          <cell r="V456">
            <v>3166.6661249999979</v>
          </cell>
          <cell r="W456">
            <v>3166.6661249999979</v>
          </cell>
          <cell r="X456">
            <v>3166.6661249999979</v>
          </cell>
          <cell r="Y456">
            <v>3166.6661249999984</v>
          </cell>
          <cell r="Z456">
            <v>3166.6661249999984</v>
          </cell>
          <cell r="AA456">
            <v>36499.713754999953</v>
          </cell>
          <cell r="AB456">
            <v>34300.071847049985</v>
          </cell>
          <cell r="AC456">
            <v>34299.8262164345</v>
          </cell>
        </row>
        <row r="457">
          <cell r="A457" t="str">
            <v>CML_SONK_3</v>
          </cell>
          <cell r="M457">
            <v>5000</v>
          </cell>
          <cell r="N457">
            <v>5330.25</v>
          </cell>
          <cell r="O457">
            <v>444.1875</v>
          </cell>
          <cell r="P457">
            <v>444.1875</v>
          </cell>
          <cell r="Q457">
            <v>444.1875</v>
          </cell>
          <cell r="R457">
            <v>444.1875</v>
          </cell>
          <cell r="S457">
            <v>444.1875</v>
          </cell>
          <cell r="T457">
            <v>444.1875</v>
          </cell>
          <cell r="U457">
            <v>444.1875</v>
          </cell>
          <cell r="V457">
            <v>444.1875</v>
          </cell>
          <cell r="W457">
            <v>444.1875</v>
          </cell>
          <cell r="X457">
            <v>444.1875</v>
          </cell>
          <cell r="Y457">
            <v>444.1875</v>
          </cell>
          <cell r="Z457">
            <v>444.1875</v>
          </cell>
          <cell r="AA457">
            <v>5490.1575000000012</v>
          </cell>
          <cell r="AB457">
            <v>5654.8622250000008</v>
          </cell>
          <cell r="AC457">
            <v>5824.5080917499981</v>
          </cell>
        </row>
        <row r="458">
          <cell r="A458" t="str">
            <v>CML_SONK_4</v>
          </cell>
          <cell r="M458">
            <v>28300.938236000002</v>
          </cell>
          <cell r="N458">
            <v>36972.547027064997</v>
          </cell>
          <cell r="O458">
            <v>2803.6655855887484</v>
          </cell>
          <cell r="P458">
            <v>3321.1655855887502</v>
          </cell>
          <cell r="Q458">
            <v>3114.1655855887502</v>
          </cell>
          <cell r="R458">
            <v>2804.7005855887501</v>
          </cell>
          <cell r="S458">
            <v>3322.2005855887501</v>
          </cell>
          <cell r="T458">
            <v>3116.2355855887499</v>
          </cell>
          <cell r="U458">
            <v>2805.7355855887499</v>
          </cell>
          <cell r="V458">
            <v>3323.2355855887499</v>
          </cell>
          <cell r="W458">
            <v>3116.2355855887499</v>
          </cell>
          <cell r="X458">
            <v>2805.7355855887499</v>
          </cell>
          <cell r="Y458">
            <v>3323.2355855887499</v>
          </cell>
          <cell r="Z458">
            <v>3116.2355855887499</v>
          </cell>
          <cell r="AA458">
            <v>38532.492182688366</v>
          </cell>
          <cell r="AB458">
            <v>40227.359217478777</v>
          </cell>
          <cell r="AC458">
            <v>42077.348386389378</v>
          </cell>
        </row>
        <row r="459">
          <cell r="A459" t="str">
            <v>CML_SONK_5</v>
          </cell>
          <cell r="M459">
            <v>45000.277379504696</v>
          </cell>
          <cell r="N459">
            <v>25000.318570053365</v>
          </cell>
          <cell r="O459">
            <v>2083.3598808377747</v>
          </cell>
          <cell r="P459">
            <v>2083.3598808377765</v>
          </cell>
          <cell r="Q459">
            <v>2083.3598808377783</v>
          </cell>
          <cell r="R459">
            <v>2083.3598808377756</v>
          </cell>
          <cell r="S459">
            <v>2083.3598808377756</v>
          </cell>
          <cell r="T459">
            <v>2083.3598808377756</v>
          </cell>
          <cell r="U459">
            <v>2083.3598808377756</v>
          </cell>
          <cell r="V459">
            <v>2083.3598808377765</v>
          </cell>
          <cell r="W459">
            <v>2083.3598808377765</v>
          </cell>
          <cell r="X459">
            <v>2083.3598808377765</v>
          </cell>
          <cell r="Y459">
            <v>2083.3598808377765</v>
          </cell>
          <cell r="Z459">
            <v>2083.3598808377765</v>
          </cell>
          <cell r="AA459">
            <v>25000.313466989108</v>
          </cell>
          <cell r="AB459">
            <v>24999.800308082311</v>
          </cell>
          <cell r="AC459">
            <v>24999.740514639139</v>
          </cell>
        </row>
        <row r="460">
          <cell r="A460" t="str">
            <v>CML_SONK_6</v>
          </cell>
          <cell r="M460">
            <v>265.52333333333326</v>
          </cell>
          <cell r="N460">
            <v>274.81534474999933</v>
          </cell>
          <cell r="O460">
            <v>22.901278729166648</v>
          </cell>
          <cell r="P460">
            <v>22.901278729166648</v>
          </cell>
          <cell r="Q460">
            <v>22.901278729166624</v>
          </cell>
          <cell r="R460">
            <v>22.901278729166624</v>
          </cell>
          <cell r="S460">
            <v>22.901278729166624</v>
          </cell>
          <cell r="T460">
            <v>22.901278729166624</v>
          </cell>
          <cell r="U460">
            <v>22.901278729166624</v>
          </cell>
          <cell r="V460">
            <v>22.901278729166624</v>
          </cell>
          <cell r="W460">
            <v>22.901278729166624</v>
          </cell>
          <cell r="X460">
            <v>22.901278729166624</v>
          </cell>
          <cell r="Y460">
            <v>22.901278729166624</v>
          </cell>
          <cell r="Z460">
            <v>22.901278729166624</v>
          </cell>
          <cell r="AA460">
            <v>283.06114949999994</v>
          </cell>
          <cell r="AB460">
            <v>291.55298398500008</v>
          </cell>
          <cell r="AC460">
            <v>300.29957350454998</v>
          </cell>
        </row>
        <row r="461">
          <cell r="A461" t="str">
            <v>CML_SONK_7</v>
          </cell>
          <cell r="M461">
            <v>33967.724000000002</v>
          </cell>
          <cell r="N461">
            <v>31092.677189999984</v>
          </cell>
          <cell r="O461">
            <v>4674.1160485004366</v>
          </cell>
          <cell r="P461">
            <v>1287.3495951646644</v>
          </cell>
          <cell r="Q461">
            <v>2024.0528558266292</v>
          </cell>
          <cell r="R461">
            <v>2285.1831522617053</v>
          </cell>
          <cell r="S461">
            <v>1438.5540323208631</v>
          </cell>
          <cell r="T461">
            <v>1950.1800701395307</v>
          </cell>
          <cell r="U461">
            <v>3436.8408664745921</v>
          </cell>
          <cell r="V461">
            <v>1893.9023186400507</v>
          </cell>
          <cell r="W461">
            <v>6266.5988930584008</v>
          </cell>
          <cell r="X461">
            <v>1997.9375524437689</v>
          </cell>
          <cell r="Y461">
            <v>2198.5616088591896</v>
          </cell>
          <cell r="Z461">
            <v>1639.4001963101796</v>
          </cell>
          <cell r="AA461">
            <v>34509.780425699981</v>
          </cell>
          <cell r="AB461">
            <v>38049.134674221001</v>
          </cell>
          <cell r="AC461">
            <v>41263.087445599012</v>
          </cell>
        </row>
        <row r="462">
          <cell r="A462" t="str">
            <v>CML_SPER_1</v>
          </cell>
          <cell r="M462">
            <v>2983.1520000000005</v>
          </cell>
          <cell r="N462">
            <v>3180.1891896000002</v>
          </cell>
          <cell r="O462">
            <v>265.0157658</v>
          </cell>
          <cell r="P462">
            <v>265.0157658</v>
          </cell>
          <cell r="Q462">
            <v>265.0157658</v>
          </cell>
          <cell r="R462">
            <v>265.0157658</v>
          </cell>
          <cell r="S462">
            <v>265.0157658</v>
          </cell>
          <cell r="T462">
            <v>265.0157658</v>
          </cell>
          <cell r="U462">
            <v>265.0157658</v>
          </cell>
          <cell r="V462">
            <v>265.0157658</v>
          </cell>
          <cell r="W462">
            <v>265.0157658</v>
          </cell>
          <cell r="X462">
            <v>265.0157658</v>
          </cell>
          <cell r="Y462">
            <v>265.0157658</v>
          </cell>
          <cell r="Z462">
            <v>265.0157658</v>
          </cell>
          <cell r="AA462">
            <v>3373.8627112466397</v>
          </cell>
          <cell r="AB462">
            <v>3579.330950361561</v>
          </cell>
          <cell r="AC462">
            <v>3797.3122052385802</v>
          </cell>
        </row>
        <row r="463">
          <cell r="A463" t="str">
            <v>CML_SPER_2</v>
          </cell>
          <cell r="M463">
            <v>6320</v>
          </cell>
          <cell r="N463">
            <v>6974.030099999999</v>
          </cell>
          <cell r="O463">
            <v>566.41754999999989</v>
          </cell>
          <cell r="P463">
            <v>568.48754999999994</v>
          </cell>
          <cell r="Q463">
            <v>571.59254999999985</v>
          </cell>
          <cell r="R463">
            <v>574.69754999999986</v>
          </cell>
          <cell r="S463">
            <v>581.94254999999987</v>
          </cell>
          <cell r="T463">
            <v>586.08254999999986</v>
          </cell>
          <cell r="U463">
            <v>586.08254999999986</v>
          </cell>
          <cell r="V463">
            <v>589.18754999999999</v>
          </cell>
          <cell r="W463">
            <v>593.32754999999997</v>
          </cell>
          <cell r="X463">
            <v>593.32754999999997</v>
          </cell>
          <cell r="Y463">
            <v>592.29255000000012</v>
          </cell>
          <cell r="Z463">
            <v>570.59204999999986</v>
          </cell>
          <cell r="AA463">
            <v>6589.2550500000025</v>
          </cell>
          <cell r="AB463">
            <v>6239.0149830000018</v>
          </cell>
          <cell r="AC463">
            <v>6239.3487845760001</v>
          </cell>
        </row>
        <row r="464">
          <cell r="A464" t="str">
            <v>CML_SPER_3</v>
          </cell>
          <cell r="M464">
            <v>2283.2639203071594</v>
          </cell>
          <cell r="N464">
            <v>2314.5956401499993</v>
          </cell>
          <cell r="O464">
            <v>192.88297001249998</v>
          </cell>
          <cell r="P464">
            <v>192.88297001249998</v>
          </cell>
          <cell r="Q464">
            <v>192.88297001249998</v>
          </cell>
          <cell r="R464">
            <v>192.88297001249998</v>
          </cell>
          <cell r="S464">
            <v>192.88297001249998</v>
          </cell>
          <cell r="T464">
            <v>192.88297001249998</v>
          </cell>
          <cell r="U464">
            <v>192.88297001249998</v>
          </cell>
          <cell r="V464">
            <v>192.88297001249998</v>
          </cell>
          <cell r="W464">
            <v>192.88297001249998</v>
          </cell>
          <cell r="X464">
            <v>192.88297001249998</v>
          </cell>
          <cell r="Y464">
            <v>192.88297001249998</v>
          </cell>
          <cell r="Z464">
            <v>192.88297001249998</v>
          </cell>
          <cell r="AA464">
            <v>2455.5545146351351</v>
          </cell>
          <cell r="AB464">
            <v>2605.0977845764146</v>
          </cell>
          <cell r="AC464">
            <v>2763.7482396571181</v>
          </cell>
        </row>
        <row r="465">
          <cell r="A465" t="str">
            <v>CML_SPER_4</v>
          </cell>
          <cell r="M465">
            <v>12100.458160000002</v>
          </cell>
          <cell r="N465">
            <v>29237.393413287009</v>
          </cell>
          <cell r="O465">
            <v>2434.7244511072495</v>
          </cell>
          <cell r="P465">
            <v>2434.7244511072495</v>
          </cell>
          <cell r="Q465">
            <v>2434.7244511072495</v>
          </cell>
          <cell r="R465">
            <v>2434.7244511072495</v>
          </cell>
          <cell r="S465">
            <v>2435.7594511072502</v>
          </cell>
          <cell r="T465">
            <v>2436.7944511072506</v>
          </cell>
          <cell r="U465">
            <v>2436.7944511072506</v>
          </cell>
          <cell r="V465">
            <v>2437.8294511072504</v>
          </cell>
          <cell r="W465">
            <v>2437.8294511072504</v>
          </cell>
          <cell r="X465">
            <v>2437.8294511072504</v>
          </cell>
          <cell r="Y465">
            <v>2437.8294511072504</v>
          </cell>
          <cell r="Z465">
            <v>2437.8294511072504</v>
          </cell>
          <cell r="AA465">
            <v>32419.324022836616</v>
          </cell>
          <cell r="AB465">
            <v>32962.838012146749</v>
          </cell>
          <cell r="AC465">
            <v>33635.907544582667</v>
          </cell>
        </row>
        <row r="466">
          <cell r="A466" t="str">
            <v>CML_SPER_5</v>
          </cell>
          <cell r="M466">
            <v>40067.371864618013</v>
          </cell>
          <cell r="N466">
            <v>45127.034701522396</v>
          </cell>
          <cell r="O466">
            <v>3756.7310437765959</v>
          </cell>
          <cell r="P466">
            <v>3758.3548522455244</v>
          </cell>
          <cell r="Q466">
            <v>3759.282591868739</v>
          </cell>
          <cell r="R466">
            <v>3760.8191604094527</v>
          </cell>
          <cell r="S466">
            <v>3760.8191604094527</v>
          </cell>
          <cell r="T466">
            <v>3760.8191604094527</v>
          </cell>
          <cell r="U466">
            <v>3760.8191604094518</v>
          </cell>
          <cell r="V466">
            <v>3761.8779143987376</v>
          </cell>
          <cell r="W466">
            <v>3761.8779143987385</v>
          </cell>
          <cell r="X466">
            <v>3761.8779143987385</v>
          </cell>
          <cell r="Y466">
            <v>3761.8779143987385</v>
          </cell>
          <cell r="Z466">
            <v>3761.8779143987385</v>
          </cell>
          <cell r="AA466">
            <v>46059.414138488537</v>
          </cell>
          <cell r="AB466">
            <v>41210.774559284495</v>
          </cell>
          <cell r="AC466">
            <v>44799.216111338501</v>
          </cell>
        </row>
        <row r="467">
          <cell r="A467" t="str">
            <v>CML_SPER_6</v>
          </cell>
          <cell r="M467">
            <v>612.14</v>
          </cell>
          <cell r="N467">
            <v>633.56521049999901</v>
          </cell>
          <cell r="O467">
            <v>52.797100875000019</v>
          </cell>
          <cell r="P467">
            <v>52.797100875000019</v>
          </cell>
          <cell r="Q467">
            <v>52.797100874999977</v>
          </cell>
          <cell r="R467">
            <v>52.797100874999977</v>
          </cell>
          <cell r="S467">
            <v>52.797100874999977</v>
          </cell>
          <cell r="T467">
            <v>52.797100874999977</v>
          </cell>
          <cell r="U467">
            <v>52.797100874999977</v>
          </cell>
          <cell r="V467">
            <v>52.797100874999977</v>
          </cell>
          <cell r="W467">
            <v>52.797100874999977</v>
          </cell>
          <cell r="X467">
            <v>52.797100874999977</v>
          </cell>
          <cell r="Y467">
            <v>52.797100874999977</v>
          </cell>
          <cell r="Z467">
            <v>52.797100874999977</v>
          </cell>
          <cell r="AA467">
            <v>652.57184699999982</v>
          </cell>
          <cell r="AB467">
            <v>672.14900240999987</v>
          </cell>
          <cell r="AC467">
            <v>692.31347248230009</v>
          </cell>
        </row>
        <row r="468">
          <cell r="A468" t="str">
            <v>CML_SPER_7</v>
          </cell>
          <cell r="M468">
            <v>18749.18900000002</v>
          </cell>
          <cell r="N468">
            <v>24035.57315172</v>
          </cell>
          <cell r="O468">
            <v>1985.6368043099994</v>
          </cell>
          <cell r="P468">
            <v>1988.22430431</v>
          </cell>
          <cell r="Q468">
            <v>2005.5088043099997</v>
          </cell>
          <cell r="R468">
            <v>1997.7463043099999</v>
          </cell>
          <cell r="S468">
            <v>2000.3338043099996</v>
          </cell>
          <cell r="T468">
            <v>2015.8588043099992</v>
          </cell>
          <cell r="U468">
            <v>2003.4215543100001</v>
          </cell>
          <cell r="V468">
            <v>2003.4215543100001</v>
          </cell>
          <cell r="W468">
            <v>2034.4715543099994</v>
          </cell>
          <cell r="X468">
            <v>2000.3165543099997</v>
          </cell>
          <cell r="Y468">
            <v>2000.3165543099997</v>
          </cell>
          <cell r="Z468">
            <v>2000.3165543099997</v>
          </cell>
          <cell r="AA468">
            <v>24997.593240000006</v>
          </cell>
          <cell r="AB468">
            <v>26770.502084175001</v>
          </cell>
          <cell r="AC468">
            <v>28548.269407783468</v>
          </cell>
        </row>
        <row r="469">
          <cell r="A469" t="str">
            <v>CML_TKA_1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</row>
        <row r="470">
          <cell r="A470" t="str">
            <v>CML_TKA_2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</row>
        <row r="471">
          <cell r="A471" t="str">
            <v>CML_TKA_3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</row>
        <row r="472">
          <cell r="A472" t="str">
            <v>CML_TKA_4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</row>
        <row r="473">
          <cell r="A473" t="str">
            <v>CML_TKA_5</v>
          </cell>
          <cell r="M473">
            <v>513475.00535521546</v>
          </cell>
          <cell r="N473">
            <v>420076.80174402532</v>
          </cell>
          <cell r="O473">
            <v>31383.802439013092</v>
          </cell>
          <cell r="P473">
            <v>31164.943216466625</v>
          </cell>
          <cell r="Q473">
            <v>32185.447610072322</v>
          </cell>
          <cell r="R473">
            <v>32733.713510038568</v>
          </cell>
          <cell r="S473">
            <v>33661.845499007817</v>
          </cell>
          <cell r="T473">
            <v>35564.598936711147</v>
          </cell>
          <cell r="U473">
            <v>41948.640636938668</v>
          </cell>
          <cell r="V473">
            <v>45219.611245942775</v>
          </cell>
          <cell r="W473">
            <v>36137.510668654148</v>
          </cell>
          <cell r="X473">
            <v>33748.91140476126</v>
          </cell>
          <cell r="Y473">
            <v>32961.222691516858</v>
          </cell>
          <cell r="Z473">
            <v>33366.55388490195</v>
          </cell>
          <cell r="AA473">
            <v>420004.84333966731</v>
          </cell>
          <cell r="AB473">
            <v>441794.73590334435</v>
          </cell>
          <cell r="AC473">
            <v>456470.27735125227</v>
          </cell>
        </row>
        <row r="474">
          <cell r="A474" t="str">
            <v>CML_TKA_6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</row>
        <row r="475">
          <cell r="A475" t="str">
            <v>CML_TKA_7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</row>
        <row r="476">
          <cell r="A476" t="str">
            <v>CML_TKI_1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</row>
        <row r="477">
          <cell r="A477" t="str">
            <v>CML_TKI_2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</row>
        <row r="478">
          <cell r="A478" t="str">
            <v>CML_TKI_3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</row>
        <row r="479">
          <cell r="A479" t="str">
            <v>CML_TKI_4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</row>
        <row r="480">
          <cell r="A480" t="str">
            <v>CML_TKI_5</v>
          </cell>
          <cell r="M480">
            <v>498975.25700000004</v>
          </cell>
          <cell r="N480">
            <v>558644.28766931396</v>
          </cell>
          <cell r="O480">
            <v>35933.152570775514</v>
          </cell>
          <cell r="P480">
            <v>34951.09928223936</v>
          </cell>
          <cell r="Q480">
            <v>38533.547219802444</v>
          </cell>
          <cell r="R480">
            <v>39505.940084124166</v>
          </cell>
          <cell r="S480">
            <v>44682.477636770127</v>
          </cell>
          <cell r="T480">
            <v>47570.116959416104</v>
          </cell>
          <cell r="U480">
            <v>53381.083592062081</v>
          </cell>
          <cell r="V480">
            <v>56612.198614708053</v>
          </cell>
          <cell r="W480">
            <v>52766.020207354042</v>
          </cell>
          <cell r="X480">
            <v>50245.299147354039</v>
          </cell>
          <cell r="Y480">
            <v>50263.313727354027</v>
          </cell>
          <cell r="Z480">
            <v>54200.038627354035</v>
          </cell>
          <cell r="AA480">
            <v>573870.49017824838</v>
          </cell>
          <cell r="AB480">
            <v>591302.49817824841</v>
          </cell>
          <cell r="AC480">
            <v>614547.3071782483</v>
          </cell>
        </row>
        <row r="481">
          <cell r="A481" t="str">
            <v>CML_TKI_6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</row>
        <row r="482">
          <cell r="A482" t="str">
            <v>CML_TKI_7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</row>
        <row r="483">
          <cell r="A483" t="str">
            <v>CML_WPHR_1</v>
          </cell>
          <cell r="M483">
            <v>50214.978999999999</v>
          </cell>
          <cell r="N483">
            <v>46999.85613</v>
          </cell>
          <cell r="O483">
            <v>3916.6546774999997</v>
          </cell>
          <cell r="P483">
            <v>3916.6546774999997</v>
          </cell>
          <cell r="Q483">
            <v>3916.6546774999997</v>
          </cell>
          <cell r="R483">
            <v>3916.6546774999997</v>
          </cell>
          <cell r="S483">
            <v>3916.6546774999997</v>
          </cell>
          <cell r="T483">
            <v>3916.6546774999997</v>
          </cell>
          <cell r="U483">
            <v>3916.6546774999997</v>
          </cell>
          <cell r="V483">
            <v>3916.6546774999997</v>
          </cell>
          <cell r="W483">
            <v>3916.6546774999997</v>
          </cell>
          <cell r="X483">
            <v>3916.6546774999997</v>
          </cell>
          <cell r="Y483">
            <v>3916.6546774999997</v>
          </cell>
          <cell r="Z483">
            <v>3916.6546774999997</v>
          </cell>
          <cell r="AA483">
            <v>46999.85613</v>
          </cell>
          <cell r="AB483">
            <v>46999.85613</v>
          </cell>
          <cell r="AC483">
            <v>46999.85613</v>
          </cell>
        </row>
        <row r="484">
          <cell r="A484" t="str">
            <v>CML_WPHR_2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</row>
        <row r="485">
          <cell r="A485" t="str">
            <v>CML_WPHR_3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</row>
        <row r="486">
          <cell r="A486" t="str">
            <v>CML_WPHR_4</v>
          </cell>
          <cell r="M486">
            <v>524</v>
          </cell>
          <cell r="N486">
            <v>764</v>
          </cell>
          <cell r="O486">
            <v>62</v>
          </cell>
          <cell r="P486">
            <v>62</v>
          </cell>
          <cell r="Q486">
            <v>63</v>
          </cell>
          <cell r="R486">
            <v>64</v>
          </cell>
          <cell r="S486">
            <v>64</v>
          </cell>
          <cell r="T486">
            <v>64</v>
          </cell>
          <cell r="U486">
            <v>64</v>
          </cell>
          <cell r="V486">
            <v>64</v>
          </cell>
          <cell r="W486">
            <v>64</v>
          </cell>
          <cell r="X486">
            <v>64</v>
          </cell>
          <cell r="Y486">
            <v>64</v>
          </cell>
          <cell r="Z486">
            <v>65</v>
          </cell>
          <cell r="AA486">
            <v>715</v>
          </cell>
          <cell r="AB486">
            <v>705</v>
          </cell>
          <cell r="AC486">
            <v>696</v>
          </cell>
        </row>
        <row r="487">
          <cell r="A487" t="str">
            <v>CML_WPHR_5</v>
          </cell>
          <cell r="M487">
            <v>89645.645318857176</v>
          </cell>
          <cell r="N487">
            <v>93858.760850057195</v>
          </cell>
          <cell r="O487">
            <v>6574.8634041714286</v>
          </cell>
          <cell r="P487">
            <v>6574.8634041714286</v>
          </cell>
          <cell r="Q487">
            <v>6574.8634041714286</v>
          </cell>
          <cell r="R487">
            <v>14054.863404171427</v>
          </cell>
          <cell r="S487">
            <v>6574.8634041714286</v>
          </cell>
          <cell r="T487">
            <v>6574.8634041714286</v>
          </cell>
          <cell r="U487">
            <v>6574.8634041714286</v>
          </cell>
          <cell r="V487">
            <v>6574.8634041714286</v>
          </cell>
          <cell r="W487">
            <v>6574.8634041714286</v>
          </cell>
          <cell r="X487">
            <v>6574.8634041714286</v>
          </cell>
          <cell r="Y487">
            <v>6575.0634041714293</v>
          </cell>
          <cell r="Z487">
            <v>14055.063404171427</v>
          </cell>
          <cell r="AA487">
            <v>103208.76085005711</v>
          </cell>
          <cell r="AB487">
            <v>113493.76085005718</v>
          </cell>
          <cell r="AC487">
            <v>124807.26085005717</v>
          </cell>
        </row>
        <row r="488">
          <cell r="A488" t="str">
            <v>CML_WPHR_6</v>
          </cell>
          <cell r="M488">
            <v>15000.001111111113</v>
          </cell>
          <cell r="N488">
            <v>22000.000083333332</v>
          </cell>
          <cell r="O488">
            <v>1833.3333402777778</v>
          </cell>
          <cell r="P488">
            <v>1833.3333402777778</v>
          </cell>
          <cell r="Q488">
            <v>1833.3333402777778</v>
          </cell>
          <cell r="R488">
            <v>1833.3333402777778</v>
          </cell>
          <cell r="S488">
            <v>1833.3333402777778</v>
          </cell>
          <cell r="T488">
            <v>1833.3333402777778</v>
          </cell>
          <cell r="U488">
            <v>1833.3333402777778</v>
          </cell>
          <cell r="V488">
            <v>1833.3333402777778</v>
          </cell>
          <cell r="W488">
            <v>1833.3333402777778</v>
          </cell>
          <cell r="X488">
            <v>1833.3333402777778</v>
          </cell>
          <cell r="Y488">
            <v>1833.3333402777778</v>
          </cell>
          <cell r="Z488">
            <v>1833.3333402777778</v>
          </cell>
          <cell r="AA488">
            <v>22000</v>
          </cell>
          <cell r="AB488">
            <v>22000</v>
          </cell>
          <cell r="AC488">
            <v>22000</v>
          </cell>
        </row>
        <row r="489">
          <cell r="A489" t="str">
            <v>CML_WPHR_7</v>
          </cell>
          <cell r="M489">
            <v>108385</v>
          </cell>
          <cell r="N489">
            <v>118500</v>
          </cell>
          <cell r="O489">
            <v>7000</v>
          </cell>
          <cell r="P489">
            <v>7000</v>
          </cell>
          <cell r="Q489">
            <v>8500</v>
          </cell>
          <cell r="R489">
            <v>9000</v>
          </cell>
          <cell r="S489">
            <v>9000</v>
          </cell>
          <cell r="T489">
            <v>12000</v>
          </cell>
          <cell r="U489">
            <v>12000</v>
          </cell>
          <cell r="V489">
            <v>7000</v>
          </cell>
          <cell r="W489">
            <v>12000</v>
          </cell>
          <cell r="X489">
            <v>10000</v>
          </cell>
          <cell r="Y489">
            <v>10000</v>
          </cell>
          <cell r="Z489">
            <v>15000</v>
          </cell>
          <cell r="AA489">
            <v>122000</v>
          </cell>
          <cell r="AB489">
            <v>125000</v>
          </cell>
          <cell r="AC489">
            <v>128000</v>
          </cell>
        </row>
        <row r="490">
          <cell r="A490" t="str">
            <v>CML_ZINS_1</v>
          </cell>
          <cell r="M490">
            <v>23327.065488608212</v>
          </cell>
          <cell r="N490">
            <v>18693.193660251665</v>
          </cell>
          <cell r="O490">
            <v>1557.7661376809615</v>
          </cell>
          <cell r="P490">
            <v>1557.7661383950972</v>
          </cell>
          <cell r="Q490">
            <v>1557.766138702701</v>
          </cell>
          <cell r="R490">
            <v>1557.7661384148946</v>
          </cell>
          <cell r="S490">
            <v>1557.7661391168854</v>
          </cell>
          <cell r="T490">
            <v>1557.7661377096886</v>
          </cell>
          <cell r="U490">
            <v>1557.7661382887447</v>
          </cell>
          <cell r="V490">
            <v>1557.7661388813506</v>
          </cell>
          <cell r="W490">
            <v>1557.7661383586064</v>
          </cell>
          <cell r="X490">
            <v>1557.7661380644533</v>
          </cell>
          <cell r="Y490">
            <v>1557.7661378695288</v>
          </cell>
          <cell r="Z490">
            <v>1557.7661380510067</v>
          </cell>
          <cell r="AA490">
            <v>14498.306938003865</v>
          </cell>
          <cell r="AB490">
            <v>10742.094230151717</v>
          </cell>
          <cell r="AC490">
            <v>7751.8053919755748</v>
          </cell>
        </row>
        <row r="491">
          <cell r="A491" t="str">
            <v>CML_ZINS_2</v>
          </cell>
          <cell r="M491">
            <v>814.06173717807985</v>
          </cell>
          <cell r="N491">
            <v>658.97080647362509</v>
          </cell>
          <cell r="O491">
            <v>54.914233893968287</v>
          </cell>
          <cell r="P491">
            <v>54.914233904920522</v>
          </cell>
          <cell r="Q491">
            <v>54.914233908808605</v>
          </cell>
          <cell r="R491">
            <v>54.914233913532854</v>
          </cell>
          <cell r="S491">
            <v>54.914233921288449</v>
          </cell>
          <cell r="T491">
            <v>54.914233933012056</v>
          </cell>
          <cell r="U491">
            <v>54.914233939964348</v>
          </cell>
          <cell r="V491">
            <v>54.914233880140216</v>
          </cell>
          <cell r="W491">
            <v>54.914233787454293</v>
          </cell>
          <cell r="X491">
            <v>54.914233795178106</v>
          </cell>
          <cell r="Y491">
            <v>54.914233806508243</v>
          </cell>
          <cell r="Z491">
            <v>54.914233820625242</v>
          </cell>
          <cell r="AA491">
            <v>508.93583327467184</v>
          </cell>
          <cell r="AB491">
            <v>362.13863770913713</v>
          </cell>
          <cell r="AC491">
            <v>220.54598272029068</v>
          </cell>
        </row>
        <row r="492">
          <cell r="A492" t="str">
            <v>CML_ZINS_3</v>
          </cell>
          <cell r="M492">
            <v>696.61949369887179</v>
          </cell>
          <cell r="N492">
            <v>529.76973466293907</v>
          </cell>
          <cell r="O492">
            <v>44.147477953679186</v>
          </cell>
          <cell r="P492">
            <v>44.147477967880377</v>
          </cell>
          <cell r="Q492">
            <v>44.147477891687799</v>
          </cell>
          <cell r="R492">
            <v>44.147477903495144</v>
          </cell>
          <cell r="S492">
            <v>44.147477916696289</v>
          </cell>
          <cell r="T492">
            <v>44.147477919306993</v>
          </cell>
          <cell r="U492">
            <v>44.147477922917517</v>
          </cell>
          <cell r="V492">
            <v>44.14747790431548</v>
          </cell>
          <cell r="W492">
            <v>44.147477902319793</v>
          </cell>
          <cell r="X492">
            <v>44.147477896930525</v>
          </cell>
          <cell r="Y492">
            <v>44.147477903934657</v>
          </cell>
          <cell r="Z492">
            <v>44.147477899938991</v>
          </cell>
          <cell r="AA492">
            <v>362.91997574680971</v>
          </cell>
          <cell r="AB492">
            <v>196.07021689607387</v>
          </cell>
          <cell r="AC492">
            <v>29.220457954162249</v>
          </cell>
        </row>
        <row r="493">
          <cell r="A493" t="str">
            <v>CML_ZINS_4</v>
          </cell>
          <cell r="M493">
            <v>234331.30698184634</v>
          </cell>
          <cell r="N493">
            <v>262806.08564613305</v>
          </cell>
          <cell r="O493">
            <v>22185.172757824334</v>
          </cell>
          <cell r="P493">
            <v>22185.172775307467</v>
          </cell>
          <cell r="Q493">
            <v>22185.172772421261</v>
          </cell>
          <cell r="R493">
            <v>22185.172768359778</v>
          </cell>
          <cell r="S493">
            <v>22185.172776736912</v>
          </cell>
          <cell r="T493">
            <v>22185.172763566195</v>
          </cell>
          <cell r="U493">
            <v>22185.172760934664</v>
          </cell>
          <cell r="V493">
            <v>22185.172759703772</v>
          </cell>
          <cell r="W493">
            <v>22185.172775912473</v>
          </cell>
          <cell r="X493">
            <v>22185.172763112896</v>
          </cell>
          <cell r="Y493">
            <v>22185.172761111047</v>
          </cell>
          <cell r="Z493">
            <v>18769.185203213463</v>
          </cell>
          <cell r="AA493">
            <v>268766.66965813091</v>
          </cell>
          <cell r="AB493">
            <v>268492.9430962904</v>
          </cell>
          <cell r="AC493">
            <v>263009.01580299321</v>
          </cell>
        </row>
        <row r="494">
          <cell r="A494" t="str">
            <v>CML_ZINS_5</v>
          </cell>
          <cell r="M494">
            <v>795531.37724577298</v>
          </cell>
          <cell r="N494">
            <v>770996.19049873436</v>
          </cell>
          <cell r="O494">
            <v>64249.682552744584</v>
          </cell>
          <cell r="P494">
            <v>64249.682552566745</v>
          </cell>
          <cell r="Q494">
            <v>64249.682537826237</v>
          </cell>
          <cell r="R494">
            <v>64249.682551311314</v>
          </cell>
          <cell r="S494">
            <v>64249.682525814533</v>
          </cell>
          <cell r="T494">
            <v>64249.682550886675</v>
          </cell>
          <cell r="U494">
            <v>64249.682544696268</v>
          </cell>
          <cell r="V494">
            <v>64249.682543926996</v>
          </cell>
          <cell r="W494">
            <v>64249.682543727627</v>
          </cell>
          <cell r="X494">
            <v>64249.682557721724</v>
          </cell>
          <cell r="Y494">
            <v>64249.682544762654</v>
          </cell>
          <cell r="Z494">
            <v>64249.682531627957</v>
          </cell>
          <cell r="AA494">
            <v>759942.62961910479</v>
          </cell>
          <cell r="AB494">
            <v>722830.46779116848</v>
          </cell>
          <cell r="AC494">
            <v>687432.22069390572</v>
          </cell>
        </row>
        <row r="495">
          <cell r="A495" t="str">
            <v>CML_ZINS_6</v>
          </cell>
          <cell r="M495">
            <v>6595.44687836496</v>
          </cell>
          <cell r="N495">
            <v>12612.958388825404</v>
          </cell>
          <cell r="O495">
            <v>1051.0798657195098</v>
          </cell>
          <cell r="P495">
            <v>1051.0798657672105</v>
          </cell>
          <cell r="Q495">
            <v>1051.079865761089</v>
          </cell>
          <cell r="R495">
            <v>1051.0798656881682</v>
          </cell>
          <cell r="S495">
            <v>1051.0798657255057</v>
          </cell>
          <cell r="T495">
            <v>1051.0798657537484</v>
          </cell>
          <cell r="U495">
            <v>1051.0798658103467</v>
          </cell>
          <cell r="V495">
            <v>1051.0798656784225</v>
          </cell>
          <cell r="W495">
            <v>1051.0798657739435</v>
          </cell>
          <cell r="X495">
            <v>1051.0798656976272</v>
          </cell>
          <cell r="Y495">
            <v>1051.0798657496707</v>
          </cell>
          <cell r="Z495">
            <v>1051.0798656814184</v>
          </cell>
          <cell r="AA495">
            <v>22300.485322478107</v>
          </cell>
          <cell r="AB495">
            <v>30132.640451219195</v>
          </cell>
          <cell r="AC495">
            <v>36536.445623040228</v>
          </cell>
        </row>
        <row r="496">
          <cell r="A496" t="str">
            <v>CML_ZINS_7</v>
          </cell>
          <cell r="M496">
            <v>200937.61385312304</v>
          </cell>
          <cell r="N496">
            <v>235943.804657431</v>
          </cell>
          <cell r="O496">
            <v>18481.553957010783</v>
          </cell>
          <cell r="P496">
            <v>19769.295515724374</v>
          </cell>
          <cell r="Q496">
            <v>19769.295509557465</v>
          </cell>
          <cell r="R496">
            <v>19769.295522099226</v>
          </cell>
          <cell r="S496">
            <v>19769.295526763566</v>
          </cell>
          <cell r="T496">
            <v>19769.295518826264</v>
          </cell>
          <cell r="U496">
            <v>19769.295511757362</v>
          </cell>
          <cell r="V496">
            <v>19769.295503058136</v>
          </cell>
          <cell r="W496">
            <v>19769.295529342613</v>
          </cell>
          <cell r="X496">
            <v>19769.295523212586</v>
          </cell>
          <cell r="Y496">
            <v>19769.29551714168</v>
          </cell>
          <cell r="Z496">
            <v>19769.295508183426</v>
          </cell>
          <cell r="AA496">
            <v>252339.16157332459</v>
          </cell>
          <cell r="AB496">
            <v>249454.71540182165</v>
          </cell>
          <cell r="AC496">
            <v>240378.21203798943</v>
          </cell>
        </row>
        <row r="497">
          <cell r="A497" t="str">
            <v>CML_EXLO_1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</row>
        <row r="498">
          <cell r="A498" t="str">
            <v>CML_EXLO_2</v>
          </cell>
          <cell r="M498">
            <v>12000</v>
          </cell>
          <cell r="N498">
            <v>12000</v>
          </cell>
          <cell r="O498">
            <v>1000</v>
          </cell>
          <cell r="P498">
            <v>1000</v>
          </cell>
          <cell r="Q498">
            <v>1000</v>
          </cell>
          <cell r="R498">
            <v>1000</v>
          </cell>
          <cell r="S498">
            <v>1000</v>
          </cell>
          <cell r="T498">
            <v>1000</v>
          </cell>
          <cell r="U498">
            <v>1000</v>
          </cell>
          <cell r="V498">
            <v>1000</v>
          </cell>
          <cell r="W498">
            <v>1000</v>
          </cell>
          <cell r="X498">
            <v>1000</v>
          </cell>
          <cell r="Y498">
            <v>1000</v>
          </cell>
          <cell r="Z498">
            <v>1000</v>
          </cell>
          <cell r="AA498">
            <v>12000</v>
          </cell>
          <cell r="AB498">
            <v>12000</v>
          </cell>
          <cell r="AC498">
            <v>12000</v>
          </cell>
        </row>
        <row r="499">
          <cell r="A499" t="str">
            <v>CML_EXLO_3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</row>
        <row r="500">
          <cell r="A500" t="str">
            <v>CML_EXLO_4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</row>
        <row r="501">
          <cell r="A501" t="str">
            <v>CML_EXLO_5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</row>
        <row r="502">
          <cell r="A502" t="str">
            <v>CML_EXLO_6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</row>
        <row r="503">
          <cell r="A503" t="str">
            <v>CML_EXLO_7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</row>
        <row r="504">
          <cell r="A504" t="str">
            <v>CML_EXRE_1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</row>
        <row r="505">
          <cell r="A505" t="str">
            <v>CML_EXRE_2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</row>
        <row r="506">
          <cell r="A506" t="str">
            <v>CML_EXRE_3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</row>
        <row r="507">
          <cell r="A507" t="str">
            <v>CML_EXRE_4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</row>
        <row r="508">
          <cell r="A508" t="str">
            <v>CML_EXRE_5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</row>
        <row r="509">
          <cell r="A509" t="str">
            <v>CML_EXRE_6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</row>
        <row r="510">
          <cell r="A510" t="str">
            <v>CML_EXRE_7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</row>
        <row r="511">
          <cell r="A511" t="str">
            <v>CML_OTAX_1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2">
          <cell r="A512" t="str">
            <v>CML_OTAX_2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</row>
        <row r="513">
          <cell r="A513" t="str">
            <v>CML_OTAX_3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</row>
        <row r="514">
          <cell r="A514" t="str">
            <v>CML_OTAX_4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</row>
        <row r="515">
          <cell r="A515" t="str">
            <v>CML_OTAX_5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</row>
        <row r="516">
          <cell r="A516" t="str">
            <v>CML_OTAX_6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</row>
        <row r="517">
          <cell r="A517" t="str">
            <v>CML_OTAX_7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</row>
        <row r="518">
          <cell r="A518" t="str">
            <v>CML_PENS_1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</row>
        <row r="519">
          <cell r="A519" t="str">
            <v>CML_PENS_2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</row>
        <row r="520">
          <cell r="A520" t="str">
            <v>CML_PENS_3</v>
          </cell>
          <cell r="M520">
            <v>47000</v>
          </cell>
          <cell r="N520">
            <v>50000</v>
          </cell>
          <cell r="O520">
            <v>4166.666666666667</v>
          </cell>
          <cell r="P520">
            <v>4166.666666666667</v>
          </cell>
          <cell r="Q520">
            <v>4166.666666666667</v>
          </cell>
          <cell r="R520">
            <v>4166.666666666667</v>
          </cell>
          <cell r="S520">
            <v>4166.666666666667</v>
          </cell>
          <cell r="T520">
            <v>4166.666666666667</v>
          </cell>
          <cell r="U520">
            <v>4166.666666666667</v>
          </cell>
          <cell r="V520">
            <v>4166.666666666667</v>
          </cell>
          <cell r="W520">
            <v>4166.666666666667</v>
          </cell>
          <cell r="X520">
            <v>4166.666666666667</v>
          </cell>
          <cell r="Y520">
            <v>4166.666666666667</v>
          </cell>
          <cell r="Z520">
            <v>4166.666666666667</v>
          </cell>
          <cell r="AA520">
            <v>40000</v>
          </cell>
          <cell r="AB520">
            <v>40000</v>
          </cell>
          <cell r="AC520">
            <v>40000</v>
          </cell>
        </row>
        <row r="521">
          <cell r="A521" t="str">
            <v>CML_PENS_4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</row>
        <row r="522">
          <cell r="A522" t="str">
            <v>CML_PENS_5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</row>
        <row r="523">
          <cell r="A523" t="str">
            <v>CML_PENS_6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</row>
        <row r="524">
          <cell r="A524" t="str">
            <v>CML_PENS_7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</row>
        <row r="525">
          <cell r="A525" t="str">
            <v>CML_PORT_1</v>
          </cell>
          <cell r="M525">
            <v>1217.337</v>
          </cell>
          <cell r="N525">
            <v>1297.7421088499996</v>
          </cell>
          <cell r="O525">
            <v>108.1451757375</v>
          </cell>
          <cell r="P525">
            <v>108.1451757375</v>
          </cell>
          <cell r="Q525">
            <v>108.1451757375</v>
          </cell>
          <cell r="R525">
            <v>108.1451757375</v>
          </cell>
          <cell r="S525">
            <v>108.1451757375</v>
          </cell>
          <cell r="T525">
            <v>108.1451757375</v>
          </cell>
          <cell r="U525">
            <v>108.1451757375</v>
          </cell>
          <cell r="V525">
            <v>108.1451757375</v>
          </cell>
          <cell r="W525">
            <v>108.1451757375</v>
          </cell>
          <cell r="X525">
            <v>108.1451757375</v>
          </cell>
          <cell r="Y525">
            <v>108.1451757375</v>
          </cell>
          <cell r="Z525">
            <v>108.1451757375</v>
          </cell>
          <cell r="AA525">
            <v>1376.7746032789655</v>
          </cell>
          <cell r="AB525">
            <v>1460.6201766186541</v>
          </cell>
          <cell r="AC525">
            <v>1549.5719453747308</v>
          </cell>
        </row>
        <row r="526">
          <cell r="A526" t="str">
            <v>CML_PORT_2</v>
          </cell>
          <cell r="M526">
            <v>39000.1</v>
          </cell>
          <cell r="N526">
            <v>37499.97050000001</v>
          </cell>
          <cell r="O526">
            <v>3124.9371666666666</v>
          </cell>
          <cell r="P526">
            <v>3124.9371666666666</v>
          </cell>
          <cell r="Q526">
            <v>3124.9371666666666</v>
          </cell>
          <cell r="R526">
            <v>3124.9371666666666</v>
          </cell>
          <cell r="S526">
            <v>3124.9371666666666</v>
          </cell>
          <cell r="T526">
            <v>3125.0406666666668</v>
          </cell>
          <cell r="U526">
            <v>3125.0406666666663</v>
          </cell>
          <cell r="V526">
            <v>3125.0406666666668</v>
          </cell>
          <cell r="W526">
            <v>3125.0406666666668</v>
          </cell>
          <cell r="X526">
            <v>3125.0406666666668</v>
          </cell>
          <cell r="Y526">
            <v>3125.0406666666668</v>
          </cell>
          <cell r="Z526">
            <v>3125.0406666666668</v>
          </cell>
          <cell r="AA526">
            <v>36400.514985000038</v>
          </cell>
          <cell r="AB526">
            <v>35800.198774150012</v>
          </cell>
          <cell r="AC526">
            <v>35799.825323424557</v>
          </cell>
        </row>
        <row r="527">
          <cell r="A527" t="str">
            <v>CML_PORT_3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</row>
        <row r="528">
          <cell r="A528" t="str">
            <v>CML_PORT_4</v>
          </cell>
          <cell r="M528">
            <v>12076.429587890001</v>
          </cell>
          <cell r="N528">
            <v>12793.692464533082</v>
          </cell>
          <cell r="O528">
            <v>1066.0547887110897</v>
          </cell>
          <cell r="P528">
            <v>1065.0197887110899</v>
          </cell>
          <cell r="Q528">
            <v>1065.0197887110899</v>
          </cell>
          <cell r="R528">
            <v>1065.0197887110899</v>
          </cell>
          <cell r="S528">
            <v>1065.0197887110899</v>
          </cell>
          <cell r="T528">
            <v>1065.0197887110899</v>
          </cell>
          <cell r="U528">
            <v>1067.08978871109</v>
          </cell>
          <cell r="V528">
            <v>1067.08978871109</v>
          </cell>
          <cell r="W528">
            <v>1067.08978871109</v>
          </cell>
          <cell r="X528">
            <v>1067.08978871109</v>
          </cell>
          <cell r="Y528">
            <v>1067.08978871109</v>
          </cell>
          <cell r="Z528">
            <v>1067.08978871109</v>
          </cell>
          <cell r="AA528">
            <v>13423.572014963951</v>
          </cell>
          <cell r="AB528">
            <v>14062.27841716595</v>
          </cell>
          <cell r="AC528">
            <v>14752.833730332219</v>
          </cell>
        </row>
        <row r="529">
          <cell r="A529" t="str">
            <v>CML_PORT_5</v>
          </cell>
          <cell r="M529">
            <v>5000.2728859999988</v>
          </cell>
          <cell r="N529">
            <v>5174.8906902137924</v>
          </cell>
          <cell r="O529">
            <v>431.10041871052442</v>
          </cell>
          <cell r="P529">
            <v>431.16035349052447</v>
          </cell>
          <cell r="Q529">
            <v>431.19781272802436</v>
          </cell>
          <cell r="R529">
            <v>431.25774750802441</v>
          </cell>
          <cell r="S529">
            <v>431.25774750802441</v>
          </cell>
          <cell r="T529">
            <v>431.25774750802441</v>
          </cell>
          <cell r="U529">
            <v>431.25774750802441</v>
          </cell>
          <cell r="V529">
            <v>431.28022305052434</v>
          </cell>
          <cell r="W529">
            <v>431.28022305052434</v>
          </cell>
          <cell r="X529">
            <v>431.28022305052434</v>
          </cell>
          <cell r="Y529">
            <v>431.28022305052434</v>
          </cell>
          <cell r="Z529">
            <v>431.28022305052434</v>
          </cell>
          <cell r="AA529">
            <v>5330.2485433077054</v>
          </cell>
          <cell r="AB529">
            <v>5490.4284959732686</v>
          </cell>
          <cell r="AC529">
            <v>5655.2136978557364</v>
          </cell>
        </row>
        <row r="530">
          <cell r="A530" t="str">
            <v>CML_PORT_6</v>
          </cell>
          <cell r="M530">
            <v>240</v>
          </cell>
          <cell r="N530">
            <v>248.4</v>
          </cell>
          <cell r="O530">
            <v>20.7</v>
          </cell>
          <cell r="P530">
            <v>20.7</v>
          </cell>
          <cell r="Q530">
            <v>20.7</v>
          </cell>
          <cell r="R530">
            <v>20.7</v>
          </cell>
          <cell r="S530">
            <v>20.7</v>
          </cell>
          <cell r="T530">
            <v>20.7</v>
          </cell>
          <cell r="U530">
            <v>20.7</v>
          </cell>
          <cell r="V530">
            <v>20.7</v>
          </cell>
          <cell r="W530">
            <v>20.7</v>
          </cell>
          <cell r="X530">
            <v>20.7</v>
          </cell>
          <cell r="Y530">
            <v>20.7</v>
          </cell>
          <cell r="Z530">
            <v>20.7</v>
          </cell>
          <cell r="AA530">
            <v>255.85199999999998</v>
          </cell>
          <cell r="AB530">
            <v>263.52755999999999</v>
          </cell>
          <cell r="AC530">
            <v>271.43338679999999</v>
          </cell>
        </row>
        <row r="531">
          <cell r="A531" t="str">
            <v>CML_PORT_7</v>
          </cell>
          <cell r="M531">
            <v>13499.6</v>
          </cell>
          <cell r="N531">
            <v>16185.743808731995</v>
          </cell>
          <cell r="O531">
            <v>1167.6869840610009</v>
          </cell>
          <cell r="P531">
            <v>1167.6869840610009</v>
          </cell>
          <cell r="Q531">
            <v>1167.6869840610009</v>
          </cell>
          <cell r="R531">
            <v>1374.6869840610007</v>
          </cell>
          <cell r="S531">
            <v>1374.6869840610007</v>
          </cell>
          <cell r="T531">
            <v>1374.6869840610007</v>
          </cell>
          <cell r="U531">
            <v>1426.4369840610009</v>
          </cell>
          <cell r="V531">
            <v>1426.4369840610009</v>
          </cell>
          <cell r="W531">
            <v>1374.6869840610007</v>
          </cell>
          <cell r="X531">
            <v>1478.1869840610009</v>
          </cell>
          <cell r="Y531">
            <v>1426.4369840610009</v>
          </cell>
          <cell r="Z531">
            <v>1426.4369840610009</v>
          </cell>
          <cell r="AA531">
            <v>17117.266355999996</v>
          </cell>
          <cell r="AB531">
            <v>18205.619209370994</v>
          </cell>
          <cell r="AC531">
            <v>19338.877504504799</v>
          </cell>
        </row>
        <row r="532">
          <cell r="A532" t="str">
            <v>CML_SACO_1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</row>
        <row r="533">
          <cell r="A533" t="str">
            <v>CML_SACO_2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</row>
        <row r="534">
          <cell r="A534" t="str">
            <v>CML_SACO_3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</row>
        <row r="535">
          <cell r="A535" t="str">
            <v>CML_SACO_4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</row>
        <row r="536">
          <cell r="A536" t="str">
            <v>CML_SACO_5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</row>
        <row r="537">
          <cell r="A537" t="str">
            <v>CML_SACO_6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</row>
        <row r="538">
          <cell r="A538" t="str">
            <v>CML_SACO_7</v>
          </cell>
          <cell r="M538">
            <v>9000</v>
          </cell>
          <cell r="N538">
            <v>18000</v>
          </cell>
          <cell r="O538">
            <v>1500</v>
          </cell>
          <cell r="P538">
            <v>1200</v>
          </cell>
          <cell r="Q538">
            <v>1200</v>
          </cell>
          <cell r="R538">
            <v>1700</v>
          </cell>
          <cell r="S538">
            <v>1700</v>
          </cell>
          <cell r="T538">
            <v>1800</v>
          </cell>
          <cell r="U538">
            <v>1200</v>
          </cell>
          <cell r="V538">
            <v>1200</v>
          </cell>
          <cell r="W538">
            <v>1500</v>
          </cell>
          <cell r="X538">
            <v>1300</v>
          </cell>
          <cell r="Y538">
            <v>1200</v>
          </cell>
          <cell r="Z538">
            <v>2500</v>
          </cell>
          <cell r="AA538">
            <v>19800</v>
          </cell>
          <cell r="AB538">
            <v>21285</v>
          </cell>
          <cell r="AC538">
            <v>22349.25</v>
          </cell>
        </row>
        <row r="539">
          <cell r="A539" t="str">
            <v>CML_SNE_1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</row>
        <row r="540">
          <cell r="A540" t="str">
            <v>CML_SNE_2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</row>
        <row r="541">
          <cell r="A541" t="str">
            <v>CML_SNE_3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</row>
        <row r="542">
          <cell r="A542" t="str">
            <v>CML_SNE_4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</row>
        <row r="543">
          <cell r="A543" t="str">
            <v>CML_SNE_5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</row>
        <row r="544">
          <cell r="A544" t="str">
            <v>CML_SNE_6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</row>
        <row r="545">
          <cell r="A545" t="str">
            <v>CML_SNE_7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</row>
        <row r="546">
          <cell r="A546" t="str">
            <v>CML_SNEL_1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</row>
        <row r="547">
          <cell r="A547" t="str">
            <v>CML_SNEL_2</v>
          </cell>
          <cell r="M547">
            <v>8000</v>
          </cell>
          <cell r="N547">
            <v>12000</v>
          </cell>
          <cell r="O547">
            <v>1000</v>
          </cell>
          <cell r="P547">
            <v>1000</v>
          </cell>
          <cell r="Q547">
            <v>1000</v>
          </cell>
          <cell r="R547">
            <v>1000</v>
          </cell>
          <cell r="S547">
            <v>1000</v>
          </cell>
          <cell r="T547">
            <v>1000</v>
          </cell>
          <cell r="U547">
            <v>1000</v>
          </cell>
          <cell r="V547">
            <v>1000</v>
          </cell>
          <cell r="W547">
            <v>1000</v>
          </cell>
          <cell r="X547">
            <v>1000</v>
          </cell>
          <cell r="Y547">
            <v>1000</v>
          </cell>
          <cell r="Z547">
            <v>1000</v>
          </cell>
          <cell r="AA547">
            <v>10000</v>
          </cell>
          <cell r="AB547">
            <v>10000</v>
          </cell>
          <cell r="AC547">
            <v>10000</v>
          </cell>
        </row>
        <row r="548">
          <cell r="A548" t="str">
            <v>CML_SNEL_3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</row>
        <row r="549">
          <cell r="A549" t="str">
            <v>CML_SNEL_4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</row>
        <row r="550">
          <cell r="A550" t="str">
            <v>CML_SNEL_5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</row>
        <row r="551">
          <cell r="A551" t="str">
            <v>CML_SNEL_6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</row>
        <row r="552">
          <cell r="A552" t="str">
            <v>CML_SNEL_7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</row>
        <row r="553">
          <cell r="A553" t="str">
            <v>CML_TACC_1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</row>
        <row r="554">
          <cell r="A554" t="str">
            <v>CML_TACC_2</v>
          </cell>
          <cell r="M554">
            <v>16529</v>
          </cell>
          <cell r="N554">
            <v>11255</v>
          </cell>
          <cell r="O554">
            <v>937.91666666666697</v>
          </cell>
          <cell r="P554">
            <v>937.91666666666663</v>
          </cell>
          <cell r="Q554">
            <v>937.91666666666663</v>
          </cell>
          <cell r="R554">
            <v>937.91666666666663</v>
          </cell>
          <cell r="S554">
            <v>937.91666666666663</v>
          </cell>
          <cell r="T554">
            <v>937.91666666666663</v>
          </cell>
          <cell r="U554">
            <v>937.91666666666663</v>
          </cell>
          <cell r="V554">
            <v>937.91666666666663</v>
          </cell>
          <cell r="W554">
            <v>937.91666666666663</v>
          </cell>
          <cell r="X554">
            <v>937.91666666666663</v>
          </cell>
          <cell r="Y554">
            <v>937.91666666666663</v>
          </cell>
          <cell r="Z554">
            <v>937.91666666666663</v>
          </cell>
          <cell r="AA554">
            <v>9729</v>
          </cell>
          <cell r="AB554">
            <v>9213.25</v>
          </cell>
          <cell r="AC554">
            <v>8471.1125000000029</v>
          </cell>
        </row>
        <row r="555">
          <cell r="A555" t="str">
            <v>CML_TACC_3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</row>
        <row r="556">
          <cell r="A556" t="str">
            <v>CML_TACC_4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</row>
        <row r="557">
          <cell r="A557" t="str">
            <v>CML_TACC_5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</row>
        <row r="558">
          <cell r="A558" t="str">
            <v>CML_TACC_6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</row>
        <row r="559">
          <cell r="A559" t="str">
            <v>CML_TACC_7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</row>
        <row r="560">
          <cell r="A560" t="str">
            <v>CML_BL0210_1_ALAN_AFA</v>
          </cell>
          <cell r="M560">
            <v>13951.349795473885</v>
          </cell>
          <cell r="N560">
            <v>13951.349795473892</v>
          </cell>
          <cell r="O560">
            <v>1162.6124829561572</v>
          </cell>
          <cell r="P560">
            <v>1162.6124829561572</v>
          </cell>
          <cell r="Q560">
            <v>1162.6124829561572</v>
          </cell>
          <cell r="R560">
            <v>1162.6124829561572</v>
          </cell>
          <cell r="S560">
            <v>1162.6124829561572</v>
          </cell>
          <cell r="T560">
            <v>1162.6124829561572</v>
          </cell>
          <cell r="U560">
            <v>1162.6124829561572</v>
          </cell>
          <cell r="V560">
            <v>1162.6124829561572</v>
          </cell>
          <cell r="W560">
            <v>1162.6124829561572</v>
          </cell>
          <cell r="X560">
            <v>1162.6124829561572</v>
          </cell>
          <cell r="Y560">
            <v>1162.6124829561572</v>
          </cell>
          <cell r="Z560">
            <v>1162.6124829561572</v>
          </cell>
          <cell r="AA560">
            <v>13951.349795473892</v>
          </cell>
          <cell r="AB560">
            <v>13951.34979547389</v>
          </cell>
          <cell r="AC560">
            <v>9464.9081265766636</v>
          </cell>
        </row>
        <row r="561">
          <cell r="A561" t="str">
            <v>CML_BL0310a_6_ALAN_AFA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</row>
        <row r="562">
          <cell r="A562" t="str">
            <v>CML_BL0310b_1_ALAN_AFA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</row>
        <row r="563">
          <cell r="A563" t="str">
            <v>CML_BL0310b_1_AUC_AFA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</row>
        <row r="564">
          <cell r="A564" t="str">
            <v>CML_BL0310b_1_INVE_AFA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</row>
        <row r="565">
          <cell r="A565" t="str">
            <v>CML_BL0310b_3_ALAN_AFA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</row>
        <row r="566">
          <cell r="A566" t="str">
            <v>CML_BL0310b_3_AUC_AFA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</row>
        <row r="567">
          <cell r="A567" t="str">
            <v>CML_BL0310b_3_INVE_AFA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</row>
        <row r="568">
          <cell r="A568" t="str">
            <v>CML_BL0310b_5_INVE_AFA</v>
          </cell>
          <cell r="M568">
            <v>6912.0737143208617</v>
          </cell>
          <cell r="N568">
            <v>12325.095480984255</v>
          </cell>
          <cell r="O568">
            <v>647.57533267306439</v>
          </cell>
          <cell r="P568">
            <v>709.73479811105665</v>
          </cell>
          <cell r="Q568">
            <v>771.89426354904856</v>
          </cell>
          <cell r="R568">
            <v>852.87317773704081</v>
          </cell>
          <cell r="S568">
            <v>915.0326431750326</v>
          </cell>
          <cell r="T568">
            <v>977.19210861302474</v>
          </cell>
          <cell r="U568">
            <v>1067.580747176017</v>
          </cell>
          <cell r="V568">
            <v>1129.7402126140089</v>
          </cell>
          <cell r="W568">
            <v>1191.8996780520013</v>
          </cell>
          <cell r="X568">
            <v>1291.6980409899934</v>
          </cell>
          <cell r="Y568">
            <v>1353.8575064279853</v>
          </cell>
          <cell r="Z568">
            <v>1416.016971865974</v>
          </cell>
          <cell r="AA568">
            <v>28785.000011265747</v>
          </cell>
          <cell r="AB568">
            <v>35300.968776065733</v>
          </cell>
          <cell r="AC568">
            <v>40364.859166065726</v>
          </cell>
        </row>
        <row r="569">
          <cell r="A569" t="str">
            <v>CML_BL0310c_1_ALAN_AFA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</row>
        <row r="570">
          <cell r="A570" t="str">
            <v>CML_BL0310c_1_INVE_AFA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</row>
        <row r="571">
          <cell r="A571" t="str">
            <v>CML_BL0320_1_ALAN_AFA</v>
          </cell>
          <cell r="M571">
            <v>22274.864997348082</v>
          </cell>
          <cell r="N571">
            <v>18474.284332121722</v>
          </cell>
          <cell r="O571">
            <v>1539.5236943428938</v>
          </cell>
          <cell r="P571">
            <v>1539.5236943428938</v>
          </cell>
          <cell r="Q571">
            <v>1539.5236943428938</v>
          </cell>
          <cell r="R571">
            <v>1539.5236943428938</v>
          </cell>
          <cell r="S571">
            <v>1539.5236943428938</v>
          </cell>
          <cell r="T571">
            <v>1539.5236943428938</v>
          </cell>
          <cell r="U571">
            <v>1539.5236943428938</v>
          </cell>
          <cell r="V571">
            <v>1539.5236943428938</v>
          </cell>
          <cell r="W571">
            <v>1539.5236943428938</v>
          </cell>
          <cell r="X571">
            <v>1539.5236943428938</v>
          </cell>
          <cell r="Y571">
            <v>1539.5236943428938</v>
          </cell>
          <cell r="Z571">
            <v>1539.5236943428938</v>
          </cell>
          <cell r="AA571">
            <v>14854.593700007879</v>
          </cell>
          <cell r="AB571">
            <v>8363.5298619196528</v>
          </cell>
          <cell r="AC571">
            <v>1469.8241753227503</v>
          </cell>
        </row>
        <row r="572">
          <cell r="A572" t="str">
            <v>CML_BL0320_1_INVE_AFA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</row>
        <row r="573">
          <cell r="A573" t="str">
            <v>CML_BL0320_2_INVE_AFA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</row>
        <row r="574">
          <cell r="A574" t="str">
            <v>CML_BL0320_3_ALAN_AFA</v>
          </cell>
          <cell r="M574">
            <v>23.944727341</v>
          </cell>
          <cell r="N574">
            <v>23.944727341</v>
          </cell>
          <cell r="O574">
            <v>1.995393945</v>
          </cell>
          <cell r="P574">
            <v>1.995393945</v>
          </cell>
          <cell r="Q574">
            <v>1.995393945</v>
          </cell>
          <cell r="R574">
            <v>1.995393945</v>
          </cell>
          <cell r="S574">
            <v>1.995393945</v>
          </cell>
          <cell r="T574">
            <v>1.995393945</v>
          </cell>
          <cell r="U574">
            <v>1.995393945</v>
          </cell>
          <cell r="V574">
            <v>1.995393945</v>
          </cell>
          <cell r="W574">
            <v>1.995393945</v>
          </cell>
          <cell r="X574">
            <v>1.995393945</v>
          </cell>
          <cell r="Y574">
            <v>1.995393945</v>
          </cell>
          <cell r="Z574">
            <v>1.995393945</v>
          </cell>
          <cell r="AA574">
            <v>23.944727341</v>
          </cell>
          <cell r="AB574">
            <v>23.944727341</v>
          </cell>
          <cell r="AC574">
            <v>16.732700645000001</v>
          </cell>
        </row>
        <row r="575">
          <cell r="A575" t="str">
            <v>CML_BL0320_3_AUC_AFA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</row>
        <row r="576">
          <cell r="A576" t="str">
            <v>CML_BL0320_3_INVE_AFA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</row>
        <row r="577">
          <cell r="A577" t="str">
            <v>CML_BL0320_4_ALAN_AFA</v>
          </cell>
          <cell r="M577">
            <v>7474.5801324607446</v>
          </cell>
          <cell r="N577">
            <v>8112.3591379172676</v>
          </cell>
          <cell r="O577">
            <v>654.76957779410577</v>
          </cell>
          <cell r="P577">
            <v>654.76957779410577</v>
          </cell>
          <cell r="Q577">
            <v>654.76957779410577</v>
          </cell>
          <cell r="R577">
            <v>665.39975293577243</v>
          </cell>
          <cell r="S577">
            <v>665.39975293577243</v>
          </cell>
          <cell r="T577">
            <v>665.39975293577243</v>
          </cell>
          <cell r="U577">
            <v>681.34501564827235</v>
          </cell>
          <cell r="V577">
            <v>681.34501564827235</v>
          </cell>
          <cell r="W577">
            <v>681.34501564827235</v>
          </cell>
          <cell r="X577">
            <v>702.60536593160566</v>
          </cell>
          <cell r="Y577">
            <v>702.60536593160566</v>
          </cell>
          <cell r="Z577">
            <v>702.60536593160566</v>
          </cell>
          <cell r="AA577">
            <v>8430.9178586890048</v>
          </cell>
          <cell r="AB577">
            <v>8430.9178586890048</v>
          </cell>
          <cell r="AC577">
            <v>7240.0167150890102</v>
          </cell>
        </row>
        <row r="578">
          <cell r="A578" t="str">
            <v>CML_BL0320_4_AUC_AFA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</row>
        <row r="579">
          <cell r="A579" t="str">
            <v>CML_BL0320_4_INVE_AFA</v>
          </cell>
          <cell r="M579">
            <v>4998.1400000000003</v>
          </cell>
          <cell r="N579">
            <v>5086.6816666666691</v>
          </cell>
          <cell r="O579">
            <v>416.51166666666671</v>
          </cell>
          <cell r="P579">
            <v>416.51166666666671</v>
          </cell>
          <cell r="Q579">
            <v>416.51166666666671</v>
          </cell>
          <cell r="R579">
            <v>416.51166666666671</v>
          </cell>
          <cell r="S579">
            <v>416.51166666666671</v>
          </cell>
          <cell r="T579">
            <v>416.51166666666666</v>
          </cell>
          <cell r="U579">
            <v>416.51166666666666</v>
          </cell>
          <cell r="V579">
            <v>416.51166666666666</v>
          </cell>
          <cell r="W579">
            <v>416.51166666666666</v>
          </cell>
          <cell r="X579">
            <v>416.51166666666666</v>
          </cell>
          <cell r="Y579">
            <v>416.51166666666666</v>
          </cell>
          <cell r="Z579">
            <v>505.0533333333326</v>
          </cell>
          <cell r="AA579">
            <v>17998.14</v>
          </cell>
          <cell r="AB579">
            <v>27703.74</v>
          </cell>
          <cell r="AC579">
            <v>41478.74</v>
          </cell>
        </row>
        <row r="580">
          <cell r="A580" t="str">
            <v>CML_BL0320_5_ALAN_AFA</v>
          </cell>
          <cell r="M580">
            <v>378688.04944668675</v>
          </cell>
          <cell r="N580">
            <v>360125.0585323642</v>
          </cell>
          <cell r="O580">
            <v>29848.573165003101</v>
          </cell>
          <cell r="P580">
            <v>29848.573165003101</v>
          </cell>
          <cell r="Q580">
            <v>29848.573165003101</v>
          </cell>
          <cell r="R580">
            <v>29929.497354685049</v>
          </cell>
          <cell r="S580">
            <v>29929.497354685049</v>
          </cell>
          <cell r="T580">
            <v>29929.497354685049</v>
          </cell>
          <cell r="U580">
            <v>30050.883639207976</v>
          </cell>
          <cell r="V580">
            <v>30050.883639207976</v>
          </cell>
          <cell r="W580">
            <v>30050.883639207976</v>
          </cell>
          <cell r="X580">
            <v>30212.732018571907</v>
          </cell>
          <cell r="Y580">
            <v>30212.732018571907</v>
          </cell>
          <cell r="Z580">
            <v>30212.732018571907</v>
          </cell>
          <cell r="AA580">
            <v>307989.06552888354</v>
          </cell>
          <cell r="AB580">
            <v>265661.73330263328</v>
          </cell>
          <cell r="AC580">
            <v>210188.27213000212</v>
          </cell>
        </row>
        <row r="581">
          <cell r="A581" t="str">
            <v>CML_BL0320_5_AUC_AFA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</row>
        <row r="582">
          <cell r="A582" t="str">
            <v>CML_BL0320_5_INVE_AFA</v>
          </cell>
          <cell r="M582">
            <v>16998.474999999999</v>
          </cell>
          <cell r="N582">
            <v>34781.908129583149</v>
          </cell>
          <cell r="O582">
            <v>1595.8621563868107</v>
          </cell>
          <cell r="P582">
            <v>1857.1014516088869</v>
          </cell>
          <cell r="Q582">
            <v>2259.8985652832748</v>
          </cell>
          <cell r="R582">
            <v>2478.5944905387255</v>
          </cell>
          <cell r="S582">
            <v>2633.1592809807894</v>
          </cell>
          <cell r="T582">
            <v>2902.0476975489773</v>
          </cell>
          <cell r="U582">
            <v>3063.2960409189755</v>
          </cell>
          <cell r="V582">
            <v>3208.5621317636705</v>
          </cell>
          <cell r="W582">
            <v>3357.8332226083662</v>
          </cell>
          <cell r="X582">
            <v>3677.4378811328002</v>
          </cell>
          <cell r="Y582">
            <v>3734.8528324500257</v>
          </cell>
          <cell r="Z582">
            <v>4013.2623783618351</v>
          </cell>
          <cell r="AA582">
            <v>83892.795835333338</v>
          </cell>
          <cell r="AB582">
            <v>107566.11608233333</v>
          </cell>
          <cell r="AC582">
            <v>133141.07442933333</v>
          </cell>
        </row>
        <row r="583">
          <cell r="A583" t="str">
            <v>CML_BL0320_1_AUC_AFA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</row>
        <row r="584">
          <cell r="A584" t="str">
            <v>CML_BL0330a_1_ALAN_AFA</v>
          </cell>
          <cell r="M584">
            <v>4945.9172419805809</v>
          </cell>
          <cell r="N584">
            <v>4831.3719434937811</v>
          </cell>
          <cell r="O584">
            <v>402.61432862498134</v>
          </cell>
          <cell r="P584">
            <v>402.61432862498134</v>
          </cell>
          <cell r="Q584">
            <v>402.61432862498134</v>
          </cell>
          <cell r="R584">
            <v>402.61432862498134</v>
          </cell>
          <cell r="S584">
            <v>402.61432862498134</v>
          </cell>
          <cell r="T584">
            <v>402.61432862498134</v>
          </cell>
          <cell r="U584">
            <v>402.61432862498134</v>
          </cell>
          <cell r="V584">
            <v>402.61432862498134</v>
          </cell>
          <cell r="W584">
            <v>402.61432862498134</v>
          </cell>
          <cell r="X584">
            <v>402.61432862498134</v>
          </cell>
          <cell r="Y584">
            <v>402.61432862498134</v>
          </cell>
          <cell r="Z584">
            <v>402.61432862498134</v>
          </cell>
          <cell r="AA584">
            <v>4545.2744397478773</v>
          </cell>
          <cell r="AB584">
            <v>4228.2897683527535</v>
          </cell>
          <cell r="AC584">
            <v>3894.1081337043397</v>
          </cell>
        </row>
        <row r="585">
          <cell r="A585" t="str">
            <v>CML_BL0330a_1_AUC_AFA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</row>
        <row r="586">
          <cell r="A586" t="str">
            <v>CML_BL0330a_1_INVE_AFA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</row>
        <row r="587">
          <cell r="A587" t="str">
            <v>CML_BL0330a_2_INVE_AFA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</row>
        <row r="588">
          <cell r="A588" t="str">
            <v>CML_BL0330b_1_ALAN_AFA</v>
          </cell>
          <cell r="M588">
            <v>17.839759334492509</v>
          </cell>
          <cell r="N588">
            <v>30.875919185902504</v>
          </cell>
          <cell r="O588">
            <v>2.1384546037782091</v>
          </cell>
          <cell r="P588">
            <v>2.1384546037782091</v>
          </cell>
          <cell r="Q588">
            <v>2.1384546037782091</v>
          </cell>
          <cell r="R588">
            <v>2.3557239346350425</v>
          </cell>
          <cell r="S588">
            <v>2.3557239346350425</v>
          </cell>
          <cell r="T588">
            <v>2.3557239346350425</v>
          </cell>
          <cell r="U588">
            <v>2.6816279309202922</v>
          </cell>
          <cell r="V588">
            <v>2.6816279309202922</v>
          </cell>
          <cell r="W588">
            <v>2.6816279309202922</v>
          </cell>
          <cell r="X588">
            <v>3.1161665926339586</v>
          </cell>
          <cell r="Y588">
            <v>3.1161665926339586</v>
          </cell>
          <cell r="Z588">
            <v>3.1161665926339586</v>
          </cell>
          <cell r="AA588">
            <v>37.339453657062052</v>
          </cell>
          <cell r="AB588">
            <v>37.175817293425688</v>
          </cell>
          <cell r="AC588">
            <v>34.895817293425694</v>
          </cell>
        </row>
        <row r="589">
          <cell r="A589" t="str">
            <v>CML_BL0320_4_ALAN_AUAN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</row>
        <row r="590">
          <cell r="A590" t="str">
            <v>CML_BL0210_1_ALAN_RBW</v>
          </cell>
          <cell r="M590">
            <v>85763.658871192791</v>
          </cell>
          <cell r="N590">
            <v>71812.309075718906</v>
          </cell>
          <cell r="O590">
            <v>84601.046388236617</v>
          </cell>
          <cell r="P590">
            <v>83438.433905280486</v>
          </cell>
          <cell r="Q590">
            <v>82275.821422324283</v>
          </cell>
          <cell r="R590">
            <v>81113.208939368182</v>
          </cell>
          <cell r="S590">
            <v>79950.596456411964</v>
          </cell>
          <cell r="T590">
            <v>78787.983973455848</v>
          </cell>
          <cell r="U590">
            <v>77625.371490499689</v>
          </cell>
          <cell r="V590">
            <v>76462.759007543573</v>
          </cell>
          <cell r="W590">
            <v>75300.146524587326</v>
          </cell>
          <cell r="X590">
            <v>74137.53404163121</v>
          </cell>
          <cell r="Y590">
            <v>72974.921558675051</v>
          </cell>
          <cell r="Z590">
            <v>71812.309075718906</v>
          </cell>
          <cell r="AA590">
            <v>57860.959280245021</v>
          </cell>
          <cell r="AB590">
            <v>43909.609484771114</v>
          </cell>
          <cell r="AC590">
            <v>34444.701358194448</v>
          </cell>
        </row>
        <row r="591">
          <cell r="A591" t="str">
            <v>CML_BL0210_1_INVE_RBW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</row>
        <row r="592">
          <cell r="A592" t="str">
            <v>CML_BL0210_2_ALAN_RBW</v>
          </cell>
          <cell r="M592">
            <v>370.80913979040423</v>
          </cell>
          <cell r="N592">
            <v>263.62754958080848</v>
          </cell>
          <cell r="O592">
            <v>361.87734060627122</v>
          </cell>
          <cell r="P592">
            <v>352.94554142213826</v>
          </cell>
          <cell r="Q592">
            <v>344.01374223800531</v>
          </cell>
          <cell r="R592">
            <v>335.08194305387235</v>
          </cell>
          <cell r="S592">
            <v>326.15014386973934</v>
          </cell>
          <cell r="T592">
            <v>317.21834468560638</v>
          </cell>
          <cell r="U592">
            <v>308.28654550147337</v>
          </cell>
          <cell r="V592">
            <v>299.35474631734041</v>
          </cell>
          <cell r="W592">
            <v>290.4229471332074</v>
          </cell>
          <cell r="X592">
            <v>281.49114794907439</v>
          </cell>
          <cell r="Y592">
            <v>272.55934876494143</v>
          </cell>
          <cell r="Z592">
            <v>263.62754958080848</v>
          </cell>
          <cell r="AA592">
            <v>156.44595937121267</v>
          </cell>
          <cell r="AB592">
            <v>49.264369161616884</v>
          </cell>
          <cell r="AC592">
            <v>0</v>
          </cell>
        </row>
        <row r="593">
          <cell r="A593" t="str">
            <v>CML_BL0210_2_INVE_RBW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</row>
        <row r="594">
          <cell r="A594" t="str">
            <v>CML_BL0210_3_ALAN_RBW</v>
          </cell>
          <cell r="M594">
            <v>4531.6418465604593</v>
          </cell>
          <cell r="N594">
            <v>3090.9864964542526</v>
          </cell>
          <cell r="O594">
            <v>4411.5872340516107</v>
          </cell>
          <cell r="P594">
            <v>4291.5326215427558</v>
          </cell>
          <cell r="Q594">
            <v>4171.4780090339073</v>
          </cell>
          <cell r="R594">
            <v>4051.4233965250583</v>
          </cell>
          <cell r="S594">
            <v>3931.3687840162065</v>
          </cell>
          <cell r="T594">
            <v>3811.3141715073557</v>
          </cell>
          <cell r="U594">
            <v>3691.2595589985049</v>
          </cell>
          <cell r="V594">
            <v>3571.204946489654</v>
          </cell>
          <cell r="W594">
            <v>3451.1503339808028</v>
          </cell>
          <cell r="X594">
            <v>3331.0957214719533</v>
          </cell>
          <cell r="Y594">
            <v>3211.0411089631025</v>
          </cell>
          <cell r="Z594">
            <v>3090.9864964542521</v>
          </cell>
          <cell r="AA594">
            <v>1650.3311463480459</v>
          </cell>
          <cell r="AB594">
            <v>209.6757962418381</v>
          </cell>
          <cell r="AC594">
            <v>0.25691375000000011</v>
          </cell>
        </row>
        <row r="595">
          <cell r="A595" t="str">
            <v>CML_BL0210_3_INVE_RBW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</row>
        <row r="596">
          <cell r="A596" t="str">
            <v>CML_BL0210_4_ALAN_RBW</v>
          </cell>
          <cell r="M596">
            <v>4531.6418465604611</v>
          </cell>
          <cell r="N596">
            <v>3090.9864964542517</v>
          </cell>
          <cell r="O596">
            <v>4411.5872340516089</v>
          </cell>
          <cell r="P596">
            <v>4291.532621542754</v>
          </cell>
          <cell r="Q596">
            <v>4171.4780090339045</v>
          </cell>
          <cell r="R596">
            <v>4051.423396525061</v>
          </cell>
          <cell r="S596">
            <v>3931.3687840162083</v>
          </cell>
          <cell r="T596">
            <v>3811.3141715073584</v>
          </cell>
          <cell r="U596">
            <v>3691.259558998509</v>
          </cell>
          <cell r="V596">
            <v>3571.2049464896504</v>
          </cell>
          <cell r="W596">
            <v>3451.150333980806</v>
          </cell>
          <cell r="X596">
            <v>3331.0957214719538</v>
          </cell>
          <cell r="Y596">
            <v>3211.0411089631029</v>
          </cell>
          <cell r="Z596">
            <v>3090.9864964542517</v>
          </cell>
          <cell r="AA596">
            <v>1650.3311463480456</v>
          </cell>
          <cell r="AB596">
            <v>209.67579624183838</v>
          </cell>
          <cell r="AC596">
            <v>0.25691375000000011</v>
          </cell>
        </row>
        <row r="597">
          <cell r="A597" t="str">
            <v>CML_BL0210_4_INVE_RBW</v>
          </cell>
          <cell r="M597">
            <v>276565.28000000003</v>
          </cell>
          <cell r="N597">
            <v>332106.40999999997</v>
          </cell>
          <cell r="O597">
            <v>272609.39499999996</v>
          </cell>
          <cell r="P597">
            <v>266817.01</v>
          </cell>
          <cell r="Q597">
            <v>264195.875</v>
          </cell>
          <cell r="R597">
            <v>261961.52333333332</v>
          </cell>
          <cell r="S597">
            <v>256054.17166666666</v>
          </cell>
          <cell r="T597">
            <v>250146.82</v>
          </cell>
          <cell r="U597">
            <v>249657.1433333334</v>
          </cell>
          <cell r="V597">
            <v>243657.96666666662</v>
          </cell>
          <cell r="W597">
            <v>240830.04</v>
          </cell>
          <cell r="X597">
            <v>242000.68</v>
          </cell>
          <cell r="Y597">
            <v>235825.32</v>
          </cell>
          <cell r="Z597">
            <v>332106.40999999997</v>
          </cell>
          <cell r="AA597">
            <v>366357.89</v>
          </cell>
          <cell r="AB597">
            <v>358777.97</v>
          </cell>
          <cell r="AC597">
            <v>313660.25</v>
          </cell>
        </row>
        <row r="598">
          <cell r="A598" t="str">
            <v>CML_BL0210_5_ALAN_RBW</v>
          </cell>
          <cell r="M598">
            <v>15266.807687551538</v>
          </cell>
          <cell r="N598">
            <v>17610.237910103071</v>
          </cell>
          <cell r="O598">
            <v>15550.304121347499</v>
          </cell>
          <cell r="P598">
            <v>15304.537063643464</v>
          </cell>
          <cell r="Q598">
            <v>15058.770005939423</v>
          </cell>
          <cell r="R598">
            <v>15871.529931235382</v>
          </cell>
          <cell r="S598">
            <v>15625.762873531341</v>
          </cell>
          <cell r="T598">
            <v>15379.995815827304</v>
          </cell>
          <cell r="U598">
            <v>16722.019232623268</v>
          </cell>
          <cell r="V598">
            <v>16476.252174919227</v>
          </cell>
          <cell r="W598">
            <v>16230.485117215192</v>
          </cell>
          <cell r="X598">
            <v>18101.772025511153</v>
          </cell>
          <cell r="Y598">
            <v>17856.004967807112</v>
          </cell>
          <cell r="Z598">
            <v>17610.237910103071</v>
          </cell>
          <cell r="AA598">
            <v>14661.033217654607</v>
          </cell>
          <cell r="AB598">
            <v>11711.828525206143</v>
          </cell>
          <cell r="AC598">
            <v>10613.439453750001</v>
          </cell>
        </row>
        <row r="599">
          <cell r="A599" t="str">
            <v>CML_BL0210_6_ALAN_RBW</v>
          </cell>
          <cell r="M599">
            <v>786.02246776760342</v>
          </cell>
          <cell r="N599">
            <v>579.6065805352066</v>
          </cell>
          <cell r="O599">
            <v>768.82114383156988</v>
          </cell>
          <cell r="P599">
            <v>751.61981989553726</v>
          </cell>
          <cell r="Q599">
            <v>734.41849595950407</v>
          </cell>
          <cell r="R599">
            <v>717.21717202347088</v>
          </cell>
          <cell r="S599">
            <v>700.01584808743792</v>
          </cell>
          <cell r="T599">
            <v>682.81452415140461</v>
          </cell>
          <cell r="U599">
            <v>665.61320021537165</v>
          </cell>
          <cell r="V599">
            <v>648.4118762793388</v>
          </cell>
          <cell r="W599">
            <v>631.21055234330572</v>
          </cell>
          <cell r="X599">
            <v>614.00922840727253</v>
          </cell>
          <cell r="Y599">
            <v>596.80790447123923</v>
          </cell>
          <cell r="Z599">
            <v>579.6065805352066</v>
          </cell>
          <cell r="AA599">
            <v>373.19069330280951</v>
          </cell>
          <cell r="AB599">
            <v>166.77480607041264</v>
          </cell>
          <cell r="AC599">
            <v>28.16962375</v>
          </cell>
        </row>
        <row r="600">
          <cell r="A600" t="str">
            <v>CML_BL0310a_1_ALAN_RBW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</row>
        <row r="601">
          <cell r="A601" t="str">
            <v>CML_BL0310a_6_ALAN_RBW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</row>
        <row r="602">
          <cell r="A602" t="str">
            <v>CML_BL0310b_1_ALAN_RBW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</row>
        <row r="603">
          <cell r="A603" t="str">
            <v>CML_BL0310b_1_AUC_RBW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</row>
        <row r="604">
          <cell r="A604" t="str">
            <v>CML_BL0310b_1_INVE_RBW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</row>
        <row r="605">
          <cell r="A605" t="str">
            <v>CML_BL0310b_3_ALAN_RBW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</row>
        <row r="606">
          <cell r="A606" t="str">
            <v>CML_BL0310b_3_AUC_RBW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</row>
        <row r="607">
          <cell r="A607" t="str">
            <v>CML_BL0310b_3_INVE_RBW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</row>
        <row r="608">
          <cell r="A608" t="str">
            <v>CML_BL0310b_5_INVE_RBW</v>
          </cell>
          <cell r="M608">
            <v>139087.92628567907</v>
          </cell>
          <cell r="N608">
            <v>330062.83080469473</v>
          </cell>
          <cell r="O608">
            <v>155757.01761967276</v>
          </cell>
          <cell r="P608">
            <v>170113.9494882283</v>
          </cell>
          <cell r="Q608">
            <v>184408.72189134595</v>
          </cell>
          <cell r="R608">
            <v>203122.51538027564</v>
          </cell>
          <cell r="S608">
            <v>217274.14940376711</v>
          </cell>
          <cell r="T608">
            <v>231363.62396182094</v>
          </cell>
          <cell r="U608">
            <v>252112.70988131154</v>
          </cell>
          <cell r="V608">
            <v>266049.63633536414</v>
          </cell>
          <cell r="W608">
            <v>279924.40332397883</v>
          </cell>
          <cell r="X608">
            <v>302699.37194965541</v>
          </cell>
          <cell r="Y608">
            <v>316412.1811098943</v>
          </cell>
          <cell r="Z608">
            <v>330062.83080469473</v>
          </cell>
          <cell r="AA608">
            <v>533637.83079342928</v>
          </cell>
          <cell r="AB608">
            <v>631596.86201736331</v>
          </cell>
          <cell r="AC608">
            <v>699382.0028512975</v>
          </cell>
        </row>
        <row r="609">
          <cell r="A609" t="str">
            <v>CML_BL0310c_1_ALAN_RBW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</row>
        <row r="610">
          <cell r="A610" t="str">
            <v>CML_BL0310c_1_INVE_RBW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</row>
        <row r="611">
          <cell r="A611" t="str">
            <v>CML_BL0320_1_ALAN_RBW</v>
          </cell>
          <cell r="M611">
            <v>45530.478562617987</v>
          </cell>
          <cell r="N611">
            <v>27056.194230682271</v>
          </cell>
          <cell r="O611">
            <v>43990.954868319081</v>
          </cell>
          <cell r="P611">
            <v>42451.431174100202</v>
          </cell>
          <cell r="Q611">
            <v>40911.907479691312</v>
          </cell>
          <cell r="R611">
            <v>39372.383785372404</v>
          </cell>
          <cell r="S611">
            <v>37832.860091053532</v>
          </cell>
          <cell r="T611">
            <v>36293.336396654602</v>
          </cell>
          <cell r="U611">
            <v>34753.812702335723</v>
          </cell>
          <cell r="V611">
            <v>33214.289007926847</v>
          </cell>
          <cell r="W611">
            <v>31674.765313607932</v>
          </cell>
          <cell r="X611">
            <v>30135.241619299046</v>
          </cell>
          <cell r="Y611">
            <v>28595.71792499016</v>
          </cell>
          <cell r="Z611">
            <v>27056.194230682271</v>
          </cell>
          <cell r="AA611">
            <v>12201.600530579379</v>
          </cell>
          <cell r="AB611">
            <v>3838.0706687807474</v>
          </cell>
          <cell r="AC611">
            <v>2368.246493457998</v>
          </cell>
        </row>
        <row r="612">
          <cell r="A612" t="str">
            <v>CML_BL0320_1_INVE_RBW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</row>
        <row r="613">
          <cell r="A613" t="str">
            <v>CML_BL0320_2_INVE_RBW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</row>
        <row r="614">
          <cell r="A614" t="str">
            <v>CML_BL0320_3_ALAN_RBW</v>
          </cell>
          <cell r="M614">
            <v>88.56688265999999</v>
          </cell>
          <cell r="N614">
            <v>64.622155331000002</v>
          </cell>
          <cell r="O614">
            <v>86.571488715000001</v>
          </cell>
          <cell r="P614">
            <v>84.576094779999991</v>
          </cell>
          <cell r="Q614">
            <v>82.580700834999988</v>
          </cell>
          <cell r="R614">
            <v>80.585306880000005</v>
          </cell>
          <cell r="S614">
            <v>78.589912936000005</v>
          </cell>
          <cell r="T614">
            <v>76.594518991000001</v>
          </cell>
          <cell r="U614">
            <v>74.599125045999997</v>
          </cell>
          <cell r="V614">
            <v>72.603731101000008</v>
          </cell>
          <cell r="W614">
            <v>70.608337156000005</v>
          </cell>
          <cell r="X614">
            <v>68.612943211000001</v>
          </cell>
          <cell r="Y614">
            <v>66.617549275999991</v>
          </cell>
          <cell r="Z614">
            <v>64.622155331000002</v>
          </cell>
          <cell r="AA614">
            <v>40.677427991000002</v>
          </cell>
          <cell r="AB614">
            <v>16.732700645000001</v>
          </cell>
          <cell r="AC614">
            <v>2.8421699999999997E-17</v>
          </cell>
        </row>
        <row r="615">
          <cell r="A615" t="str">
            <v>CML_BL0320_3_AUC_RBW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</row>
        <row r="616">
          <cell r="A616" t="str">
            <v>CML_BL0320_3_INVE_RBW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</row>
        <row r="617">
          <cell r="A617" t="str">
            <v>CML_BL0320_4_ALAN_RBW</v>
          </cell>
          <cell r="M617">
            <v>52180.509663179277</v>
          </cell>
          <cell r="N617">
            <v>50370.020190601972</v>
          </cell>
          <cell r="O617">
            <v>52155.927052481165</v>
          </cell>
          <cell r="P617">
            <v>51501.157473183026</v>
          </cell>
          <cell r="Q617">
            <v>50846.38789548495</v>
          </cell>
          <cell r="R617">
            <v>51441.362076045159</v>
          </cell>
          <cell r="S617">
            <v>50775.96232270544</v>
          </cell>
          <cell r="T617">
            <v>50110.562568365633</v>
          </cell>
          <cell r="U617">
            <v>51319.77845421336</v>
          </cell>
          <cell r="V617">
            <v>50638.433438161068</v>
          </cell>
          <cell r="W617">
            <v>49957.088421508808</v>
          </cell>
          <cell r="X617">
            <v>51775.230922673196</v>
          </cell>
          <cell r="Y617">
            <v>51072.625555737606</v>
          </cell>
          <cell r="Z617">
            <v>50370.020190601972</v>
          </cell>
          <cell r="AA617">
            <v>41939.102332182978</v>
          </cell>
          <cell r="AB617">
            <v>33508.184473343979</v>
          </cell>
          <cell r="AC617">
            <v>26268.167758254967</v>
          </cell>
        </row>
        <row r="618">
          <cell r="A618" t="str">
            <v>CML_BL0320_4_AUC_RBW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</row>
        <row r="619">
          <cell r="A619" t="str">
            <v>CML_BL0320_4_INVE_RBW</v>
          </cell>
          <cell r="M619">
            <v>23142.560000000001</v>
          </cell>
          <cell r="N619">
            <v>26555.878333333345</v>
          </cell>
          <cell r="O619">
            <v>22726.048333333332</v>
          </cell>
          <cell r="P619">
            <v>22309.536666666667</v>
          </cell>
          <cell r="Q619">
            <v>21893.025000000001</v>
          </cell>
          <cell r="R619">
            <v>21476.513333333336</v>
          </cell>
          <cell r="S619">
            <v>21060.001666666671</v>
          </cell>
          <cell r="T619">
            <v>20643.490000000002</v>
          </cell>
          <cell r="U619">
            <v>20226.978333333336</v>
          </cell>
          <cell r="V619">
            <v>19810.466666666671</v>
          </cell>
          <cell r="W619">
            <v>19393.955000000013</v>
          </cell>
          <cell r="X619">
            <v>18977.443333333329</v>
          </cell>
          <cell r="Y619">
            <v>18560.931666666671</v>
          </cell>
          <cell r="Z619">
            <v>26555.878333333345</v>
          </cell>
          <cell r="AA619">
            <v>71057.738333333327</v>
          </cell>
          <cell r="AB619">
            <v>98256.998333333278</v>
          </cell>
          <cell r="AC619">
            <v>138778.25833333333</v>
          </cell>
        </row>
        <row r="620">
          <cell r="A620" t="str">
            <v>CML_BL0320_5_ALAN_RBW</v>
          </cell>
          <cell r="M620">
            <v>1522642.1816819741</v>
          </cell>
          <cell r="N620">
            <v>1211205.503079511</v>
          </cell>
          <cell r="O620">
            <v>1497662.4465093198</v>
          </cell>
          <cell r="P620">
            <v>1467813.8733434861</v>
          </cell>
          <cell r="Q620">
            <v>1437965.3001798128</v>
          </cell>
          <cell r="R620">
            <v>1417773.4788104787</v>
          </cell>
          <cell r="S620">
            <v>1387843.9814573198</v>
          </cell>
          <cell r="T620">
            <v>1357914.4841019914</v>
          </cell>
          <cell r="U620">
            <v>1342470.1144411115</v>
          </cell>
          <cell r="V620">
            <v>1312419.230801254</v>
          </cell>
          <cell r="W620">
            <v>1282368.3471613724</v>
          </cell>
          <cell r="X620">
            <v>1271630.9671161543</v>
          </cell>
          <cell r="Y620">
            <v>1241418.2350987329</v>
          </cell>
          <cell r="Z620">
            <v>1211205.503079511</v>
          </cell>
          <cell r="AA620">
            <v>903216.4375508856</v>
          </cell>
          <cell r="AB620">
            <v>637554.70424767095</v>
          </cell>
          <cell r="AC620">
            <v>427366.43211766973</v>
          </cell>
        </row>
        <row r="621">
          <cell r="A621" t="str">
            <v>CML_BL0320_5_AUC_RBW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</row>
        <row r="622">
          <cell r="A622" t="str">
            <v>CML_BL0320_5_INVE_RBW</v>
          </cell>
          <cell r="M622">
            <v>135503.77499999997</v>
          </cell>
          <cell r="N622">
            <v>389561.87827383837</v>
          </cell>
          <cell r="O622">
            <v>153790.22794336377</v>
          </cell>
          <cell r="P622">
            <v>181695.44825173725</v>
          </cell>
          <cell r="Q622">
            <v>226184.80966071418</v>
          </cell>
          <cell r="R622">
            <v>247573.33253416262</v>
          </cell>
          <cell r="S622">
            <v>261901.55443956304</v>
          </cell>
          <cell r="T622">
            <v>288299.72306353023</v>
          </cell>
          <cell r="U622">
            <v>302849.83456034388</v>
          </cell>
          <cell r="V622">
            <v>315486.80966327718</v>
          </cell>
          <cell r="W622">
            <v>328455.11367536557</v>
          </cell>
          <cell r="X622">
            <v>359273.84115049784</v>
          </cell>
          <cell r="Y622">
            <v>362677.38880944881</v>
          </cell>
          <cell r="Z622">
            <v>389561.87827383837</v>
          </cell>
          <cell r="AA622">
            <v>648462.95436841738</v>
          </cell>
          <cell r="AB622">
            <v>763289.53828608384</v>
          </cell>
          <cell r="AC622">
            <v>864542.96385675063</v>
          </cell>
        </row>
        <row r="623">
          <cell r="A623" t="str">
            <v>CML_BL0320_1_AUC_RBW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</row>
        <row r="624">
          <cell r="A624" t="str">
            <v>CML_BL0330a_1_ALAN_RBW</v>
          </cell>
          <cell r="M624">
            <v>34176.939158009271</v>
          </cell>
          <cell r="N624">
            <v>29345.567214564649</v>
          </cell>
          <cell r="O624">
            <v>33774.324829340294</v>
          </cell>
          <cell r="P624">
            <v>33371.710500873349</v>
          </cell>
          <cell r="Q624">
            <v>32969.096172205376</v>
          </cell>
          <cell r="R624">
            <v>32566.4818435384</v>
          </cell>
          <cell r="S624">
            <v>32163.867514819442</v>
          </cell>
          <cell r="T624">
            <v>31761.253186182461</v>
          </cell>
          <cell r="U624">
            <v>31358.6388576545</v>
          </cell>
          <cell r="V624">
            <v>30956.024529006532</v>
          </cell>
          <cell r="W624">
            <v>30553.410200368569</v>
          </cell>
          <cell r="X624">
            <v>30150.795871740607</v>
          </cell>
          <cell r="Y624">
            <v>29748.181543093626</v>
          </cell>
          <cell r="Z624">
            <v>29345.567214564649</v>
          </cell>
          <cell r="AA624">
            <v>24800.292774796671</v>
          </cell>
          <cell r="AB624">
            <v>20572.003006366049</v>
          </cell>
          <cell r="AC624">
            <v>16677.894872627632</v>
          </cell>
        </row>
        <row r="625">
          <cell r="A625" t="str">
            <v>CML_BL0330a_1_AUC_RBW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</row>
        <row r="626">
          <cell r="A626" t="str">
            <v>CML_BL0330a_1_INVE_RBW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</row>
        <row r="627">
          <cell r="A627" t="str">
            <v>CML_BL0330a_2_INVE_RBW</v>
          </cell>
          <cell r="B627" t="str">
            <v>aus rev_divid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</row>
        <row r="628">
          <cell r="A628" t="str">
            <v>CML_BL0330b_1_ALAN_RBW</v>
          </cell>
          <cell r="M628">
            <v>495.10254066550738</v>
          </cell>
          <cell r="N628">
            <v>659.76892147960484</v>
          </cell>
          <cell r="O628">
            <v>512.51831606172914</v>
          </cell>
          <cell r="P628">
            <v>510.37986145795111</v>
          </cell>
          <cell r="Q628">
            <v>508.24140685417291</v>
          </cell>
          <cell r="R628">
            <v>544.99414291953769</v>
          </cell>
          <cell r="S628">
            <v>542.63841898490273</v>
          </cell>
          <cell r="T628">
            <v>540.28269505026765</v>
          </cell>
          <cell r="U628">
            <v>596.26375711934736</v>
          </cell>
          <cell r="V628">
            <v>593.58212918842707</v>
          </cell>
          <cell r="W628">
            <v>590.90050125750679</v>
          </cell>
          <cell r="X628">
            <v>666.00125466487293</v>
          </cell>
          <cell r="Y628">
            <v>662.88508807223877</v>
          </cell>
          <cell r="Z628">
            <v>659.76892147960484</v>
          </cell>
          <cell r="AA628">
            <v>622.42946782254296</v>
          </cell>
          <cell r="AB628">
            <v>585.25365052911707</v>
          </cell>
          <cell r="AC628">
            <v>550.3578332356916</v>
          </cell>
        </row>
        <row r="629">
          <cell r="A629" t="str">
            <v>CML_BL0340_1_ALAN_RBW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</row>
        <row r="630">
          <cell r="A630" t="str">
            <v>CML_BL0340_1_AUC_RBW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</row>
        <row r="631">
          <cell r="A631" t="str">
            <v>CML_BL0340_3_ALAN_RBW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</row>
        <row r="632">
          <cell r="A632" t="str">
            <v>CML_BL0340_3_AUC_RBW</v>
          </cell>
          <cell r="K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</row>
        <row r="633">
          <cell r="A633" t="str">
            <v>CML_BL0340_4_ALAN_RBW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</row>
        <row r="634">
          <cell r="A634" t="str">
            <v>CML_BL0340_4_AUC_RBW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</row>
        <row r="635">
          <cell r="A635" t="str">
            <v>CML_BL0340_5_ALAN_RBW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</row>
        <row r="636">
          <cell r="A636" t="str">
            <v>CML_BL0340_5_AUC_RBW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</row>
        <row r="637">
          <cell r="A637" t="str">
            <v>CML_BL0340_1_AUC_RBW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</row>
        <row r="638">
          <cell r="A638" t="str">
            <v>CML_BL0460_3_INVE_RBW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</row>
        <row r="639">
          <cell r="A639" t="str">
            <v>CML_BL0210_1_INVE_AIB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</row>
        <row r="640">
          <cell r="A640" t="str">
            <v>CML_BL0210_2_INVE_AIB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</row>
        <row r="641">
          <cell r="A641" t="str">
            <v>CML_BL0210_3_INVE_AIB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</row>
        <row r="642">
          <cell r="A642" t="str">
            <v>CML_BL0210_4_INVE_AIB</v>
          </cell>
          <cell r="M642">
            <v>18365</v>
          </cell>
          <cell r="N642">
            <v>159843</v>
          </cell>
          <cell r="O642">
            <v>16528.5</v>
          </cell>
          <cell r="P642">
            <v>16528.5</v>
          </cell>
          <cell r="Q642">
            <v>19353.5</v>
          </cell>
          <cell r="R642">
            <v>15680.5</v>
          </cell>
          <cell r="S642">
            <v>15680.5</v>
          </cell>
          <cell r="T642">
            <v>169873.5</v>
          </cell>
          <cell r="U642">
            <v>164364</v>
          </cell>
          <cell r="V642">
            <v>164364</v>
          </cell>
          <cell r="W642">
            <v>167189</v>
          </cell>
          <cell r="X642">
            <v>159843</v>
          </cell>
          <cell r="Y642">
            <v>159843</v>
          </cell>
          <cell r="Z642">
            <v>159843</v>
          </cell>
          <cell r="AA642">
            <v>147527</v>
          </cell>
          <cell r="AB642">
            <v>137999</v>
          </cell>
          <cell r="AC642">
            <v>133760</v>
          </cell>
        </row>
        <row r="643">
          <cell r="A643" t="str">
            <v>CML_BL0310b_1_AUC_AIB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</row>
        <row r="644">
          <cell r="A644" t="str">
            <v>CML_BL0310b_1_INVE_AIB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</row>
        <row r="645">
          <cell r="A645" t="str">
            <v>CML_BL0310b_3_AUC_AIB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</row>
        <row r="646">
          <cell r="A646" t="str">
            <v>CML_BL0310b_3_INVE_AIB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</row>
        <row r="647">
          <cell r="A647" t="str">
            <v>CML_BL0310b_5_INVE_AIB</v>
          </cell>
          <cell r="M647">
            <v>22500</v>
          </cell>
          <cell r="N647">
            <v>-1.8189894035458565E-12</v>
          </cell>
          <cell r="O647">
            <v>20250</v>
          </cell>
          <cell r="P647">
            <v>20250</v>
          </cell>
          <cell r="Q647">
            <v>20250</v>
          </cell>
          <cell r="R647">
            <v>15750</v>
          </cell>
          <cell r="S647">
            <v>15750</v>
          </cell>
          <cell r="T647">
            <v>15750</v>
          </cell>
          <cell r="U647">
            <v>9000</v>
          </cell>
          <cell r="V647">
            <v>9000</v>
          </cell>
          <cell r="W647">
            <v>9000.0000000000055</v>
          </cell>
          <cell r="X647">
            <v>1.8189894035458565E-12</v>
          </cell>
          <cell r="Y647">
            <v>-1.8189894035458565E-12</v>
          </cell>
          <cell r="Z647">
            <v>-1.8189894035458565E-12</v>
          </cell>
          <cell r="AA647">
            <v>7.2759576141834259E-12</v>
          </cell>
          <cell r="AB647">
            <v>1.127773430198431E-10</v>
          </cell>
          <cell r="AC647">
            <v>-2.1827872842550278E-11</v>
          </cell>
        </row>
        <row r="648">
          <cell r="A648" t="str">
            <v>CML_BL0310c_1_INVE_AIB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</row>
        <row r="649">
          <cell r="A649" t="str">
            <v>CML_BL0320_1_INVE_AIB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</row>
        <row r="650">
          <cell r="A650" t="str">
            <v>CML_BL0320_2_INVE_AIB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</row>
        <row r="651">
          <cell r="A651" t="str">
            <v>CML_BL0320_3_AUC_AIB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</row>
        <row r="652">
          <cell r="A652" t="str">
            <v>CML_BL0320_3_INVE_AIB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</row>
        <row r="653">
          <cell r="A653" t="str">
            <v>CML_BL0320_4_AUC_AIB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</row>
        <row r="654">
          <cell r="A654" t="str">
            <v>CML_BL0320_4_INVE_AIB</v>
          </cell>
          <cell r="M654">
            <v>0</v>
          </cell>
          <cell r="N654">
            <v>62500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35000</v>
          </cell>
          <cell r="U654">
            <v>35000</v>
          </cell>
          <cell r="V654">
            <v>35000</v>
          </cell>
          <cell r="W654">
            <v>35000</v>
          </cell>
          <cell r="X654">
            <v>35000</v>
          </cell>
          <cell r="Y654">
            <v>35000</v>
          </cell>
          <cell r="Z654">
            <v>62500</v>
          </cell>
          <cell r="AA654">
            <v>54903</v>
          </cell>
          <cell r="AB654">
            <v>82000</v>
          </cell>
          <cell r="AC654">
            <v>78261</v>
          </cell>
        </row>
        <row r="655">
          <cell r="A655" t="str">
            <v>CML_BL0320_5_AUC_AIB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</row>
        <row r="656">
          <cell r="A656" t="str">
            <v>CML_BL0320_5_INVE_AIB</v>
          </cell>
          <cell r="M656">
            <v>6202.25</v>
          </cell>
          <cell r="N656">
            <v>9782.5719299115444</v>
          </cell>
          <cell r="O656">
            <v>5998.6916666666684</v>
          </cell>
          <cell r="P656">
            <v>6415.3583333333254</v>
          </cell>
          <cell r="Q656">
            <v>6832.0250000000015</v>
          </cell>
          <cell r="R656">
            <v>6364.1382432432365</v>
          </cell>
          <cell r="S656">
            <v>7280.8049099099107</v>
          </cell>
          <cell r="T656">
            <v>9231.7631461277833</v>
          </cell>
          <cell r="U656">
            <v>8287.7548127944574</v>
          </cell>
          <cell r="V656">
            <v>8989.4539118935481</v>
          </cell>
          <cell r="W656">
            <v>9701.9043623439975</v>
          </cell>
          <cell r="X656">
            <v>7736.9142722539063</v>
          </cell>
          <cell r="Y656">
            <v>8830.7701281097598</v>
          </cell>
          <cell r="Z656">
            <v>9782.5719299115444</v>
          </cell>
          <cell r="AA656">
            <v>3999.9999999999191</v>
          </cell>
          <cell r="AB656">
            <v>-2.319211489520967E-11</v>
          </cell>
          <cell r="AC656">
            <v>3.865352482534945E-11</v>
          </cell>
        </row>
        <row r="657">
          <cell r="A657" t="str">
            <v>CML_BL0320_1_AUC_AIB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</row>
        <row r="658">
          <cell r="A658" t="str">
            <v>CML_BL0330a_1_AUC_AIB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</row>
        <row r="659">
          <cell r="A659" t="str">
            <v>CML_BL0330a_1_INVE_AIB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</row>
        <row r="660">
          <cell r="A660" t="str">
            <v>CML_BL0330a_2_INVE_AIB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</row>
        <row r="661">
          <cell r="A661" t="str">
            <v>CML_BL0460_3_INVE_AIB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</row>
        <row r="662">
          <cell r="A662" t="str">
            <v>PERS_01</v>
          </cell>
          <cell r="J662">
            <v>0</v>
          </cell>
          <cell r="K662">
            <v>0</v>
          </cell>
          <cell r="L662">
            <v>1077.25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</row>
        <row r="663">
          <cell r="A663" t="str">
            <v>PERS_02</v>
          </cell>
          <cell r="H663" t="str">
            <v>ManOldData, ManInpFin</v>
          </cell>
          <cell r="J663">
            <v>0</v>
          </cell>
          <cell r="K663">
            <v>0</v>
          </cell>
          <cell r="L663">
            <v>2465.88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</row>
        <row r="664">
          <cell r="A664" t="str">
            <v>PERS_03</v>
          </cell>
          <cell r="H664" t="str">
            <v>ManOldData, ManInpFin</v>
          </cell>
          <cell r="J664">
            <v>0</v>
          </cell>
          <cell r="K664">
            <v>0</v>
          </cell>
          <cell r="L664">
            <v>4550.3999999999996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</row>
        <row r="665">
          <cell r="A665" t="str">
            <v>PERS_04</v>
          </cell>
          <cell r="H665" t="str">
            <v>ManInpFin</v>
          </cell>
          <cell r="J665">
            <v>0</v>
          </cell>
          <cell r="K665">
            <v>0</v>
          </cell>
          <cell r="L665">
            <v>1114.8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</row>
        <row r="666">
          <cell r="A666" t="str">
            <v>PERS_05</v>
          </cell>
          <cell r="J666">
            <v>0</v>
          </cell>
          <cell r="K666">
            <v>0</v>
          </cell>
          <cell r="L666">
            <v>391.01100000000014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</row>
        <row r="667">
          <cell r="A667" t="str">
            <v>PERS_06</v>
          </cell>
          <cell r="J667">
            <v>0</v>
          </cell>
          <cell r="K667">
            <v>0</v>
          </cell>
          <cell r="L667">
            <v>734.2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</row>
        <row r="668">
          <cell r="A668" t="str">
            <v>PERS_98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</row>
        <row r="669">
          <cell r="A669" t="str">
            <v>taxrate</v>
          </cell>
          <cell r="M669">
            <v>0.21</v>
          </cell>
          <cell r="N669">
            <v>0.21</v>
          </cell>
          <cell r="O669">
            <v>0.21</v>
          </cell>
          <cell r="P669">
            <v>0.21</v>
          </cell>
          <cell r="Q669">
            <v>0.21</v>
          </cell>
          <cell r="R669">
            <v>0.21</v>
          </cell>
          <cell r="S669">
            <v>0.21</v>
          </cell>
          <cell r="T669">
            <v>0.21</v>
          </cell>
          <cell r="U669">
            <v>0.21</v>
          </cell>
          <cell r="V669">
            <v>0.21</v>
          </cell>
          <cell r="W669">
            <v>0.21</v>
          </cell>
          <cell r="X669">
            <v>0.21</v>
          </cell>
          <cell r="Y669">
            <v>0.21</v>
          </cell>
          <cell r="Z669">
            <v>0.21</v>
          </cell>
          <cell r="AA669">
            <v>0.21</v>
          </cell>
          <cell r="AB669">
            <v>0.21</v>
          </cell>
          <cell r="AC669">
            <v>0.21</v>
          </cell>
        </row>
        <row r="670">
          <cell r="A670" t="str">
            <v>Dividend_payment_planned</v>
          </cell>
          <cell r="M670">
            <v>0</v>
          </cell>
          <cell r="N670">
            <v>491331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491331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573219</v>
          </cell>
          <cell r="AB670">
            <v>573219</v>
          </cell>
          <cell r="AC670">
            <v>573219</v>
          </cell>
        </row>
        <row r="671">
          <cell r="A671" t="str">
            <v>HPT_Mostar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</row>
        <row r="672">
          <cell r="A672" t="str">
            <v>KDS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</row>
        <row r="673">
          <cell r="A673" t="str">
            <v>ERONET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</row>
        <row r="674">
          <cell r="A674" t="str">
            <v>acquisition cost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</row>
        <row r="675">
          <cell r="A675" t="str">
            <v>add_divid_paym_aaprais_not tax deductable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324665</v>
          </cell>
          <cell r="AA675">
            <v>0</v>
          </cell>
          <cell r="AB675">
            <v>0</v>
          </cell>
          <cell r="AC675">
            <v>0</v>
          </cell>
        </row>
        <row r="676">
          <cell r="A676" t="str">
            <v>taxrate_assapraisl</v>
          </cell>
          <cell r="M676">
            <v>0.2</v>
          </cell>
          <cell r="N676">
            <v>0.2</v>
          </cell>
          <cell r="O676">
            <v>0.2</v>
          </cell>
          <cell r="P676">
            <v>0.2</v>
          </cell>
          <cell r="Q676">
            <v>0.2</v>
          </cell>
          <cell r="R676">
            <v>0.2</v>
          </cell>
          <cell r="S676">
            <v>0.2</v>
          </cell>
          <cell r="T676">
            <v>0.2</v>
          </cell>
          <cell r="U676">
            <v>0.2</v>
          </cell>
          <cell r="V676">
            <v>0.2</v>
          </cell>
          <cell r="W676">
            <v>0.2</v>
          </cell>
          <cell r="X676">
            <v>0.2</v>
          </cell>
          <cell r="Y676">
            <v>0.2</v>
          </cell>
          <cell r="Z676">
            <v>0.2</v>
          </cell>
          <cell r="AA676">
            <v>0.2</v>
          </cell>
          <cell r="AB676">
            <v>0.2</v>
          </cell>
          <cell r="AC676">
            <v>0.2</v>
          </cell>
        </row>
        <row r="677">
          <cell r="A677" t="str">
            <v>CML_BL0210_1_INVE_INV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</row>
        <row r="678">
          <cell r="A678" t="str">
            <v>CML_BL0210_2_INVE_INV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</row>
        <row r="679">
          <cell r="A679" t="str">
            <v>CML_BL0210_3_INVE_INV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</row>
        <row r="680">
          <cell r="A680" t="str">
            <v>CML_BL0210_4_INVE_INV</v>
          </cell>
          <cell r="M680">
            <v>364071.6</v>
          </cell>
          <cell r="N680">
            <v>270486</v>
          </cell>
          <cell r="O680">
            <v>0</v>
          </cell>
          <cell r="P680">
            <v>0</v>
          </cell>
          <cell r="Q680">
            <v>6050</v>
          </cell>
          <cell r="R680">
            <v>0</v>
          </cell>
          <cell r="S680">
            <v>0</v>
          </cell>
          <cell r="T680">
            <v>154193</v>
          </cell>
          <cell r="U680">
            <v>0</v>
          </cell>
          <cell r="V680">
            <v>0</v>
          </cell>
          <cell r="W680">
            <v>6050</v>
          </cell>
          <cell r="X680">
            <v>0</v>
          </cell>
          <cell r="Y680">
            <v>0</v>
          </cell>
          <cell r="Z680">
            <v>104193</v>
          </cell>
          <cell r="AA680">
            <v>149177</v>
          </cell>
          <cell r="AB680">
            <v>140049</v>
          </cell>
          <cell r="AC680">
            <v>135810</v>
          </cell>
        </row>
        <row r="681">
          <cell r="A681" t="str">
            <v>CML_BL0210_5_INVE_INV</v>
          </cell>
          <cell r="M681">
            <v>18000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</row>
        <row r="682">
          <cell r="A682" t="str">
            <v>CML_BL0310b_1_INVE_INV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</row>
        <row r="683">
          <cell r="A683" t="str">
            <v>CML_BL0310b_3_INVE_INV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</row>
        <row r="684">
          <cell r="A684" t="str">
            <v>CML_BL0310b_5_INVE_INV</v>
          </cell>
          <cell r="M684">
            <v>127500</v>
          </cell>
          <cell r="N684">
            <v>152000</v>
          </cell>
          <cell r="O684">
            <v>12666.66666666667</v>
          </cell>
          <cell r="P684">
            <v>12666.66666666667</v>
          </cell>
          <cell r="Q684">
            <v>12666.66666666667</v>
          </cell>
          <cell r="R684">
            <v>12666.66666666667</v>
          </cell>
          <cell r="S684">
            <v>12666.66666666667</v>
          </cell>
          <cell r="T684">
            <v>12666.66666666667</v>
          </cell>
          <cell r="U684">
            <v>12666.66666666667</v>
          </cell>
          <cell r="V684">
            <v>12666.66666666667</v>
          </cell>
          <cell r="W684">
            <v>12666.66666666667</v>
          </cell>
          <cell r="X684">
            <v>12666.66666666667</v>
          </cell>
          <cell r="Y684">
            <v>12666.66666666667</v>
          </cell>
          <cell r="Z684">
            <v>12666.66666666667</v>
          </cell>
          <cell r="AA684">
            <v>206360</v>
          </cell>
          <cell r="AB684">
            <v>109860</v>
          </cell>
          <cell r="AC684">
            <v>92750</v>
          </cell>
        </row>
        <row r="685">
          <cell r="A685" t="str">
            <v>CML_BL0310c_1_INVE_INV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</row>
        <row r="686">
          <cell r="A686" t="str">
            <v>CML_BL0320_1_INVE_INV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</row>
        <row r="687">
          <cell r="A687" t="str">
            <v>CML_BL0320_2_INVE_INV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</row>
        <row r="688">
          <cell r="A688" t="str">
            <v>CML_BL0320_3_INVE_INV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</row>
        <row r="689">
          <cell r="A689" t="str">
            <v>CML_BL0320_4_INVE_INV</v>
          </cell>
          <cell r="M689">
            <v>28140.7</v>
          </cell>
          <cell r="N689">
            <v>71000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35000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36000</v>
          </cell>
          <cell r="AA689">
            <v>54903</v>
          </cell>
          <cell r="AB689">
            <v>82000</v>
          </cell>
          <cell r="AC689">
            <v>78261</v>
          </cell>
        </row>
        <row r="690">
          <cell r="A690" t="str">
            <v>CML_BL0320_5_INVE_INV</v>
          </cell>
          <cell r="M690">
            <v>157500</v>
          </cell>
          <cell r="N690">
            <v>292300.33333333331</v>
          </cell>
          <cell r="O690">
            <v>19668.756766417311</v>
          </cell>
          <cell r="P690">
            <v>30168.988426648983</v>
          </cell>
          <cell r="Q690">
            <v>47155.926640926627</v>
          </cell>
          <cell r="R690">
            <v>23389.230607230613</v>
          </cell>
          <cell r="S690">
            <v>17868.047853047843</v>
          </cell>
          <cell r="T690">
            <v>31241.174557734186</v>
          </cell>
          <cell r="U690">
            <v>16659.399204399204</v>
          </cell>
          <cell r="V690">
            <v>16537.236333795965</v>
          </cell>
          <cell r="W690">
            <v>17028.587685147315</v>
          </cell>
          <cell r="X690">
            <v>32521.175266175265</v>
          </cell>
          <cell r="Y690">
            <v>8222.256347256347</v>
          </cell>
          <cell r="Z690">
            <v>31839.553644553642</v>
          </cell>
          <cell r="AA690">
            <v>336891.3</v>
          </cell>
          <cell r="AB690">
            <v>218272.7</v>
          </cell>
          <cell r="AC690">
            <v>234274.5</v>
          </cell>
        </row>
        <row r="691">
          <cell r="A691" t="str">
            <v>CML_BL0330a_1_INVE_INV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</row>
        <row r="692">
          <cell r="A692" t="str">
            <v>CML_BL0330a_2_INVE_INV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</row>
        <row r="693">
          <cell r="A693" t="str">
            <v>CML_BL0330a_5_INVE_INV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</row>
        <row r="694">
          <cell r="A694" t="str">
            <v>CML_BL0460_3_INVE_INV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</row>
        <row r="695">
          <cell r="A695" t="str">
            <v>PGK_KUERZ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</row>
        <row r="696">
          <cell r="A696" t="str">
            <v>PNK_KUERZ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</row>
        <row r="697">
          <cell r="A697" t="str">
            <v>CML_BL0210_5_INVE_AIB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</row>
        <row r="698">
          <cell r="A698" t="str">
            <v>CML_BL0210_5_INVE_RBW</v>
          </cell>
          <cell r="M698">
            <v>14400</v>
          </cell>
          <cell r="N698">
            <v>10800</v>
          </cell>
          <cell r="O698">
            <v>14100</v>
          </cell>
          <cell r="P698">
            <v>13800</v>
          </cell>
          <cell r="Q698">
            <v>13500</v>
          </cell>
          <cell r="R698">
            <v>13200</v>
          </cell>
          <cell r="S698">
            <v>12900</v>
          </cell>
          <cell r="T698">
            <v>12600</v>
          </cell>
          <cell r="U698">
            <v>12300</v>
          </cell>
          <cell r="V698">
            <v>12000</v>
          </cell>
          <cell r="W698">
            <v>11700</v>
          </cell>
          <cell r="X698">
            <v>11400</v>
          </cell>
          <cell r="Y698">
            <v>11100</v>
          </cell>
          <cell r="Z698">
            <v>10800</v>
          </cell>
          <cell r="AA698">
            <v>7200</v>
          </cell>
          <cell r="AB698">
            <v>3600</v>
          </cell>
          <cell r="AC698">
            <v>0</v>
          </cell>
        </row>
        <row r="699">
          <cell r="A699" t="str">
            <v>CML_BL0330a_5_INVE_AFA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</row>
        <row r="700">
          <cell r="A700" t="str">
            <v>CML_BL0330a_5_INVE_AIB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</row>
        <row r="701">
          <cell r="A701" t="str">
            <v>CML_BL0330a_5_INVE_RBW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</row>
        <row r="702">
          <cell r="A702" t="str">
            <v>Warehouse_spare_inp</v>
          </cell>
          <cell r="M702">
            <v>323000</v>
          </cell>
          <cell r="N702">
            <v>323000</v>
          </cell>
          <cell r="O702">
            <v>323000</v>
          </cell>
          <cell r="P702">
            <v>323000</v>
          </cell>
          <cell r="Q702">
            <v>323000</v>
          </cell>
          <cell r="R702">
            <v>323000</v>
          </cell>
          <cell r="S702">
            <v>323000</v>
          </cell>
          <cell r="T702">
            <v>323000</v>
          </cell>
          <cell r="U702">
            <v>323000</v>
          </cell>
          <cell r="V702">
            <v>323000</v>
          </cell>
          <cell r="W702">
            <v>323000</v>
          </cell>
          <cell r="X702">
            <v>323000</v>
          </cell>
          <cell r="Y702">
            <v>323000</v>
          </cell>
          <cell r="Z702">
            <v>323000</v>
          </cell>
          <cell r="AA702">
            <v>323000</v>
          </cell>
          <cell r="AB702">
            <v>323000</v>
          </cell>
          <cell r="AC702">
            <v>323000</v>
          </cell>
        </row>
        <row r="703">
          <cell r="A703" t="str">
            <v>IPO_BERA</v>
          </cell>
          <cell r="L703">
            <v>-22607</v>
          </cell>
          <cell r="M703">
            <v>-18</v>
          </cell>
          <cell r="N703">
            <v>-15000</v>
          </cell>
          <cell r="O703">
            <v>-1250</v>
          </cell>
          <cell r="P703">
            <v>-1250</v>
          </cell>
          <cell r="Q703">
            <v>-1250</v>
          </cell>
          <cell r="R703">
            <v>-1250</v>
          </cell>
          <cell r="S703">
            <v>-1250</v>
          </cell>
          <cell r="T703">
            <v>-1250</v>
          </cell>
          <cell r="U703">
            <v>-1250</v>
          </cell>
          <cell r="V703">
            <v>-1250</v>
          </cell>
          <cell r="W703">
            <v>-1250</v>
          </cell>
          <cell r="X703">
            <v>-1250</v>
          </cell>
          <cell r="Y703">
            <v>-1250</v>
          </cell>
          <cell r="Z703">
            <v>-1250</v>
          </cell>
          <cell r="AA703">
            <v>-1385</v>
          </cell>
          <cell r="AB703">
            <v>-1385</v>
          </cell>
          <cell r="AC703">
            <v>-1385</v>
          </cell>
        </row>
        <row r="704">
          <cell r="A704" t="str">
            <v>IPO_SONK</v>
          </cell>
          <cell r="L704">
            <v>-5140.8220000000001</v>
          </cell>
          <cell r="M704">
            <v>-79</v>
          </cell>
          <cell r="N704">
            <v>-6502.9050000000007</v>
          </cell>
          <cell r="O704">
            <v>-541.90875000000005</v>
          </cell>
          <cell r="P704">
            <v>-541.90875000000005</v>
          </cell>
          <cell r="Q704">
            <v>-541.90875000000005</v>
          </cell>
          <cell r="R704">
            <v>-541.90875000000005</v>
          </cell>
          <cell r="S704">
            <v>-541.90875000000005</v>
          </cell>
          <cell r="T704">
            <v>-541.90875000000005</v>
          </cell>
          <cell r="U704">
            <v>-541.90875000000005</v>
          </cell>
          <cell r="V704">
            <v>-541.90875000000005</v>
          </cell>
          <cell r="W704">
            <v>-541.90875000000005</v>
          </cell>
          <cell r="X704">
            <v>-541.90875000000005</v>
          </cell>
          <cell r="Y704">
            <v>-541.90875000000005</v>
          </cell>
          <cell r="Z704">
            <v>-541.90875000000005</v>
          </cell>
          <cell r="AA704">
            <v>-772.8862499999999</v>
          </cell>
          <cell r="AB704">
            <v>-576.46653750000007</v>
          </cell>
          <cell r="AC704">
            <v>-593.76053362499999</v>
          </cell>
        </row>
        <row r="705">
          <cell r="A705" t="str">
            <v>Cap_reserve</v>
          </cell>
          <cell r="J705">
            <v>796116</v>
          </cell>
          <cell r="K705">
            <v>0</v>
          </cell>
          <cell r="L705">
            <v>796116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</row>
        <row r="706">
          <cell r="A706" t="str">
            <v>Leg_Res_99_00</v>
          </cell>
          <cell r="J706">
            <v>81841</v>
          </cell>
          <cell r="K706">
            <v>81841</v>
          </cell>
          <cell r="L706">
            <v>81841</v>
          </cell>
          <cell r="M706">
            <v>81841</v>
          </cell>
          <cell r="N706">
            <v>81841</v>
          </cell>
          <cell r="O706">
            <v>81841</v>
          </cell>
          <cell r="P706">
            <v>81841</v>
          </cell>
          <cell r="Q706">
            <v>81841</v>
          </cell>
          <cell r="R706">
            <v>81841</v>
          </cell>
          <cell r="S706">
            <v>81841</v>
          </cell>
          <cell r="T706">
            <v>81841</v>
          </cell>
          <cell r="U706">
            <v>81841</v>
          </cell>
          <cell r="V706">
            <v>81841</v>
          </cell>
          <cell r="W706">
            <v>81841</v>
          </cell>
          <cell r="X706">
            <v>81841</v>
          </cell>
          <cell r="Y706">
            <v>81841</v>
          </cell>
          <cell r="Z706">
            <v>81841</v>
          </cell>
          <cell r="AA706">
            <v>81841</v>
          </cell>
          <cell r="AB706">
            <v>81841</v>
          </cell>
          <cell r="AC706">
            <v>81841</v>
          </cell>
        </row>
        <row r="707">
          <cell r="A707" t="str">
            <v>AA_revalu_reserve</v>
          </cell>
          <cell r="J707">
            <v>0</v>
          </cell>
          <cell r="K707">
            <v>0</v>
          </cell>
          <cell r="L707">
            <v>643185.38475323899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</row>
        <row r="708">
          <cell r="A708" t="str">
            <v>CML_BL0210_2_ALAN_AFA</v>
          </cell>
          <cell r="E708" t="str">
            <v>additional Revenue Fixed Network</v>
          </cell>
          <cell r="J708">
            <v>0</v>
          </cell>
          <cell r="K708">
            <v>0</v>
          </cell>
          <cell r="L708">
            <v>0</v>
          </cell>
          <cell r="M708">
            <v>107.18159020959578</v>
          </cell>
          <cell r="N708">
            <v>107.1815902095958</v>
          </cell>
          <cell r="O708">
            <v>8.9317991841329825</v>
          </cell>
          <cell r="P708">
            <v>8.9317991841329825</v>
          </cell>
          <cell r="Q708">
            <v>8.9317991841329825</v>
          </cell>
          <cell r="R708">
            <v>8.9317991841329825</v>
          </cell>
          <cell r="S708">
            <v>8.9317991841329825</v>
          </cell>
          <cell r="T708">
            <v>8.9317991841329825</v>
          </cell>
          <cell r="U708">
            <v>8.9317991841329825</v>
          </cell>
          <cell r="V708">
            <v>8.9317991841329825</v>
          </cell>
          <cell r="W708">
            <v>8.9317991841329825</v>
          </cell>
          <cell r="X708">
            <v>8.9317991841329825</v>
          </cell>
          <cell r="Y708">
            <v>8.9317991841329825</v>
          </cell>
          <cell r="Z708">
            <v>8.9317991841329825</v>
          </cell>
          <cell r="AA708">
            <v>107.1815902095958</v>
          </cell>
          <cell r="AB708">
            <v>107.1815902095958</v>
          </cell>
          <cell r="AC708">
            <v>49.264369161616884</v>
          </cell>
        </row>
        <row r="709">
          <cell r="A709" t="str">
            <v>CML_BL0210_3_ALAN_ACTI</v>
          </cell>
          <cell r="E709" t="str">
            <v>additional Revenue Mobile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</row>
        <row r="710">
          <cell r="A710" t="str">
            <v>CML_BL0210_3_ALAN_AFA</v>
          </cell>
          <cell r="E710" t="str">
            <v>additional Revenue Real Estate (T-Value)</v>
          </cell>
          <cell r="J710">
            <v>0</v>
          </cell>
          <cell r="K710">
            <v>0</v>
          </cell>
          <cell r="L710">
            <v>0</v>
          </cell>
          <cell r="M710">
            <v>1440.6553501062074</v>
          </cell>
          <cell r="N710">
            <v>1440.6553501062076</v>
          </cell>
          <cell r="O710">
            <v>120.05461250885058</v>
          </cell>
          <cell r="P710">
            <v>120.05461250885058</v>
          </cell>
          <cell r="Q710">
            <v>120.05461250885058</v>
          </cell>
          <cell r="R710">
            <v>120.05461250885058</v>
          </cell>
          <cell r="S710">
            <v>120.05461250885058</v>
          </cell>
          <cell r="T710">
            <v>120.05461250885058</v>
          </cell>
          <cell r="U710">
            <v>120.05461250885058</v>
          </cell>
          <cell r="V710">
            <v>120.05461250885058</v>
          </cell>
          <cell r="W710">
            <v>120.05461250885058</v>
          </cell>
          <cell r="X710">
            <v>120.05461250885058</v>
          </cell>
          <cell r="Y710">
            <v>120.05461250885058</v>
          </cell>
          <cell r="Z710">
            <v>120.05461250885058</v>
          </cell>
          <cell r="AA710">
            <v>1440.6553501062076</v>
          </cell>
          <cell r="AB710">
            <v>1440.6553501062074</v>
          </cell>
          <cell r="AC710">
            <v>209.41888249183802</v>
          </cell>
        </row>
        <row r="711">
          <cell r="A711" t="str">
            <v>CML_BL0210_3_ALAN_AIB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</row>
        <row r="712">
          <cell r="A712" t="str">
            <v>CML_BL0210_4_ALAN_ACTI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</row>
        <row r="713">
          <cell r="A713" t="str">
            <v>CML_BL0210_4_ALAN_AFA</v>
          </cell>
          <cell r="M713">
            <v>1440.6553501062083</v>
          </cell>
          <cell r="N713">
            <v>1440.6553501062083</v>
          </cell>
          <cell r="O713">
            <v>120.05461250885062</v>
          </cell>
          <cell r="P713">
            <v>120.05461250885062</v>
          </cell>
          <cell r="Q713">
            <v>120.05461250885062</v>
          </cell>
          <cell r="R713">
            <v>120.05461250885062</v>
          </cell>
          <cell r="S713">
            <v>120.05461250885062</v>
          </cell>
          <cell r="T713">
            <v>120.05461250885062</v>
          </cell>
          <cell r="U713">
            <v>120.05461250885062</v>
          </cell>
          <cell r="V713">
            <v>120.05461250885062</v>
          </cell>
          <cell r="W713">
            <v>120.05461250885062</v>
          </cell>
          <cell r="X713">
            <v>120.05461250885062</v>
          </cell>
          <cell r="Y713">
            <v>120.05461250885062</v>
          </cell>
          <cell r="Z713">
            <v>120.05461250885062</v>
          </cell>
          <cell r="AA713">
            <v>1440.6553501062083</v>
          </cell>
          <cell r="AB713">
            <v>1440.6553501062083</v>
          </cell>
          <cell r="AC713">
            <v>209.41888249183827</v>
          </cell>
        </row>
        <row r="714">
          <cell r="A714" t="str">
            <v>CML_BL0210_4_ALAN_AIB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</row>
        <row r="715">
          <cell r="A715" t="str">
            <v>CML_BL0210_5_ALAN_AFA</v>
          </cell>
          <cell r="M715">
            <v>2949.2046924484653</v>
          </cell>
          <cell r="N715">
            <v>2949.2046924484653</v>
          </cell>
          <cell r="O715">
            <v>245.76705770403882</v>
          </cell>
          <cell r="P715">
            <v>245.76705770403882</v>
          </cell>
          <cell r="Q715">
            <v>245.76705770403882</v>
          </cell>
          <cell r="R715">
            <v>245.76705770403882</v>
          </cell>
          <cell r="S715">
            <v>245.76705770403882</v>
          </cell>
          <cell r="T715">
            <v>245.76705770403882</v>
          </cell>
          <cell r="U715">
            <v>245.76705770403882</v>
          </cell>
          <cell r="V715">
            <v>245.76705770403882</v>
          </cell>
          <cell r="W715">
            <v>245.76705770403882</v>
          </cell>
          <cell r="X715">
            <v>245.76705770403882</v>
          </cell>
          <cell r="Y715">
            <v>245.76705770403882</v>
          </cell>
          <cell r="Z715">
            <v>245.76705770403882</v>
          </cell>
          <cell r="AA715">
            <v>2949.2046924484653</v>
          </cell>
          <cell r="AB715">
            <v>2949.2046924484648</v>
          </cell>
          <cell r="AC715">
            <v>1098.3890714561389</v>
          </cell>
        </row>
        <row r="716">
          <cell r="A716" t="str">
            <v>CML_BL0210_6_ALAN_AFA</v>
          </cell>
          <cell r="M716">
            <v>206.41588723239687</v>
          </cell>
          <cell r="N716">
            <v>206.41588723239687</v>
          </cell>
          <cell r="O716">
            <v>17.20132393603307</v>
          </cell>
          <cell r="P716">
            <v>17.20132393603307</v>
          </cell>
          <cell r="Q716">
            <v>17.20132393603307</v>
          </cell>
          <cell r="R716">
            <v>17.20132393603307</v>
          </cell>
          <cell r="S716">
            <v>17.20132393603307</v>
          </cell>
          <cell r="T716">
            <v>17.20132393603307</v>
          </cell>
          <cell r="U716">
            <v>17.20132393603307</v>
          </cell>
          <cell r="V716">
            <v>17.20132393603307</v>
          </cell>
          <cell r="W716">
            <v>17.20132393603307</v>
          </cell>
          <cell r="X716">
            <v>17.20132393603307</v>
          </cell>
          <cell r="Y716">
            <v>17.20132393603307</v>
          </cell>
          <cell r="Z716">
            <v>17.20132393603307</v>
          </cell>
          <cell r="AA716">
            <v>206.41588723239687</v>
          </cell>
          <cell r="AB716">
            <v>206.4158872323969</v>
          </cell>
          <cell r="AC716">
            <v>138.60518232041264</v>
          </cell>
        </row>
        <row r="717">
          <cell r="A717" t="str">
            <v>CML_BL0310a_1_ALAN_ACTI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</row>
        <row r="718">
          <cell r="A718" t="str">
            <v>CML_BL0310b_1_ALAN_ACTI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</row>
        <row r="719">
          <cell r="A719" t="str">
            <v>CML_BL0310b_3_ALAN_ACTI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</row>
        <row r="720">
          <cell r="A720" t="str">
            <v>CML_BL0320_1_ALAN_ACTI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</row>
        <row r="721">
          <cell r="A721" t="str">
            <v>CML_BL0320_2_ALAN_AFA</v>
          </cell>
          <cell r="M721">
            <v>886.92645341230605</v>
          </cell>
          <cell r="N721">
            <v>843.93809813160419</v>
          </cell>
          <cell r="O721">
            <v>70.32817484380034</v>
          </cell>
          <cell r="P721">
            <v>70.32817484380034</v>
          </cell>
          <cell r="Q721">
            <v>70.32817484380034</v>
          </cell>
          <cell r="R721">
            <v>70.32817484380034</v>
          </cell>
          <cell r="S721">
            <v>70.32817484380034</v>
          </cell>
          <cell r="T721">
            <v>70.32817484380034</v>
          </cell>
          <cell r="U721">
            <v>70.32817484380034</v>
          </cell>
          <cell r="V721">
            <v>70.32817484380034</v>
          </cell>
          <cell r="W721">
            <v>70.32817484380034</v>
          </cell>
          <cell r="X721">
            <v>70.32817484380034</v>
          </cell>
          <cell r="Y721">
            <v>70.32817484380034</v>
          </cell>
          <cell r="Z721">
            <v>70.32817484380034</v>
          </cell>
          <cell r="AA721">
            <v>818.65037139752394</v>
          </cell>
          <cell r="AB721">
            <v>777.85077764488165</v>
          </cell>
          <cell r="AC721">
            <v>430.34513865656356</v>
          </cell>
        </row>
        <row r="722">
          <cell r="A722" t="str">
            <v>CML_BL0320_2_ALAN_RBW</v>
          </cell>
          <cell r="M722">
            <v>2872.9917670376944</v>
          </cell>
          <cell r="N722">
            <v>2029.05366826609</v>
          </cell>
          <cell r="O722">
            <v>2802.6635921108937</v>
          </cell>
          <cell r="P722">
            <v>2732.3354171840933</v>
          </cell>
          <cell r="Q722">
            <v>2662.0072423472934</v>
          </cell>
          <cell r="R722">
            <v>2591.6790674104923</v>
          </cell>
          <cell r="S722">
            <v>2521.350892483692</v>
          </cell>
          <cell r="T722">
            <v>2451.0227176468916</v>
          </cell>
          <cell r="U722">
            <v>2380.6945427200912</v>
          </cell>
          <cell r="V722">
            <v>2310.3663678932908</v>
          </cell>
          <cell r="W722">
            <v>2240.0381929664909</v>
          </cell>
          <cell r="X722">
            <v>2169.7100180196903</v>
          </cell>
          <cell r="Y722">
            <v>2099.3818431928898</v>
          </cell>
          <cell r="Z722">
            <v>2029.05366826609</v>
          </cell>
          <cell r="AA722">
            <v>1210.403297218566</v>
          </cell>
          <cell r="AB722">
            <v>432.55251953568438</v>
          </cell>
          <cell r="AC722">
            <v>2.2073808791208847</v>
          </cell>
        </row>
        <row r="723">
          <cell r="A723" t="str">
            <v>CML_BL0320_3_ALAN_ACTI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</row>
        <row r="724">
          <cell r="A724" t="str">
            <v>CML_BL0320_4_ALAN_ACTI</v>
          </cell>
          <cell r="M724">
            <v>6301.869665000002</v>
          </cell>
          <cell r="N724">
            <v>6301.8696650000002</v>
          </cell>
          <cell r="O724">
            <v>630.18696650000004</v>
          </cell>
          <cell r="P724">
            <v>0</v>
          </cell>
          <cell r="Q724">
            <v>0</v>
          </cell>
          <cell r="R724">
            <v>1260.3739330000001</v>
          </cell>
          <cell r="S724">
            <v>0</v>
          </cell>
          <cell r="T724">
            <v>0</v>
          </cell>
          <cell r="U724">
            <v>1890.5608994999998</v>
          </cell>
          <cell r="V724">
            <v>0</v>
          </cell>
          <cell r="W724">
            <v>0</v>
          </cell>
          <cell r="X724">
            <v>2520.7478659999997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</row>
        <row r="725">
          <cell r="A725" t="str">
            <v>CML_BL0320_5_ALAN_ACTI</v>
          </cell>
          <cell r="M725">
            <v>48688.379929999966</v>
          </cell>
          <cell r="N725">
            <v>48688.379929999959</v>
          </cell>
          <cell r="O725">
            <v>4868.8379929999974</v>
          </cell>
          <cell r="P725">
            <v>0</v>
          </cell>
          <cell r="Q725">
            <v>0</v>
          </cell>
          <cell r="R725">
            <v>9737.6759859999947</v>
          </cell>
          <cell r="S725">
            <v>0</v>
          </cell>
          <cell r="T725">
            <v>0</v>
          </cell>
          <cell r="U725">
            <v>14606.513978999994</v>
          </cell>
          <cell r="V725">
            <v>0</v>
          </cell>
          <cell r="W725">
            <v>0</v>
          </cell>
          <cell r="X725">
            <v>19475.351971999989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</row>
        <row r="726">
          <cell r="A726" t="str">
            <v>CML_BL0320_6_ALAN_AFA</v>
          </cell>
          <cell r="M726">
            <v>3444.0756850970779</v>
          </cell>
          <cell r="N726">
            <v>3400.0146312363877</v>
          </cell>
          <cell r="O726">
            <v>283.3345525997824</v>
          </cell>
          <cell r="P726">
            <v>283.3345525997824</v>
          </cell>
          <cell r="Q726">
            <v>283.3345525997824</v>
          </cell>
          <cell r="R726">
            <v>283.3345525997824</v>
          </cell>
          <cell r="S726">
            <v>283.3345525997824</v>
          </cell>
          <cell r="T726">
            <v>283.3345525997824</v>
          </cell>
          <cell r="U726">
            <v>283.3345525997824</v>
          </cell>
          <cell r="V726">
            <v>283.3345525997824</v>
          </cell>
          <cell r="W726">
            <v>283.3345525997824</v>
          </cell>
          <cell r="X726">
            <v>283.3345525997824</v>
          </cell>
          <cell r="Y726">
            <v>283.3345525997824</v>
          </cell>
          <cell r="Z726">
            <v>283.3345525997824</v>
          </cell>
          <cell r="AA726">
            <v>3367.5793689628954</v>
          </cell>
          <cell r="AB726">
            <v>3249.9127578814964</v>
          </cell>
          <cell r="AC726">
            <v>1300.7418185979177</v>
          </cell>
        </row>
        <row r="727">
          <cell r="A727" t="str">
            <v>CML_BL0320_6_ALAN_RBW</v>
          </cell>
          <cell r="M727">
            <v>11390.420764938921</v>
          </cell>
          <cell r="N727">
            <v>7990.4061336395262</v>
          </cell>
          <cell r="O727">
            <v>11107.086212306143</v>
          </cell>
          <cell r="P727">
            <v>10823.751659434361</v>
          </cell>
          <cell r="Q727">
            <v>10540.417107040576</v>
          </cell>
          <cell r="R727">
            <v>10257.082554447801</v>
          </cell>
          <cell r="S727">
            <v>9973.7480017630096</v>
          </cell>
          <cell r="T727">
            <v>9690.4134492462272</v>
          </cell>
          <cell r="U727">
            <v>9407.0788965654483</v>
          </cell>
          <cell r="V727">
            <v>9123.7443441226624</v>
          </cell>
          <cell r="W727">
            <v>8840.4097913368769</v>
          </cell>
          <cell r="X727">
            <v>8557.0752390340967</v>
          </cell>
          <cell r="Y727">
            <v>8273.7406862303105</v>
          </cell>
          <cell r="Z727">
            <v>7990.4061336395262</v>
          </cell>
          <cell r="AA727">
            <v>4622.8267647746325</v>
          </cell>
          <cell r="AB727">
            <v>1372.9140067771361</v>
          </cell>
          <cell r="AC727">
            <v>72.172188179218054</v>
          </cell>
        </row>
        <row r="728">
          <cell r="A728" t="str">
            <v>CML_BL0330a_1_ALAN_ACTI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</row>
        <row r="729">
          <cell r="A729" t="str">
            <v>CML_BL0330a_2_ALAN_AFA</v>
          </cell>
          <cell r="M729">
            <v>384.35419708487581</v>
          </cell>
          <cell r="N729">
            <v>382.40070920161412</v>
          </cell>
          <cell r="O729">
            <v>31.866725764801178</v>
          </cell>
          <cell r="P729">
            <v>31.866725764801178</v>
          </cell>
          <cell r="Q729">
            <v>31.866725764801178</v>
          </cell>
          <cell r="R729">
            <v>31.866725764801178</v>
          </cell>
          <cell r="S729">
            <v>31.866725764801178</v>
          </cell>
          <cell r="T729">
            <v>31.866725764801178</v>
          </cell>
          <cell r="U729">
            <v>31.866725764801178</v>
          </cell>
          <cell r="V729">
            <v>31.866725764801178</v>
          </cell>
          <cell r="W729">
            <v>31.866725764801178</v>
          </cell>
          <cell r="X729">
            <v>31.866725764801178</v>
          </cell>
          <cell r="Y729">
            <v>31.866725764801178</v>
          </cell>
          <cell r="Z729">
            <v>31.866725764801178</v>
          </cell>
          <cell r="AA729">
            <v>378.90818896892443</v>
          </cell>
          <cell r="AB729">
            <v>373.44519956578773</v>
          </cell>
          <cell r="AC729">
            <v>315.31098149938913</v>
          </cell>
        </row>
        <row r="730">
          <cell r="A730" t="str">
            <v>CML_BL0330a_2_ALAN_RBW</v>
          </cell>
          <cell r="M730">
            <v>2609.5911829631241</v>
          </cell>
          <cell r="N730">
            <v>2227.1904736995111</v>
          </cell>
          <cell r="O730">
            <v>2577.7244570823223</v>
          </cell>
          <cell r="P730">
            <v>2545.8577313905212</v>
          </cell>
          <cell r="Q730">
            <v>2513.99100561972</v>
          </cell>
          <cell r="R730">
            <v>2482.1242798289195</v>
          </cell>
          <cell r="S730">
            <v>2450.2575541571182</v>
          </cell>
          <cell r="T730">
            <v>2418.3908282663174</v>
          </cell>
          <cell r="U730">
            <v>2386.5241024955171</v>
          </cell>
          <cell r="V730">
            <v>2354.6573768137155</v>
          </cell>
          <cell r="W730">
            <v>2322.7906510329149</v>
          </cell>
          <cell r="X730">
            <v>2290.9239252521133</v>
          </cell>
          <cell r="Y730">
            <v>2259.0571994703118</v>
          </cell>
          <cell r="Z730">
            <v>2227.1904736995111</v>
          </cell>
          <cell r="AA730">
            <v>1848.2822847685861</v>
          </cell>
          <cell r="AB730">
            <v>1474.8370851587986</v>
          </cell>
          <cell r="AC730">
            <v>1159.5261036564088</v>
          </cell>
        </row>
        <row r="731">
          <cell r="A731" t="str">
            <v>CML_BL0330a_3_ALAN_AFA</v>
          </cell>
          <cell r="M731">
            <v>18.508890721000004</v>
          </cell>
          <cell r="N731">
            <v>18.508890721000004</v>
          </cell>
          <cell r="O731">
            <v>1.5424075589999999</v>
          </cell>
          <cell r="P731">
            <v>1.5424075589999999</v>
          </cell>
          <cell r="Q731">
            <v>1.5424075589999999</v>
          </cell>
          <cell r="R731">
            <v>1.5424075589999999</v>
          </cell>
          <cell r="S731">
            <v>1.5424075589999999</v>
          </cell>
          <cell r="T731">
            <v>1.5424075589999999</v>
          </cell>
          <cell r="U731">
            <v>1.5424075589999999</v>
          </cell>
          <cell r="V731">
            <v>1.5424075589999999</v>
          </cell>
          <cell r="W731">
            <v>1.5424075589999999</v>
          </cell>
          <cell r="X731">
            <v>1.5424075589999999</v>
          </cell>
          <cell r="Y731">
            <v>1.5424075589999999</v>
          </cell>
          <cell r="Z731">
            <v>1.5424075589999999</v>
          </cell>
          <cell r="AA731">
            <v>18.508890721000004</v>
          </cell>
          <cell r="AB731">
            <v>18.508890721000004</v>
          </cell>
          <cell r="AC731">
            <v>15.481228061000001</v>
          </cell>
        </row>
        <row r="732">
          <cell r="A732" t="str">
            <v>CML_BL0330a_3_ALAN_RBW</v>
          </cell>
          <cell r="M732">
            <v>88.855579281000004</v>
          </cell>
          <cell r="N732">
            <v>70.346688551</v>
          </cell>
          <cell r="O732">
            <v>87.313171712999988</v>
          </cell>
          <cell r="P732">
            <v>85.770764154999995</v>
          </cell>
          <cell r="Q732">
            <v>84.228356587999997</v>
          </cell>
          <cell r="R732">
            <v>82.685949031000007</v>
          </cell>
          <cell r="S732">
            <v>81.143541482999993</v>
          </cell>
          <cell r="T732">
            <v>79.601133916000009</v>
          </cell>
          <cell r="U732">
            <v>78.058726358999991</v>
          </cell>
          <cell r="V732">
            <v>76.516318791000003</v>
          </cell>
          <cell r="W732">
            <v>74.973911232999995</v>
          </cell>
          <cell r="X732">
            <v>73.431503666000012</v>
          </cell>
          <cell r="Y732">
            <v>71.889096119000001</v>
          </cell>
          <cell r="Z732">
            <v>70.346688551</v>
          </cell>
          <cell r="AA732">
            <v>51.837797821000002</v>
          </cell>
          <cell r="AB732">
            <v>33.328907102999999</v>
          </cell>
          <cell r="AC732">
            <v>17.847679042999999</v>
          </cell>
        </row>
        <row r="733">
          <cell r="A733" t="str">
            <v>CML_BL0330a_4_ALAN_AFA</v>
          </cell>
          <cell r="M733">
            <v>26621.922586271772</v>
          </cell>
          <cell r="N733">
            <v>23814.684269250385</v>
          </cell>
          <cell r="O733">
            <v>1982.8402051250316</v>
          </cell>
          <cell r="P733">
            <v>1982.8402051250316</v>
          </cell>
          <cell r="Q733">
            <v>1982.8402051250316</v>
          </cell>
          <cell r="R733">
            <v>1983.6986137856582</v>
          </cell>
          <cell r="S733">
            <v>1983.6986137856582</v>
          </cell>
          <cell r="T733">
            <v>1983.6986137856582</v>
          </cell>
          <cell r="U733">
            <v>1984.986226776598</v>
          </cell>
          <cell r="V733">
            <v>1984.986226776598</v>
          </cell>
          <cell r="W733">
            <v>1984.986226776598</v>
          </cell>
          <cell r="X733">
            <v>1986.7030440978506</v>
          </cell>
          <cell r="Y733">
            <v>1986.7030440978506</v>
          </cell>
          <cell r="Z733">
            <v>1986.7030440978506</v>
          </cell>
          <cell r="AA733">
            <v>21682.176145580477</v>
          </cell>
          <cell r="AB733">
            <v>18029.241873212151</v>
          </cell>
          <cell r="AC733">
            <v>12727.939643463898</v>
          </cell>
        </row>
        <row r="734">
          <cell r="A734" t="str">
            <v>CML_BL0330a_4_ALAN_RBW</v>
          </cell>
          <cell r="M734">
            <v>127516.24002375813</v>
          </cell>
          <cell r="N734">
            <v>104091.88414445295</v>
          </cell>
          <cell r="O734">
            <v>125572.43265737826</v>
          </cell>
          <cell r="P734">
            <v>123589.59245259312</v>
          </cell>
          <cell r="Q734">
            <v>121606.75224726326</v>
          </cell>
          <cell r="R734">
            <v>119701.11931176751</v>
          </cell>
          <cell r="S734">
            <v>117717.42069776682</v>
          </cell>
          <cell r="T734">
            <v>115733.72208428111</v>
          </cell>
          <cell r="U734">
            <v>113865.83437428961</v>
          </cell>
          <cell r="V734">
            <v>111880.84814734792</v>
          </cell>
          <cell r="W734">
            <v>109895.86192082142</v>
          </cell>
          <cell r="X734">
            <v>108065.29023256357</v>
          </cell>
          <cell r="Y734">
            <v>106078.58718880077</v>
          </cell>
          <cell r="Z734">
            <v>104091.88414445295</v>
          </cell>
          <cell r="AA734">
            <v>82409.707998847414</v>
          </cell>
          <cell r="AB734">
            <v>64380.466125630301</v>
          </cell>
          <cell r="AC734">
            <v>51652.526482131223</v>
          </cell>
        </row>
        <row r="735">
          <cell r="A735" t="str">
            <v>CML_BL0330a_5_ALAN_AFA</v>
          </cell>
          <cell r="M735">
            <v>3113.5391915896871</v>
          </cell>
          <cell r="N735">
            <v>3005.3052262738629</v>
          </cell>
          <cell r="O735">
            <v>250.4421021844889</v>
          </cell>
          <cell r="P735">
            <v>250.4421021844889</v>
          </cell>
          <cell r="Q735">
            <v>250.4421021844889</v>
          </cell>
          <cell r="R735">
            <v>250.4421021844889</v>
          </cell>
          <cell r="S735">
            <v>250.4421021844889</v>
          </cell>
          <cell r="T735">
            <v>250.4421021844889</v>
          </cell>
          <cell r="U735">
            <v>250.4421021844889</v>
          </cell>
          <cell r="V735">
            <v>250.4421021844889</v>
          </cell>
          <cell r="W735">
            <v>250.4421021844889</v>
          </cell>
          <cell r="X735">
            <v>250.4421021844889</v>
          </cell>
          <cell r="Y735">
            <v>250.4421021844889</v>
          </cell>
          <cell r="Z735">
            <v>250.4421021844889</v>
          </cell>
          <cell r="AA735">
            <v>2844.8592423969149</v>
          </cell>
          <cell r="AB735">
            <v>2639.9808696346154</v>
          </cell>
          <cell r="AC735">
            <v>2323.294012070764</v>
          </cell>
        </row>
        <row r="736">
          <cell r="A736" t="str">
            <v>CML_BL0330a_5_ALAN_RBW</v>
          </cell>
          <cell r="M736">
            <v>18666.184683388339</v>
          </cell>
          <cell r="N736">
            <v>15660.879457310437</v>
          </cell>
          <cell r="O736">
            <v>18415.74258126584</v>
          </cell>
          <cell r="P736">
            <v>18165.30047914734</v>
          </cell>
          <cell r="Q736">
            <v>17914.858377028864</v>
          </cell>
          <cell r="R736">
            <v>17664.416274710366</v>
          </cell>
          <cell r="S736">
            <v>17413.97417260988</v>
          </cell>
          <cell r="T736">
            <v>17163.532070489378</v>
          </cell>
          <cell r="U736">
            <v>16913.089968188891</v>
          </cell>
          <cell r="V736">
            <v>16662.647865890387</v>
          </cell>
          <cell r="W736">
            <v>16412.20576396992</v>
          </cell>
          <cell r="X736">
            <v>16161.763661529414</v>
          </cell>
          <cell r="Y736">
            <v>15911.321559530928</v>
          </cell>
          <cell r="Z736">
            <v>15660.879457310437</v>
          </cell>
          <cell r="AA736">
            <v>12816.020214913549</v>
          </cell>
          <cell r="AB736">
            <v>10176.039345462905</v>
          </cell>
          <cell r="AC736">
            <v>7852.7453333981548</v>
          </cell>
        </row>
        <row r="737">
          <cell r="A737" t="str">
            <v>CML_BL0330b_1_ALAN_ACTI</v>
          </cell>
          <cell r="M737">
            <v>195.54230000000001</v>
          </cell>
          <cell r="N737">
            <v>195.54229999999995</v>
          </cell>
          <cell r="O737">
            <v>19.554229999999997</v>
          </cell>
          <cell r="P737">
            <v>0</v>
          </cell>
          <cell r="Q737">
            <v>0</v>
          </cell>
          <cell r="R737">
            <v>39.108459999999994</v>
          </cell>
          <cell r="S737">
            <v>0</v>
          </cell>
          <cell r="T737">
            <v>0</v>
          </cell>
          <cell r="U737">
            <v>58.662689999999984</v>
          </cell>
          <cell r="V737">
            <v>0</v>
          </cell>
          <cell r="W737">
            <v>0</v>
          </cell>
          <cell r="X737">
            <v>78.216919999999973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</row>
        <row r="738">
          <cell r="A738" t="str">
            <v>CML_BL0330b_3_ALAN_AFA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</row>
        <row r="739">
          <cell r="A739" t="str">
            <v>CML_BL0330b_3_ALAN_RBW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</row>
        <row r="740">
          <cell r="A740" t="str">
            <v>CML_BL0330b_4_ALAN_AFA</v>
          </cell>
          <cell r="M740">
            <v>837.74654242010774</v>
          </cell>
          <cell r="N740">
            <v>824.74407727113908</v>
          </cell>
          <cell r="O740">
            <v>68.728673105928237</v>
          </cell>
          <cell r="P740">
            <v>68.728673105928237</v>
          </cell>
          <cell r="Q740">
            <v>68.728673105928237</v>
          </cell>
          <cell r="R740">
            <v>68.728673105928237</v>
          </cell>
          <cell r="S740">
            <v>68.728673105928237</v>
          </cell>
          <cell r="T740">
            <v>68.728673105928237</v>
          </cell>
          <cell r="U740">
            <v>68.728673105928237</v>
          </cell>
          <cell r="V740">
            <v>68.728673105928237</v>
          </cell>
          <cell r="W740">
            <v>68.728673105928237</v>
          </cell>
          <cell r="X740">
            <v>68.728673105928237</v>
          </cell>
          <cell r="Y740">
            <v>68.728673105928237</v>
          </cell>
          <cell r="Z740">
            <v>68.728673105928237</v>
          </cell>
          <cell r="AA740">
            <v>809.77695584370861</v>
          </cell>
          <cell r="AB740">
            <v>794.59914025950911</v>
          </cell>
          <cell r="AC740">
            <v>747.46675271091453</v>
          </cell>
        </row>
        <row r="741">
          <cell r="A741" t="str">
            <v>CML_BL0330b_4_ALAN_RBW</v>
          </cell>
          <cell r="M741">
            <v>7844.0010075798946</v>
          </cell>
          <cell r="N741">
            <v>7019.2569303087566</v>
          </cell>
          <cell r="O741">
            <v>7775.2723344739652</v>
          </cell>
          <cell r="P741">
            <v>7706.5436613680367</v>
          </cell>
          <cell r="Q741">
            <v>7637.8149882621074</v>
          </cell>
          <cell r="R741">
            <v>7569.0863151561807</v>
          </cell>
          <cell r="S741">
            <v>7500.357642050255</v>
          </cell>
          <cell r="T741">
            <v>7431.6289689443211</v>
          </cell>
          <cell r="U741">
            <v>7362.9002958383962</v>
          </cell>
          <cell r="V741">
            <v>7294.1716227324659</v>
          </cell>
          <cell r="W741">
            <v>7225.4429496265375</v>
          </cell>
          <cell r="X741">
            <v>7156.7142765206108</v>
          </cell>
          <cell r="Y741">
            <v>7087.9856034146806</v>
          </cell>
          <cell r="Z741">
            <v>7019.2569303087566</v>
          </cell>
          <cell r="AA741">
            <v>6209.4799744650481</v>
          </cell>
          <cell r="AB741">
            <v>5414.8808342055363</v>
          </cell>
          <cell r="AC741">
            <v>4667.4140814946231</v>
          </cell>
        </row>
        <row r="742">
          <cell r="A742" t="str">
            <v>CML_BL0330b_5_ALAN_AFA</v>
          </cell>
          <cell r="M742">
            <v>153.42441744809625</v>
          </cell>
          <cell r="N742">
            <v>134.36727459095337</v>
          </cell>
          <cell r="O742">
            <v>11.197272882579448</v>
          </cell>
          <cell r="P742">
            <v>11.197272882579448</v>
          </cell>
          <cell r="Q742">
            <v>11.197272882579448</v>
          </cell>
          <cell r="R742">
            <v>11.197272882579448</v>
          </cell>
          <cell r="S742">
            <v>11.197272882579448</v>
          </cell>
          <cell r="T742">
            <v>11.197272882579448</v>
          </cell>
          <cell r="U742">
            <v>11.197272882579448</v>
          </cell>
          <cell r="V742">
            <v>11.197272882579448</v>
          </cell>
          <cell r="W742">
            <v>11.197272882579448</v>
          </cell>
          <cell r="X742">
            <v>11.197272882579448</v>
          </cell>
          <cell r="Y742">
            <v>11.197272882579448</v>
          </cell>
          <cell r="Z742">
            <v>11.197272882579448</v>
          </cell>
          <cell r="AA742">
            <v>71.815846019524798</v>
          </cell>
          <cell r="AB742">
            <v>66.385679352858119</v>
          </cell>
          <cell r="AC742">
            <v>61.52021624453787</v>
          </cell>
        </row>
        <row r="743">
          <cell r="A743" t="str">
            <v>CML_BL0330b_5_ALAN_RBW</v>
          </cell>
          <cell r="M743">
            <v>1475.5025625519038</v>
          </cell>
          <cell r="N743">
            <v>1341.1352879609512</v>
          </cell>
          <cell r="O743">
            <v>1464.3052896693246</v>
          </cell>
          <cell r="P743">
            <v>1453.1080167867453</v>
          </cell>
          <cell r="Q743">
            <v>1441.9107439041657</v>
          </cell>
          <cell r="R743">
            <v>1430.7134710215867</v>
          </cell>
          <cell r="S743">
            <v>1419.516198139007</v>
          </cell>
          <cell r="T743">
            <v>1408.3189252564277</v>
          </cell>
          <cell r="U743">
            <v>1397.1216523738476</v>
          </cell>
          <cell r="V743">
            <v>1385.9243794912684</v>
          </cell>
          <cell r="W743">
            <v>1374.7271066086892</v>
          </cell>
          <cell r="X743">
            <v>1363.5298337261097</v>
          </cell>
          <cell r="Y743">
            <v>1352.3325608435302</v>
          </cell>
          <cell r="Z743">
            <v>1341.1352879609512</v>
          </cell>
          <cell r="AA743">
            <v>1269.3194419414251</v>
          </cell>
          <cell r="AB743">
            <v>1202.9337625885676</v>
          </cell>
          <cell r="AC743">
            <v>1141.41354634403</v>
          </cell>
        </row>
        <row r="744">
          <cell r="A744" t="str">
            <v>CML_BL0330b_6_ALAN_AFA</v>
          </cell>
          <cell r="M744">
            <v>0.17237473684210453</v>
          </cell>
          <cell r="N744">
            <v>0.17237473684210453</v>
          </cell>
          <cell r="O744">
            <v>1.4364561403508714E-2</v>
          </cell>
          <cell r="P744">
            <v>1.4364561403508714E-2</v>
          </cell>
          <cell r="Q744">
            <v>1.4364561403508714E-2</v>
          </cell>
          <cell r="R744">
            <v>1.4364561403508714E-2</v>
          </cell>
          <cell r="S744">
            <v>1.4364561403508714E-2</v>
          </cell>
          <cell r="T744">
            <v>1.4364561403508714E-2</v>
          </cell>
          <cell r="U744">
            <v>1.4364561403508714E-2</v>
          </cell>
          <cell r="V744">
            <v>1.4364561403508714E-2</v>
          </cell>
          <cell r="W744">
            <v>1.4364561403508714E-2</v>
          </cell>
          <cell r="X744">
            <v>1.4364561403508714E-2</v>
          </cell>
          <cell r="Y744">
            <v>1.4364561403508714E-2</v>
          </cell>
          <cell r="Z744">
            <v>1.4364561403508714E-2</v>
          </cell>
          <cell r="AA744">
            <v>0.17237473684210453</v>
          </cell>
          <cell r="AB744">
            <v>0.17237473684210453</v>
          </cell>
          <cell r="AC744">
            <v>0.17237473684210453</v>
          </cell>
        </row>
        <row r="745">
          <cell r="A745" t="str">
            <v>CML_BL0330b_6_ALAN_RBW</v>
          </cell>
          <cell r="M745">
            <v>1.4651852631578954</v>
          </cell>
          <cell r="N745">
            <v>1.2928105263157912</v>
          </cell>
          <cell r="O745">
            <v>1.4508207017543868</v>
          </cell>
          <cell r="P745">
            <v>1.4364561403508782</v>
          </cell>
          <cell r="Q745">
            <v>1.4220915789473696</v>
          </cell>
          <cell r="R745">
            <v>1.4077270175438605</v>
          </cell>
          <cell r="S745">
            <v>1.3933624561403521</v>
          </cell>
          <cell r="T745">
            <v>1.3789978947368431</v>
          </cell>
          <cell r="U745">
            <v>1.3646333333333345</v>
          </cell>
          <cell r="V745">
            <v>1.3502687719298256</v>
          </cell>
          <cell r="W745">
            <v>1.3359042105263172</v>
          </cell>
          <cell r="X745">
            <v>1.3215396491228084</v>
          </cell>
          <cell r="Y745">
            <v>1.3071750877192998</v>
          </cell>
          <cell r="Z745">
            <v>1.2928105263157912</v>
          </cell>
          <cell r="AA745">
            <v>1.1204357894736863</v>
          </cell>
          <cell r="AB745">
            <v>0.94806105263158169</v>
          </cell>
          <cell r="AC745">
            <v>0.77568631578947711</v>
          </cell>
        </row>
        <row r="746">
          <cell r="A746" t="str">
            <v>CML_BL0340_1_ALAN_AIB</v>
          </cell>
          <cell r="M746">
            <v>195.54229999999995</v>
          </cell>
          <cell r="N746">
            <v>0</v>
          </cell>
          <cell r="O746">
            <v>175.98806999999999</v>
          </cell>
          <cell r="P746">
            <v>175.98806999999999</v>
          </cell>
          <cell r="Q746">
            <v>175.98806999999999</v>
          </cell>
          <cell r="R746">
            <v>136.87960999999996</v>
          </cell>
          <cell r="S746">
            <v>136.87960999999996</v>
          </cell>
          <cell r="T746">
            <v>136.87960999999996</v>
          </cell>
          <cell r="U746">
            <v>78.216919999999959</v>
          </cell>
          <cell r="V746">
            <v>78.216919999999959</v>
          </cell>
          <cell r="W746">
            <v>78.216919999999959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</row>
        <row r="747">
          <cell r="A747" t="str">
            <v>CML_BL0340_3_ALAN_AIB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</row>
        <row r="748">
          <cell r="A748" t="str">
            <v>CML_BL0340_4_ALAN_AIB</v>
          </cell>
          <cell r="M748">
            <v>70730.814454999971</v>
          </cell>
          <cell r="N748">
            <v>-8.5029761009991489E-12</v>
          </cell>
          <cell r="O748">
            <v>63657.733009499985</v>
          </cell>
          <cell r="P748">
            <v>63657.733009499985</v>
          </cell>
          <cell r="Q748">
            <v>63657.733009499985</v>
          </cell>
          <cell r="R748">
            <v>49511.570118499963</v>
          </cell>
          <cell r="S748">
            <v>49511.570118499963</v>
          </cell>
          <cell r="T748">
            <v>49511.570118499963</v>
          </cell>
          <cell r="U748">
            <v>28292.325781999974</v>
          </cell>
          <cell r="V748">
            <v>28292.325781999974</v>
          </cell>
          <cell r="W748">
            <v>28292.325781999974</v>
          </cell>
          <cell r="X748">
            <v>-8.5029761009991489E-12</v>
          </cell>
          <cell r="Y748">
            <v>-8.5029761009991489E-12</v>
          </cell>
          <cell r="Z748">
            <v>-8.5029761009991489E-12</v>
          </cell>
          <cell r="AA748">
            <v>-8.5029761009991489E-12</v>
          </cell>
          <cell r="AB748">
            <v>-8.5029761009991489E-12</v>
          </cell>
          <cell r="AC748">
            <v>-8.5029761009991489E-12</v>
          </cell>
        </row>
        <row r="749">
          <cell r="A749" t="str">
            <v>CML_BL0340_5_ALAN_AIB</v>
          </cell>
          <cell r="M749">
            <v>91394.615850000147</v>
          </cell>
          <cell r="N749">
            <v>2.1253754312056117E-10</v>
          </cell>
          <cell r="O749">
            <v>82255.154265000179</v>
          </cell>
          <cell r="P749">
            <v>82255.154265000179</v>
          </cell>
          <cell r="Q749">
            <v>82255.154265000179</v>
          </cell>
          <cell r="R749">
            <v>63976.231095000185</v>
          </cell>
          <cell r="S749">
            <v>63976.231095000185</v>
          </cell>
          <cell r="T749">
            <v>63976.231095000185</v>
          </cell>
          <cell r="U749">
            <v>36557.846340000156</v>
          </cell>
          <cell r="V749">
            <v>36557.846340000156</v>
          </cell>
          <cell r="W749">
            <v>36557.846340000156</v>
          </cell>
          <cell r="X749">
            <v>2.1253754312056117E-10</v>
          </cell>
          <cell r="Y749">
            <v>2.1253754312056117E-10</v>
          </cell>
          <cell r="Z749">
            <v>2.1253754312056117E-10</v>
          </cell>
          <cell r="AA749">
            <v>2.1253754312056117E-10</v>
          </cell>
          <cell r="AB749">
            <v>2.1253754312056117E-10</v>
          </cell>
          <cell r="AC749">
            <v>2.1253754312056117E-10</v>
          </cell>
        </row>
        <row r="750">
          <cell r="A750" t="str">
            <v>Rev_Corr_FN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</row>
        <row r="751">
          <cell r="A751" t="str">
            <v>Rev_Corr_MOB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</row>
        <row r="752">
          <cell r="A752" t="str">
            <v>T_VALUE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</row>
        <row r="753">
          <cell r="A753" t="str">
            <v>Inc_inv_ext_ZABA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</row>
        <row r="754">
          <cell r="A754" t="str">
            <v>taxrate_ZABA</v>
          </cell>
          <cell r="M754">
            <v>0.2</v>
          </cell>
          <cell r="N754">
            <v>0.2</v>
          </cell>
          <cell r="O754">
            <v>0.2</v>
          </cell>
          <cell r="P754">
            <v>0.2</v>
          </cell>
          <cell r="Q754">
            <v>0.2</v>
          </cell>
          <cell r="R754">
            <v>0.2</v>
          </cell>
          <cell r="S754">
            <v>0.2</v>
          </cell>
          <cell r="T754">
            <v>0.2</v>
          </cell>
          <cell r="U754">
            <v>0.2</v>
          </cell>
          <cell r="V754">
            <v>0.2</v>
          </cell>
          <cell r="W754">
            <v>0.2</v>
          </cell>
          <cell r="X754">
            <v>0.2</v>
          </cell>
          <cell r="Y754">
            <v>0.2</v>
          </cell>
          <cell r="Z754">
            <v>0.2</v>
          </cell>
          <cell r="AA754">
            <v>0.2</v>
          </cell>
          <cell r="AB754">
            <v>0.2</v>
          </cell>
          <cell r="AC754">
            <v>0.2</v>
          </cell>
        </row>
        <row r="755">
          <cell r="A755" t="str">
            <v>Inc_inv_ext_other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</row>
        <row r="756">
          <cell r="A756" t="str">
            <v>Oth_int_receivsimilar_inc_inp</v>
          </cell>
          <cell r="M756">
            <v>80000</v>
          </cell>
          <cell r="N756">
            <v>75000</v>
          </cell>
          <cell r="O756">
            <v>6000</v>
          </cell>
          <cell r="P756">
            <v>6500</v>
          </cell>
          <cell r="Q756">
            <v>6500</v>
          </cell>
          <cell r="R756">
            <v>6000</v>
          </cell>
          <cell r="S756">
            <v>6000</v>
          </cell>
          <cell r="T756">
            <v>6000</v>
          </cell>
          <cell r="U756">
            <v>6000</v>
          </cell>
          <cell r="V756">
            <v>6000</v>
          </cell>
          <cell r="W756">
            <v>6000</v>
          </cell>
          <cell r="X756">
            <v>6500</v>
          </cell>
          <cell r="Y756">
            <v>6500</v>
          </cell>
          <cell r="Z756">
            <v>7000</v>
          </cell>
          <cell r="AA756">
            <v>70000</v>
          </cell>
          <cell r="AB756">
            <v>65000</v>
          </cell>
          <cell r="AC756">
            <v>60000</v>
          </cell>
        </row>
        <row r="757">
          <cell r="A757" t="str">
            <v>Oth_int_receivsimilar_inc_Siemens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</row>
        <row r="758">
          <cell r="A758" t="str">
            <v>CML_BL0330a_6_ALAN_AFA</v>
          </cell>
          <cell r="M758">
            <v>279.64485042162426</v>
          </cell>
          <cell r="N758">
            <v>279.34658500985955</v>
          </cell>
          <cell r="O758">
            <v>23.27888208457162</v>
          </cell>
          <cell r="P758">
            <v>23.27888208457162</v>
          </cell>
          <cell r="Q758">
            <v>23.27888208457162</v>
          </cell>
          <cell r="R758">
            <v>23.27888208457162</v>
          </cell>
          <cell r="S758">
            <v>23.27888208457162</v>
          </cell>
          <cell r="T758">
            <v>23.27888208457162</v>
          </cell>
          <cell r="U758">
            <v>23.27888208457162</v>
          </cell>
          <cell r="V758">
            <v>23.27888208457162</v>
          </cell>
          <cell r="W758">
            <v>23.27888208457162</v>
          </cell>
          <cell r="X758">
            <v>23.27888208457162</v>
          </cell>
          <cell r="Y758">
            <v>23.27888208457162</v>
          </cell>
          <cell r="Z758">
            <v>23.27888208457162</v>
          </cell>
          <cell r="AA758">
            <v>278.3756685323317</v>
          </cell>
          <cell r="AB758">
            <v>273.76634196644784</v>
          </cell>
          <cell r="AC758">
            <v>234.19574248021007</v>
          </cell>
        </row>
        <row r="759">
          <cell r="A759" t="str">
            <v>CML_BL0330a_6_ALAN_RBW</v>
          </cell>
          <cell r="M759">
            <v>2014.4772595743777</v>
          </cell>
          <cell r="N759">
            <v>1735.1306745675129</v>
          </cell>
          <cell r="O759">
            <v>1991.1983775028061</v>
          </cell>
          <cell r="P759">
            <v>1967.9194954152322</v>
          </cell>
          <cell r="Q759">
            <v>1944.640613316662</v>
          </cell>
          <cell r="R759">
            <v>1921.3617312370902</v>
          </cell>
          <cell r="S759">
            <v>1898.0828491455186</v>
          </cell>
          <cell r="T759">
            <v>1874.8039670799469</v>
          </cell>
          <cell r="U759">
            <v>1851.5250849973745</v>
          </cell>
          <cell r="V759">
            <v>1828.2462029028013</v>
          </cell>
          <cell r="W759">
            <v>1804.9673208152312</v>
          </cell>
          <cell r="X759">
            <v>1781.6884387336577</v>
          </cell>
          <cell r="Y759">
            <v>1758.4095566560875</v>
          </cell>
          <cell r="Z759">
            <v>1735.1306745675129</v>
          </cell>
          <cell r="AA759">
            <v>1456.7550060281853</v>
          </cell>
          <cell r="AB759">
            <v>1182.9886640677371</v>
          </cell>
          <cell r="AC759">
            <v>948.79292158552721</v>
          </cell>
        </row>
        <row r="760">
          <cell r="A760" t="str">
            <v>tax_neting_apraisl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-64933</v>
          </cell>
          <cell r="AA760">
            <v>0</v>
          </cell>
          <cell r="AB760">
            <v>0</v>
          </cell>
          <cell r="AC760">
            <v>0</v>
          </cell>
        </row>
        <row r="761">
          <cell r="A761" t="str">
            <v>CML_BL0210_1_INVE_AFA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</row>
        <row r="762">
          <cell r="A762" t="str">
            <v>CML_BL0210_2_INVE_AFA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</row>
        <row r="763">
          <cell r="A763" t="str">
            <v>CML_BL0210_3_INVE_AFA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</row>
        <row r="764">
          <cell r="A764" t="str">
            <v>CML_BL0210_4_INVE_AFA</v>
          </cell>
          <cell r="M764">
            <v>69141.320000000007</v>
          </cell>
          <cell r="N764">
            <v>73466.87</v>
          </cell>
          <cell r="O764">
            <v>5792.3850000000011</v>
          </cell>
          <cell r="P764">
            <v>5792.3850000000011</v>
          </cell>
          <cell r="Q764">
            <v>5846.1350000000011</v>
          </cell>
          <cell r="R764">
            <v>5907.3516666666665</v>
          </cell>
          <cell r="S764">
            <v>5907.3516666666665</v>
          </cell>
          <cell r="T764">
            <v>5907.3516666666656</v>
          </cell>
          <cell r="U764">
            <v>5999.1766666666663</v>
          </cell>
          <cell r="V764">
            <v>5999.1766666666663</v>
          </cell>
          <cell r="W764">
            <v>6052.9266666666654</v>
          </cell>
          <cell r="X764">
            <v>6175.36</v>
          </cell>
          <cell r="Y764">
            <v>6175.36</v>
          </cell>
          <cell r="Z764">
            <v>7911.9099999999698</v>
          </cell>
          <cell r="AA764">
            <v>127241.52</v>
          </cell>
          <cell r="AB764">
            <v>157156.92000000001</v>
          </cell>
          <cell r="AC764">
            <v>185166.72</v>
          </cell>
        </row>
        <row r="765">
          <cell r="A765" t="str">
            <v>CML_BL0210_5_INVE_AFA</v>
          </cell>
          <cell r="M765">
            <v>3600</v>
          </cell>
          <cell r="N765">
            <v>3600</v>
          </cell>
          <cell r="O765">
            <v>300</v>
          </cell>
          <cell r="P765">
            <v>300</v>
          </cell>
          <cell r="Q765">
            <v>300</v>
          </cell>
          <cell r="R765">
            <v>300</v>
          </cell>
          <cell r="S765">
            <v>300</v>
          </cell>
          <cell r="T765">
            <v>300</v>
          </cell>
          <cell r="U765">
            <v>300</v>
          </cell>
          <cell r="V765">
            <v>300</v>
          </cell>
          <cell r="W765">
            <v>300</v>
          </cell>
          <cell r="X765">
            <v>300</v>
          </cell>
          <cell r="Y765">
            <v>300</v>
          </cell>
          <cell r="Z765">
            <v>300</v>
          </cell>
          <cell r="AA765">
            <v>3600</v>
          </cell>
          <cell r="AB765">
            <v>3600</v>
          </cell>
          <cell r="AC765">
            <v>3600</v>
          </cell>
        </row>
        <row r="766">
          <cell r="A766" t="str">
            <v>Siemens_Adv_Pay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</row>
        <row r="767">
          <cell r="A767" t="str">
            <v>CML_BL0210_5_ALAN_AIB</v>
          </cell>
          <cell r="M767">
            <v>5292.6349150000005</v>
          </cell>
          <cell r="N767">
            <v>0</v>
          </cell>
          <cell r="O767">
            <v>4763.3714234999989</v>
          </cell>
          <cell r="P767">
            <v>4763.3714234999989</v>
          </cell>
          <cell r="Q767">
            <v>4763.3714234999989</v>
          </cell>
          <cell r="R767">
            <v>3704.8444404999991</v>
          </cell>
          <cell r="S767">
            <v>3704.8444404999991</v>
          </cell>
          <cell r="T767">
            <v>3704.8444404999991</v>
          </cell>
          <cell r="U767">
            <v>2117.0539660000004</v>
          </cell>
          <cell r="V767">
            <v>2117.0539660000004</v>
          </cell>
          <cell r="W767">
            <v>2117.0539660000004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</row>
        <row r="768">
          <cell r="A768" t="str">
            <v>CML_BL0210_7_ALAN_AFA</v>
          </cell>
          <cell r="M768">
            <v>740.05143269219889</v>
          </cell>
          <cell r="N768">
            <v>740.05143269219889</v>
          </cell>
          <cell r="O768">
            <v>61.670952724349888</v>
          </cell>
          <cell r="P768">
            <v>61.670952724349888</v>
          </cell>
          <cell r="Q768">
            <v>61.670952724349888</v>
          </cell>
          <cell r="R768">
            <v>61.670952724349888</v>
          </cell>
          <cell r="S768">
            <v>61.670952724349888</v>
          </cell>
          <cell r="T768">
            <v>61.670952724349888</v>
          </cell>
          <cell r="U768">
            <v>61.670952724349888</v>
          </cell>
          <cell r="V768">
            <v>61.670952724349888</v>
          </cell>
          <cell r="W768">
            <v>61.670952724349888</v>
          </cell>
          <cell r="X768">
            <v>61.670952724349888</v>
          </cell>
          <cell r="Y768">
            <v>61.670952724349888</v>
          </cell>
          <cell r="Z768">
            <v>61.670952724349888</v>
          </cell>
          <cell r="AA768">
            <v>740.05143269219889</v>
          </cell>
          <cell r="AB768">
            <v>740.05143269219889</v>
          </cell>
          <cell r="AC768">
            <v>188.27624923120555</v>
          </cell>
        </row>
        <row r="769">
          <cell r="A769" t="str">
            <v>CML_BL0210_7_ALAN_AIB</v>
          </cell>
          <cell r="M769">
            <v>12.12353499999999</v>
          </cell>
          <cell r="N769">
            <v>-1.0574874309554616E-14</v>
          </cell>
          <cell r="O769">
            <v>10.911181499999994</v>
          </cell>
          <cell r="P769">
            <v>10.911181499999994</v>
          </cell>
          <cell r="Q769">
            <v>10.911181499999994</v>
          </cell>
          <cell r="R769">
            <v>8.486474499999991</v>
          </cell>
          <cell r="S769">
            <v>8.486474499999991</v>
          </cell>
          <cell r="T769">
            <v>8.486474499999991</v>
          </cell>
          <cell r="U769">
            <v>4.8494139999999897</v>
          </cell>
          <cell r="V769">
            <v>4.8494139999999888</v>
          </cell>
          <cell r="W769">
            <v>4.8494139999999897</v>
          </cell>
          <cell r="X769">
            <v>-1.0574874309554616E-14</v>
          </cell>
          <cell r="Y769">
            <v>-1.0574874309554616E-14</v>
          </cell>
          <cell r="Z769">
            <v>-1.0574874309554616E-14</v>
          </cell>
          <cell r="AA769">
            <v>-1.0574874309554616E-14</v>
          </cell>
          <cell r="AB769">
            <v>-1.0574874309554616E-14</v>
          </cell>
          <cell r="AC769">
            <v>-1.0574874309554616E-14</v>
          </cell>
        </row>
        <row r="770">
          <cell r="A770" t="str">
            <v>CML_BL0210_7_ALAN_RBW</v>
          </cell>
          <cell r="M770">
            <v>2433.017512307802</v>
          </cell>
          <cell r="N770">
            <v>1705.0896146156031</v>
          </cell>
          <cell r="O770">
            <v>2372.5589130834519</v>
          </cell>
          <cell r="P770">
            <v>2310.8879603591022</v>
          </cell>
          <cell r="Q770">
            <v>2249.217007634752</v>
          </cell>
          <cell r="R770">
            <v>2189.9707619104015</v>
          </cell>
          <cell r="S770">
            <v>2128.2998091860522</v>
          </cell>
          <cell r="T770">
            <v>2066.6288564617016</v>
          </cell>
          <cell r="U770">
            <v>2008.5949642373523</v>
          </cell>
          <cell r="V770">
            <v>1946.9240115130033</v>
          </cell>
          <cell r="W770">
            <v>1885.2530587886533</v>
          </cell>
          <cell r="X770">
            <v>1828.4315200643023</v>
          </cell>
          <cell r="Y770">
            <v>1766.7605673399539</v>
          </cell>
          <cell r="Z770">
            <v>1705.0896146156031</v>
          </cell>
          <cell r="AA770">
            <v>965.03818192340407</v>
          </cell>
          <cell r="AB770">
            <v>224.98674923120555</v>
          </cell>
          <cell r="AC770">
            <v>36.710500000000003</v>
          </cell>
        </row>
        <row r="771">
          <cell r="A771" t="str">
            <v>CML_BL0210_7_INVE_AFA</v>
          </cell>
          <cell r="M771">
            <v>8946.4</v>
          </cell>
          <cell r="N771">
            <v>17883.366666666669</v>
          </cell>
          <cell r="O771">
            <v>802.64666666666676</v>
          </cell>
          <cell r="P771">
            <v>809.31333333333316</v>
          </cell>
          <cell r="Q771">
            <v>849.3133333333335</v>
          </cell>
          <cell r="R771">
            <v>1159.54</v>
          </cell>
          <cell r="S771">
            <v>1181.3108333333334</v>
          </cell>
          <cell r="T771">
            <v>1598.7275000000002</v>
          </cell>
          <cell r="U771">
            <v>1667.1508333333325</v>
          </cell>
          <cell r="V771">
            <v>1773.8175000000001</v>
          </cell>
          <cell r="W771">
            <v>1816.4216666666666</v>
          </cell>
          <cell r="X771">
            <v>1937.875</v>
          </cell>
          <cell r="Y771">
            <v>2061.625</v>
          </cell>
          <cell r="Z771">
            <v>2225.625</v>
          </cell>
          <cell r="AA771">
            <v>42540</v>
          </cell>
          <cell r="AB771">
            <v>51480</v>
          </cell>
          <cell r="AC771">
            <v>59520</v>
          </cell>
        </row>
        <row r="772">
          <cell r="A772" t="str">
            <v>CML_BL0210_7_INVE_AIB</v>
          </cell>
          <cell r="M772">
            <v>6268</v>
          </cell>
          <cell r="N772">
            <v>28962.5</v>
          </cell>
          <cell r="O772">
            <v>6241.2</v>
          </cell>
          <cell r="P772">
            <v>6241.2</v>
          </cell>
          <cell r="Q772">
            <v>6641.2</v>
          </cell>
          <cell r="R772">
            <v>24527.599999999999</v>
          </cell>
          <cell r="S772">
            <v>24646.35</v>
          </cell>
          <cell r="T772">
            <v>27651.35</v>
          </cell>
          <cell r="U772">
            <v>25995.95</v>
          </cell>
          <cell r="V772">
            <v>27395.95</v>
          </cell>
          <cell r="W772">
            <v>27864.7</v>
          </cell>
          <cell r="X772">
            <v>26177.5</v>
          </cell>
          <cell r="Y772">
            <v>27402.5</v>
          </cell>
          <cell r="Z772">
            <v>28962.5</v>
          </cell>
          <cell r="AA772">
            <v>4800</v>
          </cell>
          <cell r="AB772">
            <v>2600</v>
          </cell>
          <cell r="AC772">
            <v>2400</v>
          </cell>
        </row>
        <row r="773">
          <cell r="A773" t="str">
            <v>CML_BL0210_7_INVE_RBW</v>
          </cell>
          <cell r="M773">
            <v>35785.599999999999</v>
          </cell>
          <cell r="N773">
            <v>106707.73333333334</v>
          </cell>
          <cell r="O773">
            <v>38409.753333333334</v>
          </cell>
          <cell r="P773">
            <v>38000.44</v>
          </cell>
          <cell r="Q773">
            <v>39551.126666666663</v>
          </cell>
          <cell r="R773">
            <v>57005.186666666668</v>
          </cell>
          <cell r="S773">
            <v>57130.125833333332</v>
          </cell>
          <cell r="T773">
            <v>80576.398333333331</v>
          </cell>
          <cell r="U773">
            <v>83014.647500000036</v>
          </cell>
          <cell r="V773">
            <v>87640.83</v>
          </cell>
          <cell r="W773">
            <v>88380.658333333296</v>
          </cell>
          <cell r="X773">
            <v>93729.983333333352</v>
          </cell>
          <cell r="Y773">
            <v>99093.358333333337</v>
          </cell>
          <cell r="Z773">
            <v>106707.73333333334</v>
          </cell>
          <cell r="AA773">
            <v>143330.23333333331</v>
          </cell>
          <cell r="AB773">
            <v>136550.23333333328</v>
          </cell>
          <cell r="AC773">
            <v>117230.23333333329</v>
          </cell>
        </row>
        <row r="774">
          <cell r="A774" t="str">
            <v>CML_BL0310a_4_ALAN_RBW</v>
          </cell>
          <cell r="M774">
            <v>169591.02551000001</v>
          </cell>
          <cell r="N774">
            <v>169803.42948000002</v>
          </cell>
          <cell r="O774">
            <v>169612.26590699999</v>
          </cell>
          <cell r="P774">
            <v>169612.26590699999</v>
          </cell>
          <cell r="Q774">
            <v>169612.26590699999</v>
          </cell>
          <cell r="R774">
            <v>169654.746701</v>
          </cell>
          <cell r="S774">
            <v>169654.746701</v>
          </cell>
          <cell r="T774">
            <v>169654.746701</v>
          </cell>
          <cell r="U774">
            <v>169718.46789200002</v>
          </cell>
          <cell r="V774">
            <v>169718.46789200002</v>
          </cell>
          <cell r="W774">
            <v>169718.46789200002</v>
          </cell>
          <cell r="X774">
            <v>169803.42948000002</v>
          </cell>
          <cell r="Y774">
            <v>169803.42948000002</v>
          </cell>
          <cell r="Z774">
            <v>169803.42948000002</v>
          </cell>
          <cell r="AA774">
            <v>169803.42948000002</v>
          </cell>
          <cell r="AB774">
            <v>169803.42948000002</v>
          </cell>
          <cell r="AC774">
            <v>169803.42948000002</v>
          </cell>
        </row>
        <row r="775">
          <cell r="A775" t="str">
            <v>CML_BL0310b_4_ALAN_AFA</v>
          </cell>
          <cell r="M775">
            <v>65561.140669806322</v>
          </cell>
          <cell r="N775">
            <v>67246.276033799193</v>
          </cell>
          <cell r="O775">
            <v>5532.9383932601731</v>
          </cell>
          <cell r="P775">
            <v>5532.9383932601731</v>
          </cell>
          <cell r="Q775">
            <v>5532.9383932601731</v>
          </cell>
          <cell r="R775">
            <v>5568.3973647067205</v>
          </cell>
          <cell r="S775">
            <v>5568.3973647067205</v>
          </cell>
          <cell r="T775">
            <v>5568.3973647067205</v>
          </cell>
          <cell r="U775">
            <v>5621.5858218765416</v>
          </cell>
          <cell r="V775">
            <v>5621.5858218765416</v>
          </cell>
          <cell r="W775">
            <v>5621.5858218765416</v>
          </cell>
          <cell r="X775">
            <v>5692.5037647696408</v>
          </cell>
          <cell r="Y775">
            <v>5692.5037647696408</v>
          </cell>
          <cell r="Z775">
            <v>5692.5037647696408</v>
          </cell>
          <cell r="AA775">
            <v>67350.376241395672</v>
          </cell>
          <cell r="AB775">
            <v>66871.784642415572</v>
          </cell>
          <cell r="AC775">
            <v>66825.068806675088</v>
          </cell>
        </row>
        <row r="776">
          <cell r="A776" t="str">
            <v>CML_BL0310b_4_ALAN_RBW</v>
          </cell>
          <cell r="M776">
            <v>985846.66713119333</v>
          </cell>
          <cell r="N776">
            <v>952062.26952289382</v>
          </cell>
          <cell r="O776">
            <v>986696.34998020332</v>
          </cell>
          <cell r="P776">
            <v>981163.41158721421</v>
          </cell>
          <cell r="Q776">
            <v>975630.47319422278</v>
          </cell>
          <cell r="R776">
            <v>982827.31831578654</v>
          </cell>
          <cell r="S776">
            <v>977258.92095035024</v>
          </cell>
          <cell r="T776">
            <v>971690.52358591277</v>
          </cell>
          <cell r="U776">
            <v>985216.80149330688</v>
          </cell>
          <cell r="V776">
            <v>979595.21567170089</v>
          </cell>
          <cell r="W776">
            <v>973973.62984909315</v>
          </cell>
          <cell r="X776">
            <v>993811.61105659429</v>
          </cell>
          <cell r="Y776">
            <v>988119.1072920938</v>
          </cell>
          <cell r="Z776">
            <v>952062.26952289382</v>
          </cell>
          <cell r="AA776">
            <v>876710.35628439905</v>
          </cell>
          <cell r="AB776">
            <v>809838.57164518267</v>
          </cell>
          <cell r="AC776">
            <v>743013.50283350865</v>
          </cell>
        </row>
        <row r="777">
          <cell r="A777" t="str">
            <v>CML_BL0310b_4_INVE_AFA</v>
          </cell>
          <cell r="M777">
            <v>2797.2972027000005</v>
          </cell>
          <cell r="N777">
            <v>5039.2671829500023</v>
          </cell>
          <cell r="O777">
            <v>295.58998218750003</v>
          </cell>
          <cell r="P777">
            <v>295.58998218750003</v>
          </cell>
          <cell r="Q777">
            <v>364.33991343750012</v>
          </cell>
          <cell r="R777">
            <v>372.63712736250005</v>
          </cell>
          <cell r="S777">
            <v>372.63712736250005</v>
          </cell>
          <cell r="T777">
            <v>419.85930236250005</v>
          </cell>
          <cell r="U777">
            <v>432.30512325000007</v>
          </cell>
          <cell r="V777">
            <v>432.30512325000012</v>
          </cell>
          <cell r="W777">
            <v>501.05505449999998</v>
          </cell>
          <cell r="X777">
            <v>517.64948235000008</v>
          </cell>
          <cell r="Y777">
            <v>517.64948235000008</v>
          </cell>
          <cell r="Z777">
            <v>517.64948235000156</v>
          </cell>
          <cell r="AA777">
            <v>7393.4592732000001</v>
          </cell>
          <cell r="AB777">
            <v>7996.7920032000011</v>
          </cell>
          <cell r="AC777">
            <v>8593.4580732000013</v>
          </cell>
        </row>
        <row r="778">
          <cell r="A778" t="str">
            <v>CML_BL0310b_4_INVE_AIB</v>
          </cell>
          <cell r="M778">
            <v>14935</v>
          </cell>
          <cell r="N778">
            <v>9000</v>
          </cell>
          <cell r="O778">
            <v>13441.5</v>
          </cell>
          <cell r="P778">
            <v>13441.5</v>
          </cell>
          <cell r="Q778">
            <v>17941.5</v>
          </cell>
          <cell r="R778">
            <v>14954.5</v>
          </cell>
          <cell r="S778">
            <v>14954.5</v>
          </cell>
          <cell r="T778">
            <v>14954.5</v>
          </cell>
          <cell r="U778">
            <v>10474</v>
          </cell>
          <cell r="V778">
            <v>10474</v>
          </cell>
          <cell r="W778">
            <v>14974</v>
          </cell>
          <cell r="X778">
            <v>9000</v>
          </cell>
          <cell r="Y778">
            <v>9000</v>
          </cell>
          <cell r="Z778">
            <v>9000</v>
          </cell>
          <cell r="AA778">
            <v>4700</v>
          </cell>
          <cell r="AB778">
            <v>6000</v>
          </cell>
          <cell r="AC778">
            <v>6000</v>
          </cell>
        </row>
        <row r="779">
          <cell r="A779" t="str">
            <v>CML_BL0310b_4_INVE_RBW</v>
          </cell>
          <cell r="M779">
            <v>81121.702797299935</v>
          </cell>
          <cell r="N779">
            <v>178517.43561434999</v>
          </cell>
          <cell r="O779">
            <v>103319.61281511249</v>
          </cell>
          <cell r="P779">
            <v>103024.02283292497</v>
          </cell>
          <cell r="Q779">
            <v>127409.6829194875</v>
          </cell>
          <cell r="R779">
            <v>130024.04579212499</v>
          </cell>
          <cell r="S779">
            <v>129651.40866476251</v>
          </cell>
          <cell r="T779">
            <v>146231.54936240005</v>
          </cell>
          <cell r="U779">
            <v>150279.74423914996</v>
          </cell>
          <cell r="V779">
            <v>149847.43911589999</v>
          </cell>
          <cell r="W779">
            <v>174096.38406140002</v>
          </cell>
          <cell r="X779">
            <v>179552.73457904995</v>
          </cell>
          <cell r="Y779">
            <v>179035.08509669997</v>
          </cell>
          <cell r="Z779">
            <v>178517.43561434999</v>
          </cell>
          <cell r="AA779">
            <v>206573.97634115006</v>
          </cell>
          <cell r="AB779">
            <v>216677.18433794993</v>
          </cell>
          <cell r="AC779">
            <v>225983.72626474992</v>
          </cell>
        </row>
        <row r="780">
          <cell r="A780" t="str">
            <v>CML_BL0310b_5_ALAN_AFA</v>
          </cell>
          <cell r="M780">
            <v>366176.11596749222</v>
          </cell>
          <cell r="N780">
            <v>355904.23514281557</v>
          </cell>
          <cell r="O780">
            <v>29611.234936108231</v>
          </cell>
          <cell r="P780">
            <v>29611.234936108231</v>
          </cell>
          <cell r="Q780">
            <v>29611.234936108231</v>
          </cell>
          <cell r="R780">
            <v>29634.960599004768</v>
          </cell>
          <cell r="S780">
            <v>29634.960599004768</v>
          </cell>
          <cell r="T780">
            <v>29634.960599004768</v>
          </cell>
          <cell r="U780">
            <v>29670.549093349553</v>
          </cell>
          <cell r="V780">
            <v>29670.549093349553</v>
          </cell>
          <cell r="W780">
            <v>29670.549093349553</v>
          </cell>
          <cell r="X780">
            <v>29718.000419142623</v>
          </cell>
          <cell r="Y780">
            <v>29718.000419142623</v>
          </cell>
          <cell r="Z780">
            <v>29718.000419142623</v>
          </cell>
          <cell r="AA780">
            <v>334965.84151266073</v>
          </cell>
          <cell r="AB780">
            <v>324137.19614019128</v>
          </cell>
          <cell r="AC780">
            <v>314442.25457711122</v>
          </cell>
        </row>
        <row r="781">
          <cell r="A781" t="str">
            <v>CML_BL0310b_5_ALAN_RBW</v>
          </cell>
          <cell r="M781">
            <v>4207976.2189725097</v>
          </cell>
          <cell r="N781">
            <v>3894778.2197496924</v>
          </cell>
          <cell r="O781">
            <v>4182635.6076284004</v>
          </cell>
          <cell r="P781">
            <v>4153024.3726922879</v>
          </cell>
          <cell r="Q781">
            <v>4123413.1377561828</v>
          </cell>
          <cell r="R781">
            <v>4102319.4243411813</v>
          </cell>
          <cell r="S781">
            <v>4072684.46374217</v>
          </cell>
          <cell r="T781">
            <v>4043049.5031431708</v>
          </cell>
          <cell r="U781">
            <v>4026190.8248258177</v>
          </cell>
          <cell r="V781">
            <v>3996520.2757324697</v>
          </cell>
          <cell r="W781">
            <v>3966849.7266391297</v>
          </cell>
          <cell r="X781">
            <v>3954214.2205879758</v>
          </cell>
          <cell r="Y781">
            <v>3924496.2201688364</v>
          </cell>
          <cell r="Z781">
            <v>3894778.2197496924</v>
          </cell>
          <cell r="AA781">
            <v>3559812.3782370323</v>
          </cell>
          <cell r="AB781">
            <v>3235675.1820968422</v>
          </cell>
          <cell r="AC781">
            <v>2921232.927519728</v>
          </cell>
        </row>
        <row r="782">
          <cell r="A782" t="str">
            <v>CML_BL0310c_4_ALAN_AFA</v>
          </cell>
          <cell r="M782">
            <v>501.93627025727267</v>
          </cell>
          <cell r="N782">
            <v>501.93627025727267</v>
          </cell>
          <cell r="O782">
            <v>41.828022521439387</v>
          </cell>
          <cell r="P782">
            <v>41.828022521439387</v>
          </cell>
          <cell r="Q782">
            <v>41.828022521439387</v>
          </cell>
          <cell r="R782">
            <v>41.828022521439387</v>
          </cell>
          <cell r="S782">
            <v>41.828022521439387</v>
          </cell>
          <cell r="T782">
            <v>41.828022521439387</v>
          </cell>
          <cell r="U782">
            <v>41.828022521439387</v>
          </cell>
          <cell r="V782">
            <v>41.828022521439387</v>
          </cell>
          <cell r="W782">
            <v>41.828022521439387</v>
          </cell>
          <cell r="X782">
            <v>41.828022521439387</v>
          </cell>
          <cell r="Y782">
            <v>41.828022521439387</v>
          </cell>
          <cell r="Z782">
            <v>41.828022521439387</v>
          </cell>
          <cell r="AA782">
            <v>501.93627025727255</v>
          </cell>
          <cell r="AB782">
            <v>501.93627025727255</v>
          </cell>
          <cell r="AC782">
            <v>501.93627025727267</v>
          </cell>
        </row>
        <row r="783">
          <cell r="A783" t="str">
            <v>CML_BL0310c_4_ALAN_RBW</v>
          </cell>
          <cell r="M783">
            <v>11265.769829742727</v>
          </cell>
          <cell r="N783">
            <v>10763.833559485456</v>
          </cell>
          <cell r="O783">
            <v>11223.941807221288</v>
          </cell>
          <cell r="P783">
            <v>11182.113784699848</v>
          </cell>
          <cell r="Q783">
            <v>11140.285762178408</v>
          </cell>
          <cell r="R783">
            <v>11098.457739656968</v>
          </cell>
          <cell r="S783">
            <v>11056.629717135531</v>
          </cell>
          <cell r="T783">
            <v>11014.801694614089</v>
          </cell>
          <cell r="U783">
            <v>10972.973672092652</v>
          </cell>
          <cell r="V783">
            <v>10931.145649571214</v>
          </cell>
          <cell r="W783">
            <v>10889.317627049773</v>
          </cell>
          <cell r="X783">
            <v>10847.489604528335</v>
          </cell>
          <cell r="Y783">
            <v>10805.661582006895</v>
          </cell>
          <cell r="Z783">
            <v>10763.833559485456</v>
          </cell>
          <cell r="AA783">
            <v>10261.897289228182</v>
          </cell>
          <cell r="AB783">
            <v>9759.9610189709092</v>
          </cell>
          <cell r="AC783">
            <v>9258.0247487136385</v>
          </cell>
        </row>
        <row r="784">
          <cell r="A784" t="str">
            <v>CML_BL0310c_4_INVE_AFA</v>
          </cell>
          <cell r="M784">
            <v>147.06651960000002</v>
          </cell>
          <cell r="N784">
            <v>147.06651960000002</v>
          </cell>
          <cell r="O784">
            <v>12.255543300000001</v>
          </cell>
          <cell r="P784">
            <v>12.255543300000001</v>
          </cell>
          <cell r="Q784">
            <v>12.255543300000001</v>
          </cell>
          <cell r="R784">
            <v>12.255543300000001</v>
          </cell>
          <cell r="S784">
            <v>12.255543300000001</v>
          </cell>
          <cell r="T784">
            <v>12.255543300000001</v>
          </cell>
          <cell r="U784">
            <v>12.255543300000001</v>
          </cell>
          <cell r="V784">
            <v>12.255543300000001</v>
          </cell>
          <cell r="W784">
            <v>12.255543300000001</v>
          </cell>
          <cell r="X784">
            <v>12.255543300000001</v>
          </cell>
          <cell r="Y784">
            <v>12.255543300000001</v>
          </cell>
          <cell r="Z784">
            <v>12.255543299999999</v>
          </cell>
          <cell r="AA784">
            <v>147.06651960000002</v>
          </cell>
          <cell r="AB784">
            <v>147.06651960000002</v>
          </cell>
          <cell r="AC784">
            <v>147.06651960000002</v>
          </cell>
        </row>
        <row r="785">
          <cell r="A785" t="str">
            <v>CML_BL0310c_4_INVE_AIB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</row>
        <row r="786">
          <cell r="A786" t="str">
            <v>CML_BL0310c_4_INVE_RBW</v>
          </cell>
          <cell r="M786">
            <v>4264.9334804</v>
          </cell>
          <cell r="N786">
            <v>4117.8669608</v>
          </cell>
          <cell r="O786">
            <v>4252.6779371000002</v>
          </cell>
          <cell r="P786">
            <v>4240.4223937999996</v>
          </cell>
          <cell r="Q786">
            <v>4228.1668504999998</v>
          </cell>
          <cell r="R786">
            <v>4215.9113072</v>
          </cell>
          <cell r="S786">
            <v>4203.6557639000002</v>
          </cell>
          <cell r="T786">
            <v>4191.4002205999996</v>
          </cell>
          <cell r="U786">
            <v>4179.1446772999998</v>
          </cell>
          <cell r="V786">
            <v>4166.889134</v>
          </cell>
          <cell r="W786">
            <v>4154.6335907000002</v>
          </cell>
          <cell r="X786">
            <v>4142.3780473999996</v>
          </cell>
          <cell r="Y786">
            <v>4130.1225040999998</v>
          </cell>
          <cell r="Z786">
            <v>4117.8669608</v>
          </cell>
          <cell r="AA786">
            <v>3970.8004412</v>
          </cell>
          <cell r="AB786">
            <v>3823.7339216</v>
          </cell>
          <cell r="AC786">
            <v>3676.667402</v>
          </cell>
        </row>
        <row r="787">
          <cell r="A787" t="str">
            <v>CML_BL0320_6_INVE_AFA</v>
          </cell>
          <cell r="M787">
            <v>8100.7</v>
          </cell>
          <cell r="N787">
            <v>15198.7</v>
          </cell>
          <cell r="O787">
            <v>766.05833333333339</v>
          </cell>
          <cell r="P787">
            <v>857.05833333333339</v>
          </cell>
          <cell r="Q787">
            <v>948.05833333333328</v>
          </cell>
          <cell r="R787">
            <v>1039.0583333333338</v>
          </cell>
          <cell r="S787">
            <v>1130.0583333333332</v>
          </cell>
          <cell r="T787">
            <v>1221.0583333333329</v>
          </cell>
          <cell r="U787">
            <v>1312.0583333333332</v>
          </cell>
          <cell r="V787">
            <v>1403.0583333333334</v>
          </cell>
          <cell r="W787">
            <v>1494.0583333333341</v>
          </cell>
          <cell r="X787">
            <v>1585.0583333333329</v>
          </cell>
          <cell r="Y787">
            <v>1676.0583333333338</v>
          </cell>
          <cell r="Z787">
            <v>1767.0583333333361</v>
          </cell>
          <cell r="AA787">
            <v>42243.9</v>
          </cell>
          <cell r="AB787">
            <v>65387.02</v>
          </cell>
          <cell r="AC787">
            <v>90595.02</v>
          </cell>
        </row>
        <row r="788">
          <cell r="A788" t="str">
            <v>CML_BL0320_6_INVE_AIB</v>
          </cell>
          <cell r="M788">
            <v>0</v>
          </cell>
          <cell r="N788">
            <v>-7.2759576141834259E-12</v>
          </cell>
          <cell r="O788">
            <v>0</v>
          </cell>
          <cell r="P788">
            <v>0</v>
          </cell>
          <cell r="Q788">
            <v>-1.7337242752546445E-12</v>
          </cell>
          <cell r="R788">
            <v>-1.4779288903810084E-12</v>
          </cell>
          <cell r="S788">
            <v>1.0800249583553523E-12</v>
          </cell>
          <cell r="T788">
            <v>7.9580786405131221E-13</v>
          </cell>
          <cell r="U788">
            <v>2.1600499167107046E-12</v>
          </cell>
          <cell r="V788">
            <v>-1.3642420526593924E-12</v>
          </cell>
          <cell r="W788">
            <v>-2.2737367544323206E-13</v>
          </cell>
          <cell r="X788">
            <v>-3.4106051316484809E-12</v>
          </cell>
          <cell r="Y788">
            <v>-9.0949470177292824E-13</v>
          </cell>
          <cell r="Z788">
            <v>-7.2759576141834259E-12</v>
          </cell>
          <cell r="AA788">
            <v>-5.3660187404602766E-11</v>
          </cell>
          <cell r="AB788">
            <v>-6.5483618527650833E-11</v>
          </cell>
          <cell r="AC788">
            <v>9.0949470177292824E-12</v>
          </cell>
        </row>
        <row r="789">
          <cell r="A789" t="str">
            <v>CML_BL0320_6_INVE_RBW</v>
          </cell>
          <cell r="M789">
            <v>32402.799999999999</v>
          </cell>
          <cell r="N789">
            <v>82724.100000000006</v>
          </cell>
          <cell r="O789">
            <v>37096.741666666661</v>
          </cell>
          <cell r="P789">
            <v>41699.683333333349</v>
          </cell>
          <cell r="Q789">
            <v>46211.625000000029</v>
          </cell>
          <cell r="R789">
            <v>50632.566666666658</v>
          </cell>
          <cell r="S789">
            <v>54962.508333333346</v>
          </cell>
          <cell r="T789">
            <v>59201.45</v>
          </cell>
          <cell r="U789">
            <v>63349.391666666699</v>
          </cell>
          <cell r="V789">
            <v>67406.333333333343</v>
          </cell>
          <cell r="W789">
            <v>71372.275000000023</v>
          </cell>
          <cell r="X789">
            <v>75247.216666666689</v>
          </cell>
          <cell r="Y789">
            <v>79031.158333333282</v>
          </cell>
          <cell r="Z789">
            <v>82724.100000000006</v>
          </cell>
          <cell r="AA789">
            <v>145676.20000000001</v>
          </cell>
          <cell r="AB789">
            <v>196004.78</v>
          </cell>
          <cell r="AC789">
            <v>231449.76</v>
          </cell>
        </row>
        <row r="790">
          <cell r="A790" t="str">
            <v>CML_BL0320_7_ALAN_AFA</v>
          </cell>
          <cell r="M790">
            <v>227958.16865856288</v>
          </cell>
          <cell r="N790">
            <v>231965.29546117477</v>
          </cell>
          <cell r="O790">
            <v>19125.815711617219</v>
          </cell>
          <cell r="P790">
            <v>19125.815711617219</v>
          </cell>
          <cell r="Q790">
            <v>19125.815711617219</v>
          </cell>
          <cell r="R790">
            <v>19228.128500129718</v>
          </cell>
          <cell r="S790">
            <v>19228.128500129718</v>
          </cell>
          <cell r="T790">
            <v>19228.128500129718</v>
          </cell>
          <cell r="U790">
            <v>19381.597682898489</v>
          </cell>
          <cell r="V790">
            <v>19381.597682898489</v>
          </cell>
          <cell r="W790">
            <v>19381.597682898489</v>
          </cell>
          <cell r="X790">
            <v>19586.223259923478</v>
          </cell>
          <cell r="Y790">
            <v>19586.223259923478</v>
          </cell>
          <cell r="Z790">
            <v>19586.223259923478</v>
          </cell>
          <cell r="AA790">
            <v>229536.51707026467</v>
          </cell>
          <cell r="AB790">
            <v>215820.82826620719</v>
          </cell>
          <cell r="AC790">
            <v>189864.39252893004</v>
          </cell>
        </row>
        <row r="791">
          <cell r="A791" t="str">
            <v>CML_BL0320_7_ALAN_RBW</v>
          </cell>
          <cell r="M791">
            <v>1101259.4594044846</v>
          </cell>
          <cell r="N791">
            <v>918661.76011517062</v>
          </cell>
          <cell r="O791">
            <v>1087070.4033099869</v>
          </cell>
          <cell r="P791">
            <v>1067944.5875983157</v>
          </cell>
          <cell r="Q791">
            <v>1048818.7718863715</v>
          </cell>
          <cell r="R791">
            <v>1039464.1626213137</v>
          </cell>
          <cell r="S791">
            <v>1020236.0341217491</v>
          </cell>
          <cell r="T791">
            <v>1001007.9056212716</v>
          </cell>
          <cell r="U791">
            <v>996436.58679096668</v>
          </cell>
          <cell r="V791">
            <v>977054.98910750158</v>
          </cell>
          <cell r="W791">
            <v>957673.39142566908</v>
          </cell>
          <cell r="X791">
            <v>957834.20663530333</v>
          </cell>
          <cell r="Y791">
            <v>938247.98337521672</v>
          </cell>
          <cell r="Z791">
            <v>918661.76011517062</v>
          </cell>
          <cell r="AA791">
            <v>689125.24304507067</v>
          </cell>
          <cell r="AB791">
            <v>473304.41477778525</v>
          </cell>
          <cell r="AC791">
            <v>283440.02224895381</v>
          </cell>
        </row>
        <row r="792">
          <cell r="A792" t="str">
            <v>CML_BL0320_7_INVE_AFA</v>
          </cell>
          <cell r="M792">
            <v>30827.25</v>
          </cell>
          <cell r="N792">
            <v>56536.577220366678</v>
          </cell>
          <cell r="O792">
            <v>2767.5106250000003</v>
          </cell>
          <cell r="P792">
            <v>2868.0150000000003</v>
          </cell>
          <cell r="Q792">
            <v>3026.2526875000003</v>
          </cell>
          <cell r="R792">
            <v>3693.3461250000009</v>
          </cell>
          <cell r="S792">
            <v>3992.0927916666683</v>
          </cell>
          <cell r="T792">
            <v>4654.1722708333346</v>
          </cell>
          <cell r="U792">
            <v>5077.8814226333325</v>
          </cell>
          <cell r="V792">
            <v>5145.3982976333318</v>
          </cell>
          <cell r="W792">
            <v>5230.772880966666</v>
          </cell>
          <cell r="X792">
            <v>6318.728089299997</v>
          </cell>
          <cell r="Y792">
            <v>6445.0939940833323</v>
          </cell>
          <cell r="Z792">
            <v>7317.3130357499813</v>
          </cell>
          <cell r="AA792">
            <v>133655.0821440001</v>
          </cell>
          <cell r="AB792">
            <v>176377.56785900012</v>
          </cell>
          <cell r="AC792">
            <v>215697.24107400002</v>
          </cell>
        </row>
        <row r="793">
          <cell r="A793" t="str">
            <v>CML_BL0320_7_INVE_AIB</v>
          </cell>
          <cell r="M793">
            <v>94950</v>
          </cell>
          <cell r="N793">
            <v>80019.12</v>
          </cell>
          <cell r="O793">
            <v>87548.56</v>
          </cell>
          <cell r="P793">
            <v>89661.72</v>
          </cell>
          <cell r="Q793">
            <v>95437.77</v>
          </cell>
          <cell r="R793">
            <v>84278.53999999995</v>
          </cell>
          <cell r="S793">
            <v>87354.9</v>
          </cell>
          <cell r="T793">
            <v>99719.09</v>
          </cell>
          <cell r="U793">
            <v>72639.100000000006</v>
          </cell>
          <cell r="V793">
            <v>73238.16</v>
          </cell>
          <cell r="W793">
            <v>77429.48</v>
          </cell>
          <cell r="X793">
            <v>55750.06</v>
          </cell>
          <cell r="Y793">
            <v>59165.559999999925</v>
          </cell>
          <cell r="Z793">
            <v>80019.12</v>
          </cell>
          <cell r="AA793">
            <v>96694.8</v>
          </cell>
          <cell r="AB793">
            <v>79807.199999999997</v>
          </cell>
          <cell r="AC793">
            <v>76685.099999999919</v>
          </cell>
        </row>
        <row r="794">
          <cell r="A794" t="str">
            <v>CML_BL0320_7_INVE_RBW</v>
          </cell>
          <cell r="M794">
            <v>218222.75</v>
          </cell>
          <cell r="N794">
            <v>631427.05277963378</v>
          </cell>
          <cell r="O794">
            <v>235258.52937500004</v>
          </cell>
          <cell r="P794">
            <v>242718.40437500004</v>
          </cell>
          <cell r="Q794">
            <v>255970.12168749995</v>
          </cell>
          <cell r="R794">
            <v>318490.55556250014</v>
          </cell>
          <cell r="S794">
            <v>345216.55277083314</v>
          </cell>
          <cell r="T794">
            <v>406865.4904999999</v>
          </cell>
          <cell r="U794">
            <v>443833.59907736687</v>
          </cell>
          <cell r="V794">
            <v>445849.29077973356</v>
          </cell>
          <cell r="W794">
            <v>449493.94789876655</v>
          </cell>
          <cell r="X794">
            <v>548579.98980946664</v>
          </cell>
          <cell r="Y794">
            <v>554552.45581538335</v>
          </cell>
          <cell r="Z794">
            <v>631427.05277963378</v>
          </cell>
          <cell r="AA794">
            <v>867068.2906356341</v>
          </cell>
          <cell r="AB794">
            <v>1034316.3227766339</v>
          </cell>
          <cell r="AC794">
            <v>1134622.1817026343</v>
          </cell>
        </row>
        <row r="795">
          <cell r="A795" t="str">
            <v>CML_BL0330a_4_INVE_AFA</v>
          </cell>
          <cell r="M795">
            <v>3050.7171813999998</v>
          </cell>
          <cell r="N795">
            <v>4428.9533808999995</v>
          </cell>
          <cell r="O795">
            <v>260.37920949166664</v>
          </cell>
          <cell r="P795">
            <v>260.37920949166664</v>
          </cell>
          <cell r="Q795">
            <v>332.45560499166663</v>
          </cell>
          <cell r="R795">
            <v>344.7611604083333</v>
          </cell>
          <cell r="S795">
            <v>344.7611604083333</v>
          </cell>
          <cell r="T795">
            <v>344.7611604083333</v>
          </cell>
          <cell r="U795">
            <v>363.21949353333326</v>
          </cell>
          <cell r="V795">
            <v>363.21949353333326</v>
          </cell>
          <cell r="W795">
            <v>435.29588903333337</v>
          </cell>
          <cell r="X795">
            <v>459.90699986666664</v>
          </cell>
          <cell r="Y795">
            <v>459.90699986666664</v>
          </cell>
          <cell r="Z795">
            <v>459.90699986666743</v>
          </cell>
          <cell r="AA795">
            <v>6094.1003838000006</v>
          </cell>
          <cell r="AB795">
            <v>6851.3667925999998</v>
          </cell>
          <cell r="AC795">
            <v>7475.2998014000004</v>
          </cell>
        </row>
        <row r="796">
          <cell r="A796" t="str">
            <v>CML_BL0330a_4_INVE_AIB</v>
          </cell>
          <cell r="M796">
            <v>14850</v>
          </cell>
          <cell r="N796">
            <v>0</v>
          </cell>
          <cell r="O796">
            <v>13365</v>
          </cell>
          <cell r="P796">
            <v>13365</v>
          </cell>
          <cell r="Q796">
            <v>13365</v>
          </cell>
          <cell r="R796">
            <v>10395</v>
          </cell>
          <cell r="S796">
            <v>10395</v>
          </cell>
          <cell r="T796">
            <v>10395</v>
          </cell>
          <cell r="U796">
            <v>5940</v>
          </cell>
          <cell r="V796">
            <v>5940</v>
          </cell>
          <cell r="W796">
            <v>5940</v>
          </cell>
          <cell r="X796">
            <v>0</v>
          </cell>
          <cell r="Y796">
            <v>0</v>
          </cell>
          <cell r="Z796">
            <v>0</v>
          </cell>
          <cell r="AA796">
            <v>2000</v>
          </cell>
          <cell r="AB796">
            <v>0</v>
          </cell>
          <cell r="AC796">
            <v>0</v>
          </cell>
        </row>
        <row r="797">
          <cell r="A797" t="str">
            <v>CML_BL0330a_4_INVE_RBW</v>
          </cell>
          <cell r="M797">
            <v>37621.282818599997</v>
          </cell>
          <cell r="N797">
            <v>76102.329437700013</v>
          </cell>
          <cell r="O797">
            <v>38845.903609108333</v>
          </cell>
          <cell r="P797">
            <v>38585.524399616668</v>
          </cell>
          <cell r="Q797">
            <v>52283.068794625004</v>
          </cell>
          <cell r="R797">
            <v>54908.307634216661</v>
          </cell>
          <cell r="S797">
            <v>54563.546473808332</v>
          </cell>
          <cell r="T797">
            <v>54218.785313400011</v>
          </cell>
          <cell r="U797">
            <v>58310.565819866664</v>
          </cell>
          <cell r="V797">
            <v>57947.346326333347</v>
          </cell>
          <cell r="W797">
            <v>71542.050437300015</v>
          </cell>
          <cell r="X797">
            <v>77022.143437433348</v>
          </cell>
          <cell r="Y797">
            <v>76562.236437566666</v>
          </cell>
          <cell r="Z797">
            <v>76102.329437700013</v>
          </cell>
          <cell r="AA797">
            <v>83872.229053899995</v>
          </cell>
          <cell r="AB797">
            <v>94228.862261300019</v>
          </cell>
          <cell r="AC797">
            <v>101961.56245990001</v>
          </cell>
        </row>
        <row r="798">
          <cell r="A798" t="str">
            <v>CML_BL0330a_7_ALAN_AFA</v>
          </cell>
          <cell r="M798">
            <v>361.39736446881221</v>
          </cell>
          <cell r="N798">
            <v>359.6115820354695</v>
          </cell>
          <cell r="O798">
            <v>29.967631836039086</v>
          </cell>
          <cell r="P798">
            <v>29.967631836039086</v>
          </cell>
          <cell r="Q798">
            <v>29.967631836039086</v>
          </cell>
          <cell r="R798">
            <v>29.967631836039086</v>
          </cell>
          <cell r="S798">
            <v>29.967631836039086</v>
          </cell>
          <cell r="T798">
            <v>29.967631836039086</v>
          </cell>
          <cell r="U798">
            <v>29.967631836039086</v>
          </cell>
          <cell r="V798">
            <v>29.967631836039086</v>
          </cell>
          <cell r="W798">
            <v>29.967631836039086</v>
          </cell>
          <cell r="X798">
            <v>29.967631836039086</v>
          </cell>
          <cell r="Y798">
            <v>29.967631836039086</v>
          </cell>
          <cell r="Z798">
            <v>29.967631836039086</v>
          </cell>
          <cell r="AA798">
            <v>355.27872947008603</v>
          </cell>
          <cell r="AB798">
            <v>341.99041324072897</v>
          </cell>
          <cell r="AC798">
            <v>330.41848075649375</v>
          </cell>
        </row>
        <row r="799">
          <cell r="A799" t="str">
            <v>CML_BL0330a_7_ALAN_RBW</v>
          </cell>
          <cell r="M799">
            <v>2974.7963605031787</v>
          </cell>
          <cell r="N799">
            <v>2615.1847785387208</v>
          </cell>
          <cell r="O799">
            <v>2944.8287286151403</v>
          </cell>
          <cell r="P799">
            <v>2914.8610969261035</v>
          </cell>
          <cell r="Q799">
            <v>2884.8934650400647</v>
          </cell>
          <cell r="R799">
            <v>2854.9258332440263</v>
          </cell>
          <cell r="S799">
            <v>2824.9582013629874</v>
          </cell>
          <cell r="T799">
            <v>2794.9905694749491</v>
          </cell>
          <cell r="U799">
            <v>2765.0229376869106</v>
          </cell>
          <cell r="V799">
            <v>2735.0553057988736</v>
          </cell>
          <cell r="W799">
            <v>2705.0876740038348</v>
          </cell>
          <cell r="X799">
            <v>2675.1200421147973</v>
          </cell>
          <cell r="Y799">
            <v>2645.1524103047591</v>
          </cell>
          <cell r="Z799">
            <v>2615.1847785387208</v>
          </cell>
          <cell r="AA799">
            <v>2259.9060490326369</v>
          </cell>
          <cell r="AB799">
            <v>1917.9156357429101</v>
          </cell>
          <cell r="AC799">
            <v>1587.4971550574155</v>
          </cell>
        </row>
        <row r="800">
          <cell r="A800" t="str">
            <v>CML_BL0330b_2_ALAN_AFA</v>
          </cell>
          <cell r="M800">
            <v>0.12380952380952388</v>
          </cell>
          <cell r="N800">
            <v>0.12380952380952388</v>
          </cell>
          <cell r="O800">
            <v>1.0317460317460324E-2</v>
          </cell>
          <cell r="P800">
            <v>1.0317460317460324E-2</v>
          </cell>
          <cell r="Q800">
            <v>1.0317460317460324E-2</v>
          </cell>
          <cell r="R800">
            <v>1.0317460317460324E-2</v>
          </cell>
          <cell r="S800">
            <v>1.0317460317460324E-2</v>
          </cell>
          <cell r="T800">
            <v>1.0317460317460324E-2</v>
          </cell>
          <cell r="U800">
            <v>1.0317460317460324E-2</v>
          </cell>
          <cell r="V800">
            <v>1.0317460317460324E-2</v>
          </cell>
          <cell r="W800">
            <v>1.0317460317460324E-2</v>
          </cell>
          <cell r="X800">
            <v>1.0317460317460324E-2</v>
          </cell>
          <cell r="Y800">
            <v>1.0317460317460324E-2</v>
          </cell>
          <cell r="Z800">
            <v>1.0317460317460324E-2</v>
          </cell>
          <cell r="AA800">
            <v>0.12380952380952388</v>
          </cell>
          <cell r="AB800">
            <v>0.12380952380952388</v>
          </cell>
          <cell r="AC800">
            <v>0.12380952380952388</v>
          </cell>
        </row>
        <row r="801">
          <cell r="A801" t="str">
            <v>CML_BL0330b_2_ALAN_RBW</v>
          </cell>
          <cell r="M801">
            <v>4.1261904761904766</v>
          </cell>
          <cell r="N801">
            <v>4.0023809523809524</v>
          </cell>
          <cell r="O801">
            <v>4.1158730158730163</v>
          </cell>
          <cell r="P801">
            <v>4.1055555555555561</v>
          </cell>
          <cell r="Q801">
            <v>4.0952380952380958</v>
          </cell>
          <cell r="R801">
            <v>4.0849206349206355</v>
          </cell>
          <cell r="S801">
            <v>4.0746031746031752</v>
          </cell>
          <cell r="T801">
            <v>4.0642857142857149</v>
          </cell>
          <cell r="U801">
            <v>4.0539682539682538</v>
          </cell>
          <cell r="V801">
            <v>4.0436507936507935</v>
          </cell>
          <cell r="W801">
            <v>4.0333333333333332</v>
          </cell>
          <cell r="X801">
            <v>4.0230158730158729</v>
          </cell>
          <cell r="Y801">
            <v>4.0126984126984127</v>
          </cell>
          <cell r="Z801">
            <v>4.0023809523809524</v>
          </cell>
          <cell r="AA801">
            <v>3.878571428571429</v>
          </cell>
          <cell r="AB801">
            <v>3.7547619047619047</v>
          </cell>
          <cell r="AC801">
            <v>3.6309523809523814</v>
          </cell>
        </row>
        <row r="802">
          <cell r="A802" t="str">
            <v>CML_BL0330b_7_ALAN_AFA</v>
          </cell>
          <cell r="M802">
            <v>0.59195937662555587</v>
          </cell>
          <cell r="N802">
            <v>0.59195937662555587</v>
          </cell>
          <cell r="O802">
            <v>4.9329948052129653E-2</v>
          </cell>
          <cell r="P802">
            <v>4.9329948052129653E-2</v>
          </cell>
          <cell r="Q802">
            <v>4.9329948052129653E-2</v>
          </cell>
          <cell r="R802">
            <v>4.9329948052129653E-2</v>
          </cell>
          <cell r="S802">
            <v>4.9329948052129653E-2</v>
          </cell>
          <cell r="T802">
            <v>4.9329948052129653E-2</v>
          </cell>
          <cell r="U802">
            <v>4.9329948052129653E-2</v>
          </cell>
          <cell r="V802">
            <v>4.9329948052129653E-2</v>
          </cell>
          <cell r="W802">
            <v>4.9329948052129653E-2</v>
          </cell>
          <cell r="X802">
            <v>4.9329948052129653E-2</v>
          </cell>
          <cell r="Y802">
            <v>4.9329948052129653E-2</v>
          </cell>
          <cell r="Z802">
            <v>4.9329948052129653E-2</v>
          </cell>
          <cell r="AA802">
            <v>0.59195937662555587</v>
          </cell>
          <cell r="AB802">
            <v>0.59195937662555587</v>
          </cell>
          <cell r="AC802">
            <v>0.59195937662555587</v>
          </cell>
        </row>
        <row r="803">
          <cell r="A803" t="str">
            <v>CML_BL0330b_7_ALAN_RBW</v>
          </cell>
          <cell r="M803">
            <v>4.9207306233744443</v>
          </cell>
          <cell r="N803">
            <v>4.3287712467488886</v>
          </cell>
          <cell r="O803">
            <v>4.8714006753223149</v>
          </cell>
          <cell r="P803">
            <v>4.8220707272701837</v>
          </cell>
          <cell r="Q803">
            <v>4.7727407792180552</v>
          </cell>
          <cell r="R803">
            <v>4.7234108311659266</v>
          </cell>
          <cell r="S803">
            <v>4.6740808831137954</v>
          </cell>
          <cell r="T803">
            <v>4.624750935061666</v>
          </cell>
          <cell r="U803">
            <v>4.5754209870095366</v>
          </cell>
          <cell r="V803">
            <v>4.5260910389574081</v>
          </cell>
          <cell r="W803">
            <v>4.4767610909052786</v>
          </cell>
          <cell r="X803">
            <v>4.4274311428531483</v>
          </cell>
          <cell r="Y803">
            <v>4.378101194801018</v>
          </cell>
          <cell r="Z803">
            <v>4.3287712467488886</v>
          </cell>
          <cell r="AA803">
            <v>3.7368118701233328</v>
          </cell>
          <cell r="AB803">
            <v>3.1448524934977771</v>
          </cell>
          <cell r="AC803">
            <v>2.5528931168722209</v>
          </cell>
        </row>
        <row r="804">
          <cell r="A804" t="str">
            <v>CML_BL0340_5_INVE_AIB</v>
          </cell>
          <cell r="M804">
            <v>4395.5200000000004</v>
          </cell>
          <cell r="N804">
            <v>-5.0931703299283981E-11</v>
          </cell>
          <cell r="O804">
            <v>3955.9680000000008</v>
          </cell>
          <cell r="P804">
            <v>3955.9679999999967</v>
          </cell>
          <cell r="Q804">
            <v>3955.9679999999898</v>
          </cell>
          <cell r="R804">
            <v>3076.8639999999941</v>
          </cell>
          <cell r="S804">
            <v>3076.8639999999959</v>
          </cell>
          <cell r="T804">
            <v>3076.8639999999887</v>
          </cell>
          <cell r="U804">
            <v>1758.2079999999996</v>
          </cell>
          <cell r="V804">
            <v>1758.2079999999833</v>
          </cell>
          <cell r="W804">
            <v>1758.2079999999742</v>
          </cell>
          <cell r="X804">
            <v>-1.9099388737231493E-11</v>
          </cell>
          <cell r="Y804">
            <v>-2.1827872842550278E-11</v>
          </cell>
          <cell r="Z804">
            <v>-5.0931703299283981E-11</v>
          </cell>
          <cell r="AA804">
            <v>-3.637978807091713E-11</v>
          </cell>
          <cell r="AB804">
            <v>-9.4587448984384537E-11</v>
          </cell>
          <cell r="AC804">
            <v>-6.5483618527650833E-11</v>
          </cell>
        </row>
        <row r="805">
          <cell r="A805" t="str">
            <v>CML_BL0340_5_INVE_RBW</v>
          </cell>
          <cell r="M805">
            <v>107995.52</v>
          </cell>
          <cell r="N805">
            <v>199671.04000000001</v>
          </cell>
          <cell r="O805">
            <v>115704.72112280702</v>
          </cell>
          <cell r="P805">
            <v>123064.37024561405</v>
          </cell>
          <cell r="Q805">
            <v>130987.70357894737</v>
          </cell>
          <cell r="R805">
            <v>140195.93038596492</v>
          </cell>
          <cell r="S805">
            <v>148119.26371929827</v>
          </cell>
          <cell r="T805">
            <v>156696.2812631579</v>
          </cell>
          <cell r="U805">
            <v>163255.63901754387</v>
          </cell>
          <cell r="V805">
            <v>168902.13024561401</v>
          </cell>
          <cell r="W805">
            <v>175765.98989473685</v>
          </cell>
          <cell r="X805">
            <v>184635.95228070175</v>
          </cell>
          <cell r="Y805">
            <v>192401.39087719299</v>
          </cell>
          <cell r="Z805">
            <v>199671.04000000001</v>
          </cell>
          <cell r="AA805">
            <v>304871.03999999998</v>
          </cell>
          <cell r="AB805">
            <v>388431.04</v>
          </cell>
          <cell r="AC805">
            <v>473157.04</v>
          </cell>
        </row>
        <row r="806">
          <cell r="A806" t="str">
            <v>CML_BL0340_7_ALAN_AIB</v>
          </cell>
          <cell r="M806">
            <v>49367.596175000057</v>
          </cell>
          <cell r="N806">
            <v>5.9268145946589357E-11</v>
          </cell>
          <cell r="O806">
            <v>44430.836557500028</v>
          </cell>
          <cell r="P806">
            <v>44430.836557500028</v>
          </cell>
          <cell r="Q806">
            <v>44430.836557500028</v>
          </cell>
          <cell r="R806">
            <v>34557.317322500057</v>
          </cell>
          <cell r="S806">
            <v>34557.317322500057</v>
          </cell>
          <cell r="T806">
            <v>34557.317322500057</v>
          </cell>
          <cell r="U806">
            <v>19747.038470000061</v>
          </cell>
          <cell r="V806">
            <v>19747.038470000061</v>
          </cell>
          <cell r="W806">
            <v>19747.038470000061</v>
          </cell>
          <cell r="X806">
            <v>6.6544103560772783E-11</v>
          </cell>
          <cell r="Y806">
            <v>5.9268145946589357E-11</v>
          </cell>
          <cell r="Z806">
            <v>5.9268145946589357E-11</v>
          </cell>
          <cell r="AA806">
            <v>5.9268145946589357E-11</v>
          </cell>
          <cell r="AB806">
            <v>5.9268145946589357E-11</v>
          </cell>
          <cell r="AC806">
            <v>5.9268145946589357E-11</v>
          </cell>
        </row>
        <row r="807">
          <cell r="A807" t="str">
            <v>CML_BL0340_7_INVE_AIB</v>
          </cell>
          <cell r="M807">
            <v>600</v>
          </cell>
          <cell r="N807">
            <v>942</v>
          </cell>
          <cell r="O807">
            <v>547</v>
          </cell>
          <cell r="P807">
            <v>554</v>
          </cell>
          <cell r="Q807">
            <v>561</v>
          </cell>
          <cell r="R807">
            <v>538</v>
          </cell>
          <cell r="S807">
            <v>545</v>
          </cell>
          <cell r="T807">
            <v>732</v>
          </cell>
          <cell r="U807">
            <v>552</v>
          </cell>
          <cell r="V807">
            <v>552</v>
          </cell>
          <cell r="W807">
            <v>552</v>
          </cell>
          <cell r="X807">
            <v>582</v>
          </cell>
          <cell r="Y807">
            <v>582</v>
          </cell>
          <cell r="Z807">
            <v>942</v>
          </cell>
          <cell r="AA807">
            <v>5.6843418860808015E-13</v>
          </cell>
          <cell r="AB807">
            <v>3.4106051316484809E-13</v>
          </cell>
          <cell r="AC807">
            <v>2.2737367544323206E-13</v>
          </cell>
        </row>
        <row r="808">
          <cell r="A808" t="str">
            <v>CML_BL0340_7_INVE_RBW</v>
          </cell>
          <cell r="M808">
            <v>5400</v>
          </cell>
          <cell r="N808">
            <v>18748</v>
          </cell>
          <cell r="O808">
            <v>5638.4</v>
          </cell>
          <cell r="P808">
            <v>5816.8</v>
          </cell>
          <cell r="Q808">
            <v>6141.4</v>
          </cell>
          <cell r="R808">
            <v>6999.9</v>
          </cell>
          <cell r="S808">
            <v>7855.4</v>
          </cell>
          <cell r="T808">
            <v>9392.4</v>
          </cell>
          <cell r="U808">
            <v>10549.4</v>
          </cell>
          <cell r="V808">
            <v>11487.9</v>
          </cell>
          <cell r="W808">
            <v>12426.4</v>
          </cell>
          <cell r="X808">
            <v>14869.5</v>
          </cell>
          <cell r="Y808">
            <v>16092.6</v>
          </cell>
          <cell r="Z808">
            <v>18748</v>
          </cell>
          <cell r="AA808">
            <v>31940</v>
          </cell>
          <cell r="AB808">
            <v>43890</v>
          </cell>
          <cell r="AC808">
            <v>55090</v>
          </cell>
        </row>
        <row r="809">
          <cell r="A809" t="str">
            <v>CML_BL0460_5_INVE_AIB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</row>
        <row r="810">
          <cell r="A810" t="str">
            <v>CML_BL0460_5_INVE_RBW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</row>
        <row r="811">
          <cell r="A811" t="str">
            <v>CML_BL0320_7_DINV_AUAN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</row>
        <row r="812">
          <cell r="A812" t="str">
            <v>CML_BL0210_5_ALAN_ACTI</v>
          </cell>
          <cell r="M812">
            <v>5292.6349150000005</v>
          </cell>
          <cell r="N812">
            <v>5292.6349150000005</v>
          </cell>
          <cell r="O812">
            <v>529.2634915000001</v>
          </cell>
          <cell r="P812">
            <v>0</v>
          </cell>
          <cell r="Q812">
            <v>0</v>
          </cell>
          <cell r="R812">
            <v>1058.5269830000002</v>
          </cell>
          <cell r="S812">
            <v>0</v>
          </cell>
          <cell r="T812">
            <v>0</v>
          </cell>
          <cell r="U812">
            <v>1587.7904745000001</v>
          </cell>
          <cell r="V812">
            <v>0</v>
          </cell>
          <cell r="W812">
            <v>0</v>
          </cell>
          <cell r="X812">
            <v>2117.0539659999999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</row>
        <row r="813">
          <cell r="A813" t="str">
            <v>CML_BL0210_7_ALAN_ACTI</v>
          </cell>
          <cell r="M813">
            <v>12.123534999999997</v>
          </cell>
          <cell r="N813">
            <v>12.123534999999997</v>
          </cell>
          <cell r="O813">
            <v>1.2123535000000001</v>
          </cell>
          <cell r="P813">
            <v>0</v>
          </cell>
          <cell r="Q813">
            <v>0</v>
          </cell>
          <cell r="R813">
            <v>2.4247070000000002</v>
          </cell>
          <cell r="S813">
            <v>0</v>
          </cell>
          <cell r="T813">
            <v>0</v>
          </cell>
          <cell r="U813">
            <v>3.6370605</v>
          </cell>
          <cell r="V813">
            <v>0</v>
          </cell>
          <cell r="W813">
            <v>0</v>
          </cell>
          <cell r="X813">
            <v>4.8494140000000003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</row>
        <row r="814">
          <cell r="A814" t="str">
            <v>CML_BL0210_7_INVE_ACTI</v>
          </cell>
          <cell r="M814">
            <v>44732</v>
          </cell>
          <cell r="N814">
            <v>88805.5</v>
          </cell>
          <cell r="O814">
            <v>3426.8</v>
          </cell>
          <cell r="P814">
            <v>400</v>
          </cell>
          <cell r="Q814">
            <v>2400</v>
          </cell>
          <cell r="R814">
            <v>18613.599999999999</v>
          </cell>
          <cell r="S814">
            <v>1306.25</v>
          </cell>
          <cell r="T814">
            <v>25045</v>
          </cell>
          <cell r="U814">
            <v>4105.3999999999996</v>
          </cell>
          <cell r="V814">
            <v>6400</v>
          </cell>
          <cell r="W814">
            <v>2556.25</v>
          </cell>
          <cell r="X814">
            <v>7287.2</v>
          </cell>
          <cell r="Y814">
            <v>7425</v>
          </cell>
          <cell r="Z814">
            <v>9840</v>
          </cell>
          <cell r="AA814">
            <v>79162.5</v>
          </cell>
          <cell r="AB814">
            <v>44700</v>
          </cell>
          <cell r="AC814">
            <v>40200</v>
          </cell>
        </row>
        <row r="815">
          <cell r="A815" t="str">
            <v>CML_BL0210_7_INVE_INV</v>
          </cell>
          <cell r="M815">
            <v>51000</v>
          </cell>
          <cell r="N815">
            <v>111500</v>
          </cell>
          <cell r="O815">
            <v>3400</v>
          </cell>
          <cell r="P815">
            <v>400</v>
          </cell>
          <cell r="Q815">
            <v>2800</v>
          </cell>
          <cell r="R815">
            <v>36500</v>
          </cell>
          <cell r="S815">
            <v>1425</v>
          </cell>
          <cell r="T815">
            <v>28050</v>
          </cell>
          <cell r="U815">
            <v>2450</v>
          </cell>
          <cell r="V815">
            <v>7800</v>
          </cell>
          <cell r="W815">
            <v>3025</v>
          </cell>
          <cell r="X815">
            <v>5600</v>
          </cell>
          <cell r="Y815">
            <v>8650</v>
          </cell>
          <cell r="Z815">
            <v>11400</v>
          </cell>
          <cell r="AA815">
            <v>55000</v>
          </cell>
          <cell r="AB815">
            <v>42500</v>
          </cell>
          <cell r="AC815">
            <v>40000</v>
          </cell>
        </row>
        <row r="816">
          <cell r="A816" t="str">
            <v>CML_BL0310a_4_ALAN_ACTI</v>
          </cell>
          <cell r="M816">
            <v>212.40397000000002</v>
          </cell>
          <cell r="N816">
            <v>212.40397000000002</v>
          </cell>
          <cell r="O816">
            <v>21.240397000000002</v>
          </cell>
          <cell r="P816">
            <v>0</v>
          </cell>
          <cell r="Q816">
            <v>0</v>
          </cell>
          <cell r="R816">
            <v>42.480794000000003</v>
          </cell>
          <cell r="S816">
            <v>0</v>
          </cell>
          <cell r="T816">
            <v>0</v>
          </cell>
          <cell r="U816">
            <v>63.721191000000005</v>
          </cell>
          <cell r="V816">
            <v>0</v>
          </cell>
          <cell r="W816">
            <v>0</v>
          </cell>
          <cell r="X816">
            <v>84.961588000000006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</row>
        <row r="817">
          <cell r="A817" t="str">
            <v>CML_BL0310b_4_ALAN_ACTI</v>
          </cell>
          <cell r="M817">
            <v>63826.212429999985</v>
          </cell>
          <cell r="N817">
            <v>44351.925439999985</v>
          </cell>
          <cell r="O817">
            <v>6382.6212429999996</v>
          </cell>
          <cell r="P817">
            <v>0</v>
          </cell>
          <cell r="Q817">
            <v>0</v>
          </cell>
          <cell r="R817">
            <v>12765.242485999999</v>
          </cell>
          <cell r="S817">
            <v>0</v>
          </cell>
          <cell r="T817">
            <v>0</v>
          </cell>
          <cell r="U817">
            <v>19147.863728999993</v>
          </cell>
          <cell r="V817">
            <v>0</v>
          </cell>
          <cell r="W817">
            <v>0</v>
          </cell>
          <cell r="X817">
            <v>25530.484971999991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</row>
        <row r="818">
          <cell r="A818" t="str">
            <v>CML_BL0310b_4_INVE_ACTI</v>
          </cell>
          <cell r="M818">
            <v>83919</v>
          </cell>
          <cell r="N818">
            <v>102435</v>
          </cell>
          <cell r="O818">
            <v>22493.5</v>
          </cell>
          <cell r="P818">
            <v>0</v>
          </cell>
          <cell r="Q818">
            <v>24750</v>
          </cell>
          <cell r="R818">
            <v>2987</v>
          </cell>
          <cell r="S818">
            <v>0</v>
          </cell>
          <cell r="T818">
            <v>17000</v>
          </cell>
          <cell r="U818">
            <v>4480.5</v>
          </cell>
          <cell r="V818">
            <v>0</v>
          </cell>
          <cell r="W818">
            <v>24750</v>
          </cell>
          <cell r="X818">
            <v>5974</v>
          </cell>
          <cell r="Y818">
            <v>0</v>
          </cell>
          <cell r="Z818">
            <v>0</v>
          </cell>
          <cell r="AA818">
            <v>35450</v>
          </cell>
          <cell r="AB818">
            <v>18100</v>
          </cell>
          <cell r="AC818">
            <v>17900</v>
          </cell>
        </row>
        <row r="819">
          <cell r="A819" t="str">
            <v>CML_BL0310b_4_INVE_INV</v>
          </cell>
          <cell r="M819">
            <v>98854</v>
          </cell>
          <cell r="N819">
            <v>96500</v>
          </cell>
          <cell r="O819">
            <v>21000</v>
          </cell>
          <cell r="P819">
            <v>0</v>
          </cell>
          <cell r="Q819">
            <v>29250</v>
          </cell>
          <cell r="R819">
            <v>0</v>
          </cell>
          <cell r="S819">
            <v>0</v>
          </cell>
          <cell r="T819">
            <v>17000</v>
          </cell>
          <cell r="U819">
            <v>0</v>
          </cell>
          <cell r="V819">
            <v>0</v>
          </cell>
          <cell r="W819">
            <v>29250</v>
          </cell>
          <cell r="X819">
            <v>0</v>
          </cell>
          <cell r="Y819">
            <v>0</v>
          </cell>
          <cell r="Z819">
            <v>0</v>
          </cell>
          <cell r="AA819">
            <v>31150</v>
          </cell>
          <cell r="AB819">
            <v>19400</v>
          </cell>
          <cell r="AC819">
            <v>17900</v>
          </cell>
        </row>
        <row r="820">
          <cell r="A820" t="str">
            <v>CML_BL0310b_5_ALAN_ACTI</v>
          </cell>
          <cell r="M820">
            <v>42706.235919999999</v>
          </cell>
          <cell r="N820">
            <v>42706.235919999992</v>
          </cell>
          <cell r="O820">
            <v>4270.6235920000008</v>
          </cell>
          <cell r="P820">
            <v>0</v>
          </cell>
          <cell r="Q820">
            <v>0</v>
          </cell>
          <cell r="R820">
            <v>8541.2471840000017</v>
          </cell>
          <cell r="S820">
            <v>0</v>
          </cell>
          <cell r="T820">
            <v>0</v>
          </cell>
          <cell r="U820">
            <v>12811.870775999998</v>
          </cell>
          <cell r="V820">
            <v>0</v>
          </cell>
          <cell r="W820">
            <v>0</v>
          </cell>
          <cell r="X820">
            <v>17082.494368000003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</row>
        <row r="821">
          <cell r="A821" t="str">
            <v>CML_BL0310c_4_INVE_ACTI</v>
          </cell>
          <cell r="M821">
            <v>4412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</row>
        <row r="822">
          <cell r="A822" t="str">
            <v>CML_BL0310c_4_INVE_INV</v>
          </cell>
          <cell r="M822">
            <v>4412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</row>
        <row r="823">
          <cell r="A823" t="str">
            <v>CML_BL0320_4_INVE_ACTI</v>
          </cell>
          <cell r="M823">
            <v>28140.7</v>
          </cell>
          <cell r="N823">
            <v>8500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8500</v>
          </cell>
          <cell r="AA823">
            <v>62500</v>
          </cell>
          <cell r="AB823">
            <v>54903</v>
          </cell>
          <cell r="AC823">
            <v>82000</v>
          </cell>
        </row>
        <row r="824">
          <cell r="A824" t="str">
            <v>CML_BL0320_6_INVE_ACTI</v>
          </cell>
          <cell r="M824">
            <v>40503.5</v>
          </cell>
          <cell r="N824">
            <v>65520.000000000058</v>
          </cell>
          <cell r="O824">
            <v>5460</v>
          </cell>
          <cell r="P824">
            <v>5460</v>
          </cell>
          <cell r="Q824">
            <v>5460</v>
          </cell>
          <cell r="R824">
            <v>5460</v>
          </cell>
          <cell r="S824">
            <v>5460</v>
          </cell>
          <cell r="T824">
            <v>5460</v>
          </cell>
          <cell r="U824">
            <v>5460</v>
          </cell>
          <cell r="V824">
            <v>5460</v>
          </cell>
          <cell r="W824">
            <v>5460</v>
          </cell>
          <cell r="X824">
            <v>5460</v>
          </cell>
          <cell r="Y824">
            <v>5460</v>
          </cell>
          <cell r="Z824">
            <v>5460</v>
          </cell>
          <cell r="AA824">
            <v>105196</v>
          </cell>
          <cell r="AB824">
            <v>115715.6</v>
          </cell>
          <cell r="AC824">
            <v>126040</v>
          </cell>
        </row>
        <row r="825">
          <cell r="A825" t="str">
            <v>CML_BL0320_6_INVE_INV</v>
          </cell>
          <cell r="M825">
            <v>40503.5</v>
          </cell>
          <cell r="N825">
            <v>65520</v>
          </cell>
          <cell r="O825">
            <v>5460</v>
          </cell>
          <cell r="P825">
            <v>5460</v>
          </cell>
          <cell r="Q825">
            <v>5460</v>
          </cell>
          <cell r="R825">
            <v>5460</v>
          </cell>
          <cell r="S825">
            <v>5460</v>
          </cell>
          <cell r="T825">
            <v>5460</v>
          </cell>
          <cell r="U825">
            <v>5460</v>
          </cell>
          <cell r="V825">
            <v>5460</v>
          </cell>
          <cell r="W825">
            <v>5460</v>
          </cell>
          <cell r="X825">
            <v>5460</v>
          </cell>
          <cell r="Y825">
            <v>5460</v>
          </cell>
          <cell r="Z825">
            <v>5460</v>
          </cell>
          <cell r="AA825">
            <v>105196</v>
          </cell>
          <cell r="AB825">
            <v>115715.6</v>
          </cell>
          <cell r="AC825">
            <v>126040</v>
          </cell>
        </row>
        <row r="826">
          <cell r="A826" t="str">
            <v>CML_BL0320_7_ALAN_ACTI</v>
          </cell>
          <cell r="M826">
            <v>49367.596175000013</v>
          </cell>
          <cell r="N826">
            <v>49367.596175000013</v>
          </cell>
          <cell r="O826">
            <v>4936.7596174999999</v>
          </cell>
          <cell r="P826">
            <v>0</v>
          </cell>
          <cell r="Q826">
            <v>0</v>
          </cell>
          <cell r="R826">
            <v>9873.5192349999998</v>
          </cell>
          <cell r="S826">
            <v>0</v>
          </cell>
          <cell r="T826">
            <v>0</v>
          </cell>
          <cell r="U826">
            <v>14810.278852499996</v>
          </cell>
          <cell r="V826">
            <v>0</v>
          </cell>
          <cell r="W826">
            <v>0</v>
          </cell>
          <cell r="X826">
            <v>19747.038469999996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</row>
        <row r="827">
          <cell r="A827" t="str">
            <v>CML_BL0320_7_INVE_ACTI</v>
          </cell>
          <cell r="M827">
            <v>249050</v>
          </cell>
          <cell r="N827">
            <v>469740.88</v>
          </cell>
          <cell r="O827">
            <v>19803.29</v>
          </cell>
          <cell r="P827">
            <v>10327.89</v>
          </cell>
          <cell r="Q827">
            <v>16277.97</v>
          </cell>
          <cell r="R827">
            <v>66213.78</v>
          </cell>
          <cell r="S827">
            <v>30718.09</v>
          </cell>
          <cell r="T827">
            <v>66303.11</v>
          </cell>
          <cell r="U827">
            <v>42045.99</v>
          </cell>
          <cell r="V827">
            <v>7161.09</v>
          </cell>
          <cell r="W827">
            <v>8875.43</v>
          </cell>
          <cell r="X827">
            <v>105404.77</v>
          </cell>
          <cell r="Y827">
            <v>12417.56</v>
          </cell>
          <cell r="Z827">
            <v>84191.910000000062</v>
          </cell>
          <cell r="AA827">
            <v>369296.32</v>
          </cell>
          <cell r="AB827">
            <v>343625.6</v>
          </cell>
          <cell r="AC827">
            <v>316003.09999999998</v>
          </cell>
        </row>
        <row r="828">
          <cell r="A828" t="str">
            <v>CML_BL0320_7_INVE_INV</v>
          </cell>
          <cell r="M828">
            <v>344000</v>
          </cell>
          <cell r="N828">
            <v>454810</v>
          </cell>
          <cell r="O828">
            <v>12401.85</v>
          </cell>
          <cell r="P828">
            <v>12441.05</v>
          </cell>
          <cell r="Q828">
            <v>22054.02</v>
          </cell>
          <cell r="R828">
            <v>55054.55</v>
          </cell>
          <cell r="S828">
            <v>33794.449999999997</v>
          </cell>
          <cell r="T828">
            <v>78667.3</v>
          </cell>
          <cell r="U828">
            <v>14966</v>
          </cell>
          <cell r="V828">
            <v>7760.15</v>
          </cell>
          <cell r="W828">
            <v>13066.75</v>
          </cell>
          <cell r="X828">
            <v>83725.350000000006</v>
          </cell>
          <cell r="Y828">
            <v>15833.06</v>
          </cell>
          <cell r="Z828">
            <v>105045.47</v>
          </cell>
          <cell r="AA828">
            <v>385972</v>
          </cell>
          <cell r="AB828">
            <v>326738</v>
          </cell>
          <cell r="AC828">
            <v>312881</v>
          </cell>
        </row>
        <row r="829">
          <cell r="A829" t="str">
            <v>CML_BL0330a_4_INVE_ACTI</v>
          </cell>
          <cell r="M829">
            <v>40672</v>
          </cell>
          <cell r="N829">
            <v>42910</v>
          </cell>
          <cell r="O829">
            <v>1485</v>
          </cell>
          <cell r="P829">
            <v>0</v>
          </cell>
          <cell r="Q829">
            <v>14030</v>
          </cell>
          <cell r="R829">
            <v>2970</v>
          </cell>
          <cell r="S829">
            <v>0</v>
          </cell>
          <cell r="T829">
            <v>0</v>
          </cell>
          <cell r="U829">
            <v>4455</v>
          </cell>
          <cell r="V829">
            <v>0</v>
          </cell>
          <cell r="W829">
            <v>14030</v>
          </cell>
          <cell r="X829">
            <v>5940</v>
          </cell>
          <cell r="Y829">
            <v>0</v>
          </cell>
          <cell r="Z829">
            <v>0</v>
          </cell>
          <cell r="AA829">
            <v>13864</v>
          </cell>
          <cell r="AB829">
            <v>17208</v>
          </cell>
          <cell r="AC829">
            <v>15208</v>
          </cell>
        </row>
        <row r="830">
          <cell r="A830" t="str">
            <v>CML_BL0330a_4_INVE_INV</v>
          </cell>
          <cell r="M830">
            <v>55522</v>
          </cell>
          <cell r="N830">
            <v>28060</v>
          </cell>
          <cell r="O830">
            <v>0</v>
          </cell>
          <cell r="P830">
            <v>0</v>
          </cell>
          <cell r="Q830">
            <v>14030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14030</v>
          </cell>
          <cell r="X830">
            <v>0</v>
          </cell>
          <cell r="Y830">
            <v>0</v>
          </cell>
          <cell r="Z830">
            <v>0</v>
          </cell>
          <cell r="AA830">
            <v>15864</v>
          </cell>
          <cell r="AB830">
            <v>15208</v>
          </cell>
          <cell r="AC830">
            <v>15208</v>
          </cell>
        </row>
        <row r="831">
          <cell r="A831" t="str">
            <v>CML_BL0340_5_INVE_ACTI</v>
          </cell>
          <cell r="M831">
            <v>107995.52</v>
          </cell>
          <cell r="N831">
            <v>91675.520000000004</v>
          </cell>
          <cell r="O831">
            <v>7709.201122807016</v>
          </cell>
          <cell r="P831">
            <v>7359.6491228070163</v>
          </cell>
          <cell r="Q831">
            <v>7923.333333333333</v>
          </cell>
          <cell r="R831">
            <v>9208.2268070175433</v>
          </cell>
          <cell r="S831">
            <v>7923.333333333333</v>
          </cell>
          <cell r="T831">
            <v>8577.0175438596507</v>
          </cell>
          <cell r="U831">
            <v>6559.3577543859637</v>
          </cell>
          <cell r="V831">
            <v>5646.4912280701765</v>
          </cell>
          <cell r="W831">
            <v>6863.8596491228063</v>
          </cell>
          <cell r="X831">
            <v>8869.9623859649146</v>
          </cell>
          <cell r="Y831">
            <v>7765.4385964912281</v>
          </cell>
          <cell r="Z831">
            <v>7269.6491228070163</v>
          </cell>
          <cell r="AA831">
            <v>105200</v>
          </cell>
          <cell r="AB831">
            <v>83560</v>
          </cell>
          <cell r="AC831">
            <v>84726</v>
          </cell>
        </row>
        <row r="832">
          <cell r="A832" t="str">
            <v>CML_BL0340_5_INVE_INV</v>
          </cell>
          <cell r="M832">
            <v>112000</v>
          </cell>
          <cell r="N832">
            <v>86500</v>
          </cell>
          <cell r="O832">
            <v>7204.6491228070163</v>
          </cell>
          <cell r="P832">
            <v>7294.6491228070163</v>
          </cell>
          <cell r="Q832">
            <v>7858.333333333333</v>
          </cell>
          <cell r="R832">
            <v>8264.1228070175439</v>
          </cell>
          <cell r="S832">
            <v>7858.333333333333</v>
          </cell>
          <cell r="T832">
            <v>8512.0175438596507</v>
          </cell>
          <cell r="U832">
            <v>5175.7017543859647</v>
          </cell>
          <cell r="V832">
            <v>5581.4912280701765</v>
          </cell>
          <cell r="W832">
            <v>6798.8596491228063</v>
          </cell>
          <cell r="X832">
            <v>7046.7543859649113</v>
          </cell>
          <cell r="Y832">
            <v>7700.4385964912281</v>
          </cell>
          <cell r="Z832">
            <v>7204.6491228070163</v>
          </cell>
          <cell r="AA832">
            <v>104500</v>
          </cell>
          <cell r="AB832">
            <v>83000</v>
          </cell>
          <cell r="AC832">
            <v>84250</v>
          </cell>
        </row>
        <row r="833">
          <cell r="A833" t="str">
            <v>CML_BL0340_7_INVE_ACTI</v>
          </cell>
          <cell r="M833">
            <v>5400</v>
          </cell>
          <cell r="N833">
            <v>13348</v>
          </cell>
          <cell r="O833">
            <v>238.4</v>
          </cell>
          <cell r="P833">
            <v>178.4</v>
          </cell>
          <cell r="Q833">
            <v>324.60000000000002</v>
          </cell>
          <cell r="R833">
            <v>858.5</v>
          </cell>
          <cell r="S833">
            <v>855.5</v>
          </cell>
          <cell r="T833">
            <v>1537</v>
          </cell>
          <cell r="U833">
            <v>1157</v>
          </cell>
          <cell r="V833">
            <v>938.5</v>
          </cell>
          <cell r="W833">
            <v>938.5</v>
          </cell>
          <cell r="X833">
            <v>2443.1</v>
          </cell>
          <cell r="Y833">
            <v>1223.0999999999999</v>
          </cell>
          <cell r="Z833">
            <v>2655.4</v>
          </cell>
          <cell r="AA833">
            <v>13192</v>
          </cell>
          <cell r="AB833">
            <v>11950</v>
          </cell>
          <cell r="AC833">
            <v>11200</v>
          </cell>
        </row>
        <row r="834">
          <cell r="A834" t="str">
            <v>CML_BL0340_7_INVE_INV</v>
          </cell>
          <cell r="M834">
            <v>6000</v>
          </cell>
          <cell r="N834">
            <v>13690</v>
          </cell>
          <cell r="O834">
            <v>185.4</v>
          </cell>
          <cell r="P834">
            <v>185.4</v>
          </cell>
          <cell r="Q834">
            <v>331.6</v>
          </cell>
          <cell r="R834">
            <v>835.5</v>
          </cell>
          <cell r="S834">
            <v>862.5</v>
          </cell>
          <cell r="T834">
            <v>1724</v>
          </cell>
          <cell r="U834">
            <v>977</v>
          </cell>
          <cell r="V834">
            <v>938.5</v>
          </cell>
          <cell r="W834">
            <v>938.5</v>
          </cell>
          <cell r="X834">
            <v>2473.1</v>
          </cell>
          <cell r="Y834">
            <v>1223.0999999999999</v>
          </cell>
          <cell r="Z834">
            <v>3015.4</v>
          </cell>
          <cell r="AA834">
            <v>12250</v>
          </cell>
          <cell r="AB834">
            <v>11950</v>
          </cell>
          <cell r="AC834">
            <v>11200</v>
          </cell>
        </row>
        <row r="835">
          <cell r="A835" t="str">
            <v>CML_BL0460_5_INVE_ACTI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</row>
        <row r="836">
          <cell r="A836" t="str">
            <v>CML_BL0460_5_INVE_INV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</row>
        <row r="837">
          <cell r="A837" t="str">
            <v>CML_0_HT</v>
          </cell>
          <cell r="E837" t="str">
            <v>Net revenue of the group</v>
          </cell>
          <cell r="M837">
            <v>8.9352170107304119E-10</v>
          </cell>
          <cell r="N837">
            <v>3.3422679734940175E-7</v>
          </cell>
          <cell r="O837">
            <v>7.4453998522017173E-11</v>
          </cell>
          <cell r="P837">
            <v>7.4453998522017173E-11</v>
          </cell>
          <cell r="Q837">
            <v>3.4077771715601557E-9</v>
          </cell>
          <cell r="R837">
            <v>-3.3258885423492757E-8</v>
          </cell>
          <cell r="S837">
            <v>-3.3258885423492757E-8</v>
          </cell>
          <cell r="T837">
            <v>-3.3258885423492757E-8</v>
          </cell>
          <cell r="U837">
            <v>-3.3258885423492757E-8</v>
          </cell>
          <cell r="V837">
            <v>-3.3258885423492757E-8</v>
          </cell>
          <cell r="W837">
            <v>-3.3258885423492757E-8</v>
          </cell>
          <cell r="X837">
            <v>-3.3258885423492757E-8</v>
          </cell>
          <cell r="Y837">
            <v>-3.3258885423492757E-8</v>
          </cell>
          <cell r="Z837">
            <v>-3.3258970688621048E-8</v>
          </cell>
          <cell r="AA837">
            <v>8.9357854449190199E-10</v>
          </cell>
          <cell r="AB837">
            <v>8.9403329184278846E-10</v>
          </cell>
          <cell r="AC837">
            <v>7.3487171903252602E-10</v>
          </cell>
        </row>
        <row r="838">
          <cell r="A838" t="str">
            <v>CML_101_BUSI</v>
          </cell>
          <cell r="E838" t="str">
            <v xml:space="preserve">Revenue fixed network </v>
          </cell>
          <cell r="M838">
            <v>1276460.20108</v>
          </cell>
          <cell r="N838">
            <v>1432292.2365900001</v>
          </cell>
          <cell r="O838">
            <v>111414.70682000004</v>
          </cell>
          <cell r="P838">
            <v>112756.90405000003</v>
          </cell>
          <cell r="Q838">
            <v>114240.46467999998</v>
          </cell>
          <cell r="R838">
            <v>115445.13402</v>
          </cell>
          <cell r="S838">
            <v>116850.56137000002</v>
          </cell>
          <cell r="T838">
            <v>118152.19286000001</v>
          </cell>
          <cell r="U838">
            <v>119849.93852000001</v>
          </cell>
          <cell r="V838">
            <v>121805.02039000005</v>
          </cell>
          <cell r="W838">
            <v>123150.78433000002</v>
          </cell>
          <cell r="X838">
            <v>124664.50794</v>
          </cell>
          <cell r="Y838">
            <v>126150.50065999993</v>
          </cell>
          <cell r="Z838">
            <v>127811.52094999999</v>
          </cell>
          <cell r="AA838">
            <v>1575176.6819120001</v>
          </cell>
          <cell r="AB838">
            <v>1715182.2401428798</v>
          </cell>
          <cell r="AC838">
            <v>1875582.6231807393</v>
          </cell>
        </row>
        <row r="839">
          <cell r="A839" t="str">
            <v>CML_101_KEYACC</v>
          </cell>
          <cell r="E839" t="str">
            <v xml:space="preserve">Revenue fixed network </v>
          </cell>
          <cell r="M839">
            <v>523232.70263999997</v>
          </cell>
          <cell r="N839">
            <v>550516.07425000006</v>
          </cell>
          <cell r="O839">
            <v>42752.207880000002</v>
          </cell>
          <cell r="P839">
            <v>43268.526330000022</v>
          </cell>
          <cell r="Q839">
            <v>43869.770660000017</v>
          </cell>
          <cell r="R839">
            <v>44201.510509999993</v>
          </cell>
          <cell r="S839">
            <v>44509.414009999986</v>
          </cell>
          <cell r="T839">
            <v>45023.749520000027</v>
          </cell>
          <cell r="U839">
            <v>46157.385189999994</v>
          </cell>
          <cell r="V839">
            <v>46921.989550000028</v>
          </cell>
          <cell r="W839">
            <v>47561.017370000001</v>
          </cell>
          <cell r="X839">
            <v>48023.95008000001</v>
          </cell>
          <cell r="Y839">
            <v>48810.321630000013</v>
          </cell>
          <cell r="Z839">
            <v>49416.231520000016</v>
          </cell>
          <cell r="AA839">
            <v>631040.28849999979</v>
          </cell>
          <cell r="AB839">
            <v>685443.72174139984</v>
          </cell>
          <cell r="AC839">
            <v>771981.93231116992</v>
          </cell>
        </row>
        <row r="840">
          <cell r="A840" t="str">
            <v>CML_101_OTHCU</v>
          </cell>
          <cell r="E840" t="str">
            <v xml:space="preserve">Revenue fixed network </v>
          </cell>
          <cell r="M840">
            <v>27840</v>
          </cell>
          <cell r="N840">
            <v>27930.48</v>
          </cell>
          <cell r="O840">
            <v>2321.16</v>
          </cell>
          <cell r="P840">
            <v>2322.3200000000002</v>
          </cell>
          <cell r="Q840">
            <v>2323.48</v>
          </cell>
          <cell r="R840">
            <v>2324.64</v>
          </cell>
          <cell r="S840">
            <v>2325.8000000000002</v>
          </cell>
          <cell r="T840">
            <v>2326.96</v>
          </cell>
          <cell r="U840">
            <v>2328.12</v>
          </cell>
          <cell r="V840">
            <v>2329.2800000000002</v>
          </cell>
          <cell r="W840">
            <v>2330.44</v>
          </cell>
          <cell r="X840">
            <v>2331.6</v>
          </cell>
          <cell r="Y840">
            <v>2332.7600000000002</v>
          </cell>
          <cell r="Z840">
            <v>2333.92</v>
          </cell>
          <cell r="AA840">
            <v>28287.110400000001</v>
          </cell>
          <cell r="AB840">
            <v>28569.981600000003</v>
          </cell>
          <cell r="AC840">
            <v>28855.6816</v>
          </cell>
        </row>
        <row r="841">
          <cell r="A841" t="str">
            <v>CML_101_RESID</v>
          </cell>
          <cell r="E841" t="str">
            <v xml:space="preserve">Revenue fixed network </v>
          </cell>
          <cell r="M841">
            <v>2806416.6</v>
          </cell>
          <cell r="N841">
            <v>2804829.8561799997</v>
          </cell>
          <cell r="O841">
            <v>232602.01946000001</v>
          </cell>
          <cell r="P841">
            <v>232807.38471999994</v>
          </cell>
          <cell r="Q841">
            <v>233014.96328000003</v>
          </cell>
          <cell r="R841">
            <v>233220.44243999996</v>
          </cell>
          <cell r="S841">
            <v>233426.57380000004</v>
          </cell>
          <cell r="T841">
            <v>233632.05255999995</v>
          </cell>
          <cell r="U841">
            <v>233839.02982000005</v>
          </cell>
          <cell r="V841">
            <v>234045.11017999999</v>
          </cell>
          <cell r="W841">
            <v>234251.47363999995</v>
          </cell>
          <cell r="X841">
            <v>234457.49390000003</v>
          </cell>
          <cell r="Y841">
            <v>234663.97465999998</v>
          </cell>
          <cell r="Z841">
            <v>234869.33771999998</v>
          </cell>
          <cell r="AA841">
            <v>2774698.8749899985</v>
          </cell>
          <cell r="AB841">
            <v>2765257.7670650985</v>
          </cell>
          <cell r="AC841">
            <v>2733470.6120491987</v>
          </cell>
        </row>
        <row r="842">
          <cell r="A842" t="str">
            <v>CML_101_SPECNW</v>
          </cell>
          <cell r="E842" t="str">
            <v xml:space="preserve">Revenue fixed network </v>
          </cell>
          <cell r="M842">
            <v>0</v>
          </cell>
          <cell r="N842">
            <v>20149.55</v>
          </cell>
          <cell r="O842">
            <v>0</v>
          </cell>
          <cell r="P842">
            <v>0</v>
          </cell>
          <cell r="Q842">
            <v>0</v>
          </cell>
          <cell r="R842">
            <v>309.14999999999998</v>
          </cell>
          <cell r="S842">
            <v>765.65</v>
          </cell>
          <cell r="T842">
            <v>1248.1500000000001</v>
          </cell>
          <cell r="U842">
            <v>1906.9</v>
          </cell>
          <cell r="V842">
            <v>2013.8</v>
          </cell>
          <cell r="W842">
            <v>2496.3000000000002</v>
          </cell>
          <cell r="X842">
            <v>3383.3</v>
          </cell>
          <cell r="Y842">
            <v>3865.8</v>
          </cell>
          <cell r="Z842">
            <v>4160.5</v>
          </cell>
          <cell r="AA842">
            <v>36209.97</v>
          </cell>
          <cell r="AB842">
            <v>87495.254000000001</v>
          </cell>
          <cell r="AC842">
            <v>111808.564</v>
          </cell>
        </row>
        <row r="843">
          <cell r="A843" t="str">
            <v>CML_102_BUSI</v>
          </cell>
          <cell r="E843" t="str">
            <v xml:space="preserve">Revenue reduction fixed network </v>
          </cell>
          <cell r="M843">
            <v>-3.637978807091713E-12</v>
          </cell>
          <cell r="N843">
            <v>79913.179579999982</v>
          </cell>
          <cell r="O843">
            <v>4265.4252699999997</v>
          </cell>
          <cell r="P843">
            <v>4681.9157800000012</v>
          </cell>
          <cell r="Q843">
            <v>5104.0401299999958</v>
          </cell>
          <cell r="R843">
            <v>5531.8030699999963</v>
          </cell>
          <cell r="S843">
            <v>5965.1982999999946</v>
          </cell>
          <cell r="T843">
            <v>6404.2257700000027</v>
          </cell>
          <cell r="U843">
            <v>6848.8918799999974</v>
          </cell>
          <cell r="V843">
            <v>7299.1919999999973</v>
          </cell>
          <cell r="W843">
            <v>7755.1303700000044</v>
          </cell>
          <cell r="X843">
            <v>8216.7018199999966</v>
          </cell>
          <cell r="Y843">
            <v>8683.9055200000039</v>
          </cell>
          <cell r="Z843">
            <v>9156.7496699999992</v>
          </cell>
          <cell r="AA843">
            <v>113848.93818100006</v>
          </cell>
          <cell r="AB843">
            <v>223783.45663153994</v>
          </cell>
          <cell r="AC843">
            <v>276820.57695463015</v>
          </cell>
        </row>
        <row r="844">
          <cell r="A844" t="str">
            <v>CML_102_KEYACC</v>
          </cell>
          <cell r="E844" t="str">
            <v xml:space="preserve">Revenue reduction fixed network </v>
          </cell>
          <cell r="M844">
            <v>0</v>
          </cell>
          <cell r="N844">
            <v>30688.042740000008</v>
          </cell>
          <cell r="O844">
            <v>1653.7875799999997</v>
          </cell>
          <cell r="P844">
            <v>1810.7613099999994</v>
          </cell>
          <cell r="Q844">
            <v>1969.9295000000002</v>
          </cell>
          <cell r="R844">
            <v>2131.2957200000001</v>
          </cell>
          <cell r="S844">
            <v>2294.8439699999999</v>
          </cell>
          <cell r="T844">
            <v>2460.5865199999998</v>
          </cell>
          <cell r="U844">
            <v>2628.5208700000003</v>
          </cell>
          <cell r="V844">
            <v>2798.6459299999997</v>
          </cell>
          <cell r="W844">
            <v>2970.9616700000006</v>
          </cell>
          <cell r="X844">
            <v>3145.4741199999989</v>
          </cell>
          <cell r="Y844">
            <v>3322.17418</v>
          </cell>
          <cell r="Z844">
            <v>3501.0613699999994</v>
          </cell>
          <cell r="AA844">
            <v>43351.801635000018</v>
          </cell>
          <cell r="AB844">
            <v>86536.802491090013</v>
          </cell>
          <cell r="AC844">
            <v>107272.48221810001</v>
          </cell>
        </row>
        <row r="845">
          <cell r="A845" t="str">
            <v>CML_102_RESID</v>
          </cell>
          <cell r="E845" t="str">
            <v xml:space="preserve">Revenue reduction fixed network </v>
          </cell>
          <cell r="M845">
            <v>168000</v>
          </cell>
          <cell r="N845">
            <v>314681.04010000004</v>
          </cell>
          <cell r="O845">
            <v>21449.7546</v>
          </cell>
          <cell r="P845">
            <v>22322.667799999999</v>
          </cell>
          <cell r="Q845">
            <v>23194.088199999998</v>
          </cell>
          <cell r="R845">
            <v>24064.014400000004</v>
          </cell>
          <cell r="S845">
            <v>24932.4516</v>
          </cell>
          <cell r="T845">
            <v>25799.397400000002</v>
          </cell>
          <cell r="U845">
            <v>26664.850599999998</v>
          </cell>
          <cell r="V845">
            <v>27528.810099999995</v>
          </cell>
          <cell r="W845">
            <v>28391.277899999997</v>
          </cell>
          <cell r="X845">
            <v>29252.254500000003</v>
          </cell>
          <cell r="Y845">
            <v>30111.740600000001</v>
          </cell>
          <cell r="Z845">
            <v>30969.732399999997</v>
          </cell>
          <cell r="AA845">
            <v>366777.88</v>
          </cell>
          <cell r="AB845">
            <v>440761.82379290002</v>
          </cell>
          <cell r="AC845">
            <v>500891.92060959991</v>
          </cell>
        </row>
        <row r="846">
          <cell r="A846" t="str">
            <v>CML_201_OTHCU</v>
          </cell>
          <cell r="E846" t="str">
            <v>Revenue mobile communications</v>
          </cell>
          <cell r="M846">
            <v>2094500.210768467</v>
          </cell>
          <cell r="N846">
            <v>2312446.5814537029</v>
          </cell>
          <cell r="O846">
            <v>193313.43971270963</v>
          </cell>
          <cell r="P846">
            <v>181280.09700464574</v>
          </cell>
          <cell r="Q846">
            <v>180280.2789549265</v>
          </cell>
          <cell r="R846">
            <v>185482.21759994217</v>
          </cell>
          <cell r="S846">
            <v>184702.24746754172</v>
          </cell>
          <cell r="T846">
            <v>195364.20062058742</v>
          </cell>
          <cell r="U846">
            <v>216118.9559059068</v>
          </cell>
          <cell r="V846">
            <v>226176.72741741705</v>
          </cell>
          <cell r="W846">
            <v>197744.13145093361</v>
          </cell>
          <cell r="X846">
            <v>184822.53880076724</v>
          </cell>
          <cell r="Y846">
            <v>183719.38707651728</v>
          </cell>
          <cell r="Z846">
            <v>183442.35944180659</v>
          </cell>
          <cell r="AA846">
            <v>2427118.1753611406</v>
          </cell>
          <cell r="AB846">
            <v>2608148.0659791334</v>
          </cell>
          <cell r="AC846">
            <v>2808060.8060362386</v>
          </cell>
        </row>
        <row r="847">
          <cell r="A847" t="str">
            <v>CML_202_OTHCU</v>
          </cell>
          <cell r="E847" t="str">
            <v>Revenue reduction mobile communications</v>
          </cell>
          <cell r="M847">
            <v>39948.555023301902</v>
          </cell>
          <cell r="N847">
            <v>52221.052026522877</v>
          </cell>
          <cell r="O847">
            <v>4079.5682809195519</v>
          </cell>
          <cell r="P847">
            <v>4171.4666891065044</v>
          </cell>
          <cell r="Q847">
            <v>4229.1434157471813</v>
          </cell>
          <cell r="R847">
            <v>4278.0527260252584</v>
          </cell>
          <cell r="S847">
            <v>4323.0942795474521</v>
          </cell>
          <cell r="T847">
            <v>4367.0630146890053</v>
          </cell>
          <cell r="U847">
            <v>4307.7242960759959</v>
          </cell>
          <cell r="V847">
            <v>4333.9724095804686</v>
          </cell>
          <cell r="W847">
            <v>4754.8124756126235</v>
          </cell>
          <cell r="X847">
            <v>4375.1285119700306</v>
          </cell>
          <cell r="Y847">
            <v>4493.7049741850842</v>
          </cell>
          <cell r="Z847">
            <v>4507.3209530637241</v>
          </cell>
          <cell r="AA847">
            <v>56044.715246717868</v>
          </cell>
          <cell r="AB847">
            <v>59295.745912002167</v>
          </cell>
          <cell r="AC847">
            <v>63625.135873712505</v>
          </cell>
        </row>
        <row r="848">
          <cell r="A848" t="str">
            <v>CML_301_MATAV</v>
          </cell>
          <cell r="E848" t="str">
            <v>Revenue carrier services</v>
          </cell>
          <cell r="M848">
            <v>8372.7000000000007</v>
          </cell>
          <cell r="N848">
            <v>7002.1050799999994</v>
          </cell>
          <cell r="O848">
            <v>528.66840000000002</v>
          </cell>
          <cell r="P848">
            <v>513.99807999999996</v>
          </cell>
          <cell r="Q848">
            <v>529.12103999999999</v>
          </cell>
          <cell r="R848">
            <v>539.51520000000005</v>
          </cell>
          <cell r="S848">
            <v>555.41188</v>
          </cell>
          <cell r="T848">
            <v>589.31479999999999</v>
          </cell>
          <cell r="U848">
            <v>708.71975999999995</v>
          </cell>
          <cell r="V848">
            <v>758.14768000000004</v>
          </cell>
          <cell r="W848">
            <v>598.05204000000003</v>
          </cell>
          <cell r="X848">
            <v>568.70404000000008</v>
          </cell>
          <cell r="Y848">
            <v>550.29392000000007</v>
          </cell>
          <cell r="Z848">
            <v>562.15823999999998</v>
          </cell>
          <cell r="AA848">
            <v>6768.2537799999991</v>
          </cell>
          <cell r="AB848">
            <v>6582.8898399999998</v>
          </cell>
          <cell r="AC848">
            <v>6643.6193199999998</v>
          </cell>
        </row>
        <row r="849">
          <cell r="A849" t="str">
            <v>CML_301_OTHCU</v>
          </cell>
          <cell r="E849" t="str">
            <v>Revenue carrier services</v>
          </cell>
          <cell r="M849">
            <v>652089.27966</v>
          </cell>
          <cell r="N849">
            <v>716460.60262000002</v>
          </cell>
          <cell r="O849">
            <v>50478.473510000011</v>
          </cell>
          <cell r="P849">
            <v>49731.084210000008</v>
          </cell>
          <cell r="Q849">
            <v>52245.353930000005</v>
          </cell>
          <cell r="R849">
            <v>53545.510119999999</v>
          </cell>
          <cell r="S849">
            <v>56590.923199999997</v>
          </cell>
          <cell r="T849">
            <v>59545.648379999984</v>
          </cell>
          <cell r="U849">
            <v>68311.037239999991</v>
          </cell>
          <cell r="V849">
            <v>72787.652770000015</v>
          </cell>
          <cell r="W849">
            <v>63541.824799999995</v>
          </cell>
          <cell r="X849">
            <v>63430.817779999998</v>
          </cell>
          <cell r="Y849">
            <v>62487.208910000001</v>
          </cell>
          <cell r="Z849">
            <v>63765.067770000009</v>
          </cell>
          <cell r="AA849">
            <v>831158.98182999983</v>
          </cell>
          <cell r="AB849">
            <v>956104.46733999997</v>
          </cell>
          <cell r="AC849">
            <v>1052744.0472900001</v>
          </cell>
        </row>
        <row r="850">
          <cell r="A850" t="str">
            <v>CML_301_SLOVAK</v>
          </cell>
          <cell r="E850" t="str">
            <v>Revenue carrier services</v>
          </cell>
          <cell r="M850">
            <v>1565.19</v>
          </cell>
          <cell r="N850">
            <v>1196.73784</v>
          </cell>
          <cell r="O850">
            <v>86.801079999999999</v>
          </cell>
          <cell r="P850">
            <v>83.343720000000005</v>
          </cell>
          <cell r="Q850">
            <v>86.907800000000009</v>
          </cell>
          <cell r="R850">
            <v>89.358680000000007</v>
          </cell>
          <cell r="S850">
            <v>93.104919999999993</v>
          </cell>
          <cell r="T850">
            <v>101.09696000000001</v>
          </cell>
          <cell r="U850">
            <v>129.24252000000001</v>
          </cell>
          <cell r="V850">
            <v>140.89339999999999</v>
          </cell>
          <cell r="W850">
            <v>103.15591999999999</v>
          </cell>
          <cell r="X850">
            <v>96.238439999999997</v>
          </cell>
          <cell r="Y850">
            <v>91.898800000000008</v>
          </cell>
          <cell r="Z850">
            <v>94.695599999999999</v>
          </cell>
          <cell r="AA850">
            <v>1096.24872</v>
          </cell>
          <cell r="AB850">
            <v>1052.55645</v>
          </cell>
          <cell r="AC850">
            <v>1066.8705600000001</v>
          </cell>
        </row>
        <row r="851">
          <cell r="A851" t="str">
            <v>CML_301_TCOM</v>
          </cell>
          <cell r="E851" t="str">
            <v>Revenue carrier services</v>
          </cell>
          <cell r="M851">
            <v>177532.19</v>
          </cell>
          <cell r="N851">
            <v>116138.51063999999</v>
          </cell>
          <cell r="O851">
            <v>8627.2375600000014</v>
          </cell>
          <cell r="P851">
            <v>8346.0920000000006</v>
          </cell>
          <cell r="Q851">
            <v>8635.9030399999992</v>
          </cell>
          <cell r="R851">
            <v>8835.1106400000008</v>
          </cell>
          <cell r="S851">
            <v>9139.745640000001</v>
          </cell>
          <cell r="T851">
            <v>9789.4790799999992</v>
          </cell>
          <cell r="U851">
            <v>12077.78772</v>
          </cell>
          <cell r="V851">
            <v>13025.04456</v>
          </cell>
          <cell r="W851">
            <v>9956.9246000000003</v>
          </cell>
          <cell r="X851">
            <v>9394.47984</v>
          </cell>
          <cell r="Y851">
            <v>9041.6681200000003</v>
          </cell>
          <cell r="Z851">
            <v>9269.0378400000009</v>
          </cell>
          <cell r="AA851">
            <v>107968.37495999999</v>
          </cell>
          <cell r="AB851">
            <v>104416.01445</v>
          </cell>
          <cell r="AC851">
            <v>105579.83867999999</v>
          </cell>
        </row>
        <row r="852">
          <cell r="A852" t="str">
            <v>CML_401_BUSI</v>
          </cell>
          <cell r="E852" t="str">
            <v>Revenue online</v>
          </cell>
          <cell r="M852">
            <v>55388.781889599995</v>
          </cell>
          <cell r="N852">
            <v>64328.457951700009</v>
          </cell>
          <cell r="O852">
            <v>4853.4292868000011</v>
          </cell>
          <cell r="P852">
            <v>5054.8313199999993</v>
          </cell>
          <cell r="Q852">
            <v>5200.8222207999997</v>
          </cell>
          <cell r="R852">
            <v>5441.6176880000003</v>
          </cell>
          <cell r="S852">
            <v>5544.0774024000002</v>
          </cell>
          <cell r="T852">
            <v>5179.1926727999999</v>
          </cell>
          <cell r="U852">
            <v>5166.8690528000006</v>
          </cell>
          <cell r="V852">
            <v>5153.43894</v>
          </cell>
          <cell r="W852">
            <v>5389.6806965000014</v>
          </cell>
          <cell r="X852">
            <v>5624.8430485000008</v>
          </cell>
          <cell r="Y852">
            <v>5738.7288110999998</v>
          </cell>
          <cell r="Z852">
            <v>5980.9268119999988</v>
          </cell>
          <cell r="AA852">
            <v>78615.281061000002</v>
          </cell>
          <cell r="AB852">
            <v>116051.30737140001</v>
          </cell>
          <cell r="AC852">
            <v>151419.10600000003</v>
          </cell>
        </row>
        <row r="853">
          <cell r="A853" t="str">
            <v>CML_401_KEYACC</v>
          </cell>
          <cell r="E853" t="str">
            <v>Revenue online</v>
          </cell>
          <cell r="M853">
            <v>11054.3995</v>
          </cell>
          <cell r="N853">
            <v>12171.185100000001</v>
          </cell>
          <cell r="O853">
            <v>938.85272000000009</v>
          </cell>
          <cell r="P853">
            <v>952.44759999999997</v>
          </cell>
          <cell r="Q853">
            <v>967.08378000000016</v>
          </cell>
          <cell r="R853">
            <v>986.09115999999995</v>
          </cell>
          <cell r="S853">
            <v>1001.7686999999999</v>
          </cell>
          <cell r="T853">
            <v>1022.1903199999999</v>
          </cell>
          <cell r="U853">
            <v>1017.4503199999999</v>
          </cell>
          <cell r="V853">
            <v>1017.4503199999999</v>
          </cell>
          <cell r="W853">
            <v>1043.2166999999999</v>
          </cell>
          <cell r="X853">
            <v>1058.4516800000001</v>
          </cell>
          <cell r="Y853">
            <v>1074.97236</v>
          </cell>
          <cell r="Z853">
            <v>1091.2094399999996</v>
          </cell>
          <cell r="AA853">
            <v>12869.39</v>
          </cell>
          <cell r="AB853">
            <v>14354</v>
          </cell>
          <cell r="AC853">
            <v>15468</v>
          </cell>
        </row>
        <row r="854">
          <cell r="A854" t="str">
            <v>CML_401_RESID</v>
          </cell>
          <cell r="E854" t="str">
            <v>Revenue online</v>
          </cell>
          <cell r="M854">
            <v>160599.91542039998</v>
          </cell>
          <cell r="N854">
            <v>152937.31753249999</v>
          </cell>
          <cell r="O854">
            <v>12241.9343106</v>
          </cell>
          <cell r="P854">
            <v>12964.496520000001</v>
          </cell>
          <cell r="Q854">
            <v>13467.2758608</v>
          </cell>
          <cell r="R854">
            <v>13948.611247999999</v>
          </cell>
          <cell r="S854">
            <v>14266.670242399998</v>
          </cell>
          <cell r="T854">
            <v>12147.962392800002</v>
          </cell>
          <cell r="U854">
            <v>11483.014752799998</v>
          </cell>
          <cell r="V854">
            <v>11170.87456</v>
          </cell>
          <cell r="W854">
            <v>12043.550906000002</v>
          </cell>
          <cell r="X854">
            <v>12561.552598</v>
          </cell>
          <cell r="Y854">
            <v>12836.850409100003</v>
          </cell>
          <cell r="Z854">
            <v>13804.523731999998</v>
          </cell>
          <cell r="AA854">
            <v>176893.37306100002</v>
          </cell>
          <cell r="AB854">
            <v>190806.33137139998</v>
          </cell>
          <cell r="AC854">
            <v>188502.63400000002</v>
          </cell>
        </row>
        <row r="855">
          <cell r="A855" t="str">
            <v>CML_800_OTHCU</v>
          </cell>
          <cell r="E855" t="str">
            <v xml:space="preserve">Miscellaneous net revenue </v>
          </cell>
          <cell r="M855">
            <v>10402.594140000001</v>
          </cell>
          <cell r="N855">
            <v>10524.279165260446</v>
          </cell>
          <cell r="O855">
            <v>877.02326377170402</v>
          </cell>
          <cell r="P855">
            <v>877.02326377170402</v>
          </cell>
          <cell r="Q855">
            <v>877.02326377170402</v>
          </cell>
          <cell r="R855">
            <v>877.02326377170402</v>
          </cell>
          <cell r="S855">
            <v>877.02326377170402</v>
          </cell>
          <cell r="T855">
            <v>877.02326377170402</v>
          </cell>
          <cell r="U855">
            <v>877.02326377170402</v>
          </cell>
          <cell r="V855">
            <v>877.02326377170402</v>
          </cell>
          <cell r="W855">
            <v>877.02326377170402</v>
          </cell>
          <cell r="X855">
            <v>877.02326377170402</v>
          </cell>
          <cell r="Y855">
            <v>877.02326377170402</v>
          </cell>
          <cell r="Z855">
            <v>877.02326377170402</v>
          </cell>
          <cell r="AA855">
            <v>12544.311455855435</v>
          </cell>
          <cell r="AB855">
            <v>17205.868961008397</v>
          </cell>
          <cell r="AC855">
            <v>25004.04779560458</v>
          </cell>
        </row>
        <row r="856">
          <cell r="A856" t="str">
            <v>CML_900_HT</v>
          </cell>
          <cell r="E856" t="str">
            <v>Net income from internal sale of goods / services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</row>
        <row r="857">
          <cell r="A857" t="str">
            <v>CML_1110_HT</v>
          </cell>
          <cell r="E857" t="str">
            <v>Standard cost of sales</v>
          </cell>
          <cell r="M857">
            <v>2109748.8075840692</v>
          </cell>
          <cell r="N857">
            <v>2088791.5398491297</v>
          </cell>
          <cell r="O857">
            <v>174348.18588301132</v>
          </cell>
          <cell r="P857">
            <v>174523.18566325019</v>
          </cell>
          <cell r="Q857">
            <v>175163.12055205621</v>
          </cell>
          <cell r="R857">
            <v>175411.31094617935</v>
          </cell>
          <cell r="S857">
            <v>175914.85987014533</v>
          </cell>
          <cell r="T857">
            <v>176218.5863357987</v>
          </cell>
          <cell r="U857">
            <v>176242.99942614484</v>
          </cell>
          <cell r="V857">
            <v>176848.7147146987</v>
          </cell>
          <cell r="W857">
            <v>176633.05130272929</v>
          </cell>
          <cell r="X857">
            <v>170714.52548871207</v>
          </cell>
          <cell r="Y857">
            <v>170219.61500063443</v>
          </cell>
          <cell r="Z857">
            <v>166553.38466873253</v>
          </cell>
          <cell r="AA857">
            <v>2012887.7531507553</v>
          </cell>
          <cell r="AB857">
            <v>2006342.7351240239</v>
          </cell>
          <cell r="AC857">
            <v>2001983.4242127093</v>
          </cell>
        </row>
        <row r="858">
          <cell r="A858" t="str">
            <v>CML_1210_HT</v>
          </cell>
          <cell r="E858" t="str">
            <v>Standard cost of sales</v>
          </cell>
          <cell r="M858">
            <v>969474.41743198899</v>
          </cell>
          <cell r="N858">
            <v>1036248.1261633992</v>
          </cell>
          <cell r="O858">
            <v>101687.75306560729</v>
          </cell>
          <cell r="P858">
            <v>88025.779372996418</v>
          </cell>
          <cell r="Q858">
            <v>83449.262285912744</v>
          </cell>
          <cell r="R858">
            <v>85972.771646720124</v>
          </cell>
          <cell r="S858">
            <v>83926.761649448235</v>
          </cell>
          <cell r="T858">
            <v>87665.829913463152</v>
          </cell>
          <cell r="U858">
            <v>84643.545962822711</v>
          </cell>
          <cell r="V858">
            <v>81743.530641916383</v>
          </cell>
          <cell r="W858">
            <v>83032.762177937882</v>
          </cell>
          <cell r="X858">
            <v>84066.894025165384</v>
          </cell>
          <cell r="Y858">
            <v>85027.931538596225</v>
          </cell>
          <cell r="Z858">
            <v>87005.303885766436</v>
          </cell>
          <cell r="AA858">
            <v>1154108.2222186271</v>
          </cell>
          <cell r="AB858">
            <v>1257640.1014170004</v>
          </cell>
          <cell r="AC858">
            <v>1337888.3359168952</v>
          </cell>
        </row>
        <row r="859">
          <cell r="A859" t="str">
            <v>CML_1310_HT</v>
          </cell>
          <cell r="E859" t="str">
            <v>Standard cost of sales</v>
          </cell>
          <cell r="M859">
            <v>900247.23435521545</v>
          </cell>
          <cell r="N859">
            <v>895262.74841333926</v>
          </cell>
          <cell r="O859">
            <v>61455.045009788606</v>
          </cell>
          <cell r="P859">
            <v>60213.314498705993</v>
          </cell>
          <cell r="Q859">
            <v>64565.548829874795</v>
          </cell>
          <cell r="R859">
            <v>65961.823594162721</v>
          </cell>
          <cell r="S859">
            <v>71829.739135777942</v>
          </cell>
          <cell r="T859">
            <v>76105.778896127245</v>
          </cell>
          <cell r="U859">
            <v>86413.582229000778</v>
          </cell>
          <cell r="V859">
            <v>92012.021860650828</v>
          </cell>
          <cell r="W859">
            <v>81651.78287600819</v>
          </cell>
          <cell r="X859">
            <v>77291.788552115308</v>
          </cell>
          <cell r="Y859">
            <v>76758.242418870912</v>
          </cell>
          <cell r="Z859">
            <v>81004.080512255998</v>
          </cell>
          <cell r="AA859">
            <v>908577.2995179157</v>
          </cell>
          <cell r="AB859">
            <v>942576.00408159255</v>
          </cell>
          <cell r="AC859">
            <v>977851.02852950059</v>
          </cell>
        </row>
        <row r="860">
          <cell r="A860" t="str">
            <v>CML_1310_MATAV</v>
          </cell>
          <cell r="E860" t="str">
            <v>Standard cost of sales</v>
          </cell>
          <cell r="M860">
            <v>5188.5410000000002</v>
          </cell>
          <cell r="N860">
            <v>3211.7759999999998</v>
          </cell>
          <cell r="O860">
            <v>24.850999999999999</v>
          </cell>
          <cell r="P860">
            <v>239.40600000000001</v>
          </cell>
          <cell r="Q860">
            <v>251.89099999999999</v>
          </cell>
          <cell r="R860">
            <v>258.08499999999998</v>
          </cell>
          <cell r="S860">
            <v>269.87599999999998</v>
          </cell>
          <cell r="T860">
            <v>295.49</v>
          </cell>
          <cell r="U860">
            <v>376.58499999999998</v>
          </cell>
          <cell r="V860">
            <v>421.58600000000001</v>
          </cell>
          <cell r="W860">
            <v>293.7</v>
          </cell>
          <cell r="X860">
            <v>266.34399999999999</v>
          </cell>
          <cell r="Y860">
            <v>254.58500000000001</v>
          </cell>
          <cell r="Z860">
            <v>259.37700000000001</v>
          </cell>
          <cell r="AA860">
            <v>3159.6039999999998</v>
          </cell>
          <cell r="AB860">
            <v>3246.6010000000001</v>
          </cell>
          <cell r="AC860">
            <v>3289.2570000000001</v>
          </cell>
        </row>
        <row r="861">
          <cell r="A861" t="str">
            <v>CML_1310_SLOVAK</v>
          </cell>
          <cell r="E861" t="str">
            <v>Standard cost of sales</v>
          </cell>
          <cell r="M861">
            <v>1223.0129999999999</v>
          </cell>
          <cell r="N861">
            <v>809.78100000000006</v>
          </cell>
          <cell r="O861">
            <v>58.578000000000003</v>
          </cell>
          <cell r="P861">
            <v>56.430999999999997</v>
          </cell>
          <cell r="Q861">
            <v>59.374000000000002</v>
          </cell>
          <cell r="R861">
            <v>60.834000000000003</v>
          </cell>
          <cell r="S861">
            <v>63.613999999999997</v>
          </cell>
          <cell r="T861">
            <v>69.650999999999996</v>
          </cell>
          <cell r="U861">
            <v>88.766999999999996</v>
          </cell>
          <cell r="V861">
            <v>99.373999999999995</v>
          </cell>
          <cell r="W861">
            <v>69.228999999999999</v>
          </cell>
          <cell r="X861">
            <v>62.780999999999999</v>
          </cell>
          <cell r="Y861">
            <v>60.009</v>
          </cell>
          <cell r="Z861">
            <v>61.139000000000003</v>
          </cell>
          <cell r="AA861">
            <v>744.76400000000001</v>
          </cell>
          <cell r="AB861">
            <v>765.27</v>
          </cell>
          <cell r="AC861">
            <v>775.32500000000005</v>
          </cell>
        </row>
        <row r="862">
          <cell r="A862" t="str">
            <v>CML_1310_TCOM</v>
          </cell>
          <cell r="E862" t="str">
            <v>Standard cost of sales</v>
          </cell>
          <cell r="M862">
            <v>97778.054000000004</v>
          </cell>
          <cell r="N862">
            <v>64740.803999999996</v>
          </cell>
          <cell r="O862">
            <v>4683.1909999999998</v>
          </cell>
          <cell r="P862">
            <v>4511.6009999999997</v>
          </cell>
          <cell r="Q862">
            <v>4746.8909999999996</v>
          </cell>
          <cell r="R862">
            <v>4863.6210000000001</v>
          </cell>
          <cell r="S862">
            <v>5085.8040000000001</v>
          </cell>
          <cell r="T862">
            <v>5568.5060000000003</v>
          </cell>
          <cell r="U862">
            <v>7096.75</v>
          </cell>
          <cell r="V862">
            <v>7944.7879999999996</v>
          </cell>
          <cell r="W862">
            <v>5534.7790000000005</v>
          </cell>
          <cell r="X862">
            <v>5019.2569999999996</v>
          </cell>
          <cell r="Y862">
            <v>4797.66</v>
          </cell>
          <cell r="Z862">
            <v>4887.9560000000001</v>
          </cell>
          <cell r="AA862">
            <v>59542.745999999999</v>
          </cell>
          <cell r="AB862">
            <v>61182.188999999998</v>
          </cell>
          <cell r="AC862">
            <v>61986.053999999996</v>
          </cell>
        </row>
        <row r="863">
          <cell r="A863" t="str">
            <v>CML_1310_TONL</v>
          </cell>
          <cell r="E863" t="str">
            <v>Standard cost of sales</v>
          </cell>
          <cell r="M863">
            <v>8013.42</v>
          </cell>
          <cell r="N863">
            <v>14695.98</v>
          </cell>
          <cell r="O863">
            <v>1095.29</v>
          </cell>
          <cell r="P863">
            <v>1095.29</v>
          </cell>
          <cell r="Q863">
            <v>1095.29</v>
          </cell>
          <cell r="R863">
            <v>1095.29</v>
          </cell>
          <cell r="S863">
            <v>1095.29</v>
          </cell>
          <cell r="T863">
            <v>1095.29</v>
          </cell>
          <cell r="U863">
            <v>1354.04</v>
          </cell>
          <cell r="V863">
            <v>1354.04</v>
          </cell>
          <cell r="W863">
            <v>1354.04</v>
          </cell>
          <cell r="X863">
            <v>1354.04</v>
          </cell>
          <cell r="Y863">
            <v>1354.04</v>
          </cell>
          <cell r="Z863">
            <v>1354.04</v>
          </cell>
          <cell r="AA863">
            <v>21850.92</v>
          </cell>
          <cell r="AB863">
            <v>25327.17</v>
          </cell>
          <cell r="AC863">
            <v>27115.919999999998</v>
          </cell>
        </row>
        <row r="864">
          <cell r="A864" t="str">
            <v>CML_1410_HT</v>
          </cell>
          <cell r="E864" t="str">
            <v>Standard cost of sales</v>
          </cell>
          <cell r="M864">
            <v>37275.421142691855</v>
          </cell>
          <cell r="N864">
            <v>46719.658737593832</v>
          </cell>
          <cell r="O864">
            <v>3392.9443041204577</v>
          </cell>
          <cell r="P864">
            <v>3484.7604399430647</v>
          </cell>
          <cell r="Q864">
            <v>3577.8565116047548</v>
          </cell>
          <cell r="R864">
            <v>3667.1822698022597</v>
          </cell>
          <cell r="S864">
            <v>3761.9583539798687</v>
          </cell>
          <cell r="T864">
            <v>3852.8745808894437</v>
          </cell>
          <cell r="U864">
            <v>3940.4210163746679</v>
          </cell>
          <cell r="V864">
            <v>4037.1252368222913</v>
          </cell>
          <cell r="W864">
            <v>4125.3470665832892</v>
          </cell>
          <cell r="X864">
            <v>4197.01335849117</v>
          </cell>
          <cell r="Y864">
            <v>4306.5760921880174</v>
          </cell>
          <cell r="Z864">
            <v>4375.5995067481981</v>
          </cell>
          <cell r="AA864">
            <v>75839.984653330015</v>
          </cell>
          <cell r="AB864">
            <v>101148.14514121918</v>
          </cell>
          <cell r="AC864">
            <v>125753.47219418937</v>
          </cell>
        </row>
        <row r="865">
          <cell r="A865" t="str">
            <v>CML_2100_HT</v>
          </cell>
          <cell r="E865" t="str">
            <v>Direct selling(wrong)</v>
          </cell>
          <cell r="M865">
            <v>-1.7621459846850485E-12</v>
          </cell>
          <cell r="N865">
            <v>-6.7075234255753458E-12</v>
          </cell>
          <cell r="O865">
            <v>-1.4210854715202004E-13</v>
          </cell>
          <cell r="P865">
            <v>1.7053025658242404E-13</v>
          </cell>
          <cell r="Q865">
            <v>6.0040861171728466E-13</v>
          </cell>
          <cell r="R865">
            <v>3.4106051316484809E-13</v>
          </cell>
          <cell r="S865">
            <v>3.2684965844964609E-13</v>
          </cell>
          <cell r="T865">
            <v>2.5579538487363607E-13</v>
          </cell>
          <cell r="U865">
            <v>-1.4921397450962104E-13</v>
          </cell>
          <cell r="V865">
            <v>-1.4921397450962104E-13</v>
          </cell>
          <cell r="W865">
            <v>9.2370555648813024E-13</v>
          </cell>
          <cell r="X865">
            <v>1.5631940186722204E-13</v>
          </cell>
          <cell r="Y865">
            <v>3.694822225952521E-13</v>
          </cell>
          <cell r="Z865">
            <v>7.815970093361102E-14</v>
          </cell>
          <cell r="AA865">
            <v>-2.5977442419389263E-11</v>
          </cell>
          <cell r="AB865">
            <v>4.6611603465862572E-12</v>
          </cell>
          <cell r="AC865">
            <v>1.6939338820520788E-11</v>
          </cell>
        </row>
        <row r="866">
          <cell r="A866" t="str">
            <v>CML_2110_HT</v>
          </cell>
          <cell r="E866" t="str">
            <v>Direct selling</v>
          </cell>
          <cell r="M866">
            <v>237104.39992275901</v>
          </cell>
          <cell r="N866">
            <v>236641.23253818444</v>
          </cell>
          <cell r="O866">
            <v>20026.321063364929</v>
          </cell>
          <cell r="P866">
            <v>19074.893046574791</v>
          </cell>
          <cell r="Q866">
            <v>18750.469936363166</v>
          </cell>
          <cell r="R866">
            <v>19267.004956880228</v>
          </cell>
          <cell r="S866">
            <v>19286.809778849361</v>
          </cell>
          <cell r="T866">
            <v>21834.905419727158</v>
          </cell>
          <cell r="U866">
            <v>19136.100966969741</v>
          </cell>
          <cell r="V866">
            <v>19207.00132699504</v>
          </cell>
          <cell r="W866">
            <v>20683.559278037766</v>
          </cell>
          <cell r="X866">
            <v>19110.534936719465</v>
          </cell>
          <cell r="Y866">
            <v>19393.474337832937</v>
          </cell>
          <cell r="Z866">
            <v>20870.157510944035</v>
          </cell>
          <cell r="AA866">
            <v>261688.9724220995</v>
          </cell>
          <cell r="AB866">
            <v>288098.07768283784</v>
          </cell>
          <cell r="AC866">
            <v>310055.04848656035</v>
          </cell>
        </row>
        <row r="867">
          <cell r="A867" t="str">
            <v>CML_2130_HT</v>
          </cell>
          <cell r="E867" t="str">
            <v>Indirect selling</v>
          </cell>
          <cell r="M867">
            <v>1001.9255017530795</v>
          </cell>
          <cell r="N867">
            <v>1042.2736757107095</v>
          </cell>
          <cell r="O867">
            <v>87.246702604849418</v>
          </cell>
          <cell r="P867">
            <v>87.283824256505454</v>
          </cell>
          <cell r="Q867">
            <v>87.327834493744646</v>
          </cell>
          <cell r="R867">
            <v>87.330909060392941</v>
          </cell>
          <cell r="S867">
            <v>87.402691987804388</v>
          </cell>
          <cell r="T867">
            <v>87.413459256153587</v>
          </cell>
          <cell r="U867">
            <v>87.396738263310596</v>
          </cell>
          <cell r="V867">
            <v>87.495152697751536</v>
          </cell>
          <cell r="W867">
            <v>87.463308399861859</v>
          </cell>
          <cell r="X867">
            <v>82.304809710146827</v>
          </cell>
          <cell r="Y867">
            <v>86.902145675658048</v>
          </cell>
          <cell r="Z867">
            <v>86.706108585652487</v>
          </cell>
          <cell r="AA867">
            <v>1105.7741012627289</v>
          </cell>
          <cell r="AB867">
            <v>1180.5789727688355</v>
          </cell>
          <cell r="AC867">
            <v>1231.9937464533559</v>
          </cell>
        </row>
        <row r="868">
          <cell r="A868" t="str">
            <v>CML_2140_HT</v>
          </cell>
          <cell r="E868" t="str">
            <v>Call center/customer care</v>
          </cell>
          <cell r="M868">
            <v>191106.22702674169</v>
          </cell>
          <cell r="N868">
            <v>257822.33754795519</v>
          </cell>
          <cell r="O868">
            <v>21509.978065514268</v>
          </cell>
          <cell r="P868">
            <v>21517.860174343539</v>
          </cell>
          <cell r="Q868">
            <v>21525.646145212999</v>
          </cell>
          <cell r="R868">
            <v>21529.789361091924</v>
          </cell>
          <cell r="S868">
            <v>21550.871340974289</v>
          </cell>
          <cell r="T868">
            <v>21555.25658111912</v>
          </cell>
          <cell r="U868">
            <v>21507.999803401362</v>
          </cell>
          <cell r="V868">
            <v>21496.258572259158</v>
          </cell>
          <cell r="W868">
            <v>21480.469824543103</v>
          </cell>
          <cell r="X868">
            <v>21417.080263960692</v>
          </cell>
          <cell r="Y868">
            <v>21378.820135485086</v>
          </cell>
          <cell r="Z868">
            <v>21352.307281744128</v>
          </cell>
          <cell r="AA868">
            <v>255841.74246761945</v>
          </cell>
          <cell r="AB868">
            <v>243016.42662775109</v>
          </cell>
          <cell r="AC868">
            <v>238578.33091788425</v>
          </cell>
        </row>
        <row r="869">
          <cell r="A869" t="str">
            <v>CML_2150_HT</v>
          </cell>
          <cell r="E869" t="str">
            <v>Other costs operative selling</v>
          </cell>
          <cell r="M869">
            <v>176466.04651061707</v>
          </cell>
          <cell r="N869">
            <v>227684.62286478092</v>
          </cell>
          <cell r="O869">
            <v>17763.693762190363</v>
          </cell>
          <cell r="P869">
            <v>18971.25801184207</v>
          </cell>
          <cell r="Q869">
            <v>19030.542338433468</v>
          </cell>
          <cell r="R869">
            <v>19071.395034490404</v>
          </cell>
          <cell r="S869">
            <v>19113.38545609478</v>
          </cell>
          <cell r="T869">
            <v>19139.012124735644</v>
          </cell>
          <cell r="U869">
            <v>19165.41863252268</v>
          </cell>
          <cell r="V869">
            <v>19195.714686611846</v>
          </cell>
          <cell r="W869">
            <v>19212.009562185485</v>
          </cell>
          <cell r="X869">
            <v>18865.537025154084</v>
          </cell>
          <cell r="Y869">
            <v>19050.785449791772</v>
          </cell>
          <cell r="Z869">
            <v>19105.87078418658</v>
          </cell>
          <cell r="AA869">
            <v>228236.16899434602</v>
          </cell>
          <cell r="AB869">
            <v>239678.43857306396</v>
          </cell>
          <cell r="AC869">
            <v>252452.83760251207</v>
          </cell>
        </row>
        <row r="870">
          <cell r="A870" t="str">
            <v>CML_2200_HT</v>
          </cell>
          <cell r="E870" t="str">
            <v>Marketing</v>
          </cell>
          <cell r="M870">
            <v>209228.36038189344</v>
          </cell>
          <cell r="N870">
            <v>237894.65979444637</v>
          </cell>
          <cell r="O870">
            <v>15513.441242322024</v>
          </cell>
          <cell r="P870">
            <v>15535.647488243567</v>
          </cell>
          <cell r="Q870">
            <v>17089.859039745697</v>
          </cell>
          <cell r="R870">
            <v>25127.837004259152</v>
          </cell>
          <cell r="S870">
            <v>17709.095526810579</v>
          </cell>
          <cell r="T870">
            <v>20766.791488351129</v>
          </cell>
          <cell r="U870">
            <v>20774.741598064626</v>
          </cell>
          <cell r="V870">
            <v>15777.418786575508</v>
          </cell>
          <cell r="W870">
            <v>20784.250683817969</v>
          </cell>
          <cell r="X870">
            <v>18763.342054613091</v>
          </cell>
          <cell r="Y870">
            <v>18784.564459306112</v>
          </cell>
          <cell r="Z870">
            <v>31267.670428735491</v>
          </cell>
          <cell r="AA870">
            <v>253159.34448810274</v>
          </cell>
          <cell r="AB870">
            <v>269512.87443094631</v>
          </cell>
          <cell r="AC870">
            <v>286633.40031639341</v>
          </cell>
        </row>
        <row r="871">
          <cell r="A871" t="str">
            <v>CML_2400_HT</v>
          </cell>
          <cell r="E871" t="str">
            <v>Billing services, accounts receivable department</v>
          </cell>
          <cell r="M871">
            <v>222390.03561600286</v>
          </cell>
          <cell r="N871">
            <v>196096.73386704322</v>
          </cell>
          <cell r="O871">
            <v>16110.526393879705</v>
          </cell>
          <cell r="P871">
            <v>15106.567366518213</v>
          </cell>
          <cell r="Q871">
            <v>16628.628718480428</v>
          </cell>
          <cell r="R871">
            <v>16258.813305544747</v>
          </cell>
          <cell r="S871">
            <v>15875.029015396656</v>
          </cell>
          <cell r="T871">
            <v>16537.416643378885</v>
          </cell>
          <cell r="U871">
            <v>17825.685382674499</v>
          </cell>
          <cell r="V871">
            <v>16246.948607607248</v>
          </cell>
          <cell r="W871">
            <v>19479.99120421553</v>
          </cell>
          <cell r="X871">
            <v>15650.989267582565</v>
          </cell>
          <cell r="Y871">
            <v>15084.553750089968</v>
          </cell>
          <cell r="Z871">
            <v>15291.584211702215</v>
          </cell>
          <cell r="AA871">
            <v>200298.84559482816</v>
          </cell>
          <cell r="AB871">
            <v>211842.51161625769</v>
          </cell>
          <cell r="AC871">
            <v>223462.94319749105</v>
          </cell>
        </row>
        <row r="872">
          <cell r="A872" t="str">
            <v>CML_2500_HT</v>
          </cell>
          <cell r="E872" t="str">
            <v>Other selling costs</v>
          </cell>
          <cell r="M872">
            <v>5466.6411024361214</v>
          </cell>
          <cell r="N872">
            <v>10640.549553081273</v>
          </cell>
          <cell r="O872">
            <v>818.44772697478425</v>
          </cell>
          <cell r="P872">
            <v>818.75062732101242</v>
          </cell>
          <cell r="Q872">
            <v>850.18808243537489</v>
          </cell>
          <cell r="R872">
            <v>877.28677451777367</v>
          </cell>
          <cell r="S872">
            <v>877.68771398687579</v>
          </cell>
          <cell r="T872">
            <v>877.84906712951943</v>
          </cell>
          <cell r="U872">
            <v>901.51949063646271</v>
          </cell>
          <cell r="V872">
            <v>922.13718396480067</v>
          </cell>
          <cell r="W872">
            <v>922.12551518353428</v>
          </cell>
          <cell r="X872">
            <v>919.75654949810269</v>
          </cell>
          <cell r="Y872">
            <v>922.61458553205591</v>
          </cell>
          <cell r="Z872">
            <v>932.18623589422884</v>
          </cell>
          <cell r="AA872">
            <v>12092.214101054531</v>
          </cell>
          <cell r="AB872">
            <v>12880.237907488969</v>
          </cell>
          <cell r="AC872">
            <v>13527.644223318803</v>
          </cell>
        </row>
        <row r="873">
          <cell r="A873" t="str">
            <v>CML_3100_HT</v>
          </cell>
          <cell r="E873" t="str">
            <v>Finance and controlling</v>
          </cell>
          <cell r="M873">
            <v>243343.64902674014</v>
          </cell>
          <cell r="N873">
            <v>276848.63237114478</v>
          </cell>
          <cell r="O873">
            <v>21284.848577439825</v>
          </cell>
          <cell r="P873">
            <v>24264.103749520167</v>
          </cell>
          <cell r="Q873">
            <v>21647.425379211381</v>
          </cell>
          <cell r="R873">
            <v>21895.819447127626</v>
          </cell>
          <cell r="S873">
            <v>22177.729697826235</v>
          </cell>
          <cell r="T873">
            <v>24939.746496775402</v>
          </cell>
          <cell r="U873">
            <v>22199.260295148502</v>
          </cell>
          <cell r="V873">
            <v>22297.025089488387</v>
          </cell>
          <cell r="W873">
            <v>25149.849949309795</v>
          </cell>
          <cell r="X873">
            <v>22255.912714709979</v>
          </cell>
          <cell r="Y873">
            <v>22789.746916011391</v>
          </cell>
          <cell r="Z873">
            <v>25947.164098643807</v>
          </cell>
          <cell r="AA873">
            <v>292655.54400044837</v>
          </cell>
          <cell r="AB873">
            <v>310366.11264205741</v>
          </cell>
          <cell r="AC873">
            <v>325094.98615033954</v>
          </cell>
        </row>
        <row r="874">
          <cell r="A874" t="str">
            <v>CML_3200_HT</v>
          </cell>
          <cell r="E874" t="str">
            <v>Human resources</v>
          </cell>
          <cell r="M874">
            <v>318.176000003441</v>
          </cell>
          <cell r="N874">
            <v>658.62432000342233</v>
          </cell>
          <cell r="O874">
            <v>54.885359998119384</v>
          </cell>
          <cell r="P874">
            <v>54.885359998121203</v>
          </cell>
          <cell r="Q874">
            <v>54.885359998121203</v>
          </cell>
          <cell r="R874">
            <v>54.885359998121203</v>
          </cell>
          <cell r="S874">
            <v>54.885359998121203</v>
          </cell>
          <cell r="T874">
            <v>54.885359998121203</v>
          </cell>
          <cell r="U874">
            <v>54.885359998121203</v>
          </cell>
          <cell r="V874">
            <v>54.885359998121203</v>
          </cell>
          <cell r="W874">
            <v>54.885359998121203</v>
          </cell>
          <cell r="X874">
            <v>54.885359998121203</v>
          </cell>
          <cell r="Y874">
            <v>54.885359998121203</v>
          </cell>
          <cell r="Z874">
            <v>54.885359998121203</v>
          </cell>
          <cell r="AA874">
            <v>678.38304960344976</v>
          </cell>
          <cell r="AB874">
            <v>698.73454109141312</v>
          </cell>
          <cell r="AC874">
            <v>719.69657732227643</v>
          </cell>
        </row>
        <row r="875">
          <cell r="A875" t="str">
            <v>CML_3300_HT</v>
          </cell>
          <cell r="E875" t="str">
            <v>Strategy, organization, law</v>
          </cell>
          <cell r="M875">
            <v>73236.097686714464</v>
          </cell>
          <cell r="N875">
            <v>81466.771781486066</v>
          </cell>
          <cell r="O875">
            <v>6607.0791517765938</v>
          </cell>
          <cell r="P875">
            <v>6608.5433989915164</v>
          </cell>
          <cell r="Q875">
            <v>6612.112359524328</v>
          </cell>
          <cell r="R875">
            <v>6699.1802486306478</v>
          </cell>
          <cell r="S875">
            <v>6795.5048907771288</v>
          </cell>
          <cell r="T875">
            <v>6822.4438187351316</v>
          </cell>
          <cell r="U875">
            <v>6843.667584532167</v>
          </cell>
          <cell r="V875">
            <v>6853.3674928891996</v>
          </cell>
          <cell r="W875">
            <v>6848.6511578657655</v>
          </cell>
          <cell r="X875">
            <v>6871.8027824456258</v>
          </cell>
          <cell r="Y875">
            <v>6971.0858222659172</v>
          </cell>
          <cell r="Z875">
            <v>6933.3330730287553</v>
          </cell>
          <cell r="AA875">
            <v>89922.927737581529</v>
          </cell>
          <cell r="AB875">
            <v>92344.51553906835</v>
          </cell>
          <cell r="AC875">
            <v>96498.434894523467</v>
          </cell>
        </row>
        <row r="876">
          <cell r="A876" t="str">
            <v>CML_3400_HT</v>
          </cell>
          <cell r="E876" t="str">
            <v>Management and communication</v>
          </cell>
          <cell r="M876">
            <v>235116.78548148926</v>
          </cell>
          <cell r="N876">
            <v>263454.11678537511</v>
          </cell>
          <cell r="O876">
            <v>20615.467815033597</v>
          </cell>
          <cell r="P876">
            <v>21295.445509356425</v>
          </cell>
          <cell r="Q876">
            <v>25268.207042333161</v>
          </cell>
          <cell r="R876">
            <v>21393.412873877656</v>
          </cell>
          <cell r="S876">
            <v>21498.224963426917</v>
          </cell>
          <cell r="T876">
            <v>21392.387648978238</v>
          </cell>
          <cell r="U876">
            <v>21711.995874343713</v>
          </cell>
          <cell r="V876">
            <v>22135.455506741437</v>
          </cell>
          <cell r="W876">
            <v>21979.845094796488</v>
          </cell>
          <cell r="X876">
            <v>22624.156052239938</v>
          </cell>
          <cell r="Y876">
            <v>22002.982802322251</v>
          </cell>
          <cell r="Z876">
            <v>21536.535626565939</v>
          </cell>
          <cell r="AA876">
            <v>257513.28894271847</v>
          </cell>
          <cell r="AB876">
            <v>264248.43577558966</v>
          </cell>
          <cell r="AC876">
            <v>264837.16044987238</v>
          </cell>
        </row>
        <row r="877">
          <cell r="A877" t="str">
            <v>CML_3500_HT</v>
          </cell>
          <cell r="E877" t="str">
            <v>Other general administrative costs</v>
          </cell>
          <cell r="M877">
            <v>54783.58368915513</v>
          </cell>
          <cell r="N877">
            <v>87785.220688923815</v>
          </cell>
          <cell r="O877">
            <v>3323.5307704320962</v>
          </cell>
          <cell r="P877">
            <v>3841.1358993627109</v>
          </cell>
          <cell r="Q877">
            <v>3645.9650970693456</v>
          </cell>
          <cell r="R877">
            <v>3417.1414837449115</v>
          </cell>
          <cell r="S877">
            <v>3864.8341753497248</v>
          </cell>
          <cell r="T877">
            <v>3722.1627859299865</v>
          </cell>
          <cell r="U877">
            <v>4076.3663308512205</v>
          </cell>
          <cell r="V877">
            <v>3993.1440864919446</v>
          </cell>
          <cell r="W877">
            <v>4332.9292826331402</v>
          </cell>
          <cell r="X877">
            <v>9122.7119350991543</v>
          </cell>
          <cell r="Y877">
            <v>4687.5181067570193</v>
          </cell>
          <cell r="Z877">
            <v>39757.780735126384</v>
          </cell>
          <cell r="AA877">
            <v>80841.964897822487</v>
          </cell>
          <cell r="AB877">
            <v>45426.909540134788</v>
          </cell>
          <cell r="AC877">
            <v>36200.688990553266</v>
          </cell>
        </row>
        <row r="878">
          <cell r="A878" t="str">
            <v>CML_3500_TCOM</v>
          </cell>
          <cell r="E878" t="str">
            <v>Other general administrative costs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</row>
        <row r="879">
          <cell r="A879" t="str">
            <v>CML_4160_OTHCU</v>
          </cell>
          <cell r="E879" t="str">
            <v>Miscellaneous other operating income</v>
          </cell>
          <cell r="M879">
            <v>59425.14731</v>
          </cell>
          <cell r="N879">
            <v>82636.004159999997</v>
          </cell>
          <cell r="O879">
            <v>137.6009</v>
          </cell>
          <cell r="P879">
            <v>137.6009</v>
          </cell>
          <cell r="Q879">
            <v>137.6009</v>
          </cell>
          <cell r="R879">
            <v>207.6009</v>
          </cell>
          <cell r="S879">
            <v>137.6009</v>
          </cell>
          <cell r="T879">
            <v>190.20089999999999</v>
          </cell>
          <cell r="U879">
            <v>843.30089999999996</v>
          </cell>
          <cell r="V879">
            <v>242.30089999999998</v>
          </cell>
          <cell r="W879">
            <v>789.20090000000005</v>
          </cell>
          <cell r="X879">
            <v>5897.1902600000003</v>
          </cell>
          <cell r="Y879">
            <v>937.60090000000002</v>
          </cell>
          <cell r="Z879">
            <v>72978.204899999997</v>
          </cell>
          <cell r="AA879">
            <v>76727.097429999994</v>
          </cell>
          <cell r="AB879">
            <v>42363.993750000001</v>
          </cell>
          <cell r="AC879">
            <v>43260.487430000001</v>
          </cell>
        </row>
        <row r="880">
          <cell r="A880" t="str">
            <v>CML_5400_HT</v>
          </cell>
          <cell r="E880" t="str">
            <v>Losses from foreign-currency conversion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</row>
        <row r="881">
          <cell r="A881" t="str">
            <v>CML_5410_HT</v>
          </cell>
        </row>
        <row r="882">
          <cell r="A882" t="str">
            <v>CML_5600_HT</v>
          </cell>
          <cell r="E882" t="str">
            <v>Misc.oth.operating exp.(w/o.inventories/AR/secur.)</v>
          </cell>
          <cell r="M882">
            <v>6369.1</v>
          </cell>
          <cell r="N882">
            <v>6592.0184999999983</v>
          </cell>
          <cell r="O882">
            <v>549.3348749999999</v>
          </cell>
          <cell r="P882">
            <v>549.3348749999999</v>
          </cell>
          <cell r="Q882">
            <v>549.3348749999999</v>
          </cell>
          <cell r="R882">
            <v>549.3348749999999</v>
          </cell>
          <cell r="S882">
            <v>549.3348749999999</v>
          </cell>
          <cell r="T882">
            <v>549.3348749999999</v>
          </cell>
          <cell r="U882">
            <v>549.3348749999999</v>
          </cell>
          <cell r="V882">
            <v>549.3348749999999</v>
          </cell>
          <cell r="W882">
            <v>549.3348749999999</v>
          </cell>
          <cell r="X882">
            <v>549.3348749999999</v>
          </cell>
          <cell r="Y882">
            <v>549.3348749999999</v>
          </cell>
          <cell r="Z882">
            <v>549.3348749999999</v>
          </cell>
          <cell r="AA882">
            <v>6789.779055</v>
          </cell>
          <cell r="AB882">
            <v>6993.4724266499998</v>
          </cell>
          <cell r="AC882">
            <v>7203.2765994495003</v>
          </cell>
        </row>
        <row r="883">
          <cell r="A883" t="str">
            <v>CML_7200_HT</v>
          </cell>
          <cell r="E883" t="str">
            <v>Extraordinary expenses</v>
          </cell>
          <cell r="M883">
            <v>18</v>
          </cell>
          <cell r="N883">
            <v>20143.95</v>
          </cell>
          <cell r="O883">
            <v>1678.6625000000001</v>
          </cell>
          <cell r="P883">
            <v>1678.6625000000001</v>
          </cell>
          <cell r="Q883">
            <v>1678.6625000000001</v>
          </cell>
          <cell r="R883">
            <v>1678.6625000000001</v>
          </cell>
          <cell r="S883">
            <v>1678.6625000000001</v>
          </cell>
          <cell r="T883">
            <v>1678.6625000000001</v>
          </cell>
          <cell r="U883">
            <v>1678.6625000000001</v>
          </cell>
          <cell r="V883">
            <v>1678.6625000000001</v>
          </cell>
          <cell r="W883">
            <v>1678.6625000000001</v>
          </cell>
          <cell r="X883">
            <v>1678.6625000000001</v>
          </cell>
          <cell r="Y883">
            <v>1678.6625000000001</v>
          </cell>
          <cell r="Z883">
            <v>1678.6625000000001</v>
          </cell>
          <cell r="AA883">
            <v>1385</v>
          </cell>
          <cell r="AB883">
            <v>1385</v>
          </cell>
          <cell r="AC883">
            <v>1385</v>
          </cell>
        </row>
        <row r="884">
          <cell r="A884" t="str">
            <v>CML_LEAS_2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</row>
        <row r="885">
          <cell r="A885" t="str">
            <v>CML_LEAS_5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</row>
        <row r="886">
          <cell r="A886" t="str">
            <v>Adv_Paym_ASI</v>
          </cell>
          <cell r="C886" t="str">
            <v>BL0540</v>
          </cell>
          <cell r="E886" t="str">
            <v>Advances to suppliers for inventories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1973</v>
          </cell>
          <cell r="K886">
            <v>5260</v>
          </cell>
          <cell r="L886">
            <v>5000</v>
          </cell>
          <cell r="M886">
            <v>6000</v>
          </cell>
          <cell r="N886">
            <v>5255</v>
          </cell>
          <cell r="O886">
            <v>5255</v>
          </cell>
          <cell r="P886">
            <v>5255</v>
          </cell>
          <cell r="Q886">
            <v>5255</v>
          </cell>
          <cell r="R886">
            <v>5255</v>
          </cell>
          <cell r="S886">
            <v>5255</v>
          </cell>
          <cell r="T886">
            <v>5255</v>
          </cell>
          <cell r="U886">
            <v>5255</v>
          </cell>
          <cell r="V886">
            <v>5255</v>
          </cell>
          <cell r="W886">
            <v>5255</v>
          </cell>
          <cell r="X886">
            <v>5255</v>
          </cell>
          <cell r="Y886">
            <v>5255</v>
          </cell>
          <cell r="Z886">
            <v>5255</v>
          </cell>
          <cell r="AA886">
            <v>4618</v>
          </cell>
          <cell r="AB886">
            <v>4071</v>
          </cell>
          <cell r="AC886">
            <v>3598</v>
          </cell>
        </row>
        <row r="887">
          <cell r="A887" t="str">
            <v>Check_pet_book_cash_inp_CPC</v>
          </cell>
          <cell r="C887" t="str">
            <v>BL0810</v>
          </cell>
          <cell r="E887" t="str">
            <v>Checks, petty cash, cash in banks</v>
          </cell>
          <cell r="M887">
            <v>350000</v>
          </cell>
          <cell r="N887">
            <v>350000</v>
          </cell>
          <cell r="O887">
            <v>350000</v>
          </cell>
          <cell r="P887">
            <v>350000</v>
          </cell>
          <cell r="Q887">
            <v>350000</v>
          </cell>
          <cell r="R887">
            <v>350000</v>
          </cell>
          <cell r="S887">
            <v>350000</v>
          </cell>
          <cell r="T887">
            <v>350000</v>
          </cell>
          <cell r="U887">
            <v>350000</v>
          </cell>
          <cell r="V887">
            <v>350000</v>
          </cell>
          <cell r="W887">
            <v>350000</v>
          </cell>
          <cell r="X887">
            <v>350000</v>
          </cell>
          <cell r="Y887">
            <v>350000</v>
          </cell>
          <cell r="Z887">
            <v>350000</v>
          </cell>
          <cell r="AA887">
            <v>350000</v>
          </cell>
          <cell r="AB887">
            <v>350000</v>
          </cell>
          <cell r="AC887">
            <v>350000</v>
          </cell>
        </row>
        <row r="888">
          <cell r="A888" t="str">
            <v>Inv_aff_comp_ms_IAC</v>
          </cell>
          <cell r="E888" t="str">
            <v>Investments in affiliated companies current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</row>
        <row r="889">
          <cell r="A889" t="str">
            <v>Integible_ASS_IADV</v>
          </cell>
          <cell r="E889" t="str">
            <v>Intangible Assets Advanced payments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</row>
        <row r="890">
          <cell r="A890" t="str">
            <v>Goodwill_IAGO</v>
          </cell>
          <cell r="E890" t="str">
            <v>Int. Assets Goodwill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</row>
        <row r="891">
          <cell r="A891" t="str">
            <v>Inv_aff_comp_IANC</v>
          </cell>
          <cell r="E891" t="str">
            <v>Investments in affiliated companies noncurrent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</row>
        <row r="892">
          <cell r="A892" t="str">
            <v>Lg_loa_aff_comp_LTL</v>
          </cell>
          <cell r="E892" t="str">
            <v>Long-term loans to affiliated comp.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</row>
        <row r="893">
          <cell r="A893" t="str">
            <v>Lg_loa_as_rel_Comp_LTLC</v>
          </cell>
          <cell r="E893" t="str">
            <v>Long-term loans to ass. And rel. comp.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</row>
        <row r="894">
          <cell r="A894" t="str">
            <v>Miscell_oth_ASS_MOA</v>
          </cell>
          <cell r="E894" t="str">
            <v>Miscellaneous other assets</v>
          </cell>
          <cell r="M894">
            <v>202461</v>
          </cell>
          <cell r="N894">
            <v>193165.6</v>
          </cell>
          <cell r="O894">
            <v>193165.6</v>
          </cell>
          <cell r="P894">
            <v>193165.6</v>
          </cell>
          <cell r="Q894">
            <v>193165.6</v>
          </cell>
          <cell r="R894">
            <v>193165.6</v>
          </cell>
          <cell r="S894">
            <v>193165.6</v>
          </cell>
          <cell r="T894">
            <v>193165.6</v>
          </cell>
          <cell r="U894">
            <v>193165.6</v>
          </cell>
          <cell r="V894">
            <v>193165.6</v>
          </cell>
          <cell r="W894">
            <v>193165.6</v>
          </cell>
          <cell r="X894">
            <v>193165.6</v>
          </cell>
          <cell r="Y894">
            <v>193165.6</v>
          </cell>
          <cell r="Z894">
            <v>193165.6</v>
          </cell>
          <cell r="AA894">
            <v>193808.67</v>
          </cell>
          <cell r="AB894">
            <v>174050.98800000001</v>
          </cell>
          <cell r="AC894">
            <v>164733.17869999999</v>
          </cell>
        </row>
        <row r="895">
          <cell r="A895" t="str">
            <v>Marketab_Sec_MS</v>
          </cell>
          <cell r="E895" t="str">
            <v>Marketable securities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M895">
            <v>700000</v>
          </cell>
          <cell r="N895">
            <v>735000</v>
          </cell>
          <cell r="O895">
            <v>700000</v>
          </cell>
          <cell r="P895">
            <v>700000</v>
          </cell>
          <cell r="Q895">
            <v>700000</v>
          </cell>
          <cell r="R895">
            <v>600000</v>
          </cell>
          <cell r="S895">
            <v>600000</v>
          </cell>
          <cell r="T895">
            <v>650000</v>
          </cell>
          <cell r="U895">
            <v>700000</v>
          </cell>
          <cell r="V895">
            <v>800000</v>
          </cell>
          <cell r="W895">
            <v>850000</v>
          </cell>
          <cell r="X895">
            <v>800000</v>
          </cell>
          <cell r="Y895">
            <v>700000</v>
          </cell>
          <cell r="Z895">
            <v>735000</v>
          </cell>
          <cell r="AA895">
            <v>900000</v>
          </cell>
          <cell r="AB895">
            <v>1000000</v>
          </cell>
          <cell r="AC895">
            <v>1000000</v>
          </cell>
        </row>
        <row r="896">
          <cell r="A896" t="str">
            <v>Oth_Inv_noncurr_secur_OINC</v>
          </cell>
          <cell r="E896" t="str">
            <v>Other Investments in noncurrent securyties</v>
          </cell>
          <cell r="M896">
            <v>550000</v>
          </cell>
          <cell r="N896">
            <v>515000</v>
          </cell>
          <cell r="O896">
            <v>550000</v>
          </cell>
          <cell r="P896">
            <v>550000</v>
          </cell>
          <cell r="Q896">
            <v>550000</v>
          </cell>
          <cell r="R896">
            <v>550000</v>
          </cell>
          <cell r="S896">
            <v>550000</v>
          </cell>
          <cell r="T896">
            <v>550000</v>
          </cell>
          <cell r="U896">
            <v>600000</v>
          </cell>
          <cell r="V896">
            <v>550000</v>
          </cell>
          <cell r="W896">
            <v>550000</v>
          </cell>
          <cell r="X896">
            <v>550000</v>
          </cell>
          <cell r="Y896">
            <v>550000</v>
          </cell>
          <cell r="Z896">
            <v>515000</v>
          </cell>
          <cell r="AA896">
            <v>400000</v>
          </cell>
          <cell r="AB896">
            <v>300000</v>
          </cell>
          <cell r="AC896">
            <v>300000</v>
          </cell>
        </row>
        <row r="897">
          <cell r="A897" t="str">
            <v>Oth_Inv_OINV</v>
          </cell>
          <cell r="E897" t="str">
            <v>Other Investments</v>
          </cell>
          <cell r="M897">
            <v>43823</v>
          </cell>
          <cell r="N897">
            <v>43823</v>
          </cell>
          <cell r="O897">
            <v>43823</v>
          </cell>
          <cell r="P897">
            <v>43823</v>
          </cell>
          <cell r="Q897">
            <v>43823</v>
          </cell>
          <cell r="R897">
            <v>43823</v>
          </cell>
          <cell r="S897">
            <v>43823</v>
          </cell>
          <cell r="T897">
            <v>43823</v>
          </cell>
          <cell r="U897">
            <v>43823</v>
          </cell>
          <cell r="V897">
            <v>43823</v>
          </cell>
          <cell r="W897">
            <v>43823</v>
          </cell>
          <cell r="X897">
            <v>43823</v>
          </cell>
          <cell r="Y897">
            <v>43823</v>
          </cell>
          <cell r="Z897">
            <v>43823</v>
          </cell>
          <cell r="AA897">
            <v>43823</v>
          </cell>
          <cell r="AB897">
            <v>43823</v>
          </cell>
          <cell r="AC897">
            <v>43823</v>
          </cell>
        </row>
        <row r="898">
          <cell r="A898" t="str">
            <v>Inv_ass_comp_IASS</v>
          </cell>
          <cell r="E898" t="str">
            <v>Investments in associated companies</v>
          </cell>
          <cell r="M898">
            <v>3273</v>
          </cell>
          <cell r="N898">
            <v>3273</v>
          </cell>
          <cell r="O898">
            <v>3273</v>
          </cell>
          <cell r="P898">
            <v>3273</v>
          </cell>
          <cell r="Q898">
            <v>3273</v>
          </cell>
          <cell r="R898">
            <v>3273</v>
          </cell>
          <cell r="S898">
            <v>3273</v>
          </cell>
          <cell r="T898">
            <v>3273</v>
          </cell>
          <cell r="U898">
            <v>3273</v>
          </cell>
          <cell r="V898">
            <v>3273</v>
          </cell>
          <cell r="W898">
            <v>3273</v>
          </cell>
          <cell r="X898">
            <v>3273</v>
          </cell>
          <cell r="Y898">
            <v>3273</v>
          </cell>
          <cell r="Z898">
            <v>3273</v>
          </cell>
          <cell r="AA898">
            <v>3273</v>
          </cell>
          <cell r="AB898">
            <v>3273</v>
          </cell>
          <cell r="AC898">
            <v>3273</v>
          </cell>
        </row>
        <row r="899">
          <cell r="A899" t="str">
            <v>Oth_lg_loa_OLTL</v>
          </cell>
          <cell r="E899" t="str">
            <v>Other long term loans</v>
          </cell>
          <cell r="M899">
            <v>35000</v>
          </cell>
          <cell r="N899">
            <v>34208</v>
          </cell>
          <cell r="O899">
            <v>34934</v>
          </cell>
          <cell r="P899">
            <v>34868</v>
          </cell>
          <cell r="Q899">
            <v>34802</v>
          </cell>
          <cell r="R899">
            <v>34736</v>
          </cell>
          <cell r="S899">
            <v>34670</v>
          </cell>
          <cell r="T899">
            <v>34604</v>
          </cell>
          <cell r="U899">
            <v>34538</v>
          </cell>
          <cell r="V899">
            <v>34472</v>
          </cell>
          <cell r="W899">
            <v>34406</v>
          </cell>
          <cell r="X899">
            <v>34340</v>
          </cell>
          <cell r="Y899">
            <v>34274</v>
          </cell>
          <cell r="Z899">
            <v>34208</v>
          </cell>
          <cell r="AA899">
            <v>33408</v>
          </cell>
          <cell r="AB899">
            <v>32608</v>
          </cell>
          <cell r="AC899">
            <v>31808</v>
          </cell>
        </row>
        <row r="900">
          <cell r="A900" t="str">
            <v>Prep_exp_def_charg_tax_PREX</v>
          </cell>
          <cell r="E900" t="str">
            <v>Prepaid exp., deferred charges/tax</v>
          </cell>
          <cell r="M900">
            <v>76614.539999999994</v>
          </cell>
          <cell r="N900">
            <v>52778.26</v>
          </cell>
          <cell r="O900">
            <v>52778.26</v>
          </cell>
          <cell r="P900">
            <v>52778.26</v>
          </cell>
          <cell r="Q900">
            <v>52778.26</v>
          </cell>
          <cell r="R900">
            <v>52778.26</v>
          </cell>
          <cell r="S900">
            <v>52778.26</v>
          </cell>
          <cell r="T900">
            <v>52778.26</v>
          </cell>
          <cell r="U900">
            <v>52778.26</v>
          </cell>
          <cell r="V900">
            <v>52778.26</v>
          </cell>
          <cell r="W900">
            <v>52778.26</v>
          </cell>
          <cell r="X900">
            <v>52778.26</v>
          </cell>
          <cell r="Y900">
            <v>52778.26</v>
          </cell>
          <cell r="Z900">
            <v>52778.26</v>
          </cell>
          <cell r="AA900">
            <v>28948.835600000002</v>
          </cell>
          <cell r="AB900">
            <v>21436.449228000001</v>
          </cell>
          <cell r="AC900">
            <v>21398.381675640001</v>
          </cell>
        </row>
        <row r="901">
          <cell r="A901" t="str">
            <v>Receiv_f_Comp._partInt.20-50%_RASS</v>
          </cell>
          <cell r="E901" t="str">
            <v>Receiv.from companies with part.interests 20-50%</v>
          </cell>
          <cell r="M901">
            <v>103199.52</v>
          </cell>
          <cell r="N901">
            <v>98039.34</v>
          </cell>
          <cell r="O901">
            <v>98039.34</v>
          </cell>
          <cell r="P901">
            <v>98039.34</v>
          </cell>
          <cell r="Q901">
            <v>98039.34</v>
          </cell>
          <cell r="R901">
            <v>98039.34</v>
          </cell>
          <cell r="S901">
            <v>98039.34</v>
          </cell>
          <cell r="T901">
            <v>98039.34</v>
          </cell>
          <cell r="U901">
            <v>98039.34</v>
          </cell>
          <cell r="V901">
            <v>98039.34</v>
          </cell>
          <cell r="W901">
            <v>98039.34</v>
          </cell>
          <cell r="X901">
            <v>98039.34</v>
          </cell>
          <cell r="Y901">
            <v>98039.34</v>
          </cell>
          <cell r="Z901">
            <v>98039.34</v>
          </cell>
          <cell r="AA901">
            <v>93137.22</v>
          </cell>
          <cell r="AB901">
            <v>88480.92</v>
          </cell>
          <cell r="AC901">
            <v>84057.18</v>
          </cell>
        </row>
        <row r="902">
          <cell r="A902" t="str">
            <v>Receiv_aff_comp_RAFF</v>
          </cell>
          <cell r="E902" t="str">
            <v>Receivable from affiliated companies</v>
          </cell>
          <cell r="M902">
            <v>112200</v>
          </cell>
          <cell r="N902">
            <v>93802.26</v>
          </cell>
          <cell r="O902">
            <v>93802.26</v>
          </cell>
          <cell r="P902">
            <v>93802.26</v>
          </cell>
          <cell r="Q902">
            <v>93802.26</v>
          </cell>
          <cell r="R902">
            <v>93802.26</v>
          </cell>
          <cell r="S902">
            <v>93802.26</v>
          </cell>
          <cell r="T902">
            <v>93802.26</v>
          </cell>
          <cell r="U902">
            <v>93802.26</v>
          </cell>
          <cell r="V902">
            <v>93802.26</v>
          </cell>
          <cell r="W902">
            <v>93802.26</v>
          </cell>
          <cell r="X902">
            <v>93802.26</v>
          </cell>
          <cell r="Y902">
            <v>93802.26</v>
          </cell>
          <cell r="Z902">
            <v>93802.26</v>
          </cell>
          <cell r="AA902">
            <v>89112.147000000012</v>
          </cell>
          <cell r="AB902">
            <v>84656.539650000006</v>
          </cell>
          <cell r="AC902">
            <v>80423.712667500004</v>
          </cell>
        </row>
        <row r="903">
          <cell r="A903" t="str">
            <v>Startup_Expens_SBE</v>
          </cell>
          <cell r="E903" t="str">
            <v>startup and business expansion expenses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</row>
        <row r="904">
          <cell r="A904" t="str">
            <v>Treas_share_TS</v>
          </cell>
          <cell r="E904" t="str">
            <v>Treasury shares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</row>
        <row r="905">
          <cell r="A905" t="str">
            <v>work_prg_ext_WIPC</v>
          </cell>
          <cell r="E905" t="str">
            <v>Work in process current</v>
          </cell>
          <cell r="M905">
            <v>350</v>
          </cell>
          <cell r="N905">
            <v>350</v>
          </cell>
          <cell r="O905">
            <v>350</v>
          </cell>
          <cell r="P905">
            <v>350</v>
          </cell>
          <cell r="Q905">
            <v>350</v>
          </cell>
          <cell r="R905">
            <v>350</v>
          </cell>
          <cell r="S905">
            <v>350</v>
          </cell>
          <cell r="T905">
            <v>350</v>
          </cell>
          <cell r="U905">
            <v>350</v>
          </cell>
          <cell r="V905">
            <v>350</v>
          </cell>
          <cell r="W905">
            <v>350</v>
          </cell>
          <cell r="X905">
            <v>350</v>
          </cell>
          <cell r="Y905">
            <v>350</v>
          </cell>
          <cell r="Z905">
            <v>350</v>
          </cell>
          <cell r="AA905">
            <v>0</v>
          </cell>
          <cell r="AB905">
            <v>0</v>
          </cell>
          <cell r="AC905">
            <v>0</v>
          </cell>
        </row>
        <row r="906">
          <cell r="A906" t="str">
            <v>Adv_receiv_ADVR</v>
          </cell>
          <cell r="E906" t="str">
            <v>Advances received</v>
          </cell>
          <cell r="M906">
            <v>1296</v>
          </cell>
          <cell r="N906">
            <v>1134</v>
          </cell>
          <cell r="O906">
            <v>1134</v>
          </cell>
          <cell r="P906">
            <v>1134</v>
          </cell>
          <cell r="Q906">
            <v>1134</v>
          </cell>
          <cell r="R906">
            <v>1134</v>
          </cell>
          <cell r="S906">
            <v>1134</v>
          </cell>
          <cell r="T906">
            <v>1134</v>
          </cell>
          <cell r="U906">
            <v>1134</v>
          </cell>
          <cell r="V906">
            <v>1134</v>
          </cell>
          <cell r="W906">
            <v>1134</v>
          </cell>
          <cell r="X906">
            <v>1134</v>
          </cell>
          <cell r="Y906">
            <v>1134</v>
          </cell>
          <cell r="Z906">
            <v>1134</v>
          </cell>
          <cell r="AA906">
            <v>1025</v>
          </cell>
          <cell r="AB906">
            <v>926</v>
          </cell>
          <cell r="AC906">
            <v>836</v>
          </cell>
        </row>
        <row r="907">
          <cell r="A907" t="str">
            <v>Add_paidin_cap_APC</v>
          </cell>
          <cell r="E907" t="str">
            <v xml:space="preserve">Additional paid-In capital 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</row>
        <row r="908">
          <cell r="A908" t="str">
            <v>Bonds_debts_BOND</v>
          </cell>
          <cell r="E908" t="str">
            <v>Bonds/debentures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</row>
        <row r="909">
          <cell r="A909" t="str">
            <v>Cap_Stock_CS</v>
          </cell>
          <cell r="E909" t="str">
            <v>Capital stock</v>
          </cell>
          <cell r="M909">
            <v>7392738</v>
          </cell>
          <cell r="N909">
            <v>7392738</v>
          </cell>
          <cell r="O909">
            <v>7392738</v>
          </cell>
          <cell r="P909">
            <v>7392738</v>
          </cell>
          <cell r="Q909">
            <v>7392738</v>
          </cell>
          <cell r="R909">
            <v>7392738</v>
          </cell>
          <cell r="S909">
            <v>7392738</v>
          </cell>
          <cell r="T909">
            <v>7392738</v>
          </cell>
          <cell r="U909">
            <v>7392738</v>
          </cell>
          <cell r="V909">
            <v>7392738</v>
          </cell>
          <cell r="W909">
            <v>7392738</v>
          </cell>
          <cell r="X909">
            <v>7392738</v>
          </cell>
          <cell r="Y909">
            <v>7392738</v>
          </cell>
          <cell r="Z909">
            <v>7392738</v>
          </cell>
          <cell r="AA909">
            <v>7392738</v>
          </cell>
          <cell r="AB909">
            <v>7392738</v>
          </cell>
          <cell r="AC909">
            <v>7392738</v>
          </cell>
        </row>
        <row r="910">
          <cell r="A910" t="str">
            <v>Def_inc_DEFI</v>
          </cell>
          <cell r="E910" t="str">
            <v>Deferred income</v>
          </cell>
          <cell r="M910">
            <v>158492</v>
          </cell>
          <cell r="N910">
            <v>166415</v>
          </cell>
          <cell r="O910">
            <v>166415</v>
          </cell>
          <cell r="P910">
            <v>166415</v>
          </cell>
          <cell r="Q910">
            <v>166415</v>
          </cell>
          <cell r="R910">
            <v>166415</v>
          </cell>
          <cell r="S910">
            <v>166415</v>
          </cell>
          <cell r="T910">
            <v>166415</v>
          </cell>
          <cell r="U910">
            <v>166415</v>
          </cell>
          <cell r="V910">
            <v>166415</v>
          </cell>
          <cell r="W910">
            <v>166415</v>
          </cell>
          <cell r="X910">
            <v>166415</v>
          </cell>
          <cell r="Y910">
            <v>166415</v>
          </cell>
          <cell r="Z910">
            <v>166415</v>
          </cell>
          <cell r="AA910">
            <v>174734</v>
          </cell>
          <cell r="AB910">
            <v>183469</v>
          </cell>
          <cell r="AC910">
            <v>192641</v>
          </cell>
        </row>
        <row r="911">
          <cell r="A911" t="str">
            <v>Liab_ass_rel_Comp_LASS</v>
          </cell>
          <cell r="E911" t="str">
            <v>Liabilities to ass. &amp; rel. companies</v>
          </cell>
          <cell r="M911">
            <v>65000</v>
          </cell>
          <cell r="N911">
            <v>65000</v>
          </cell>
          <cell r="O911">
            <v>65000</v>
          </cell>
          <cell r="P911">
            <v>65000</v>
          </cell>
          <cell r="Q911">
            <v>65000</v>
          </cell>
          <cell r="R911">
            <v>65000</v>
          </cell>
          <cell r="S911">
            <v>65000</v>
          </cell>
          <cell r="T911">
            <v>65000</v>
          </cell>
          <cell r="U911">
            <v>65000</v>
          </cell>
          <cell r="V911">
            <v>65000</v>
          </cell>
          <cell r="W911">
            <v>65000</v>
          </cell>
          <cell r="X911">
            <v>65000</v>
          </cell>
          <cell r="Y911">
            <v>65000</v>
          </cell>
          <cell r="Z911">
            <v>65000</v>
          </cell>
          <cell r="AA911">
            <v>65000</v>
          </cell>
          <cell r="AB911">
            <v>65000</v>
          </cell>
          <cell r="AC911">
            <v>65000</v>
          </cell>
        </row>
        <row r="912">
          <cell r="A912" t="str">
            <v>Liab_bank_LIAB</v>
          </cell>
          <cell r="E912" t="str">
            <v>Liabilities to banks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</row>
        <row r="913">
          <cell r="A913" t="str">
            <v>Min_int_MINT</v>
          </cell>
          <cell r="E913" t="str">
            <v>Minority Interest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</row>
        <row r="914">
          <cell r="A914" t="str">
            <v>oth_acc_ext_OACC</v>
          </cell>
          <cell r="E914" t="str">
            <v>Other accruals</v>
          </cell>
          <cell r="M914">
            <v>567691</v>
          </cell>
          <cell r="N914">
            <v>508547.9</v>
          </cell>
          <cell r="O914">
            <v>508547.9</v>
          </cell>
          <cell r="P914">
            <v>508547.9</v>
          </cell>
          <cell r="Q914">
            <v>508547.9</v>
          </cell>
          <cell r="R914">
            <v>508547.9</v>
          </cell>
          <cell r="S914">
            <v>508547.9</v>
          </cell>
          <cell r="T914">
            <v>508547.9</v>
          </cell>
          <cell r="U914">
            <v>508547.9</v>
          </cell>
          <cell r="V914">
            <v>508547.9</v>
          </cell>
          <cell r="W914">
            <v>508547.9</v>
          </cell>
          <cell r="X914">
            <v>508547.9</v>
          </cell>
          <cell r="Y914">
            <v>508547.9</v>
          </cell>
          <cell r="Z914">
            <v>508547.9</v>
          </cell>
          <cell r="AA914">
            <v>455762.08999999997</v>
          </cell>
          <cell r="AB914">
            <v>408721.24900000001</v>
          </cell>
          <cell r="AC914">
            <v>371127.46140000003</v>
          </cell>
        </row>
        <row r="915">
          <cell r="A915" t="str">
            <v>oth_liab_ext_OLIA</v>
          </cell>
          <cell r="E915" t="str">
            <v>Other liabilities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</row>
        <row r="916">
          <cell r="A916" t="str">
            <v>Pay_aff_Comp_PAAP</v>
          </cell>
          <cell r="E916" t="str">
            <v>Payables to affili. Compan. from trade acc payable</v>
          </cell>
          <cell r="M916">
            <v>60000</v>
          </cell>
          <cell r="N916">
            <v>60000</v>
          </cell>
          <cell r="O916">
            <v>60000</v>
          </cell>
          <cell r="P916">
            <v>60000</v>
          </cell>
          <cell r="Q916">
            <v>60000</v>
          </cell>
          <cell r="R916">
            <v>60000</v>
          </cell>
          <cell r="S916">
            <v>60000</v>
          </cell>
          <cell r="T916">
            <v>60000</v>
          </cell>
          <cell r="U916">
            <v>60000</v>
          </cell>
          <cell r="V916">
            <v>60000</v>
          </cell>
          <cell r="W916">
            <v>60000</v>
          </cell>
          <cell r="X916">
            <v>60000</v>
          </cell>
          <cell r="Y916">
            <v>60000</v>
          </cell>
          <cell r="Z916">
            <v>60000</v>
          </cell>
          <cell r="AA916">
            <v>60000</v>
          </cell>
          <cell r="AB916">
            <v>60000</v>
          </cell>
          <cell r="AC916">
            <v>60000</v>
          </cell>
        </row>
        <row r="917">
          <cell r="A917" t="str">
            <v>Pay_aff_Comp_PAFF</v>
          </cell>
          <cell r="E917" t="str">
            <v>Payables to affili. Compan. from shareholder loan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</row>
        <row r="918">
          <cell r="A918" t="str">
            <v>Pens_sim_oblig_ext_PENO</v>
          </cell>
          <cell r="E918" t="str">
            <v>Pensions and similar obligations</v>
          </cell>
          <cell r="M918">
            <v>80269</v>
          </cell>
          <cell r="N918">
            <v>80269</v>
          </cell>
          <cell r="O918">
            <v>80269</v>
          </cell>
          <cell r="P918">
            <v>80269</v>
          </cell>
          <cell r="Q918">
            <v>80269</v>
          </cell>
          <cell r="R918">
            <v>80269</v>
          </cell>
          <cell r="S918">
            <v>80269</v>
          </cell>
          <cell r="T918">
            <v>80269</v>
          </cell>
          <cell r="U918">
            <v>80269</v>
          </cell>
          <cell r="V918">
            <v>80269</v>
          </cell>
          <cell r="W918">
            <v>80269</v>
          </cell>
          <cell r="X918">
            <v>80269</v>
          </cell>
          <cell r="Y918">
            <v>80269</v>
          </cell>
          <cell r="Z918">
            <v>80269</v>
          </cell>
          <cell r="AA918">
            <v>80269</v>
          </cell>
          <cell r="AB918">
            <v>80269</v>
          </cell>
          <cell r="AC918">
            <v>80269</v>
          </cell>
        </row>
        <row r="919">
          <cell r="A919" t="str">
            <v>Ret_earn_RE</v>
          </cell>
          <cell r="E919" t="str">
            <v>Retained earnings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</row>
        <row r="920">
          <cell r="A920" t="str">
            <v>Special_res_SPRE</v>
          </cell>
          <cell r="E920" t="str">
            <v>Special reserves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</row>
        <row r="921">
          <cell r="A921" t="str">
            <v>Trad_acc_payable_TAP</v>
          </cell>
          <cell r="E921" t="str">
            <v>Trade accounts payable</v>
          </cell>
          <cell r="M921">
            <v>660000</v>
          </cell>
          <cell r="N921">
            <v>530000</v>
          </cell>
          <cell r="O921">
            <v>660000</v>
          </cell>
          <cell r="P921">
            <v>650000</v>
          </cell>
          <cell r="Q921">
            <v>640000</v>
          </cell>
          <cell r="R921">
            <v>630000</v>
          </cell>
          <cell r="S921">
            <v>620000</v>
          </cell>
          <cell r="T921">
            <v>610000</v>
          </cell>
          <cell r="U921">
            <v>600000</v>
          </cell>
          <cell r="V921">
            <v>580000</v>
          </cell>
          <cell r="W921">
            <v>560000</v>
          </cell>
          <cell r="X921">
            <v>540000</v>
          </cell>
          <cell r="Y921">
            <v>540000</v>
          </cell>
          <cell r="Z921">
            <v>530000</v>
          </cell>
          <cell r="AA921">
            <v>530000</v>
          </cell>
          <cell r="AB921">
            <v>540000</v>
          </cell>
          <cell r="AC921">
            <v>550000</v>
          </cell>
        </row>
        <row r="922">
          <cell r="A922" t="str">
            <v>Tax_acc_TAXA</v>
          </cell>
          <cell r="E922" t="str">
            <v>Tax accruals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</row>
        <row r="923">
          <cell r="A923" t="str">
            <v>CURR_I_TAX</v>
          </cell>
          <cell r="E923" t="str">
            <v>Current income taxes (without deferred taxes)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</row>
        <row r="924">
          <cell r="A924" t="str">
            <v>DEF_TAX</v>
          </cell>
          <cell r="E924" t="str">
            <v>Deferred taxes on results from ordinary business act.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</row>
        <row r="925">
          <cell r="A925" t="str">
            <v>EXP_EXTRAO</v>
          </cell>
          <cell r="E925" t="str">
            <v>Extraordinary expenses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</row>
        <row r="926">
          <cell r="A926" t="str">
            <v>EXP_INT_OT</v>
          </cell>
          <cell r="E926" t="str">
            <v>Interest and similar expenses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</row>
        <row r="927">
          <cell r="A927" t="str">
            <v>FI_WR_DOWN</v>
          </cell>
          <cell r="E927" t="str">
            <v>Other financial income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</row>
        <row r="928">
          <cell r="A928" t="str">
            <v>INC_CONS</v>
          </cell>
          <cell r="E928" t="str">
            <v>Income from the reversal of passive differential a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</row>
        <row r="929">
          <cell r="A929" t="str">
            <v>INC_CURR</v>
          </cell>
          <cell r="E929" t="str">
            <v>Income from foreign currency transaction/translation</v>
          </cell>
          <cell r="M929">
            <v>7267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</row>
        <row r="930">
          <cell r="A930" t="str">
            <v>INC_DIS_CA</v>
          </cell>
          <cell r="E930" t="str">
            <v>Income from disposal of current assets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</row>
        <row r="931">
          <cell r="A931" t="str">
            <v>INC_DIS_NC</v>
          </cell>
          <cell r="E931" t="str">
            <v>Income from disposal of noncurrent assets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</row>
        <row r="932">
          <cell r="A932" t="str">
            <v>INC_EQU</v>
          </cell>
          <cell r="E932" t="str">
            <v>Results from companies accounted for under the equity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</row>
        <row r="933">
          <cell r="A933" t="str">
            <v>INC_EXTRAO</v>
          </cell>
          <cell r="E933" t="str">
            <v>Extraordinary income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</row>
        <row r="934">
          <cell r="A934" t="str">
            <v>INC_INSUR</v>
          </cell>
          <cell r="E934" t="str">
            <v>Income from insurance compensation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</row>
        <row r="935">
          <cell r="A935" t="str">
            <v>INC_INT</v>
          </cell>
          <cell r="E935" t="str">
            <v>Income from internal sale of goods and services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</row>
        <row r="936">
          <cell r="A936" t="str">
            <v>INC_INT_OT</v>
          </cell>
          <cell r="E936" t="str">
            <v>Other interest and similar income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</row>
        <row r="937">
          <cell r="A937" t="str">
            <v>INC_INV_GR</v>
          </cell>
          <cell r="E937" t="str">
            <v>Income from investment grants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</row>
        <row r="938">
          <cell r="A938" t="str">
            <v>INC_LOSSTR</v>
          </cell>
          <cell r="E938" t="str">
            <v>Income from loss transfer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</row>
        <row r="939">
          <cell r="A939" t="str">
            <v>INC_LT_REC</v>
          </cell>
          <cell r="E939" t="str">
            <v>Income from debt securities and long-term loan rec</v>
          </cell>
          <cell r="M939">
            <v>8000</v>
          </cell>
          <cell r="N939">
            <v>12000</v>
          </cell>
          <cell r="O939">
            <v>1000</v>
          </cell>
          <cell r="P939">
            <v>1000</v>
          </cell>
          <cell r="Q939">
            <v>1000</v>
          </cell>
          <cell r="R939">
            <v>1000</v>
          </cell>
          <cell r="S939">
            <v>1000</v>
          </cell>
          <cell r="T939">
            <v>1000</v>
          </cell>
          <cell r="U939">
            <v>1000</v>
          </cell>
          <cell r="V939">
            <v>1000</v>
          </cell>
          <cell r="W939">
            <v>1000</v>
          </cell>
          <cell r="X939">
            <v>1000</v>
          </cell>
          <cell r="Y939">
            <v>1000</v>
          </cell>
          <cell r="Z939">
            <v>1000</v>
          </cell>
          <cell r="AA939">
            <v>10000</v>
          </cell>
          <cell r="AB939">
            <v>10000</v>
          </cell>
          <cell r="AC939">
            <v>10000</v>
          </cell>
        </row>
        <row r="940">
          <cell r="A940" t="str">
            <v>INC_OTH</v>
          </cell>
          <cell r="E940" t="str">
            <v>Miscellaneous other operating income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</row>
        <row r="941">
          <cell r="A941" t="str">
            <v>INC_RE_ACC</v>
          </cell>
          <cell r="E941" t="str">
            <v>Income from reversal of accruals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</row>
        <row r="942">
          <cell r="A942" t="str">
            <v>INC_RENTAL</v>
          </cell>
          <cell r="E942" t="str">
            <v>Income from rental and lease agreements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</row>
        <row r="943">
          <cell r="A943" t="str">
            <v>INC_SP_RES</v>
          </cell>
          <cell r="E943" t="str">
            <v>Income from reversal of special reserves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</row>
        <row r="944">
          <cell r="A944" t="str">
            <v>INC_SU</v>
          </cell>
          <cell r="E944" t="str">
            <v xml:space="preserve">Income from subsidies 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</row>
        <row r="945">
          <cell r="A945" t="str">
            <v>INC_SUBSID</v>
          </cell>
          <cell r="E945" t="str">
            <v xml:space="preserve">Other income (loss) from subsidiaries, associated 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</row>
        <row r="946">
          <cell r="A946" t="str">
            <v>INC_V_ADJ</v>
          </cell>
          <cell r="E946" t="str">
            <v>Income from valuation adjustments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</row>
        <row r="947">
          <cell r="A947" t="str">
            <v>INC_WU_CA</v>
          </cell>
          <cell r="E947" t="str">
            <v>Income from write-ups to current assets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</row>
        <row r="948">
          <cell r="A948" t="str">
            <v>INC_WU_NC</v>
          </cell>
          <cell r="E948" t="str">
            <v>Income from write-ups to noncurrent assets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</row>
        <row r="949">
          <cell r="A949" t="str">
            <v>INTERES_RC</v>
          </cell>
          <cell r="E949" t="str">
            <v>Interest on receivables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</row>
        <row r="950">
          <cell r="A950" t="str">
            <v>INTERES_ST</v>
          </cell>
          <cell r="E950" t="str">
            <v>Interest on stocks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</row>
        <row r="951">
          <cell r="A951" t="str">
            <v>LO_DISP_NC</v>
          </cell>
          <cell r="E951" t="str">
            <v xml:space="preserve">Losses from disposal of noncurrent assets </v>
          </cell>
          <cell r="M951">
            <v>40384</v>
          </cell>
          <cell r="N951">
            <v>40261.220411352493</v>
          </cell>
          <cell r="O951">
            <v>3355.1017009460411</v>
          </cell>
          <cell r="P951">
            <v>3355.1017009460411</v>
          </cell>
          <cell r="Q951">
            <v>3355.1017009460411</v>
          </cell>
          <cell r="R951">
            <v>3355.1017009460411</v>
          </cell>
          <cell r="S951">
            <v>3355.1017009460411</v>
          </cell>
          <cell r="T951">
            <v>3355.1017009460411</v>
          </cell>
          <cell r="U951">
            <v>3355.1017009460411</v>
          </cell>
          <cell r="V951">
            <v>3355.1017009460411</v>
          </cell>
          <cell r="W951">
            <v>3355.1017009460411</v>
          </cell>
          <cell r="X951">
            <v>3355.1017009460411</v>
          </cell>
          <cell r="Y951">
            <v>3355.1017009460411</v>
          </cell>
          <cell r="Z951">
            <v>3355.1017009460411</v>
          </cell>
          <cell r="AA951">
            <v>21374.098036334861</v>
          </cell>
          <cell r="AB951">
            <v>11458.981635372867</v>
          </cell>
          <cell r="AC951">
            <v>11665.730755082281</v>
          </cell>
        </row>
        <row r="952">
          <cell r="A952" t="str">
            <v>LOSS_CURR</v>
          </cell>
          <cell r="E952" t="str">
            <v>Losses from foreign-currency transactions/translat</v>
          </cell>
          <cell r="M952">
            <v>12000</v>
          </cell>
          <cell r="N952">
            <v>0</v>
          </cell>
          <cell r="O952">
            <v>500</v>
          </cell>
          <cell r="P952">
            <v>500</v>
          </cell>
          <cell r="Q952">
            <v>2000</v>
          </cell>
          <cell r="R952">
            <v>2000</v>
          </cell>
          <cell r="S952">
            <v>2000</v>
          </cell>
          <cell r="T952">
            <v>1000</v>
          </cell>
          <cell r="U952">
            <v>500</v>
          </cell>
          <cell r="V952">
            <v>500</v>
          </cell>
          <cell r="W952">
            <v>800</v>
          </cell>
          <cell r="X952">
            <v>800</v>
          </cell>
          <cell r="Y952">
            <v>1000</v>
          </cell>
          <cell r="Z952">
            <v>400</v>
          </cell>
          <cell r="AA952">
            <v>5000</v>
          </cell>
          <cell r="AB952">
            <v>2000</v>
          </cell>
          <cell r="AC952">
            <v>0</v>
          </cell>
        </row>
        <row r="953">
          <cell r="A953" t="str">
            <v>LOSS_OTH</v>
          </cell>
          <cell r="E953" t="str">
            <v>Miscellaneous other operating expenses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</row>
        <row r="954">
          <cell r="A954" t="str">
            <v>PROF_TRANS</v>
          </cell>
          <cell r="E954" t="str">
            <v>Profit transfer expenses from profit pooling, prof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</row>
        <row r="955">
          <cell r="A955" t="str">
            <v>TRANS_RES</v>
          </cell>
          <cell r="E955" t="str">
            <v>Transfer to special reserves</v>
          </cell>
          <cell r="M955">
            <v>196652.27609000029</v>
          </cell>
          <cell r="N955">
            <v>181030.02881645411</v>
          </cell>
          <cell r="O955">
            <v>15085.835734704509</v>
          </cell>
          <cell r="P955">
            <v>15085.835734704509</v>
          </cell>
          <cell r="Q955">
            <v>15085.835734704509</v>
          </cell>
          <cell r="R955">
            <v>15085.835734704509</v>
          </cell>
          <cell r="S955">
            <v>15085.835734704509</v>
          </cell>
          <cell r="T955">
            <v>15085.835734704509</v>
          </cell>
          <cell r="U955">
            <v>15085.835734704509</v>
          </cell>
          <cell r="V955">
            <v>15085.835734704509</v>
          </cell>
          <cell r="W955">
            <v>15085.835734704509</v>
          </cell>
          <cell r="X955">
            <v>15085.835734704509</v>
          </cell>
          <cell r="Y955">
            <v>15085.835734704509</v>
          </cell>
          <cell r="Z955">
            <v>15085.835734704509</v>
          </cell>
          <cell r="AA955">
            <v>143594.51392145315</v>
          </cell>
          <cell r="AB955">
            <v>114000.50426541502</v>
          </cell>
          <cell r="AC955">
            <v>181043.94150000019</v>
          </cell>
        </row>
        <row r="956">
          <cell r="A956" t="str">
            <v>IPO_LEID</v>
          </cell>
          <cell r="M956">
            <v>-267</v>
          </cell>
          <cell r="N956">
            <v>-607.54499999999996</v>
          </cell>
          <cell r="O956">
            <v>-50.628749999999997</v>
          </cell>
          <cell r="P956">
            <v>-50.628749999999997</v>
          </cell>
          <cell r="Q956">
            <v>-50.628749999999997</v>
          </cell>
          <cell r="R956">
            <v>-50.628749999999997</v>
          </cell>
          <cell r="S956">
            <v>-50.628749999999997</v>
          </cell>
          <cell r="T956">
            <v>-50.628749999999997</v>
          </cell>
          <cell r="U956">
            <v>-50.628749999999997</v>
          </cell>
          <cell r="V956">
            <v>-50.628749999999997</v>
          </cell>
          <cell r="W956">
            <v>-50.628749999999997</v>
          </cell>
          <cell r="X956">
            <v>-50.628749999999997</v>
          </cell>
          <cell r="Y956">
            <v>-50.628749999999997</v>
          </cell>
          <cell r="Z956">
            <v>-50.628749999999997</v>
          </cell>
          <cell r="AA956">
            <v>-783.54674999999997</v>
          </cell>
          <cell r="AB956">
            <v>-832.30787700000008</v>
          </cell>
          <cell r="AC956">
            <v>-857.27711331</v>
          </cell>
        </row>
        <row r="957">
          <cell r="A957" t="str">
            <v>IPO_REIK</v>
          </cell>
          <cell r="M957">
            <v>-45</v>
          </cell>
          <cell r="N957">
            <v>-1288.575</v>
          </cell>
          <cell r="O957">
            <v>-107.38124999999999</v>
          </cell>
          <cell r="P957">
            <v>-107.38124999999999</v>
          </cell>
          <cell r="Q957">
            <v>-107.38124999999999</v>
          </cell>
          <cell r="R957">
            <v>-107.38124999999999</v>
          </cell>
          <cell r="S957">
            <v>-107.38124999999999</v>
          </cell>
          <cell r="T957">
            <v>-107.38124999999999</v>
          </cell>
          <cell r="U957">
            <v>-107.38124999999999</v>
          </cell>
          <cell r="V957">
            <v>-107.38124999999999</v>
          </cell>
          <cell r="W957">
            <v>-107.38124999999999</v>
          </cell>
          <cell r="X957">
            <v>-107.38124999999999</v>
          </cell>
          <cell r="Y957">
            <v>-107.38124999999999</v>
          </cell>
          <cell r="Z957">
            <v>-107.38124999999999</v>
          </cell>
          <cell r="AA957">
            <v>-792.07515000000001</v>
          </cell>
          <cell r="AB957">
            <v>-598.4271675</v>
          </cell>
          <cell r="AC957">
            <v>-616.37998252500006</v>
          </cell>
        </row>
        <row r="958">
          <cell r="A958" t="str">
            <v>CML_AUAN_7</v>
          </cell>
          <cell r="M958">
            <v>8277.1522546199994</v>
          </cell>
          <cell r="N958">
            <v>0</v>
          </cell>
          <cell r="O958">
            <v>0</v>
          </cell>
          <cell r="P958">
            <v>4.3820182327181101E-7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</row>
        <row r="959">
          <cell r="A959" t="str">
            <v>CML_BL0310b_4_ALAN_AUAN</v>
          </cell>
          <cell r="M959">
            <v>1885.4894489999999</v>
          </cell>
          <cell r="N959">
            <v>30364.334000000003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30364.334000000003</v>
          </cell>
          <cell r="AA959">
            <v>8001.5370000000075</v>
          </cell>
          <cell r="AB959">
            <v>0</v>
          </cell>
          <cell r="AC959">
            <v>0</v>
          </cell>
        </row>
        <row r="960">
          <cell r="A960" t="str">
            <v>CML_BL0320_7_ALAN_AUAN</v>
          </cell>
          <cell r="M960">
            <v>8277.1522546199994</v>
          </cell>
          <cell r="N960">
            <v>3.1405988920596428E-12</v>
          </cell>
          <cell r="O960">
            <v>0</v>
          </cell>
          <cell r="P960">
            <v>4.3820496387070307E-7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</row>
        <row r="961">
          <cell r="A961" t="str">
            <v>CML_AELP_5</v>
          </cell>
          <cell r="M961">
            <v>-42595.54</v>
          </cell>
          <cell r="N961">
            <v>-29700</v>
          </cell>
          <cell r="O961">
            <v>-2475</v>
          </cell>
          <cell r="P961">
            <v>-2475</v>
          </cell>
          <cell r="Q961">
            <v>-2475</v>
          </cell>
          <cell r="R961">
            <v>-2475</v>
          </cell>
          <cell r="S961">
            <v>-2475</v>
          </cell>
          <cell r="T961">
            <v>-2475</v>
          </cell>
          <cell r="U961">
            <v>-2475</v>
          </cell>
          <cell r="V961">
            <v>-2475</v>
          </cell>
          <cell r="W961">
            <v>-2475</v>
          </cell>
          <cell r="X961">
            <v>-2475</v>
          </cell>
          <cell r="Y961">
            <v>-2475</v>
          </cell>
          <cell r="Z961">
            <v>-2475</v>
          </cell>
          <cell r="AA961">
            <v>-26820</v>
          </cell>
          <cell r="AB961">
            <v>-24080</v>
          </cell>
          <cell r="AC961">
            <v>-15996</v>
          </cell>
        </row>
        <row r="962">
          <cell r="A962" t="str">
            <v>CML_AELP_5_correction</v>
          </cell>
          <cell r="M962">
            <v>-40000</v>
          </cell>
        </row>
        <row r="963">
          <cell r="A963" t="str">
            <v>CML_GV0130_5_I</v>
          </cell>
          <cell r="M963">
            <v>187470.07999999999</v>
          </cell>
          <cell r="N963">
            <v>124337.35356</v>
          </cell>
          <cell r="O963">
            <v>9242.7070400000011</v>
          </cell>
          <cell r="P963">
            <v>8943.4338000000007</v>
          </cell>
          <cell r="Q963">
            <v>9251.9318800000001</v>
          </cell>
          <cell r="R963">
            <v>9463.98452</v>
          </cell>
          <cell r="S963">
            <v>9788.2624400000004</v>
          </cell>
          <cell r="T963">
            <v>10479.89084</v>
          </cell>
          <cell r="U963">
            <v>12915.75</v>
          </cell>
          <cell r="V963">
            <v>13924.085640000001</v>
          </cell>
          <cell r="W963">
            <v>10658.132560000002</v>
          </cell>
          <cell r="X963">
            <v>10059.422320000001</v>
          </cell>
          <cell r="Y963">
            <v>9683.8608400000012</v>
          </cell>
          <cell r="Z963">
            <v>9925.8916800000006</v>
          </cell>
          <cell r="AA963">
            <v>115832.87745999999</v>
          </cell>
          <cell r="AB963">
            <v>112051.46074000001</v>
          </cell>
          <cell r="AC963">
            <v>113290.32855999999</v>
          </cell>
        </row>
        <row r="964">
          <cell r="A964" t="str">
            <v>CML_BERA_4_I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</row>
        <row r="965">
          <cell r="A965" t="str">
            <v>CML_TKA_5_I</v>
          </cell>
          <cell r="M965">
            <v>112203.02800000001</v>
          </cell>
          <cell r="N965">
            <v>83458.341</v>
          </cell>
          <cell r="O965">
            <v>5861.91</v>
          </cell>
          <cell r="P965">
            <v>5902.7279999999992</v>
          </cell>
          <cell r="Q965">
            <v>6153.4459999999999</v>
          </cell>
          <cell r="R965">
            <v>6277.83</v>
          </cell>
          <cell r="S965">
            <v>6514.5839999999998</v>
          </cell>
          <cell r="T965">
            <v>7028.9369999999999</v>
          </cell>
          <cell r="U965">
            <v>8916.1419999999998</v>
          </cell>
          <cell r="V965">
            <v>9819.7880000000005</v>
          </cell>
          <cell r="W965">
            <v>7251.7480000000005</v>
          </cell>
          <cell r="X965">
            <v>6702.4219999999996</v>
          </cell>
          <cell r="Y965">
            <v>6466.2939999999999</v>
          </cell>
          <cell r="Z965">
            <v>6562.5119999999997</v>
          </cell>
          <cell r="AA965">
            <v>85298.034</v>
          </cell>
          <cell r="AB965">
            <v>90521.23</v>
          </cell>
          <cell r="AC965">
            <v>93166.555999999997</v>
          </cell>
        </row>
        <row r="966">
          <cell r="A966" t="str">
            <v>CML_U_5_I</v>
          </cell>
          <cell r="M966">
            <v>187470.07999999999</v>
          </cell>
          <cell r="N966">
            <v>124337.35356</v>
          </cell>
          <cell r="O966">
            <v>9242.7070400000011</v>
          </cell>
          <cell r="P966">
            <v>8943.4338000000007</v>
          </cell>
          <cell r="Q966">
            <v>9251.9318800000001</v>
          </cell>
          <cell r="R966">
            <v>9463.98452</v>
          </cell>
          <cell r="S966">
            <v>9788.2624400000004</v>
          </cell>
          <cell r="T966">
            <v>10479.89084</v>
          </cell>
          <cell r="U966">
            <v>12915.75</v>
          </cell>
          <cell r="V966">
            <v>13924.085640000001</v>
          </cell>
          <cell r="W966">
            <v>10658.132560000002</v>
          </cell>
          <cell r="X966">
            <v>10059.422320000001</v>
          </cell>
          <cell r="Y966">
            <v>9683.8608400000012</v>
          </cell>
          <cell r="Z966">
            <v>9925.8916800000006</v>
          </cell>
          <cell r="AA966">
            <v>115832.87745999999</v>
          </cell>
          <cell r="AB966">
            <v>112051.46074000001</v>
          </cell>
          <cell r="AC966">
            <v>113290.32855999999</v>
          </cell>
        </row>
        <row r="967">
          <cell r="A967" t="str">
            <v>Unapprop_net_inc_loss_bs</v>
          </cell>
          <cell r="J967">
            <v>215359</v>
          </cell>
          <cell r="K967">
            <v>309921</v>
          </cell>
          <cell r="L967">
            <v>1572336.9846964697</v>
          </cell>
          <cell r="M967">
            <v>1671247.5197508959</v>
          </cell>
          <cell r="N967">
            <v>1340570.7018045497</v>
          </cell>
          <cell r="O967">
            <v>106896.36644895494</v>
          </cell>
          <cell r="P967">
            <v>215818.6597030205</v>
          </cell>
          <cell r="Q967">
            <v>286634.17588486092</v>
          </cell>
          <cell r="R967">
            <v>393482.19707430864</v>
          </cell>
          <cell r="S967">
            <v>502545.81248223997</v>
          </cell>
          <cell r="T967">
            <v>592560.86955385143</v>
          </cell>
          <cell r="U967">
            <v>724726.44716483867</v>
          </cell>
          <cell r="V967">
            <v>871754.11451119301</v>
          </cell>
          <cell r="W967">
            <v>967478.15930218995</v>
          </cell>
          <cell r="X967">
            <v>1093497.546195314</v>
          </cell>
          <cell r="Y967">
            <v>1218473.2362791067</v>
          </cell>
          <cell r="Z967">
            <v>1340570.7018026034</v>
          </cell>
          <cell r="AA967">
            <v>1583945.2345998576</v>
          </cell>
          <cell r="AB967">
            <v>1682450.765122104</v>
          </cell>
          <cell r="AC967">
            <v>1863563.6100552662</v>
          </cell>
        </row>
        <row r="968">
          <cell r="A968" t="str">
            <v>CML_TACC_2</v>
          </cell>
        </row>
        <row r="969">
          <cell r="A969" t="str">
            <v>Oth_ASS_INP</v>
          </cell>
          <cell r="M969">
            <v>202461</v>
          </cell>
          <cell r="N969">
            <v>193165.6</v>
          </cell>
          <cell r="O969">
            <v>193165.6</v>
          </cell>
          <cell r="P969">
            <v>193165.6</v>
          </cell>
          <cell r="Q969">
            <v>193165.6</v>
          </cell>
          <cell r="R969">
            <v>193165.6</v>
          </cell>
          <cell r="S969">
            <v>193165.6</v>
          </cell>
          <cell r="T969">
            <v>193165.6</v>
          </cell>
          <cell r="U969">
            <v>193165.6</v>
          </cell>
          <cell r="V969">
            <v>193165.6</v>
          </cell>
          <cell r="W969">
            <v>193165.6</v>
          </cell>
          <cell r="X969">
            <v>193165.6</v>
          </cell>
          <cell r="Y969">
            <v>193165.6</v>
          </cell>
          <cell r="Z969">
            <v>193165.6</v>
          </cell>
          <cell r="AA969">
            <v>193808.67</v>
          </cell>
          <cell r="AB969">
            <v>174050.98800000001</v>
          </cell>
          <cell r="AC969">
            <v>164733.17869999999</v>
          </cell>
        </row>
        <row r="970">
          <cell r="A970" t="str">
            <v>Net_inc_release_revaluation_res</v>
          </cell>
          <cell r="M970">
            <v>-67632</v>
          </cell>
          <cell r="N970">
            <v>-67632</v>
          </cell>
          <cell r="O970">
            <v>-5636</v>
          </cell>
          <cell r="P970">
            <v>-5636</v>
          </cell>
          <cell r="Q970">
            <v>-5636</v>
          </cell>
          <cell r="R970">
            <v>-5636</v>
          </cell>
          <cell r="S970">
            <v>-5636</v>
          </cell>
          <cell r="T970">
            <v>-5636</v>
          </cell>
          <cell r="U970">
            <v>-5636</v>
          </cell>
          <cell r="V970">
            <v>-5636</v>
          </cell>
          <cell r="W970">
            <v>-5636</v>
          </cell>
          <cell r="X970">
            <v>-5636</v>
          </cell>
          <cell r="Y970">
            <v>-5636</v>
          </cell>
          <cell r="Z970">
            <v>-5636</v>
          </cell>
          <cell r="AA970">
            <v>-67632</v>
          </cell>
          <cell r="AB970">
            <v>-67632</v>
          </cell>
          <cell r="AC970">
            <v>-67632</v>
          </cell>
        </row>
        <row r="971">
          <cell r="A971" t="str">
            <v>Net_loss_asset_appraisl</v>
          </cell>
          <cell r="M971">
            <v>23784</v>
          </cell>
          <cell r="N971">
            <v>23784</v>
          </cell>
          <cell r="O971">
            <v>1982</v>
          </cell>
          <cell r="P971">
            <v>1982</v>
          </cell>
          <cell r="Q971">
            <v>1982</v>
          </cell>
          <cell r="R971">
            <v>1982</v>
          </cell>
          <cell r="S971">
            <v>1982</v>
          </cell>
          <cell r="T971">
            <v>1982</v>
          </cell>
          <cell r="U971">
            <v>1982</v>
          </cell>
          <cell r="V971">
            <v>1982</v>
          </cell>
          <cell r="W971">
            <v>1982</v>
          </cell>
          <cell r="X971">
            <v>1982</v>
          </cell>
          <cell r="Y971">
            <v>1982</v>
          </cell>
          <cell r="Z971">
            <v>1982</v>
          </cell>
          <cell r="AA971">
            <v>23784</v>
          </cell>
          <cell r="AB971">
            <v>23784</v>
          </cell>
          <cell r="AC971">
            <v>23784</v>
          </cell>
        </row>
        <row r="972">
          <cell r="A972" t="str">
            <v>Ret_earn_addpaidcap_legal</v>
          </cell>
          <cell r="M972">
            <v>97337.05</v>
          </cell>
          <cell r="N972">
            <v>180899.42598754482</v>
          </cell>
          <cell r="O972">
            <v>97337.05</v>
          </cell>
          <cell r="P972">
            <v>97337.05</v>
          </cell>
          <cell r="Q972">
            <v>97337.05</v>
          </cell>
          <cell r="R972">
            <v>97337.05</v>
          </cell>
          <cell r="S972">
            <v>97337.05</v>
          </cell>
          <cell r="T972">
            <v>180899.42598754482</v>
          </cell>
          <cell r="U972">
            <v>180899.42598754482</v>
          </cell>
          <cell r="V972">
            <v>180899.42598754482</v>
          </cell>
          <cell r="W972">
            <v>180899.42598754482</v>
          </cell>
          <cell r="X972">
            <v>180899.42598754482</v>
          </cell>
          <cell r="Y972">
            <v>180899.42598754482</v>
          </cell>
          <cell r="Z972">
            <v>180899.42598754482</v>
          </cell>
          <cell r="AA972">
            <v>247927.96107777231</v>
          </cell>
          <cell r="AB972">
            <v>327125.22280776518</v>
          </cell>
          <cell r="AC972">
            <v>411247.76106387039</v>
          </cell>
        </row>
        <row r="973">
          <cell r="A973" t="str">
            <v>Tax_dividend_paiment</v>
          </cell>
          <cell r="M973">
            <v>0</v>
          </cell>
          <cell r="N973">
            <v>-44219.79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-44219.79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-51589.71</v>
          </cell>
          <cell r="AB973">
            <v>-51589.71</v>
          </cell>
          <cell r="AC973">
            <v>-51589.71</v>
          </cell>
        </row>
        <row r="974">
          <cell r="A974" t="str">
            <v>Ret_earn_income</v>
          </cell>
          <cell r="M974">
            <v>294424.95</v>
          </cell>
          <cell r="N974">
            <v>1346559.3037633509</v>
          </cell>
          <cell r="O974">
            <v>294424.95</v>
          </cell>
          <cell r="P974">
            <v>294424.95</v>
          </cell>
          <cell r="Q974">
            <v>294424.95</v>
          </cell>
          <cell r="R974">
            <v>294424.95</v>
          </cell>
          <cell r="S974">
            <v>294424.95</v>
          </cell>
          <cell r="T974">
            <v>1882110.093763351</v>
          </cell>
          <cell r="U974">
            <v>1882110.093763351</v>
          </cell>
          <cell r="V974">
            <v>1346559.3037633509</v>
          </cell>
          <cell r="W974">
            <v>1346559.3037633509</v>
          </cell>
          <cell r="X974">
            <v>1346559.3037633509</v>
          </cell>
          <cell r="Y974">
            <v>1346559.3037633509</v>
          </cell>
          <cell r="Z974">
            <v>1346559.3037633509</v>
          </cell>
          <cell r="AA974">
            <v>1995292.7604776733</v>
          </cell>
          <cell r="AB974">
            <v>2875232.023347538</v>
          </cell>
          <cell r="AC974">
            <v>3848751.5402135365</v>
          </cell>
        </row>
        <row r="975">
          <cell r="A975" t="str">
            <v>IPO_COS_7200</v>
          </cell>
          <cell r="M975">
            <v>-18</v>
          </cell>
          <cell r="N975">
            <v>-20143.95</v>
          </cell>
          <cell r="O975">
            <v>-1678.6625000000001</v>
          </cell>
          <cell r="P975">
            <v>-1678.6625000000001</v>
          </cell>
          <cell r="Q975">
            <v>-1678.6625000000001</v>
          </cell>
          <cell r="R975">
            <v>-1678.6625000000001</v>
          </cell>
          <cell r="S975">
            <v>-1678.6625000000001</v>
          </cell>
          <cell r="T975">
            <v>-1678.6625000000001</v>
          </cell>
          <cell r="U975">
            <v>-1678.6625000000001</v>
          </cell>
          <cell r="V975">
            <v>-1678.6625000000001</v>
          </cell>
          <cell r="W975">
            <v>-1678.6625000000001</v>
          </cell>
          <cell r="X975">
            <v>-1678.6625000000001</v>
          </cell>
          <cell r="Y975">
            <v>-1678.6625000000001</v>
          </cell>
          <cell r="Z975">
            <v>-1678.6625000000001</v>
          </cell>
          <cell r="AA975">
            <v>-1385</v>
          </cell>
          <cell r="AB975">
            <v>-1385</v>
          </cell>
          <cell r="AC975">
            <v>-1385</v>
          </cell>
        </row>
        <row r="976">
          <cell r="A976" t="str">
            <v>IPO_COS_3100</v>
          </cell>
          <cell r="M976">
            <v>-391</v>
          </cell>
          <cell r="N976">
            <v>-3255.0749999999998</v>
          </cell>
          <cell r="O976">
            <v>-271.25625000000002</v>
          </cell>
          <cell r="P976">
            <v>-271.25625000000002</v>
          </cell>
          <cell r="Q976">
            <v>-271.25625000000002</v>
          </cell>
          <cell r="R976">
            <v>-271.25625000000002</v>
          </cell>
          <cell r="S976">
            <v>-271.25625000000002</v>
          </cell>
          <cell r="T976">
            <v>-271.25625000000002</v>
          </cell>
          <cell r="U976">
            <v>-271.25625000000002</v>
          </cell>
          <cell r="V976">
            <v>-271.25625000000002</v>
          </cell>
          <cell r="W976">
            <v>-271.25625000000002</v>
          </cell>
          <cell r="X976">
            <v>-271.25625000000002</v>
          </cell>
          <cell r="Y976">
            <v>-271.25625000000002</v>
          </cell>
          <cell r="Z976">
            <v>-271.25625000000002</v>
          </cell>
          <cell r="AA976">
            <v>-2348.5081500000001</v>
          </cell>
          <cell r="AB976">
            <v>-2007.2015820000001</v>
          </cell>
          <cell r="AC976">
            <v>-2067.4176294600002</v>
          </cell>
        </row>
        <row r="977">
          <cell r="A977" t="str">
            <v>INVEN_SRV_BMAT_4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</row>
        <row r="978">
          <cell r="A978" t="str">
            <v>INVEN_FIX_BMAT_5</v>
          </cell>
          <cell r="M978">
            <v>24143.8</v>
          </cell>
          <cell r="N978">
            <v>13430.449580833614</v>
          </cell>
          <cell r="O978">
            <v>15690.833463108918</v>
          </cell>
          <cell r="P978">
            <v>25004.686610958128</v>
          </cell>
          <cell r="Q978">
            <v>27988.55857943216</v>
          </cell>
          <cell r="R978">
            <v>54000.86081093915</v>
          </cell>
          <cell r="S978">
            <v>50502.290988510125</v>
          </cell>
          <cell r="T978">
            <v>45452.061889659111</v>
          </cell>
          <cell r="U978">
            <v>34998.087655037518</v>
          </cell>
          <cell r="V978">
            <v>20998.852593022511</v>
          </cell>
          <cell r="W978">
            <v>10499.426296511256</v>
          </cell>
          <cell r="X978">
            <v>14721.645709677259</v>
          </cell>
          <cell r="Y978">
            <v>19999.746268206876</v>
          </cell>
          <cell r="Z978">
            <v>13430.449580833614</v>
          </cell>
          <cell r="AA978">
            <v>14093.789347828315</v>
          </cell>
          <cell r="AB978">
            <v>14412.847830728926</v>
          </cell>
          <cell r="AC978">
            <v>14140.993273328009</v>
          </cell>
        </row>
        <row r="979">
          <cell r="A979" t="str">
            <v>INVEN_ONL_BMAT_6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</row>
        <row r="980">
          <cell r="A980" t="str">
            <v>INVEN_MOB_BMAT_7</v>
          </cell>
          <cell r="M980">
            <v>60150</v>
          </cell>
          <cell r="N980">
            <v>73056.630499999999</v>
          </cell>
          <cell r="O980">
            <v>57535.587500000001</v>
          </cell>
          <cell r="P980">
            <v>57091.467499999999</v>
          </cell>
          <cell r="Q980">
            <v>58915.343000000001</v>
          </cell>
          <cell r="R980">
            <v>68996.007500000007</v>
          </cell>
          <cell r="S980">
            <v>60549.792500000003</v>
          </cell>
          <cell r="T980">
            <v>71403.695000000007</v>
          </cell>
          <cell r="U980">
            <v>57896.45</v>
          </cell>
          <cell r="V980">
            <v>57612.297500000001</v>
          </cell>
          <cell r="W980">
            <v>57692.037499999999</v>
          </cell>
          <cell r="X980">
            <v>68907.267500000002</v>
          </cell>
          <cell r="Y980">
            <v>58993.423999999999</v>
          </cell>
          <cell r="Z980">
            <v>73056.630499999999</v>
          </cell>
          <cell r="AA980">
            <v>67983.3</v>
          </cell>
          <cell r="AB980">
            <v>57178.2</v>
          </cell>
          <cell r="AC980">
            <v>54612.15</v>
          </cell>
        </row>
        <row r="981">
          <cell r="A981" t="str">
            <v>ACCREC_CS_BS_U_5</v>
          </cell>
          <cell r="M981">
            <v>137433.98667602605</v>
          </cell>
          <cell r="N981">
            <v>137946.52078181464</v>
          </cell>
          <cell r="O981">
            <v>139907.39969721081</v>
          </cell>
          <cell r="P981">
            <v>160070.3229056198</v>
          </cell>
          <cell r="Q981">
            <v>141637.46575025874</v>
          </cell>
          <cell r="R981">
            <v>151387.82080788031</v>
          </cell>
          <cell r="S981">
            <v>165555.44861109744</v>
          </cell>
          <cell r="T981">
            <v>161809.43370873001</v>
          </cell>
          <cell r="U981">
            <v>165531.29111409574</v>
          </cell>
          <cell r="V981">
            <v>181068.22538243452</v>
          </cell>
          <cell r="W981">
            <v>194148.53683955967</v>
          </cell>
          <cell r="X981">
            <v>189179.41984965923</v>
          </cell>
          <cell r="Y981">
            <v>179099.67560306148</v>
          </cell>
          <cell r="Z981">
            <v>137946.52078181464</v>
          </cell>
          <cell r="AA981">
            <v>155431.64053972514</v>
          </cell>
          <cell r="AB981">
            <v>175264.83517524338</v>
          </cell>
          <cell r="AC981">
            <v>191287.82352926926</v>
          </cell>
        </row>
        <row r="982">
          <cell r="A982" t="str">
            <v>ACCREC_DAT_BS_U_5</v>
          </cell>
          <cell r="M982">
            <v>35089.10567711966</v>
          </cell>
          <cell r="N982">
            <v>34859.765395424678</v>
          </cell>
          <cell r="O982">
            <v>35355.289157619896</v>
          </cell>
          <cell r="P982">
            <v>40450.559185073609</v>
          </cell>
          <cell r="Q982">
            <v>35792.485372399598</v>
          </cell>
          <cell r="R982">
            <v>38256.448130607765</v>
          </cell>
          <cell r="S982">
            <v>41836.677473332536</v>
          </cell>
          <cell r="T982">
            <v>40890.041052753026</v>
          </cell>
          <cell r="U982">
            <v>41830.572754828238</v>
          </cell>
          <cell r="V982">
            <v>45756.832587180783</v>
          </cell>
          <cell r="W982">
            <v>49062.291732581565</v>
          </cell>
          <cell r="X982">
            <v>47806.571388867145</v>
          </cell>
          <cell r="Y982">
            <v>45259.37035986808</v>
          </cell>
          <cell r="Z982">
            <v>34859.765395424678</v>
          </cell>
          <cell r="AA982">
            <v>45215.465893046225</v>
          </cell>
          <cell r="AB982">
            <v>65463.189532662989</v>
          </cell>
          <cell r="AC982">
            <v>79577.467705116534</v>
          </cell>
        </row>
        <row r="983">
          <cell r="A983" t="str">
            <v>ACCREC_FIX_BS_U_5</v>
          </cell>
          <cell r="M983">
            <v>682282.63144227734</v>
          </cell>
          <cell r="N983">
            <v>620895.97199698328</v>
          </cell>
          <cell r="O983">
            <v>629721.86925950996</v>
          </cell>
          <cell r="P983">
            <v>720474.99396924174</v>
          </cell>
          <cell r="Q983">
            <v>637508.88003396208</v>
          </cell>
          <cell r="R983">
            <v>681395.13498629245</v>
          </cell>
          <cell r="S983">
            <v>745163.4923606934</v>
          </cell>
          <cell r="T983">
            <v>728302.71507730405</v>
          </cell>
          <cell r="U983">
            <v>745054.75969750714</v>
          </cell>
          <cell r="V983">
            <v>814986.35238806496</v>
          </cell>
          <cell r="W983">
            <v>873860.7092777217</v>
          </cell>
          <cell r="X983">
            <v>851494.76118475827</v>
          </cell>
          <cell r="Y983">
            <v>806125.92864007154</v>
          </cell>
          <cell r="Z983">
            <v>620895.97199698328</v>
          </cell>
          <cell r="AA983">
            <v>651075.64491146139</v>
          </cell>
          <cell r="AB983">
            <v>611010.01199527131</v>
          </cell>
          <cell r="AC983">
            <v>537396.91925114568</v>
          </cell>
        </row>
        <row r="984">
          <cell r="A984" t="str">
            <v>ACCREC_ONL_BS_U_6</v>
          </cell>
          <cell r="M984">
            <v>78364.678905844703</v>
          </cell>
          <cell r="N984">
            <v>92187.002810772683</v>
          </cell>
          <cell r="O984">
            <v>93497.420420877723</v>
          </cell>
          <cell r="P984">
            <v>106971.91363717952</v>
          </cell>
          <cell r="Q984">
            <v>94653.590240828547</v>
          </cell>
          <cell r="R984">
            <v>101169.56472143673</v>
          </cell>
          <cell r="S984">
            <v>110637.51749556235</v>
          </cell>
          <cell r="T984">
            <v>108134.1278893834</v>
          </cell>
          <cell r="U984">
            <v>110621.37350562062</v>
          </cell>
          <cell r="V984">
            <v>121004.40741578037</v>
          </cell>
          <cell r="W984">
            <v>129745.72761892639</v>
          </cell>
          <cell r="X984">
            <v>126424.96244617111</v>
          </cell>
          <cell r="Y984">
            <v>119688.8635150303</v>
          </cell>
          <cell r="Z984">
            <v>92187.002810772683</v>
          </cell>
          <cell r="AA984">
            <v>115601.92089245401</v>
          </cell>
          <cell r="AB984">
            <v>130940.01471083118</v>
          </cell>
          <cell r="AC984">
            <v>143603.06423851501</v>
          </cell>
        </row>
        <row r="985">
          <cell r="A985" t="str">
            <v>ACCREC_MOB_BS_U_7</v>
          </cell>
          <cell r="M985">
            <v>554426.57563860796</v>
          </cell>
          <cell r="N985">
            <v>541239.20067118737</v>
          </cell>
          <cell r="O985">
            <v>562913.53145477246</v>
          </cell>
          <cell r="P985">
            <v>556658.06164216483</v>
          </cell>
          <cell r="Q985">
            <v>545024.70707782393</v>
          </cell>
          <cell r="R985">
            <v>536995.00051995064</v>
          </cell>
          <cell r="S985">
            <v>540265.52339240548</v>
          </cell>
          <cell r="T985">
            <v>555211.52545912471</v>
          </cell>
          <cell r="U985">
            <v>585818.59219503857</v>
          </cell>
          <cell r="V985">
            <v>627282.19401488104</v>
          </cell>
          <cell r="W985">
            <v>629274.37538430362</v>
          </cell>
          <cell r="X985">
            <v>597910.55406326998</v>
          </cell>
          <cell r="Y985">
            <v>555293.48115776549</v>
          </cell>
          <cell r="Z985">
            <v>541239.20067118737</v>
          </cell>
          <cell r="AA985">
            <v>568141.57707230153</v>
          </cell>
          <cell r="AB985">
            <v>611626.73133340362</v>
          </cell>
          <cell r="AC985">
            <v>660103.25469710527</v>
          </cell>
        </row>
        <row r="986">
          <cell r="A986" t="str">
            <v>FGM_SRV_BHAW_4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</row>
        <row r="987">
          <cell r="A987" t="str">
            <v>FGM_FIX_BHAW_5</v>
          </cell>
          <cell r="M987">
            <v>15043.633333333335</v>
          </cell>
          <cell r="N987">
            <v>12248.26624310755</v>
          </cell>
          <cell r="O987">
            <v>15043.633333333335</v>
          </cell>
          <cell r="P987">
            <v>18459.749450897336</v>
          </cell>
          <cell r="Q987">
            <v>18091.797221950041</v>
          </cell>
          <cell r="R987">
            <v>16318.936482476705</v>
          </cell>
          <cell r="S987">
            <v>17784.39552929176</v>
          </cell>
          <cell r="T987">
            <v>17784.39552929176</v>
          </cell>
          <cell r="U987">
            <v>17606.55157399884</v>
          </cell>
          <cell r="V987">
            <v>15845.896416598956</v>
          </cell>
          <cell r="W987">
            <v>14102.847810773072</v>
          </cell>
          <cell r="X987">
            <v>14126.364187852862</v>
          </cell>
          <cell r="Y987">
            <v>16267.788427545445</v>
          </cell>
          <cell r="Z987">
            <v>12248.26624310755</v>
          </cell>
          <cell r="AA987">
            <v>12248.397128052951</v>
          </cell>
          <cell r="AB987">
            <v>12258.720195418849</v>
          </cell>
          <cell r="AC987">
            <v>12258.46569021725</v>
          </cell>
        </row>
        <row r="988">
          <cell r="A988" t="str">
            <v>FGM_ONL_BHAW_6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</row>
        <row r="989">
          <cell r="A989" t="str">
            <v>FGM_MOB_BHAW_7</v>
          </cell>
          <cell r="M989">
            <v>69173.490054392605</v>
          </cell>
          <cell r="N989">
            <v>33814.493064760172</v>
          </cell>
          <cell r="O989">
            <v>59993.396284732735</v>
          </cell>
          <cell r="P989">
            <v>49942.16927898884</v>
          </cell>
          <cell r="Q989">
            <v>45343.423001861367</v>
          </cell>
          <cell r="R989">
            <v>40661.155381935168</v>
          </cell>
          <cell r="S989">
            <v>42391.048931157202</v>
          </cell>
          <cell r="T989">
            <v>38550.05938816566</v>
          </cell>
          <cell r="U989">
            <v>34874.808468348245</v>
          </cell>
          <cell r="V989">
            <v>33742.098009690199</v>
          </cell>
          <cell r="W989">
            <v>32132.715253513055</v>
          </cell>
          <cell r="X989">
            <v>32407.698837282474</v>
          </cell>
          <cell r="Y989">
            <v>30154.24357301274</v>
          </cell>
          <cell r="Z989">
            <v>33814.493064760172</v>
          </cell>
          <cell r="AA989">
            <v>34579.697337468344</v>
          </cell>
          <cell r="AB989">
            <v>36981.250550381003</v>
          </cell>
          <cell r="AC989">
            <v>37349.60308699216</v>
          </cell>
        </row>
        <row r="990">
          <cell r="A990" t="str">
            <v>change_BHAW_4</v>
          </cell>
        </row>
        <row r="991">
          <cell r="A991" t="str">
            <v>change_BHAW_5</v>
          </cell>
          <cell r="K991">
            <v>23698.908222951115</v>
          </cell>
          <cell r="M991">
            <v>-8655.27488961778</v>
          </cell>
          <cell r="N991">
            <v>-2795.3670902257854</v>
          </cell>
          <cell r="O991">
            <v>0</v>
          </cell>
          <cell r="P991">
            <v>3416.1161175640009</v>
          </cell>
          <cell r="Q991">
            <v>-367.95222894729523</v>
          </cell>
          <cell r="R991">
            <v>-1772.8607394733353</v>
          </cell>
          <cell r="S991">
            <v>1465.4590468150545</v>
          </cell>
          <cell r="T991">
            <v>0</v>
          </cell>
          <cell r="U991">
            <v>-177.84395529291942</v>
          </cell>
          <cell r="V991">
            <v>-1760.655157399884</v>
          </cell>
          <cell r="W991">
            <v>-1743.0486058258848</v>
          </cell>
          <cell r="X991">
            <v>23.516377079789891</v>
          </cell>
          <cell r="Y991">
            <v>2141.4242396925838</v>
          </cell>
          <cell r="Z991">
            <v>-4019.5221844378957</v>
          </cell>
          <cell r="AA991">
            <v>0.13088494540170359</v>
          </cell>
          <cell r="AB991">
            <v>10.323067365898169</v>
          </cell>
          <cell r="AC991">
            <v>-0.25450520159938606</v>
          </cell>
        </row>
        <row r="992">
          <cell r="A992" t="str">
            <v>change_BHAW_6</v>
          </cell>
        </row>
        <row r="993">
          <cell r="A993" t="str">
            <v>change_BHAW_7</v>
          </cell>
          <cell r="K993">
            <v>108972.09177704889</v>
          </cell>
          <cell r="M993">
            <v>-39798.601722656284</v>
          </cell>
          <cell r="N993">
            <v>-35358.996989632433</v>
          </cell>
          <cell r="O993">
            <v>-9180.0937696598703</v>
          </cell>
          <cell r="P993">
            <v>-10051.227005743895</v>
          </cell>
          <cell r="Q993">
            <v>-4598.7462771274731</v>
          </cell>
          <cell r="R993">
            <v>-4682.2676199261987</v>
          </cell>
          <cell r="S993">
            <v>1729.8935492220335</v>
          </cell>
          <cell r="T993">
            <v>-3840.9895429915414</v>
          </cell>
          <cell r="U993">
            <v>-3675.2509198174157</v>
          </cell>
          <cell r="V993">
            <v>-1132.7104586580463</v>
          </cell>
          <cell r="W993">
            <v>-1609.3827561771432</v>
          </cell>
          <cell r="X993">
            <v>274.98358376941906</v>
          </cell>
          <cell r="Y993">
            <v>-2253.4552642697345</v>
          </cell>
          <cell r="Z993">
            <v>3660.2494917474323</v>
          </cell>
          <cell r="AA993">
            <v>765.20427270817163</v>
          </cell>
          <cell r="AB993">
            <v>2401.5532129126586</v>
          </cell>
          <cell r="AC993">
            <v>368.35253661115712</v>
          </cell>
        </row>
        <row r="994">
          <cell r="A994" t="str">
            <v>Nix_int_housing_loans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</row>
        <row r="995">
          <cell r="A995" t="str">
            <v>inv_mat_supp_delta</v>
          </cell>
          <cell r="M995">
            <v>15448.923387725954</v>
          </cell>
          <cell r="N995">
            <v>-36706.083999024617</v>
          </cell>
          <cell r="O995">
            <v>-20992.47280655097</v>
          </cell>
          <cell r="P995">
            <v>2234.622259669326</v>
          </cell>
          <cell r="Q995">
            <v>-158.95103760072379</v>
          </cell>
          <cell r="R995">
            <v>29637.83837210745</v>
          </cell>
          <cell r="S995">
            <v>-8749.4322263919457</v>
          </cell>
          <cell r="T995">
            <v>1962.6838581574557</v>
          </cell>
          <cell r="U995">
            <v>-27814.31410973196</v>
          </cell>
          <cell r="V995">
            <v>-17176.753178072919</v>
          </cell>
          <cell r="W995">
            <v>-13772.117658514297</v>
          </cell>
          <cell r="X995">
            <v>15735.949374015239</v>
          </cell>
          <cell r="Y995">
            <v>-4747.773966047549</v>
          </cell>
          <cell r="Z995">
            <v>7134.6371199362766</v>
          </cell>
          <cell r="AA995">
            <v>-4631.6555753517023</v>
          </cell>
          <cell r="AB995">
            <v>-8621.1652368208452</v>
          </cell>
          <cell r="AC995">
            <v>-2942.806525991371</v>
          </cell>
        </row>
        <row r="996">
          <cell r="A996" t="str">
            <v>Receiv_oth_ASS_delta</v>
          </cell>
          <cell r="M996">
            <v>307626.52</v>
          </cell>
          <cell r="N996">
            <v>-9807.2557256957516</v>
          </cell>
          <cell r="O996">
            <v>24459.79260811233</v>
          </cell>
          <cell r="P996">
            <v>123230.34134928882</v>
          </cell>
          <cell r="Q996">
            <v>-130008.72286400665</v>
          </cell>
          <cell r="R996">
            <v>54586.840690894984</v>
          </cell>
          <cell r="S996">
            <v>94254.690166923217</v>
          </cell>
          <cell r="T996">
            <v>-9110.816145796096</v>
          </cell>
          <cell r="U996">
            <v>54508.746079795295</v>
          </cell>
          <cell r="V996">
            <v>141241.42252125125</v>
          </cell>
          <cell r="W996">
            <v>85993.629064751323</v>
          </cell>
          <cell r="X996">
            <v>-63275.371920367237</v>
          </cell>
          <cell r="Y996">
            <v>-107348.94965692889</v>
          </cell>
          <cell r="Z996">
            <v>-278338.85761961411</v>
          </cell>
          <cell r="AA996">
            <v>46302.492500091437</v>
          </cell>
          <cell r="AB996">
            <v>25913.302526976913</v>
          </cell>
          <cell r="AC996">
            <v>48100.621827244759</v>
          </cell>
        </row>
        <row r="997">
          <cell r="A997" t="str">
            <v>Prep_exp_def_charg_tax_delta</v>
          </cell>
          <cell r="M997">
            <v>-23827.460000000006</v>
          </cell>
          <cell r="N997">
            <v>-23836.279999999992</v>
          </cell>
          <cell r="O997">
            <v>-23836.279999999992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-23829.4244</v>
          </cell>
          <cell r="AB997">
            <v>-7512.3863720000008</v>
          </cell>
          <cell r="AC997">
            <v>-38.067552360000263</v>
          </cell>
        </row>
        <row r="998">
          <cell r="A998" t="str">
            <v>Adv_receiv_delta</v>
          </cell>
          <cell r="M998">
            <v>1296</v>
          </cell>
          <cell r="N998">
            <v>-162</v>
          </cell>
          <cell r="O998">
            <v>-162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-109</v>
          </cell>
          <cell r="AB998">
            <v>-99</v>
          </cell>
          <cell r="AC998">
            <v>-90</v>
          </cell>
        </row>
        <row r="999">
          <cell r="A999" t="str">
            <v>Trad_acc_payable_delta</v>
          </cell>
          <cell r="M999">
            <v>-17291</v>
          </cell>
          <cell r="N999">
            <v>-130000</v>
          </cell>
          <cell r="O999">
            <v>0</v>
          </cell>
          <cell r="P999">
            <v>-10000</v>
          </cell>
          <cell r="Q999">
            <v>-10000</v>
          </cell>
          <cell r="R999">
            <v>-10000</v>
          </cell>
          <cell r="S999">
            <v>-10000</v>
          </cell>
          <cell r="T999">
            <v>-10000</v>
          </cell>
          <cell r="U999">
            <v>-10000</v>
          </cell>
          <cell r="V999">
            <v>-20000</v>
          </cell>
          <cell r="W999">
            <v>-20000</v>
          </cell>
          <cell r="X999">
            <v>-20000</v>
          </cell>
          <cell r="Y999">
            <v>0</v>
          </cell>
          <cell r="Z999">
            <v>-10000</v>
          </cell>
          <cell r="AA999">
            <v>0</v>
          </cell>
          <cell r="AB999">
            <v>10000</v>
          </cell>
          <cell r="AC999">
            <v>10000</v>
          </cell>
        </row>
        <row r="1000">
          <cell r="A1000" t="str">
            <v>Pay_aff_comp_delta</v>
          </cell>
          <cell r="M1000">
            <v>60000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</row>
        <row r="1001">
          <cell r="A1001" t="str">
            <v>from_trade acc_payable_delta</v>
          </cell>
          <cell r="M1001">
            <v>60000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</row>
        <row r="1002">
          <cell r="A1002" t="str">
            <v>Liab_ass_rel_Comp_delta</v>
          </cell>
          <cell r="M1002">
            <v>65000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</row>
        <row r="1003">
          <cell r="A1003" t="str">
            <v>Oth_liab_delta</v>
          </cell>
          <cell r="M1003">
            <v>-439127.60103553499</v>
          </cell>
          <cell r="N1003">
            <v>-99938.157927511958</v>
          </cell>
          <cell r="O1003">
            <v>-99938.157927511958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46173.331327412976</v>
          </cell>
          <cell r="AB1003">
            <v>23785.730216494994</v>
          </cell>
          <cell r="AC1003">
            <v>38355.180363558931</v>
          </cell>
        </row>
        <row r="1004">
          <cell r="A1004" t="str">
            <v>Def_inc_delta</v>
          </cell>
          <cell r="M1004">
            <v>-633668</v>
          </cell>
          <cell r="N1004">
            <v>7923</v>
          </cell>
          <cell r="O1004">
            <v>7923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8319</v>
          </cell>
          <cell r="AB1004">
            <v>8735</v>
          </cell>
          <cell r="AC1004">
            <v>9172</v>
          </cell>
        </row>
        <row r="1005">
          <cell r="A1005" t="str">
            <v>Pens_sim_oblig_delta</v>
          </cell>
          <cell r="M1005">
            <v>5969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</row>
        <row r="1006">
          <cell r="A1006" t="str">
            <v>Tax accruals_delta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</row>
        <row r="1007">
          <cell r="A1007" t="str">
            <v>Oth_accruals_delta</v>
          </cell>
          <cell r="M1007">
            <v>515776</v>
          </cell>
          <cell r="N1007">
            <v>-59143.099999999977</v>
          </cell>
          <cell r="O1007">
            <v>-59143.099999999977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-52785.810000000056</v>
          </cell>
          <cell r="AB1007">
            <v>-47040.840999999957</v>
          </cell>
          <cell r="AC1007">
            <v>-37593.787599999981</v>
          </cell>
        </row>
        <row r="1008">
          <cell r="A1008" t="str">
            <v>NIX_CML_BL0320_7_ALAN_AUAN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</row>
        <row r="1009">
          <cell r="A1009" t="str">
            <v>special_risks_FIX</v>
          </cell>
          <cell r="M1009">
            <v>0</v>
          </cell>
          <cell r="N1009">
            <v>36200</v>
          </cell>
          <cell r="O1009">
            <v>0</v>
          </cell>
          <cell r="P1009">
            <v>0</v>
          </cell>
          <cell r="Q1009">
            <v>23400</v>
          </cell>
          <cell r="R1009">
            <v>0</v>
          </cell>
          <cell r="S1009">
            <v>12800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Fixed-Line_LW"/>
      <sheetName val="Fixed-Line_KW"/>
      <sheetName val="Mobile_LW"/>
      <sheetName val="Mobile_KW"/>
      <sheetName val="Other_LW"/>
      <sheetName val="Other_KW"/>
      <sheetName val="Files to be done"/>
      <sheetName val="Part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details"/>
      <sheetName val="Non financial back up"/>
      <sheetName val="Non financial back up.xlsx"/>
      <sheetName val="Non%20financial%20back%20up.xls"/>
    </sheetNames>
    <definedNames>
      <definedName name="Ausblenden" refersTo="#REF!"/>
      <definedName name="Dateiname" refersTo="#REF!"/>
      <definedName name="M_1" refersTo="#REF!"/>
      <definedName name="M_10" refersTo="#REF!"/>
      <definedName name="M_11" refersTo="#REF!"/>
      <definedName name="M_12" refersTo="#REF!"/>
      <definedName name="M_2" refersTo="#REF!"/>
      <definedName name="M_3" refersTo="#REF!"/>
      <definedName name="M_4" refersTo="#REF!"/>
      <definedName name="M_5" refersTo="#REF!"/>
      <definedName name="M_6" refersTo="#REF!"/>
      <definedName name="M_7" refersTo="#REF!"/>
      <definedName name="M_8" refersTo="#REF!"/>
      <definedName name="M_9" refersTo="#REF!"/>
      <definedName name="Man" refersTo="#REF!"/>
      <definedName name="MUVOspeich" refersTo="#REF!"/>
      <definedName name="Report" refersTo="#REF!"/>
      <definedName name="Versuch" refersTo="#REF!"/>
      <definedName name="Versuch1" refersTo="#REF!"/>
      <definedName name="Woche" refersTo="#REF!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gramme"/>
      <sheetName val="eoy98"/>
      <sheetName val="Jahresübersicht 1998-99"/>
      <sheetName val="Jahresübersicht 1999"/>
      <sheetName val="KW0499"/>
      <sheetName val="KW0399"/>
      <sheetName val="KW0199"/>
      <sheetName val="KW52"/>
      <sheetName val="KW50"/>
      <sheetName val="KW45"/>
      <sheetName val="KW39"/>
      <sheetName val="kw24"/>
      <sheetName val="korrelation m-m&gt;"/>
      <sheetName val="wienkw24"/>
      <sheetName val="NÖ"/>
      <sheetName val="OÖ"/>
      <sheetName val="SZBG"/>
      <sheetName val="STMK"/>
      <sheetName val="KTN"/>
      <sheetName val="TI"/>
      <sheetName val="VBG"/>
      <sheetName val="BGLD"/>
      <sheetName val="auslastung"/>
      <sheetName val="Jahresübersicht_1998-99"/>
      <sheetName val="Jahresübersicht_1999"/>
      <sheetName val="korrelation_m-m&gt;"/>
      <sheetName val="Jahresübersicht_1998-991"/>
      <sheetName val="Jahresübersicht_19991"/>
      <sheetName val="korrelation_m-m&gt;1"/>
      <sheetName val="Jahresübersicht_1998-992"/>
      <sheetName val="Jahresübersicht_19992"/>
      <sheetName val="korrelation_m-m&gt;2"/>
      <sheetName val="Jahresübersicht_1998-993"/>
      <sheetName val="Jahresübersicht_19993"/>
      <sheetName val="korrelation_m-m&gt;3"/>
      <sheetName val="Jahresübersicht_1998-994"/>
      <sheetName val="Jahresübersicht_19994"/>
      <sheetName val="korrelation_m-m&gt;4"/>
      <sheetName val="Jahresübersicht_1998-995"/>
      <sheetName val="Jahresübersicht_19995"/>
      <sheetName val="korrelation_m-m&gt;5"/>
      <sheetName val="Jahresübersicht_1998-996"/>
      <sheetName val="Jahresübersicht_19996"/>
      <sheetName val="korrelation_m-m&gt;6"/>
      <sheetName val="Jahresübersicht_1998-997"/>
      <sheetName val="Jahresübersicht_19997"/>
      <sheetName val="korrelation_m-m&gt;7"/>
      <sheetName val="Jahresübersicht_1998-998"/>
      <sheetName val="Jahresübersicht_19998"/>
      <sheetName val="korrelation_m-m&gt;8"/>
      <sheetName val="KAPAUSL"/>
      <sheetName val="Jahresübersicht_1998-999"/>
      <sheetName val="Jahresübersicht_19999"/>
      <sheetName val="korrelation_m-m&gt;9"/>
    </sheetNames>
    <sheetDataSet>
      <sheetData sheetId="0">
        <row r="1">
          <cell r="A1" t="str">
            <v>BSC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">
          <cell r="A1" t="str">
            <v>BSC</v>
          </cell>
          <cell r="B1" t="str">
            <v>CI</v>
          </cell>
          <cell r="C1" t="str">
            <v>Name</v>
          </cell>
          <cell r="D1" t="str">
            <v>Nr</v>
          </cell>
          <cell r="E1" t="str">
            <v>ID</v>
          </cell>
          <cell r="F1" t="str">
            <v>BH_e</v>
          </cell>
          <cell r="G1" t="str">
            <v>BH_%</v>
          </cell>
          <cell r="H1" t="str">
            <v>m_E</v>
          </cell>
          <cell r="I1" t="str">
            <v>m_%</v>
          </cell>
          <cell r="J1" t="str">
            <v>Eh/W</v>
          </cell>
        </row>
        <row r="2">
          <cell r="A2" t="str">
            <v>BSC_Bruck_an_der_Leitha_A</v>
          </cell>
          <cell r="B2">
            <v>398</v>
          </cell>
          <cell r="C2" t="str">
            <v>BUEI_Esterhazyplatz</v>
          </cell>
          <cell r="D2">
            <v>1</v>
          </cell>
          <cell r="E2">
            <v>1</v>
          </cell>
          <cell r="F2">
            <v>4.5999999999999996</v>
          </cell>
          <cell r="G2">
            <v>56.13</v>
          </cell>
          <cell r="H2">
            <v>1.1399999999999999</v>
          </cell>
          <cell r="I2">
            <v>13.92</v>
          </cell>
          <cell r="J2">
            <v>191.71</v>
          </cell>
        </row>
        <row r="3">
          <cell r="A3" t="str">
            <v>BSC_Bruck_an_der_Leitha_A</v>
          </cell>
          <cell r="B3">
            <v>2363</v>
          </cell>
          <cell r="C3" t="str">
            <v>BUEI_Esterhazyplatz</v>
          </cell>
          <cell r="D3">
            <v>2</v>
          </cell>
          <cell r="E3">
            <v>1</v>
          </cell>
          <cell r="F3">
            <v>2.38</v>
          </cell>
          <cell r="G3">
            <v>29.02</v>
          </cell>
          <cell r="H3">
            <v>0.62</v>
          </cell>
          <cell r="I3">
            <v>7.56</v>
          </cell>
          <cell r="J3">
            <v>104.09</v>
          </cell>
        </row>
        <row r="4">
          <cell r="A4" t="str">
            <v>BSC_Bruck_an_der_Leitha_A</v>
          </cell>
          <cell r="B4">
            <v>396</v>
          </cell>
          <cell r="C4" t="str">
            <v>BUEI_Rusterstr</v>
          </cell>
          <cell r="D4">
            <v>1</v>
          </cell>
          <cell r="E4">
            <v>1</v>
          </cell>
          <cell r="F4">
            <v>4.62</v>
          </cell>
          <cell r="G4">
            <v>56.31</v>
          </cell>
          <cell r="H4">
            <v>1.31</v>
          </cell>
          <cell r="I4">
            <v>15.98</v>
          </cell>
          <cell r="J4">
            <v>220.14</v>
          </cell>
        </row>
        <row r="5">
          <cell r="A5" t="str">
            <v>BSC_Bruck_an_der_Leitha_A</v>
          </cell>
          <cell r="B5">
            <v>397</v>
          </cell>
          <cell r="C5" t="str">
            <v>BUEI_Rusterstr</v>
          </cell>
          <cell r="D5">
            <v>1</v>
          </cell>
          <cell r="E5">
            <v>2</v>
          </cell>
          <cell r="F5">
            <v>2.48</v>
          </cell>
          <cell r="G5">
            <v>30.21</v>
          </cell>
          <cell r="H5">
            <v>0.61</v>
          </cell>
          <cell r="I5">
            <v>7.4</v>
          </cell>
          <cell r="J5">
            <v>101.91</v>
          </cell>
        </row>
        <row r="6">
          <cell r="A6" t="str">
            <v>BSC_Bruck_an_der_Leitha_A</v>
          </cell>
          <cell r="B6">
            <v>912</v>
          </cell>
          <cell r="C6" t="str">
            <v>BUEU_Breitenbrunn</v>
          </cell>
          <cell r="D6">
            <v>1</v>
          </cell>
          <cell r="E6">
            <v>1</v>
          </cell>
          <cell r="F6">
            <v>2.52</v>
          </cell>
          <cell r="G6">
            <v>85.93</v>
          </cell>
          <cell r="H6">
            <v>0.71</v>
          </cell>
          <cell r="I6">
            <v>24.09</v>
          </cell>
          <cell r="J6">
            <v>118.81</v>
          </cell>
        </row>
        <row r="7">
          <cell r="A7" t="str">
            <v>BSC_Bruck_an_der_Leitha_A</v>
          </cell>
          <cell r="B7">
            <v>1273</v>
          </cell>
          <cell r="C7" t="str">
            <v>BUEU_Moerbisch</v>
          </cell>
          <cell r="D7">
            <v>1</v>
          </cell>
          <cell r="E7">
            <v>1</v>
          </cell>
          <cell r="F7">
            <v>2.56</v>
          </cell>
          <cell r="G7">
            <v>87.21</v>
          </cell>
          <cell r="H7">
            <v>0.73</v>
          </cell>
          <cell r="I7">
            <v>25.02</v>
          </cell>
          <cell r="J7">
            <v>123.38</v>
          </cell>
        </row>
        <row r="8">
          <cell r="A8" t="str">
            <v>BSC_Bruck_an_der_Leitha_A</v>
          </cell>
          <cell r="B8">
            <v>9214</v>
          </cell>
          <cell r="C8" t="str">
            <v>BUEU_Siegendorf</v>
          </cell>
          <cell r="D8">
            <v>1</v>
          </cell>
          <cell r="E8">
            <v>1</v>
          </cell>
          <cell r="F8">
            <v>1.93</v>
          </cell>
          <cell r="G8">
            <v>65.75</v>
          </cell>
          <cell r="H8">
            <v>0.24</v>
          </cell>
          <cell r="I8">
            <v>8.07</v>
          </cell>
          <cell r="J8">
            <v>39.81</v>
          </cell>
        </row>
        <row r="9">
          <cell r="A9" t="str">
            <v>BSC_Bruck_an_der_Leitha_A</v>
          </cell>
          <cell r="B9">
            <v>9882</v>
          </cell>
          <cell r="C9" t="str">
            <v>BUEU_Siegendorf</v>
          </cell>
          <cell r="D9">
            <v>1</v>
          </cell>
          <cell r="E9">
            <v>2</v>
          </cell>
          <cell r="F9">
            <v>2.13</v>
          </cell>
          <cell r="G9">
            <v>72.56</v>
          </cell>
          <cell r="H9">
            <v>0.59</v>
          </cell>
          <cell r="I9">
            <v>20.239999999999998</v>
          </cell>
          <cell r="J9">
            <v>99.8</v>
          </cell>
        </row>
        <row r="10">
          <cell r="A10" t="str">
            <v>BSC_Bruck_an_der_Leitha_A</v>
          </cell>
          <cell r="B10">
            <v>9883</v>
          </cell>
          <cell r="C10" t="str">
            <v>BUEU_Siegendorf</v>
          </cell>
          <cell r="D10">
            <v>1</v>
          </cell>
          <cell r="E10">
            <v>3</v>
          </cell>
          <cell r="F10">
            <v>1.38</v>
          </cell>
          <cell r="G10">
            <v>46.93</v>
          </cell>
          <cell r="H10">
            <v>0.35</v>
          </cell>
          <cell r="I10">
            <v>11.82</v>
          </cell>
          <cell r="J10">
            <v>58.31</v>
          </cell>
        </row>
        <row r="11">
          <cell r="A11" t="str">
            <v>BSC_Bruck_an_der_Leitha_A</v>
          </cell>
          <cell r="B11">
            <v>1272</v>
          </cell>
          <cell r="C11" t="str">
            <v>BUEU_St_Margarethen</v>
          </cell>
          <cell r="D11">
            <v>1</v>
          </cell>
          <cell r="E11">
            <v>1</v>
          </cell>
          <cell r="F11">
            <v>3.54</v>
          </cell>
          <cell r="G11">
            <v>43.14</v>
          </cell>
          <cell r="H11">
            <v>1.1599999999999999</v>
          </cell>
          <cell r="I11">
            <v>14.15</v>
          </cell>
          <cell r="J11">
            <v>194.91</v>
          </cell>
        </row>
        <row r="12">
          <cell r="A12" t="str">
            <v>BSC_Bruck_an_der_Leitha_A</v>
          </cell>
          <cell r="B12">
            <v>628</v>
          </cell>
          <cell r="C12" t="str">
            <v>BUEU_Steinbrunn</v>
          </cell>
          <cell r="D12">
            <v>1</v>
          </cell>
          <cell r="E12">
            <v>1</v>
          </cell>
          <cell r="F12">
            <v>2</v>
          </cell>
          <cell r="G12">
            <v>67.959999999999994</v>
          </cell>
          <cell r="H12">
            <v>0.47</v>
          </cell>
          <cell r="I12">
            <v>16.059999999999999</v>
          </cell>
          <cell r="J12">
            <v>79.180000000000007</v>
          </cell>
        </row>
        <row r="13">
          <cell r="A13" t="str">
            <v>BSC_Bruck_an_der_Leitha_A</v>
          </cell>
          <cell r="B13">
            <v>916</v>
          </cell>
          <cell r="C13" t="str">
            <v>BUEU_Wulkaprodersdorf</v>
          </cell>
          <cell r="D13">
            <v>1</v>
          </cell>
          <cell r="E13">
            <v>1</v>
          </cell>
          <cell r="F13">
            <v>2.69</v>
          </cell>
          <cell r="G13">
            <v>32.83</v>
          </cell>
          <cell r="H13">
            <v>0.55000000000000004</v>
          </cell>
          <cell r="I13">
            <v>6.7</v>
          </cell>
          <cell r="J13">
            <v>92.31</v>
          </cell>
        </row>
        <row r="14">
          <cell r="A14" t="str">
            <v>BSC_Hartberg_A</v>
          </cell>
          <cell r="B14">
            <v>9275</v>
          </cell>
          <cell r="C14" t="str">
            <v>BUGS_Guessing</v>
          </cell>
          <cell r="D14">
            <v>1</v>
          </cell>
          <cell r="E14">
            <v>1</v>
          </cell>
          <cell r="F14">
            <v>1.41</v>
          </cell>
          <cell r="G14">
            <v>17.22</v>
          </cell>
          <cell r="H14">
            <v>0.28999999999999998</v>
          </cell>
          <cell r="I14">
            <v>3.48</v>
          </cell>
          <cell r="J14">
            <v>47.9</v>
          </cell>
        </row>
        <row r="15">
          <cell r="A15" t="str">
            <v>BSC_Hartberg_A</v>
          </cell>
          <cell r="B15">
            <v>9279</v>
          </cell>
          <cell r="C15" t="str">
            <v>BUGS_St_Michael_i_Bgld</v>
          </cell>
          <cell r="D15">
            <v>1</v>
          </cell>
          <cell r="E15">
            <v>1</v>
          </cell>
          <cell r="F15">
            <v>1</v>
          </cell>
          <cell r="G15">
            <v>34.24</v>
          </cell>
          <cell r="H15">
            <v>0.17</v>
          </cell>
          <cell r="I15">
            <v>5.82</v>
          </cell>
          <cell r="J15">
            <v>28.7</v>
          </cell>
        </row>
        <row r="16">
          <cell r="A16" t="str">
            <v>BSC_Hartberg_A</v>
          </cell>
          <cell r="B16">
            <v>2413</v>
          </cell>
          <cell r="C16" t="str">
            <v>BUGS_Stegersbach_Golfhotel</v>
          </cell>
          <cell r="D16">
            <v>1</v>
          </cell>
          <cell r="E16">
            <v>1</v>
          </cell>
          <cell r="F16">
            <v>0.98</v>
          </cell>
          <cell r="G16">
            <v>11.92</v>
          </cell>
          <cell r="H16">
            <v>0.21</v>
          </cell>
          <cell r="I16">
            <v>2.57</v>
          </cell>
          <cell r="J16">
            <v>35.35</v>
          </cell>
        </row>
        <row r="17">
          <cell r="A17" t="str">
            <v>BSC_Hartberg_A</v>
          </cell>
          <cell r="B17">
            <v>1984</v>
          </cell>
          <cell r="C17" t="str">
            <v>BUJE_Heiligenkreuz</v>
          </cell>
          <cell r="D17">
            <v>1</v>
          </cell>
          <cell r="E17">
            <v>1</v>
          </cell>
          <cell r="F17">
            <v>1.37</v>
          </cell>
          <cell r="G17">
            <v>16.68</v>
          </cell>
          <cell r="H17">
            <v>0.17</v>
          </cell>
          <cell r="I17">
            <v>2.06</v>
          </cell>
          <cell r="J17">
            <v>28.34</v>
          </cell>
        </row>
        <row r="18">
          <cell r="A18" t="str">
            <v>BSC_Hartberg_A</v>
          </cell>
          <cell r="B18">
            <v>2429</v>
          </cell>
          <cell r="C18" t="str">
            <v>BUJE_Jennersdorf</v>
          </cell>
          <cell r="D18">
            <v>1</v>
          </cell>
          <cell r="E18">
            <v>1</v>
          </cell>
          <cell r="F18">
            <v>1.78</v>
          </cell>
          <cell r="G18">
            <v>21.71</v>
          </cell>
          <cell r="H18">
            <v>0.28999999999999998</v>
          </cell>
          <cell r="I18">
            <v>3.52</v>
          </cell>
          <cell r="J18">
            <v>48.46</v>
          </cell>
        </row>
        <row r="19">
          <cell r="A19" t="str">
            <v>BSC_Hartberg_A</v>
          </cell>
          <cell r="B19">
            <v>1983</v>
          </cell>
          <cell r="C19" t="str">
            <v>BUJE_Unterhenndorf</v>
          </cell>
          <cell r="D19">
            <v>1</v>
          </cell>
          <cell r="E19">
            <v>1</v>
          </cell>
          <cell r="F19">
            <v>2.13</v>
          </cell>
          <cell r="G19">
            <v>72.56</v>
          </cell>
          <cell r="H19">
            <v>0.36</v>
          </cell>
          <cell r="I19">
            <v>12.13</v>
          </cell>
          <cell r="J19">
            <v>59.82</v>
          </cell>
        </row>
        <row r="20">
          <cell r="A20" t="str">
            <v>BSC_Wiener_Neustadt_A</v>
          </cell>
          <cell r="B20">
            <v>736</v>
          </cell>
          <cell r="C20" t="str">
            <v>BUMA_Bad_Sauerbrunn</v>
          </cell>
          <cell r="D20">
            <v>1</v>
          </cell>
          <cell r="E20">
            <v>1</v>
          </cell>
          <cell r="F20">
            <v>2.69</v>
          </cell>
          <cell r="G20">
            <v>32.770000000000003</v>
          </cell>
          <cell r="H20">
            <v>0.75</v>
          </cell>
          <cell r="I20">
            <v>9.15</v>
          </cell>
          <cell r="J20">
            <v>126.04</v>
          </cell>
        </row>
        <row r="21">
          <cell r="A21" t="str">
            <v>BSC_Wiener_Neustadt_A</v>
          </cell>
          <cell r="B21">
            <v>1275</v>
          </cell>
          <cell r="C21" t="str">
            <v>BUMA_Mattersburg</v>
          </cell>
          <cell r="D21">
            <v>1</v>
          </cell>
          <cell r="E21">
            <v>1</v>
          </cell>
          <cell r="F21">
            <v>4.49</v>
          </cell>
          <cell r="G21">
            <v>54.72</v>
          </cell>
          <cell r="H21">
            <v>1.41</v>
          </cell>
          <cell r="I21">
            <v>17.22</v>
          </cell>
          <cell r="J21">
            <v>237.22</v>
          </cell>
        </row>
        <row r="22">
          <cell r="A22" t="str">
            <v>BSC_Wiener_Neustadt_A</v>
          </cell>
          <cell r="B22">
            <v>735</v>
          </cell>
          <cell r="C22" t="str">
            <v>BUMA_Poettsching</v>
          </cell>
          <cell r="D22">
            <v>1</v>
          </cell>
          <cell r="E22">
            <v>1</v>
          </cell>
          <cell r="F22">
            <v>2.5499999999999998</v>
          </cell>
          <cell r="G22">
            <v>86.87</v>
          </cell>
          <cell r="H22">
            <v>0.56000000000000005</v>
          </cell>
          <cell r="I22">
            <v>19.149999999999999</v>
          </cell>
          <cell r="J22">
            <v>94.45</v>
          </cell>
        </row>
        <row r="23">
          <cell r="A23" t="str">
            <v>BSC_Wiener_Neustadt_A</v>
          </cell>
          <cell r="B23">
            <v>8821</v>
          </cell>
          <cell r="C23" t="str">
            <v>BUMA_Sieggraben</v>
          </cell>
          <cell r="D23">
            <v>1</v>
          </cell>
          <cell r="E23">
            <v>1</v>
          </cell>
          <cell r="F23">
            <v>0.77</v>
          </cell>
          <cell r="G23">
            <v>9.39</v>
          </cell>
          <cell r="H23">
            <v>0.15</v>
          </cell>
          <cell r="I23">
            <v>1.82</v>
          </cell>
          <cell r="J23">
            <v>25.06</v>
          </cell>
        </row>
        <row r="24">
          <cell r="A24" t="str">
            <v>BSC_Bruck_an_der_Leitha_A</v>
          </cell>
          <cell r="B24">
            <v>704</v>
          </cell>
          <cell r="C24" t="str">
            <v>BUND_Andau</v>
          </cell>
          <cell r="D24">
            <v>1</v>
          </cell>
          <cell r="E24">
            <v>1</v>
          </cell>
          <cell r="F24">
            <v>3.86</v>
          </cell>
          <cell r="G24">
            <v>131.58000000000001</v>
          </cell>
          <cell r="H24">
            <v>1.1000000000000001</v>
          </cell>
          <cell r="I24">
            <v>37.32</v>
          </cell>
          <cell r="J24">
            <v>184.05</v>
          </cell>
        </row>
        <row r="25">
          <cell r="A25" t="str">
            <v>BSC_Bruck_an_der_Leitha_A</v>
          </cell>
          <cell r="B25">
            <v>661</v>
          </cell>
          <cell r="C25" t="str">
            <v>BUND_Apetlon</v>
          </cell>
          <cell r="D25">
            <v>1</v>
          </cell>
          <cell r="E25">
            <v>1</v>
          </cell>
          <cell r="F25">
            <v>2.16</v>
          </cell>
          <cell r="G25">
            <v>73.58</v>
          </cell>
          <cell r="H25">
            <v>0.54</v>
          </cell>
          <cell r="I25">
            <v>18.53</v>
          </cell>
          <cell r="J25">
            <v>91.36</v>
          </cell>
        </row>
        <row r="26">
          <cell r="A26" t="str">
            <v>BSC_Bruck_an_der_Leitha_A</v>
          </cell>
          <cell r="B26">
            <v>619</v>
          </cell>
          <cell r="C26" t="str">
            <v>BUND_Bruckneudorf</v>
          </cell>
          <cell r="D26">
            <v>1</v>
          </cell>
          <cell r="E26">
            <v>1</v>
          </cell>
          <cell r="F26">
            <v>4.5599999999999996</v>
          </cell>
          <cell r="G26">
            <v>55.64</v>
          </cell>
          <cell r="H26">
            <v>1.74</v>
          </cell>
          <cell r="I26">
            <v>21.21</v>
          </cell>
          <cell r="J26">
            <v>292.22000000000003</v>
          </cell>
        </row>
        <row r="27">
          <cell r="A27" t="str">
            <v>BSC_Bruck_an_der_Leitha_A</v>
          </cell>
          <cell r="B27">
            <v>10300</v>
          </cell>
          <cell r="C27" t="str">
            <v>BUND_Bruckneudorf</v>
          </cell>
          <cell r="D27">
            <v>1</v>
          </cell>
          <cell r="E27">
            <v>2</v>
          </cell>
          <cell r="F27">
            <v>1.05</v>
          </cell>
          <cell r="G27">
            <v>12.8</v>
          </cell>
          <cell r="H27">
            <v>0.21</v>
          </cell>
          <cell r="I27">
            <v>2.5299999999999998</v>
          </cell>
          <cell r="J27">
            <v>34.89</v>
          </cell>
        </row>
        <row r="28">
          <cell r="A28" t="str">
            <v>BSC_Bruck_an_der_Leitha_A</v>
          </cell>
          <cell r="B28">
            <v>10320</v>
          </cell>
          <cell r="C28" t="str">
            <v>BUND_Bruckneudorf</v>
          </cell>
          <cell r="D28">
            <v>1</v>
          </cell>
          <cell r="E28">
            <v>3</v>
          </cell>
          <cell r="F28">
            <v>1.65</v>
          </cell>
          <cell r="G28">
            <v>20.059999999999999</v>
          </cell>
          <cell r="H28">
            <v>0.44</v>
          </cell>
          <cell r="I28">
            <v>5.36</v>
          </cell>
          <cell r="J28">
            <v>73.78</v>
          </cell>
        </row>
        <row r="29">
          <cell r="A29" t="str">
            <v>BSC_Bruck_an_der_Leitha_A</v>
          </cell>
          <cell r="B29">
            <v>703</v>
          </cell>
          <cell r="C29" t="str">
            <v>BUND_Frauenkirchen</v>
          </cell>
          <cell r="D29">
            <v>1</v>
          </cell>
          <cell r="E29">
            <v>1</v>
          </cell>
          <cell r="F29">
            <v>2.41</v>
          </cell>
          <cell r="G29">
            <v>82.19</v>
          </cell>
          <cell r="H29">
            <v>0.77</v>
          </cell>
          <cell r="I29">
            <v>26.31</v>
          </cell>
          <cell r="J29">
            <v>129.72999999999999</v>
          </cell>
        </row>
        <row r="30">
          <cell r="A30" t="str">
            <v>BSC_Bruck_an_der_Leitha_A</v>
          </cell>
          <cell r="B30">
            <v>621</v>
          </cell>
          <cell r="C30" t="str">
            <v>BUND_Friedrichshof</v>
          </cell>
          <cell r="D30">
            <v>1</v>
          </cell>
          <cell r="E30">
            <v>1</v>
          </cell>
          <cell r="F30">
            <v>1.89</v>
          </cell>
          <cell r="G30">
            <v>64.47</v>
          </cell>
          <cell r="H30">
            <v>0.52</v>
          </cell>
          <cell r="I30">
            <v>17.59</v>
          </cell>
          <cell r="J30">
            <v>86.74</v>
          </cell>
        </row>
        <row r="31">
          <cell r="A31" t="str">
            <v>BSC_Bruck_an_der_Leitha_A</v>
          </cell>
          <cell r="B31">
            <v>915</v>
          </cell>
          <cell r="C31" t="str">
            <v>BUND_Halbturn</v>
          </cell>
          <cell r="D31">
            <v>1</v>
          </cell>
          <cell r="E31">
            <v>1</v>
          </cell>
          <cell r="F31">
            <v>3.3</v>
          </cell>
          <cell r="G31">
            <v>112.42</v>
          </cell>
          <cell r="H31">
            <v>0.99</v>
          </cell>
          <cell r="I31">
            <v>33.57</v>
          </cell>
          <cell r="J31">
            <v>165.53</v>
          </cell>
        </row>
        <row r="32">
          <cell r="A32" t="str">
            <v>BSC_Bruck_an_der_Leitha_A</v>
          </cell>
          <cell r="B32">
            <v>2102</v>
          </cell>
          <cell r="C32" t="str">
            <v>BUND_Kittsee</v>
          </cell>
          <cell r="D32">
            <v>1</v>
          </cell>
          <cell r="E32">
            <v>1</v>
          </cell>
          <cell r="F32">
            <v>2.59</v>
          </cell>
          <cell r="G32">
            <v>31.61</v>
          </cell>
          <cell r="H32">
            <v>0.84</v>
          </cell>
          <cell r="I32">
            <v>10.23</v>
          </cell>
          <cell r="J32">
            <v>141</v>
          </cell>
        </row>
        <row r="33">
          <cell r="A33" t="str">
            <v>BSC_Bruck_an_der_Leitha_A</v>
          </cell>
          <cell r="B33">
            <v>2093</v>
          </cell>
          <cell r="C33" t="str">
            <v>BUND_Neudorf</v>
          </cell>
          <cell r="D33">
            <v>1</v>
          </cell>
          <cell r="E33">
            <v>1</v>
          </cell>
          <cell r="F33">
            <v>1.5</v>
          </cell>
          <cell r="G33">
            <v>51.27</v>
          </cell>
          <cell r="H33">
            <v>0.26</v>
          </cell>
          <cell r="I33">
            <v>8.92</v>
          </cell>
          <cell r="J33">
            <v>44.01</v>
          </cell>
        </row>
        <row r="34">
          <cell r="A34" t="str">
            <v>BSC_Bruck_an_der_Leitha_A</v>
          </cell>
          <cell r="B34">
            <v>2094</v>
          </cell>
          <cell r="C34" t="str">
            <v>BUND_Neudorf</v>
          </cell>
          <cell r="D34">
            <v>1</v>
          </cell>
          <cell r="E34">
            <v>2</v>
          </cell>
          <cell r="F34">
            <v>1.05</v>
          </cell>
          <cell r="G34">
            <v>35.86</v>
          </cell>
          <cell r="H34">
            <v>0.17</v>
          </cell>
          <cell r="I34">
            <v>5.82</v>
          </cell>
          <cell r="J34">
            <v>28.71</v>
          </cell>
        </row>
        <row r="35">
          <cell r="A35" t="str">
            <v>BSC_Bruck_an_der_Leitha_A</v>
          </cell>
          <cell r="B35">
            <v>2095</v>
          </cell>
          <cell r="C35" t="str">
            <v>BUND_Neudorf</v>
          </cell>
          <cell r="D35">
            <v>1</v>
          </cell>
          <cell r="E35">
            <v>3</v>
          </cell>
          <cell r="F35">
            <v>1.08</v>
          </cell>
          <cell r="G35">
            <v>36.71</v>
          </cell>
          <cell r="H35">
            <v>0.11</v>
          </cell>
          <cell r="I35">
            <v>3.87</v>
          </cell>
          <cell r="J35">
            <v>19.09</v>
          </cell>
        </row>
        <row r="36">
          <cell r="A36" t="str">
            <v>BSC_Bruck_an_der_Leitha_A</v>
          </cell>
          <cell r="B36">
            <v>1178</v>
          </cell>
          <cell r="C36" t="str">
            <v>BUND_Neusiedl_a_See</v>
          </cell>
          <cell r="D36">
            <v>1</v>
          </cell>
          <cell r="E36">
            <v>1</v>
          </cell>
          <cell r="F36">
            <v>3.56</v>
          </cell>
          <cell r="G36">
            <v>43.35</v>
          </cell>
          <cell r="H36">
            <v>1.1200000000000001</v>
          </cell>
          <cell r="I36">
            <v>13.66</v>
          </cell>
          <cell r="J36">
            <v>188.2</v>
          </cell>
        </row>
        <row r="37">
          <cell r="A37" t="str">
            <v>BSC_Bruck_an_der_Leitha_A</v>
          </cell>
          <cell r="B37">
            <v>9884</v>
          </cell>
          <cell r="C37" t="str">
            <v>BUND_Neusiedl_a_See</v>
          </cell>
          <cell r="D37">
            <v>2</v>
          </cell>
          <cell r="E37">
            <v>1</v>
          </cell>
          <cell r="F37">
            <v>2.94</v>
          </cell>
          <cell r="G37">
            <v>35.880000000000003</v>
          </cell>
          <cell r="H37">
            <v>0.9</v>
          </cell>
          <cell r="I37">
            <v>10.94</v>
          </cell>
          <cell r="J37">
            <v>150.66999999999999</v>
          </cell>
        </row>
        <row r="38">
          <cell r="A38" t="str">
            <v>BSC_Bruck_an_der_Leitha_A</v>
          </cell>
          <cell r="B38">
            <v>622</v>
          </cell>
          <cell r="C38" t="str">
            <v>BUND_Nickelsdorf</v>
          </cell>
          <cell r="D38">
            <v>1</v>
          </cell>
          <cell r="E38">
            <v>1</v>
          </cell>
          <cell r="F38">
            <v>3.2</v>
          </cell>
          <cell r="G38">
            <v>108.93</v>
          </cell>
          <cell r="H38">
            <v>0.59</v>
          </cell>
          <cell r="I38">
            <v>20.11</v>
          </cell>
          <cell r="J38">
            <v>99.16</v>
          </cell>
        </row>
        <row r="39">
          <cell r="A39" t="str">
            <v>BSC_Bruck_an_der_Leitha_A</v>
          </cell>
          <cell r="B39">
            <v>2101</v>
          </cell>
          <cell r="C39" t="str">
            <v>BUND_Pama</v>
          </cell>
          <cell r="D39">
            <v>1</v>
          </cell>
          <cell r="E39">
            <v>1</v>
          </cell>
          <cell r="F39">
            <v>1.3</v>
          </cell>
          <cell r="G39">
            <v>44.2</v>
          </cell>
          <cell r="H39">
            <v>0.21</v>
          </cell>
          <cell r="I39">
            <v>7.15</v>
          </cell>
          <cell r="J39">
            <v>35.25</v>
          </cell>
        </row>
        <row r="40">
          <cell r="A40" t="str">
            <v>BSC_Bruck_an_der_Leitha_A</v>
          </cell>
          <cell r="B40">
            <v>620</v>
          </cell>
          <cell r="C40" t="str">
            <v>BUND_Parndorf</v>
          </cell>
          <cell r="D40">
            <v>1</v>
          </cell>
          <cell r="E40">
            <v>1</v>
          </cell>
          <cell r="F40">
            <v>2.92</v>
          </cell>
          <cell r="G40">
            <v>35.61</v>
          </cell>
          <cell r="H40">
            <v>0.82</v>
          </cell>
          <cell r="I40">
            <v>9.9600000000000009</v>
          </cell>
          <cell r="J40">
            <v>137.24</v>
          </cell>
        </row>
        <row r="41">
          <cell r="A41" t="str">
            <v>BSC_Bruck_an_der_Leitha_A</v>
          </cell>
          <cell r="B41">
            <v>1177</v>
          </cell>
          <cell r="C41" t="str">
            <v>BUND_Podersdorf</v>
          </cell>
          <cell r="D41">
            <v>1</v>
          </cell>
          <cell r="E41">
            <v>1</v>
          </cell>
          <cell r="F41">
            <v>4.33</v>
          </cell>
          <cell r="G41">
            <v>52.74</v>
          </cell>
          <cell r="H41">
            <v>1.53</v>
          </cell>
          <cell r="I41">
            <v>18.670000000000002</v>
          </cell>
          <cell r="J41">
            <v>257.14999999999998</v>
          </cell>
        </row>
        <row r="42">
          <cell r="A42" t="str">
            <v>BSC_Bruck_an_der_Leitha_A</v>
          </cell>
          <cell r="B42">
            <v>2099</v>
          </cell>
          <cell r="C42" t="str">
            <v>BUND_Zurndorf</v>
          </cell>
          <cell r="D42">
            <v>1</v>
          </cell>
          <cell r="E42">
            <v>1</v>
          </cell>
          <cell r="F42">
            <v>1.76</v>
          </cell>
          <cell r="G42">
            <v>60.13</v>
          </cell>
          <cell r="H42">
            <v>0.36</v>
          </cell>
          <cell r="I42">
            <v>12.11</v>
          </cell>
          <cell r="J42">
            <v>59.71</v>
          </cell>
        </row>
        <row r="43">
          <cell r="A43" t="str">
            <v>BSC_Wiener_Neustadt_A</v>
          </cell>
          <cell r="B43">
            <v>8523</v>
          </cell>
          <cell r="C43" t="str">
            <v>BUOP_Deutschkreutz</v>
          </cell>
          <cell r="D43">
            <v>1</v>
          </cell>
          <cell r="E43">
            <v>1</v>
          </cell>
          <cell r="F43">
            <v>1.06</v>
          </cell>
          <cell r="G43">
            <v>36.03</v>
          </cell>
          <cell r="H43">
            <v>0.16</v>
          </cell>
          <cell r="I43">
            <v>5.42</v>
          </cell>
          <cell r="J43">
            <v>26.7</v>
          </cell>
        </row>
        <row r="44">
          <cell r="A44" t="str">
            <v>BSC_Wiener_Neustadt_A</v>
          </cell>
          <cell r="B44">
            <v>8863</v>
          </cell>
          <cell r="C44" t="str">
            <v>BUOP_Deutschkreutz</v>
          </cell>
          <cell r="D44">
            <v>1</v>
          </cell>
          <cell r="E44">
            <v>2</v>
          </cell>
          <cell r="F44">
            <v>1.63</v>
          </cell>
          <cell r="G44">
            <v>55.53</v>
          </cell>
          <cell r="H44">
            <v>0.18</v>
          </cell>
          <cell r="I44">
            <v>6.17</v>
          </cell>
          <cell r="J44">
            <v>30.45</v>
          </cell>
        </row>
        <row r="45">
          <cell r="A45" t="str">
            <v>BSC_Wiener_Neustadt_A</v>
          </cell>
          <cell r="B45">
            <v>10060</v>
          </cell>
          <cell r="C45" t="str">
            <v>BUOP_Deutschkreutz</v>
          </cell>
          <cell r="D45">
            <v>1</v>
          </cell>
          <cell r="E45">
            <v>3</v>
          </cell>
          <cell r="F45">
            <v>0.61</v>
          </cell>
          <cell r="G45">
            <v>20.7</v>
          </cell>
          <cell r="H45">
            <v>0.09</v>
          </cell>
          <cell r="I45">
            <v>2.95</v>
          </cell>
          <cell r="J45">
            <v>14.57</v>
          </cell>
        </row>
        <row r="46">
          <cell r="A46" t="str">
            <v>BSC_Wiener_Neustadt_A</v>
          </cell>
          <cell r="B46">
            <v>8522</v>
          </cell>
          <cell r="C46" t="str">
            <v>BUOP_Horitschon</v>
          </cell>
          <cell r="D46">
            <v>1</v>
          </cell>
          <cell r="E46">
            <v>1</v>
          </cell>
          <cell r="F46">
            <v>0.64</v>
          </cell>
          <cell r="G46">
            <v>21.8</v>
          </cell>
          <cell r="H46">
            <v>0.11</v>
          </cell>
          <cell r="I46">
            <v>3.88</v>
          </cell>
          <cell r="J46">
            <v>19.149999999999999</v>
          </cell>
        </row>
        <row r="47">
          <cell r="A47" t="str">
            <v>BSC_Wiener_Neustadt_A</v>
          </cell>
          <cell r="B47">
            <v>8862</v>
          </cell>
          <cell r="C47" t="str">
            <v>BUOP_Horitschon</v>
          </cell>
          <cell r="D47">
            <v>1</v>
          </cell>
          <cell r="E47">
            <v>2</v>
          </cell>
          <cell r="F47">
            <v>0.57999999999999996</v>
          </cell>
          <cell r="G47">
            <v>19.84</v>
          </cell>
          <cell r="H47">
            <v>0.11</v>
          </cell>
          <cell r="I47">
            <v>3.66</v>
          </cell>
          <cell r="J47">
            <v>18.05</v>
          </cell>
        </row>
        <row r="48">
          <cell r="A48" t="str">
            <v>BSC_Wiener_Neustadt_A</v>
          </cell>
          <cell r="B48">
            <v>2377</v>
          </cell>
          <cell r="C48" t="str">
            <v>BUOP_Markt_St_Martin</v>
          </cell>
          <cell r="D48">
            <v>1</v>
          </cell>
          <cell r="E48">
            <v>1</v>
          </cell>
          <cell r="F48">
            <v>1.9</v>
          </cell>
          <cell r="G48">
            <v>64.73</v>
          </cell>
          <cell r="H48">
            <v>0.41</v>
          </cell>
          <cell r="I48">
            <v>13.91</v>
          </cell>
          <cell r="J48">
            <v>68.58</v>
          </cell>
        </row>
        <row r="49">
          <cell r="A49" t="str">
            <v>BSC_Wiener_Neustadt_A</v>
          </cell>
          <cell r="B49">
            <v>2379</v>
          </cell>
          <cell r="C49" t="str">
            <v>BUOP_Oberpullendorf</v>
          </cell>
          <cell r="D49">
            <v>1</v>
          </cell>
          <cell r="E49">
            <v>1</v>
          </cell>
          <cell r="F49">
            <v>1.96</v>
          </cell>
          <cell r="G49">
            <v>23.93</v>
          </cell>
          <cell r="H49">
            <v>0.48</v>
          </cell>
          <cell r="I49">
            <v>5.8</v>
          </cell>
          <cell r="J49">
            <v>79.92</v>
          </cell>
        </row>
        <row r="50">
          <cell r="A50" t="str">
            <v>BSC_Wiener_Neustadt_A</v>
          </cell>
          <cell r="B50">
            <v>2381</v>
          </cell>
          <cell r="C50" t="str">
            <v>BUOP_Rattersdorf</v>
          </cell>
          <cell r="D50">
            <v>1</v>
          </cell>
          <cell r="E50">
            <v>1</v>
          </cell>
          <cell r="F50">
            <v>1.47</v>
          </cell>
          <cell r="G50">
            <v>17.899999999999999</v>
          </cell>
          <cell r="H50">
            <v>0.21</v>
          </cell>
          <cell r="I50">
            <v>2.54</v>
          </cell>
          <cell r="J50">
            <v>34.94</v>
          </cell>
        </row>
        <row r="51">
          <cell r="A51" t="str">
            <v>BSC_Wiener_Neustadt_A</v>
          </cell>
          <cell r="B51">
            <v>2378</v>
          </cell>
          <cell r="C51" t="str">
            <v>BUOP_Stoob</v>
          </cell>
          <cell r="D51">
            <v>1</v>
          </cell>
          <cell r="E51">
            <v>1</v>
          </cell>
          <cell r="F51">
            <v>0.88</v>
          </cell>
          <cell r="G51">
            <v>29.89</v>
          </cell>
          <cell r="H51">
            <v>0.09</v>
          </cell>
          <cell r="I51">
            <v>3.04</v>
          </cell>
          <cell r="J51">
            <v>15</v>
          </cell>
        </row>
        <row r="52">
          <cell r="A52" t="str">
            <v>BSC_Wiener_Neustadt_A</v>
          </cell>
          <cell r="B52">
            <v>2380</v>
          </cell>
          <cell r="C52" t="str">
            <v>BUOP_Unterpullendorf</v>
          </cell>
          <cell r="D52">
            <v>1</v>
          </cell>
          <cell r="E52">
            <v>1</v>
          </cell>
          <cell r="F52">
            <v>1.47</v>
          </cell>
          <cell r="G52">
            <v>49.99</v>
          </cell>
          <cell r="H52">
            <v>0.28000000000000003</v>
          </cell>
          <cell r="I52">
            <v>9.41</v>
          </cell>
          <cell r="J52">
            <v>46.41</v>
          </cell>
        </row>
        <row r="53">
          <cell r="A53" t="str">
            <v>BSC_Hartberg_A</v>
          </cell>
          <cell r="B53">
            <v>914</v>
          </cell>
          <cell r="C53" t="str">
            <v>BUOW_Duernbach</v>
          </cell>
          <cell r="D53">
            <v>1</v>
          </cell>
          <cell r="E53">
            <v>1</v>
          </cell>
          <cell r="F53">
            <v>1.25</v>
          </cell>
          <cell r="G53">
            <v>42.58</v>
          </cell>
          <cell r="H53">
            <v>0.28999999999999998</v>
          </cell>
          <cell r="I53">
            <v>10.029999999999999</v>
          </cell>
          <cell r="J53">
            <v>49.47</v>
          </cell>
        </row>
        <row r="54">
          <cell r="A54" t="str">
            <v>BSC_Hartberg_A</v>
          </cell>
          <cell r="B54">
            <v>751</v>
          </cell>
          <cell r="C54" t="str">
            <v>BUOW_Grosspetersdorf</v>
          </cell>
          <cell r="D54">
            <v>1</v>
          </cell>
          <cell r="E54">
            <v>1</v>
          </cell>
          <cell r="F54">
            <v>3.6</v>
          </cell>
          <cell r="G54">
            <v>43.9</v>
          </cell>
          <cell r="H54">
            <v>0.89</v>
          </cell>
          <cell r="I54">
            <v>10.86</v>
          </cell>
          <cell r="J54">
            <v>149.61000000000001</v>
          </cell>
        </row>
        <row r="55">
          <cell r="A55" t="str">
            <v>BSC_Hartberg_A</v>
          </cell>
          <cell r="B55">
            <v>1006</v>
          </cell>
          <cell r="C55" t="str">
            <v>BUOW_Litzelsdorf</v>
          </cell>
          <cell r="D55">
            <v>1</v>
          </cell>
          <cell r="E55">
            <v>1</v>
          </cell>
          <cell r="F55">
            <v>1.9</v>
          </cell>
          <cell r="G55">
            <v>64.81</v>
          </cell>
          <cell r="H55">
            <v>0.39</v>
          </cell>
          <cell r="I55">
            <v>13.29</v>
          </cell>
          <cell r="J55">
            <v>65.540000000000006</v>
          </cell>
        </row>
        <row r="56">
          <cell r="A56" t="str">
            <v>BSC_Hartberg_A</v>
          </cell>
          <cell r="B56">
            <v>474</v>
          </cell>
          <cell r="C56" t="str">
            <v>BUOW_Loipersdorf</v>
          </cell>
          <cell r="D56">
            <v>1</v>
          </cell>
          <cell r="E56">
            <v>1</v>
          </cell>
          <cell r="F56">
            <v>1.72</v>
          </cell>
          <cell r="G56">
            <v>58.51</v>
          </cell>
          <cell r="H56">
            <v>0.43</v>
          </cell>
          <cell r="I56">
            <v>14.75</v>
          </cell>
          <cell r="J56">
            <v>72.739999999999995</v>
          </cell>
        </row>
        <row r="57">
          <cell r="A57" t="str">
            <v>BSC_Hartberg_A</v>
          </cell>
          <cell r="B57">
            <v>375</v>
          </cell>
          <cell r="C57" t="str">
            <v>BUOW_Markt_Allhau</v>
          </cell>
          <cell r="D57">
            <v>1</v>
          </cell>
          <cell r="E57">
            <v>1</v>
          </cell>
          <cell r="F57">
            <v>1.33</v>
          </cell>
          <cell r="G57">
            <v>45.48</v>
          </cell>
          <cell r="H57">
            <v>0.27</v>
          </cell>
          <cell r="I57">
            <v>9.33</v>
          </cell>
          <cell r="J57">
            <v>45.99</v>
          </cell>
        </row>
        <row r="58">
          <cell r="A58" t="str">
            <v>BSC_Hartberg_A</v>
          </cell>
          <cell r="B58">
            <v>1277</v>
          </cell>
          <cell r="C58" t="str">
            <v>BUOW_Oberwart</v>
          </cell>
          <cell r="D58">
            <v>1</v>
          </cell>
          <cell r="E58">
            <v>1</v>
          </cell>
          <cell r="F58">
            <v>5.75</v>
          </cell>
          <cell r="G58">
            <v>70.09</v>
          </cell>
          <cell r="H58">
            <v>1.74</v>
          </cell>
          <cell r="I58">
            <v>21.24</v>
          </cell>
          <cell r="J58">
            <v>292.58999999999997</v>
          </cell>
        </row>
        <row r="59">
          <cell r="A59" t="str">
            <v>BSC_Hartberg_A</v>
          </cell>
          <cell r="B59">
            <v>913</v>
          </cell>
          <cell r="C59" t="str">
            <v>BUOW_Oberwart_Bundesstr</v>
          </cell>
          <cell r="D59">
            <v>1</v>
          </cell>
          <cell r="E59">
            <v>1</v>
          </cell>
          <cell r="F59">
            <v>1.51</v>
          </cell>
          <cell r="G59">
            <v>51.44</v>
          </cell>
          <cell r="H59">
            <v>0.34</v>
          </cell>
          <cell r="I59">
            <v>11.67</v>
          </cell>
          <cell r="J59">
            <v>57.53</v>
          </cell>
        </row>
        <row r="60">
          <cell r="A60" t="str">
            <v>BSC_Hartberg_A</v>
          </cell>
          <cell r="B60">
            <v>402</v>
          </cell>
          <cell r="C60" t="str">
            <v>BUOW_Pinkafeld</v>
          </cell>
          <cell r="D60">
            <v>1</v>
          </cell>
          <cell r="E60">
            <v>1</v>
          </cell>
          <cell r="F60">
            <v>0.8</v>
          </cell>
          <cell r="G60">
            <v>27.17</v>
          </cell>
          <cell r="H60">
            <v>0.2</v>
          </cell>
          <cell r="I60">
            <v>6.93</v>
          </cell>
          <cell r="J60">
            <v>34.159999999999997</v>
          </cell>
        </row>
        <row r="61">
          <cell r="A61" t="str">
            <v>BSC_Hartberg_A</v>
          </cell>
          <cell r="B61">
            <v>1005</v>
          </cell>
          <cell r="C61" t="str">
            <v>BUOW_Pinkafeld_Stadt</v>
          </cell>
          <cell r="D61">
            <v>1</v>
          </cell>
          <cell r="E61">
            <v>1</v>
          </cell>
          <cell r="F61">
            <v>5.5</v>
          </cell>
          <cell r="G61">
            <v>67.069999999999993</v>
          </cell>
          <cell r="H61">
            <v>1.1499999999999999</v>
          </cell>
          <cell r="I61">
            <v>14.03</v>
          </cell>
          <cell r="J61">
            <v>193.31</v>
          </cell>
        </row>
        <row r="62">
          <cell r="A62" t="str">
            <v>BSC_Hartberg_A</v>
          </cell>
          <cell r="B62">
            <v>771</v>
          </cell>
          <cell r="C62" t="str">
            <v>BUOW_Rechnitz</v>
          </cell>
          <cell r="D62">
            <v>1</v>
          </cell>
          <cell r="E62">
            <v>1</v>
          </cell>
          <cell r="F62">
            <v>3.23</v>
          </cell>
          <cell r="G62">
            <v>109.95</v>
          </cell>
          <cell r="H62">
            <v>0.69</v>
          </cell>
          <cell r="I62">
            <v>23.66</v>
          </cell>
          <cell r="J62">
            <v>116.67</v>
          </cell>
        </row>
        <row r="63">
          <cell r="A63" t="str">
            <v>BSC_Klagenfurt_A</v>
          </cell>
          <cell r="B63">
            <v>953</v>
          </cell>
          <cell r="C63" t="str">
            <v>KAFE_Agsdorf</v>
          </cell>
          <cell r="D63">
            <v>1</v>
          </cell>
          <cell r="E63">
            <v>1</v>
          </cell>
          <cell r="F63">
            <v>1.46</v>
          </cell>
          <cell r="G63">
            <v>49.57</v>
          </cell>
          <cell r="H63">
            <v>0.12</v>
          </cell>
          <cell r="I63">
            <v>4.05</v>
          </cell>
          <cell r="J63">
            <v>19.97</v>
          </cell>
        </row>
        <row r="64">
          <cell r="A64" t="str">
            <v>BSC_Spittal_an_der_Drau_A</v>
          </cell>
          <cell r="B64">
            <v>1138</v>
          </cell>
          <cell r="C64" t="str">
            <v>KAFE_Ebene_Reichenau</v>
          </cell>
          <cell r="D64">
            <v>1</v>
          </cell>
          <cell r="E64">
            <v>1</v>
          </cell>
          <cell r="F64">
            <v>0.57999999999999996</v>
          </cell>
          <cell r="G64">
            <v>7.04</v>
          </cell>
          <cell r="H64">
            <v>0.04</v>
          </cell>
          <cell r="I64">
            <v>0.48</v>
          </cell>
          <cell r="J64">
            <v>6.67</v>
          </cell>
        </row>
        <row r="65">
          <cell r="A65" t="str">
            <v>BSC_Klagenfurt_A</v>
          </cell>
          <cell r="B65">
            <v>954</v>
          </cell>
          <cell r="C65" t="str">
            <v>KAFE_Feldkirchen</v>
          </cell>
          <cell r="D65">
            <v>1</v>
          </cell>
          <cell r="E65">
            <v>1</v>
          </cell>
          <cell r="F65">
            <v>7.2</v>
          </cell>
          <cell r="G65">
            <v>87.74</v>
          </cell>
          <cell r="H65">
            <v>2.33</v>
          </cell>
          <cell r="I65">
            <v>28.45</v>
          </cell>
          <cell r="J65">
            <v>391.91</v>
          </cell>
        </row>
        <row r="66">
          <cell r="A66" t="str">
            <v>BSC_Klagenfurt_A</v>
          </cell>
          <cell r="B66">
            <v>1362</v>
          </cell>
          <cell r="C66" t="str">
            <v>KAFE_Glanegg</v>
          </cell>
          <cell r="D66">
            <v>1</v>
          </cell>
          <cell r="E66">
            <v>1</v>
          </cell>
          <cell r="F66">
            <v>1.61</v>
          </cell>
          <cell r="G66">
            <v>54.93</v>
          </cell>
          <cell r="H66">
            <v>0.38</v>
          </cell>
          <cell r="I66">
            <v>12.83</v>
          </cell>
          <cell r="J66">
            <v>63.29</v>
          </cell>
        </row>
        <row r="67">
          <cell r="A67" t="str">
            <v>BSC_Villach_A</v>
          </cell>
          <cell r="B67">
            <v>1139</v>
          </cell>
          <cell r="C67" t="str">
            <v>KAFE_Gnesau</v>
          </cell>
          <cell r="D67">
            <v>1</v>
          </cell>
          <cell r="E67">
            <v>1</v>
          </cell>
          <cell r="F67">
            <v>0.87</v>
          </cell>
          <cell r="G67">
            <v>29.72</v>
          </cell>
          <cell r="H67">
            <v>0.09</v>
          </cell>
          <cell r="I67">
            <v>3.23</v>
          </cell>
          <cell r="J67">
            <v>15.94</v>
          </cell>
        </row>
        <row r="68">
          <cell r="A68" t="str">
            <v>BSC_Villach_A</v>
          </cell>
          <cell r="B68">
            <v>1861</v>
          </cell>
          <cell r="C68" t="str">
            <v>KAFE_Himmelberg</v>
          </cell>
          <cell r="D68">
            <v>1</v>
          </cell>
          <cell r="E68">
            <v>1</v>
          </cell>
          <cell r="F68">
            <v>1.25</v>
          </cell>
          <cell r="G68">
            <v>42.5</v>
          </cell>
          <cell r="H68">
            <v>0.17</v>
          </cell>
          <cell r="I68">
            <v>5.8</v>
          </cell>
          <cell r="J68">
            <v>28.6</v>
          </cell>
        </row>
        <row r="69">
          <cell r="A69" t="str">
            <v>BSC_Villach_A</v>
          </cell>
          <cell r="B69">
            <v>1140</v>
          </cell>
          <cell r="C69" t="str">
            <v>KAFE_Ossiach</v>
          </cell>
          <cell r="D69">
            <v>1</v>
          </cell>
          <cell r="E69">
            <v>1</v>
          </cell>
          <cell r="F69">
            <v>3.5</v>
          </cell>
          <cell r="G69">
            <v>42.71</v>
          </cell>
          <cell r="H69">
            <v>0.96</v>
          </cell>
          <cell r="I69">
            <v>11.74</v>
          </cell>
          <cell r="J69">
            <v>161.79</v>
          </cell>
        </row>
        <row r="70">
          <cell r="A70" t="str">
            <v>BSC_Spittal_an_der_Drau_A</v>
          </cell>
          <cell r="B70">
            <v>1141</v>
          </cell>
          <cell r="C70" t="str">
            <v>KAFE_Turracherhoehe</v>
          </cell>
          <cell r="D70">
            <v>1</v>
          </cell>
          <cell r="E70">
            <v>1</v>
          </cell>
          <cell r="F70">
            <v>0.92</v>
          </cell>
          <cell r="G70">
            <v>11.25</v>
          </cell>
          <cell r="H70">
            <v>0.09</v>
          </cell>
          <cell r="I70">
            <v>1.1299999999999999</v>
          </cell>
          <cell r="J70">
            <v>15.63</v>
          </cell>
        </row>
        <row r="71">
          <cell r="A71" t="str">
            <v>BSC_Spittal_an_der_Drau_A</v>
          </cell>
          <cell r="B71">
            <v>12600</v>
          </cell>
          <cell r="C71" t="str">
            <v>KAFE_Turracherhoehe</v>
          </cell>
          <cell r="D71">
            <v>1</v>
          </cell>
          <cell r="E71">
            <v>2</v>
          </cell>
          <cell r="F71">
            <v>0.2</v>
          </cell>
          <cell r="G71">
            <v>2.44</v>
          </cell>
          <cell r="H71">
            <v>0.01</v>
          </cell>
          <cell r="I71">
            <v>0.18</v>
          </cell>
          <cell r="J71">
            <v>2.42</v>
          </cell>
        </row>
        <row r="72">
          <cell r="A72" t="str">
            <v>BSC_Villach_A</v>
          </cell>
          <cell r="B72">
            <v>1142</v>
          </cell>
          <cell r="C72" t="str">
            <v>KAFE_Weissenbach</v>
          </cell>
          <cell r="D72">
            <v>1</v>
          </cell>
          <cell r="E72">
            <v>1</v>
          </cell>
          <cell r="F72">
            <v>0.82</v>
          </cell>
          <cell r="G72">
            <v>27.93</v>
          </cell>
          <cell r="H72">
            <v>0.09</v>
          </cell>
          <cell r="I72">
            <v>2.96</v>
          </cell>
          <cell r="J72">
            <v>14.59</v>
          </cell>
        </row>
        <row r="73">
          <cell r="A73" t="str">
            <v>BSC_Spittal_an_der_Drau_A</v>
          </cell>
          <cell r="B73">
            <v>1143</v>
          </cell>
          <cell r="C73" t="str">
            <v>KAFE_Wiedweg</v>
          </cell>
          <cell r="D73">
            <v>1</v>
          </cell>
          <cell r="E73">
            <v>1</v>
          </cell>
          <cell r="F73">
            <v>1.24</v>
          </cell>
          <cell r="G73">
            <v>15.15</v>
          </cell>
          <cell r="H73">
            <v>0.19</v>
          </cell>
          <cell r="I73">
            <v>2.34</v>
          </cell>
          <cell r="J73">
            <v>32.22</v>
          </cell>
        </row>
        <row r="74">
          <cell r="A74" t="str">
            <v>BSC_Villach_A</v>
          </cell>
          <cell r="B74">
            <v>9018</v>
          </cell>
          <cell r="C74" t="str">
            <v>KAHE_Egg</v>
          </cell>
          <cell r="D74">
            <v>1</v>
          </cell>
          <cell r="E74">
            <v>1</v>
          </cell>
          <cell r="F74">
            <v>1.1200000000000001</v>
          </cell>
          <cell r="G74">
            <v>13.69</v>
          </cell>
          <cell r="H74">
            <v>0.14000000000000001</v>
          </cell>
          <cell r="I74">
            <v>1.72</v>
          </cell>
          <cell r="J74">
            <v>23.67</v>
          </cell>
        </row>
        <row r="75">
          <cell r="A75" t="str">
            <v>BSC_Villach_A</v>
          </cell>
          <cell r="B75">
            <v>1885</v>
          </cell>
          <cell r="C75" t="str">
            <v>KAHE_Hermagor</v>
          </cell>
          <cell r="D75">
            <v>1</v>
          </cell>
          <cell r="E75">
            <v>1</v>
          </cell>
          <cell r="F75">
            <v>2.0499999999999998</v>
          </cell>
          <cell r="G75">
            <v>69.92</v>
          </cell>
          <cell r="H75">
            <v>0.54</v>
          </cell>
          <cell r="I75">
            <v>18.32</v>
          </cell>
          <cell r="J75">
            <v>90.35</v>
          </cell>
        </row>
        <row r="76">
          <cell r="A76" t="str">
            <v>BSC_Lienz_A</v>
          </cell>
          <cell r="B76">
            <v>1862</v>
          </cell>
          <cell r="C76" t="str">
            <v>KAHE_Kirchbach</v>
          </cell>
          <cell r="D76">
            <v>1</v>
          </cell>
          <cell r="E76">
            <v>1</v>
          </cell>
          <cell r="F76">
            <v>1.1299999999999999</v>
          </cell>
          <cell r="G76">
            <v>38.58</v>
          </cell>
          <cell r="H76">
            <v>0.17</v>
          </cell>
          <cell r="I76">
            <v>5.84</v>
          </cell>
          <cell r="J76">
            <v>28.78</v>
          </cell>
        </row>
        <row r="77">
          <cell r="A77" t="str">
            <v>BSC_Lienz_A</v>
          </cell>
          <cell r="B77">
            <v>1887</v>
          </cell>
          <cell r="C77" t="str">
            <v>KAHE_Koetschach</v>
          </cell>
          <cell r="D77">
            <v>1</v>
          </cell>
          <cell r="E77">
            <v>1</v>
          </cell>
          <cell r="F77">
            <v>1.36</v>
          </cell>
          <cell r="G77">
            <v>46.42</v>
          </cell>
          <cell r="H77">
            <v>0.31</v>
          </cell>
          <cell r="I77">
            <v>10.52</v>
          </cell>
          <cell r="J77">
            <v>51.88</v>
          </cell>
        </row>
        <row r="78">
          <cell r="A78" t="str">
            <v>BSC_Villach_A</v>
          </cell>
          <cell r="B78">
            <v>7563</v>
          </cell>
          <cell r="C78" t="str">
            <v>KAHE_Kreuth</v>
          </cell>
          <cell r="D78">
            <v>1</v>
          </cell>
          <cell r="E78">
            <v>1</v>
          </cell>
          <cell r="F78">
            <v>0.5</v>
          </cell>
          <cell r="G78">
            <v>6.1</v>
          </cell>
          <cell r="H78">
            <v>0.06</v>
          </cell>
          <cell r="I78">
            <v>0.7</v>
          </cell>
          <cell r="J78">
            <v>9.61</v>
          </cell>
        </row>
        <row r="79">
          <cell r="A79" t="str">
            <v>BSC_Lienz_A</v>
          </cell>
          <cell r="B79">
            <v>7562</v>
          </cell>
          <cell r="C79" t="str">
            <v>KAHE_Nassfeld</v>
          </cell>
          <cell r="D79">
            <v>1</v>
          </cell>
          <cell r="E79">
            <v>1</v>
          </cell>
          <cell r="F79">
            <v>0.42</v>
          </cell>
          <cell r="G79">
            <v>5.12</v>
          </cell>
          <cell r="H79">
            <v>0.05</v>
          </cell>
          <cell r="I79">
            <v>0.63</v>
          </cell>
          <cell r="J79">
            <v>8.73</v>
          </cell>
        </row>
        <row r="80">
          <cell r="A80" t="str">
            <v>BSC_Villach_A</v>
          </cell>
          <cell r="B80">
            <v>1863</v>
          </cell>
          <cell r="C80" t="str">
            <v>KAHE_Passriach</v>
          </cell>
          <cell r="D80">
            <v>1</v>
          </cell>
          <cell r="E80">
            <v>1</v>
          </cell>
          <cell r="F80">
            <v>2.2999999999999998</v>
          </cell>
          <cell r="G80">
            <v>28.05</v>
          </cell>
          <cell r="H80">
            <v>0.37</v>
          </cell>
          <cell r="I80">
            <v>4.55</v>
          </cell>
          <cell r="J80">
            <v>62.73</v>
          </cell>
        </row>
        <row r="81">
          <cell r="A81" t="str">
            <v>BSC_Villach_A</v>
          </cell>
          <cell r="B81">
            <v>1864</v>
          </cell>
          <cell r="C81" t="str">
            <v>KAHE_Schlanitzen</v>
          </cell>
          <cell r="D81">
            <v>1</v>
          </cell>
          <cell r="E81">
            <v>1</v>
          </cell>
          <cell r="F81">
            <v>1.75</v>
          </cell>
          <cell r="G81">
            <v>59.7</v>
          </cell>
          <cell r="H81">
            <v>0.2</v>
          </cell>
          <cell r="I81">
            <v>6.77</v>
          </cell>
          <cell r="J81">
            <v>33.380000000000003</v>
          </cell>
        </row>
        <row r="82">
          <cell r="A82" t="str">
            <v>BSC_Villach_A</v>
          </cell>
          <cell r="B82">
            <v>1884</v>
          </cell>
          <cell r="C82" t="str">
            <v>KAHE_St_Stefan_a_d_Gail</v>
          </cell>
          <cell r="D82">
            <v>1</v>
          </cell>
          <cell r="E82">
            <v>1</v>
          </cell>
          <cell r="F82">
            <v>0.84</v>
          </cell>
          <cell r="G82">
            <v>10.24</v>
          </cell>
          <cell r="H82">
            <v>0.13</v>
          </cell>
          <cell r="I82">
            <v>1.6</v>
          </cell>
          <cell r="J82">
            <v>22.04</v>
          </cell>
        </row>
        <row r="83">
          <cell r="A83" t="str">
            <v>BSC_Lienz_A</v>
          </cell>
          <cell r="B83">
            <v>1865</v>
          </cell>
          <cell r="C83" t="str">
            <v>KAHE_Weidenburg</v>
          </cell>
          <cell r="D83">
            <v>1</v>
          </cell>
          <cell r="E83">
            <v>1</v>
          </cell>
          <cell r="F83">
            <v>1.84</v>
          </cell>
          <cell r="G83">
            <v>22.47</v>
          </cell>
          <cell r="H83">
            <v>0.26</v>
          </cell>
          <cell r="I83">
            <v>3.21</v>
          </cell>
          <cell r="J83">
            <v>44.19</v>
          </cell>
        </row>
        <row r="84">
          <cell r="A84" t="str">
            <v>BSC_Klagenfurt_A</v>
          </cell>
          <cell r="B84">
            <v>169</v>
          </cell>
          <cell r="C84" t="str">
            <v>KAKF_Arnulfplatz</v>
          </cell>
          <cell r="D84">
            <v>1</v>
          </cell>
          <cell r="E84">
            <v>1</v>
          </cell>
          <cell r="F84">
            <v>8.16</v>
          </cell>
          <cell r="G84">
            <v>99.54</v>
          </cell>
          <cell r="H84">
            <v>2.8</v>
          </cell>
          <cell r="I84">
            <v>34.090000000000003</v>
          </cell>
          <cell r="J84">
            <v>469.66</v>
          </cell>
        </row>
        <row r="85">
          <cell r="A85" t="str">
            <v>BSC_Klagenfurt_A</v>
          </cell>
          <cell r="B85">
            <v>170</v>
          </cell>
          <cell r="C85" t="str">
            <v>KAKF_Arnulfplatz</v>
          </cell>
          <cell r="D85">
            <v>1</v>
          </cell>
          <cell r="E85">
            <v>2</v>
          </cell>
          <cell r="F85">
            <v>6.03</v>
          </cell>
          <cell r="G85">
            <v>73.53</v>
          </cell>
          <cell r="H85">
            <v>2.0299999999999998</v>
          </cell>
          <cell r="I85">
            <v>24.79</v>
          </cell>
          <cell r="J85">
            <v>341.56</v>
          </cell>
        </row>
        <row r="86">
          <cell r="A86" t="str">
            <v>BSC_Klagenfurt_A</v>
          </cell>
          <cell r="B86">
            <v>171</v>
          </cell>
          <cell r="C86" t="str">
            <v>KAKF_Arnulfplatz</v>
          </cell>
          <cell r="D86">
            <v>1</v>
          </cell>
          <cell r="E86">
            <v>3</v>
          </cell>
          <cell r="F86">
            <v>6.46</v>
          </cell>
          <cell r="G86">
            <v>78.84</v>
          </cell>
          <cell r="H86">
            <v>2.33</v>
          </cell>
          <cell r="I86">
            <v>28.41</v>
          </cell>
          <cell r="J86">
            <v>391.37</v>
          </cell>
        </row>
        <row r="87">
          <cell r="A87" t="str">
            <v>BSC_Klagenfurt_A</v>
          </cell>
          <cell r="B87">
            <v>173</v>
          </cell>
          <cell r="C87" t="str">
            <v>KAKF_F_Seeland_Str</v>
          </cell>
          <cell r="D87">
            <v>1</v>
          </cell>
          <cell r="E87">
            <v>1</v>
          </cell>
          <cell r="F87">
            <v>2.08</v>
          </cell>
          <cell r="G87">
            <v>25.36</v>
          </cell>
          <cell r="H87">
            <v>0.74</v>
          </cell>
          <cell r="I87">
            <v>9.0500000000000007</v>
          </cell>
          <cell r="J87">
            <v>124.73</v>
          </cell>
        </row>
        <row r="88">
          <cell r="A88" t="str">
            <v>BSC_Klagenfurt_A</v>
          </cell>
          <cell r="B88">
            <v>174</v>
          </cell>
          <cell r="C88" t="str">
            <v>KAKF_F_Seeland_Str</v>
          </cell>
          <cell r="D88">
            <v>1</v>
          </cell>
          <cell r="E88">
            <v>2</v>
          </cell>
          <cell r="F88">
            <v>2.67</v>
          </cell>
          <cell r="G88">
            <v>32.5</v>
          </cell>
          <cell r="H88">
            <v>0.66</v>
          </cell>
          <cell r="I88">
            <v>8.0399999999999991</v>
          </cell>
          <cell r="J88">
            <v>110.72</v>
          </cell>
        </row>
        <row r="89">
          <cell r="A89" t="str">
            <v>BSC_Klagenfurt_A</v>
          </cell>
          <cell r="B89">
            <v>175</v>
          </cell>
          <cell r="C89" t="str">
            <v>KAKF_F_Seeland_Str</v>
          </cell>
          <cell r="D89">
            <v>1</v>
          </cell>
          <cell r="E89">
            <v>3</v>
          </cell>
          <cell r="F89">
            <v>2.19</v>
          </cell>
          <cell r="G89">
            <v>26.71</v>
          </cell>
          <cell r="H89">
            <v>0.64</v>
          </cell>
          <cell r="I89">
            <v>7.79</v>
          </cell>
          <cell r="J89">
            <v>107.33</v>
          </cell>
        </row>
        <row r="90">
          <cell r="A90" t="str">
            <v>BSC_Klagenfurt_A</v>
          </cell>
          <cell r="B90">
            <v>545</v>
          </cell>
          <cell r="C90" t="str">
            <v>KAKF_Fischlstr</v>
          </cell>
          <cell r="D90">
            <v>1</v>
          </cell>
          <cell r="E90">
            <v>1</v>
          </cell>
          <cell r="F90">
            <v>4.6100000000000003</v>
          </cell>
          <cell r="G90">
            <v>56.16</v>
          </cell>
          <cell r="H90">
            <v>1.76</v>
          </cell>
          <cell r="I90">
            <v>21.45</v>
          </cell>
          <cell r="J90">
            <v>295.48</v>
          </cell>
        </row>
        <row r="91">
          <cell r="A91" t="str">
            <v>BSC_Klagenfurt_A</v>
          </cell>
          <cell r="B91">
            <v>546</v>
          </cell>
          <cell r="C91" t="str">
            <v>KAKF_Fischlstr</v>
          </cell>
          <cell r="D91">
            <v>1</v>
          </cell>
          <cell r="E91">
            <v>2</v>
          </cell>
          <cell r="F91">
            <v>3.94</v>
          </cell>
          <cell r="G91">
            <v>48.08</v>
          </cell>
          <cell r="H91">
            <v>1.2</v>
          </cell>
          <cell r="I91">
            <v>14.67</v>
          </cell>
          <cell r="J91">
            <v>202.14</v>
          </cell>
        </row>
        <row r="92">
          <cell r="A92" t="str">
            <v>BSC_Klagenfurt_A</v>
          </cell>
          <cell r="B92">
            <v>547</v>
          </cell>
          <cell r="C92" t="str">
            <v>KAKF_Fischlstr</v>
          </cell>
          <cell r="D92">
            <v>1</v>
          </cell>
          <cell r="E92">
            <v>3</v>
          </cell>
          <cell r="F92">
            <v>4.08</v>
          </cell>
          <cell r="G92">
            <v>49.78</v>
          </cell>
          <cell r="H92">
            <v>1.1399999999999999</v>
          </cell>
          <cell r="I92">
            <v>13.94</v>
          </cell>
          <cell r="J92">
            <v>192.04</v>
          </cell>
        </row>
        <row r="93">
          <cell r="A93" t="str">
            <v>BSC_Klagenfurt_A</v>
          </cell>
          <cell r="B93">
            <v>172</v>
          </cell>
          <cell r="C93" t="str">
            <v>KAKF_Flughafenstr</v>
          </cell>
          <cell r="D93">
            <v>1</v>
          </cell>
          <cell r="E93">
            <v>1</v>
          </cell>
          <cell r="F93">
            <v>1.77</v>
          </cell>
          <cell r="G93">
            <v>21.65</v>
          </cell>
          <cell r="H93">
            <v>0.56999999999999995</v>
          </cell>
          <cell r="I93">
            <v>6.91</v>
          </cell>
          <cell r="J93">
            <v>95.21</v>
          </cell>
        </row>
        <row r="94">
          <cell r="A94" t="str">
            <v>BSC_Klagenfurt_A</v>
          </cell>
          <cell r="B94">
            <v>462</v>
          </cell>
          <cell r="C94" t="str">
            <v>KAKF_Flughafenstr</v>
          </cell>
          <cell r="D94">
            <v>1</v>
          </cell>
          <cell r="E94">
            <v>2</v>
          </cell>
          <cell r="F94">
            <v>2.61</v>
          </cell>
          <cell r="G94">
            <v>31.83</v>
          </cell>
          <cell r="H94">
            <v>0.66</v>
          </cell>
          <cell r="I94">
            <v>8.02</v>
          </cell>
          <cell r="J94">
            <v>110.46</v>
          </cell>
        </row>
        <row r="95">
          <cell r="A95" t="str">
            <v>BSC_Klagenfurt_A</v>
          </cell>
          <cell r="B95">
            <v>2237</v>
          </cell>
          <cell r="C95" t="str">
            <v>KAKF_Grossbuch</v>
          </cell>
          <cell r="D95">
            <v>1</v>
          </cell>
          <cell r="E95">
            <v>1</v>
          </cell>
          <cell r="F95">
            <v>1.85</v>
          </cell>
          <cell r="G95">
            <v>63.11</v>
          </cell>
          <cell r="H95">
            <v>0.45</v>
          </cell>
          <cell r="I95">
            <v>15.29</v>
          </cell>
          <cell r="J95">
            <v>75.400000000000006</v>
          </cell>
        </row>
        <row r="96">
          <cell r="A96" t="str">
            <v>BSC_Klagenfurt_B</v>
          </cell>
          <cell r="B96">
            <v>1363</v>
          </cell>
          <cell r="C96" t="str">
            <v>KAKF_Hoertendorf</v>
          </cell>
          <cell r="D96">
            <v>1</v>
          </cell>
          <cell r="E96">
            <v>1</v>
          </cell>
          <cell r="F96">
            <v>5.56</v>
          </cell>
          <cell r="G96">
            <v>67.77</v>
          </cell>
          <cell r="H96">
            <v>1.99</v>
          </cell>
          <cell r="I96">
            <v>24.22</v>
          </cell>
          <cell r="J96">
            <v>333.65</v>
          </cell>
        </row>
        <row r="97">
          <cell r="A97" t="str">
            <v>BSC_Klagenfurt_A</v>
          </cell>
          <cell r="B97">
            <v>163</v>
          </cell>
          <cell r="C97" t="str">
            <v>KAKF_Krassnigstr</v>
          </cell>
          <cell r="D97">
            <v>1</v>
          </cell>
          <cell r="E97">
            <v>1</v>
          </cell>
          <cell r="F97">
            <v>4.16</v>
          </cell>
          <cell r="G97">
            <v>50.73</v>
          </cell>
          <cell r="H97">
            <v>1.47</v>
          </cell>
          <cell r="I97">
            <v>17.88</v>
          </cell>
          <cell r="J97">
            <v>246.27</v>
          </cell>
        </row>
        <row r="98">
          <cell r="A98" t="str">
            <v>BSC_Klagenfurt_A</v>
          </cell>
          <cell r="B98">
            <v>164</v>
          </cell>
          <cell r="C98" t="str">
            <v>KAKF_Krassnigstr</v>
          </cell>
          <cell r="D98">
            <v>1</v>
          </cell>
          <cell r="E98">
            <v>2</v>
          </cell>
          <cell r="F98">
            <v>3.56</v>
          </cell>
          <cell r="G98">
            <v>43.47</v>
          </cell>
          <cell r="H98">
            <v>0.96</v>
          </cell>
          <cell r="I98">
            <v>11.7</v>
          </cell>
          <cell r="J98">
            <v>161.16999999999999</v>
          </cell>
        </row>
        <row r="99">
          <cell r="A99" t="str">
            <v>BSC_Klagenfurt_A</v>
          </cell>
          <cell r="B99">
            <v>165</v>
          </cell>
          <cell r="C99" t="str">
            <v>KAKF_Krassnigstr</v>
          </cell>
          <cell r="D99">
            <v>1</v>
          </cell>
          <cell r="E99">
            <v>3</v>
          </cell>
          <cell r="F99">
            <v>6.71</v>
          </cell>
          <cell r="G99">
            <v>81.8</v>
          </cell>
          <cell r="H99">
            <v>2.2400000000000002</v>
          </cell>
          <cell r="I99">
            <v>27.32</v>
          </cell>
          <cell r="J99">
            <v>376.44</v>
          </cell>
        </row>
        <row r="100">
          <cell r="A100" t="str">
            <v>BSC_Klagenfurt_A</v>
          </cell>
          <cell r="B100">
            <v>702</v>
          </cell>
          <cell r="C100" t="str">
            <v>KAKF_Lendorf</v>
          </cell>
          <cell r="D100">
            <v>1</v>
          </cell>
          <cell r="E100">
            <v>1</v>
          </cell>
          <cell r="F100">
            <v>3.26</v>
          </cell>
          <cell r="G100">
            <v>39.79</v>
          </cell>
          <cell r="H100">
            <v>0.9</v>
          </cell>
          <cell r="I100">
            <v>10.97</v>
          </cell>
          <cell r="J100">
            <v>151.1</v>
          </cell>
        </row>
        <row r="101">
          <cell r="A101" t="str">
            <v>BSC_Klagenfurt_A</v>
          </cell>
          <cell r="B101">
            <v>166</v>
          </cell>
          <cell r="C101" t="str">
            <v>KAKF_Suedring</v>
          </cell>
          <cell r="D101">
            <v>1</v>
          </cell>
          <cell r="E101">
            <v>1</v>
          </cell>
          <cell r="F101">
            <v>4.59</v>
          </cell>
          <cell r="G101">
            <v>55.94</v>
          </cell>
          <cell r="H101">
            <v>1.55</v>
          </cell>
          <cell r="I101">
            <v>18.920000000000002</v>
          </cell>
          <cell r="J101">
            <v>260.60000000000002</v>
          </cell>
        </row>
        <row r="102">
          <cell r="A102" t="str">
            <v>BSC_Klagenfurt_A</v>
          </cell>
          <cell r="B102">
            <v>167</v>
          </cell>
          <cell r="C102" t="str">
            <v>KAKF_Suedring</v>
          </cell>
          <cell r="D102">
            <v>1</v>
          </cell>
          <cell r="E102">
            <v>2</v>
          </cell>
          <cell r="F102">
            <v>0.86</v>
          </cell>
          <cell r="G102">
            <v>29.21</v>
          </cell>
          <cell r="H102">
            <v>0.19</v>
          </cell>
          <cell r="I102">
            <v>6.37</v>
          </cell>
          <cell r="J102">
            <v>31.41</v>
          </cell>
        </row>
        <row r="103">
          <cell r="A103" t="str">
            <v>BSC_Klagenfurt_A</v>
          </cell>
          <cell r="B103">
            <v>168</v>
          </cell>
          <cell r="C103" t="str">
            <v>KAKF_Suedring</v>
          </cell>
          <cell r="D103">
            <v>1</v>
          </cell>
          <cell r="E103">
            <v>3</v>
          </cell>
          <cell r="F103">
            <v>3.22</v>
          </cell>
          <cell r="G103">
            <v>39.24</v>
          </cell>
          <cell r="H103">
            <v>0.99</v>
          </cell>
          <cell r="I103">
            <v>12.08</v>
          </cell>
          <cell r="J103">
            <v>166.47</v>
          </cell>
        </row>
        <row r="104">
          <cell r="A104" t="str">
            <v>BSC_Klagenfurt_A</v>
          </cell>
          <cell r="B104">
            <v>8469</v>
          </cell>
          <cell r="C104" t="str">
            <v>KAKF_Viktring</v>
          </cell>
          <cell r="D104">
            <v>1</v>
          </cell>
          <cell r="E104">
            <v>1</v>
          </cell>
          <cell r="F104">
            <v>1.48</v>
          </cell>
          <cell r="G104">
            <v>18.079999999999998</v>
          </cell>
          <cell r="H104">
            <v>0.32</v>
          </cell>
          <cell r="I104">
            <v>3.91</v>
          </cell>
          <cell r="J104">
            <v>53.8</v>
          </cell>
        </row>
        <row r="105">
          <cell r="A105" t="str">
            <v>BSC_Klagenfurt_A</v>
          </cell>
          <cell r="B105">
            <v>9081</v>
          </cell>
          <cell r="C105" t="str">
            <v>KAKF_Viktring</v>
          </cell>
          <cell r="D105">
            <v>2</v>
          </cell>
          <cell r="E105">
            <v>1</v>
          </cell>
          <cell r="F105">
            <v>4.21</v>
          </cell>
          <cell r="G105">
            <v>51.37</v>
          </cell>
          <cell r="H105">
            <v>1.1100000000000001</v>
          </cell>
          <cell r="I105">
            <v>13.54</v>
          </cell>
          <cell r="J105">
            <v>186.54</v>
          </cell>
        </row>
        <row r="106">
          <cell r="A106" t="str">
            <v>BSC_Klagenfurt_A</v>
          </cell>
          <cell r="B106">
            <v>9506</v>
          </cell>
          <cell r="C106" t="str">
            <v>KAKF_Villacher_Str</v>
          </cell>
          <cell r="D106">
            <v>1</v>
          </cell>
          <cell r="E106">
            <v>1</v>
          </cell>
          <cell r="F106">
            <v>2.5</v>
          </cell>
          <cell r="G106">
            <v>30.55</v>
          </cell>
          <cell r="H106">
            <v>0.78</v>
          </cell>
          <cell r="I106">
            <v>9.4700000000000006</v>
          </cell>
          <cell r="J106">
            <v>130.41</v>
          </cell>
        </row>
        <row r="107">
          <cell r="A107" t="str">
            <v>BSC_Klagenfurt_A</v>
          </cell>
          <cell r="B107">
            <v>9507</v>
          </cell>
          <cell r="C107" t="str">
            <v>KAKF_Villacher_Str</v>
          </cell>
          <cell r="D107">
            <v>1</v>
          </cell>
          <cell r="E107">
            <v>2</v>
          </cell>
          <cell r="F107">
            <v>2.67</v>
          </cell>
          <cell r="G107">
            <v>32.5</v>
          </cell>
          <cell r="H107">
            <v>0.81</v>
          </cell>
          <cell r="I107">
            <v>9.89</v>
          </cell>
          <cell r="J107">
            <v>136.21</v>
          </cell>
        </row>
        <row r="108">
          <cell r="A108" t="str">
            <v>BSC_Klagenfurt_A</v>
          </cell>
          <cell r="B108">
            <v>9508</v>
          </cell>
          <cell r="C108" t="str">
            <v>KAKF_Villacher_Str</v>
          </cell>
          <cell r="D108">
            <v>1</v>
          </cell>
          <cell r="E108">
            <v>3</v>
          </cell>
          <cell r="F108">
            <v>3.79</v>
          </cell>
          <cell r="G108">
            <v>46.22</v>
          </cell>
          <cell r="H108">
            <v>1.07</v>
          </cell>
          <cell r="I108">
            <v>13.07</v>
          </cell>
          <cell r="J108">
            <v>180.01</v>
          </cell>
        </row>
        <row r="109">
          <cell r="A109" t="str">
            <v>BSC_Klagenfurt_A</v>
          </cell>
          <cell r="B109">
            <v>1368</v>
          </cell>
          <cell r="C109" t="str">
            <v>KAKL_Feistritz_i_Rosental</v>
          </cell>
          <cell r="D109">
            <v>1</v>
          </cell>
          <cell r="E109">
            <v>1</v>
          </cell>
          <cell r="F109">
            <v>2.5</v>
          </cell>
          <cell r="G109">
            <v>85.17</v>
          </cell>
          <cell r="H109">
            <v>0.51</v>
          </cell>
          <cell r="I109">
            <v>17.46</v>
          </cell>
          <cell r="J109">
            <v>86.12</v>
          </cell>
        </row>
        <row r="110">
          <cell r="A110" t="str">
            <v>BSC_Klagenfurt_B</v>
          </cell>
          <cell r="B110">
            <v>885</v>
          </cell>
          <cell r="C110" t="str">
            <v>KAKL_Ferlach</v>
          </cell>
          <cell r="D110">
            <v>1</v>
          </cell>
          <cell r="E110">
            <v>1</v>
          </cell>
          <cell r="F110">
            <v>5.13</v>
          </cell>
          <cell r="G110">
            <v>62.56</v>
          </cell>
          <cell r="H110">
            <v>1.31</v>
          </cell>
          <cell r="I110">
            <v>15.92</v>
          </cell>
          <cell r="J110">
            <v>219.26</v>
          </cell>
        </row>
        <row r="111">
          <cell r="A111" t="str">
            <v>BSC_Klagenfurt_A</v>
          </cell>
          <cell r="B111">
            <v>1657</v>
          </cell>
          <cell r="C111" t="str">
            <v>KAKL_Koettmannsdorf</v>
          </cell>
          <cell r="D111">
            <v>1</v>
          </cell>
          <cell r="E111">
            <v>1</v>
          </cell>
          <cell r="F111">
            <v>1.05</v>
          </cell>
          <cell r="G111">
            <v>35.770000000000003</v>
          </cell>
          <cell r="H111">
            <v>0.18</v>
          </cell>
          <cell r="I111">
            <v>6.18</v>
          </cell>
          <cell r="J111">
            <v>30.5</v>
          </cell>
        </row>
        <row r="112">
          <cell r="A112" t="str">
            <v>BSC_Klagenfurt_A</v>
          </cell>
          <cell r="B112">
            <v>1912</v>
          </cell>
          <cell r="C112" t="str">
            <v>KAKL_Krumpendorf</v>
          </cell>
          <cell r="D112">
            <v>1</v>
          </cell>
          <cell r="E112">
            <v>1</v>
          </cell>
          <cell r="F112">
            <v>4.47</v>
          </cell>
          <cell r="G112">
            <v>54.51</v>
          </cell>
          <cell r="H112">
            <v>1.33</v>
          </cell>
          <cell r="I112">
            <v>16.16</v>
          </cell>
          <cell r="J112">
            <v>222.64</v>
          </cell>
        </row>
        <row r="113">
          <cell r="A113" t="str">
            <v>BSC_Klagenfurt_A</v>
          </cell>
          <cell r="B113">
            <v>1369</v>
          </cell>
          <cell r="C113" t="str">
            <v>KAKL_Lukowitz</v>
          </cell>
          <cell r="D113">
            <v>1</v>
          </cell>
          <cell r="E113">
            <v>1</v>
          </cell>
          <cell r="F113">
            <v>3.23</v>
          </cell>
          <cell r="G113">
            <v>39.39</v>
          </cell>
          <cell r="H113">
            <v>0.56999999999999995</v>
          </cell>
          <cell r="I113">
            <v>6.94</v>
          </cell>
          <cell r="J113">
            <v>95.59</v>
          </cell>
        </row>
        <row r="114">
          <cell r="A114" t="str">
            <v>BSC_Klagenfurt_A</v>
          </cell>
          <cell r="B114">
            <v>1915</v>
          </cell>
          <cell r="C114" t="str">
            <v>KAKL_Maria_Rain</v>
          </cell>
          <cell r="D114">
            <v>1</v>
          </cell>
          <cell r="E114">
            <v>1</v>
          </cell>
          <cell r="F114">
            <v>0.47</v>
          </cell>
          <cell r="G114">
            <v>16.010000000000002</v>
          </cell>
          <cell r="H114">
            <v>0.02</v>
          </cell>
          <cell r="I114">
            <v>0.52</v>
          </cell>
          <cell r="J114">
            <v>2.5499999999999998</v>
          </cell>
        </row>
        <row r="115">
          <cell r="A115" t="str">
            <v>BSC_Klagenfurt_A</v>
          </cell>
          <cell r="B115">
            <v>2419</v>
          </cell>
          <cell r="C115" t="str">
            <v>KAKL_Maria_Rain</v>
          </cell>
          <cell r="D115">
            <v>1</v>
          </cell>
          <cell r="E115">
            <v>2</v>
          </cell>
          <cell r="F115">
            <v>2.2999999999999998</v>
          </cell>
          <cell r="G115">
            <v>28.05</v>
          </cell>
          <cell r="H115">
            <v>0.63</v>
          </cell>
          <cell r="I115">
            <v>7.63</v>
          </cell>
          <cell r="J115">
            <v>105.08</v>
          </cell>
        </row>
        <row r="116">
          <cell r="A116" t="str">
            <v>BSC_Klagenfurt_B</v>
          </cell>
          <cell r="B116">
            <v>1931</v>
          </cell>
          <cell r="C116" t="str">
            <v>KAKL_Maria_Saal</v>
          </cell>
          <cell r="D116">
            <v>1</v>
          </cell>
          <cell r="E116">
            <v>1</v>
          </cell>
          <cell r="F116">
            <v>1.6</v>
          </cell>
          <cell r="G116">
            <v>54.42</v>
          </cell>
          <cell r="H116">
            <v>0.17</v>
          </cell>
          <cell r="I116">
            <v>5.71</v>
          </cell>
          <cell r="J116">
            <v>28.15</v>
          </cell>
        </row>
        <row r="117">
          <cell r="A117" t="str">
            <v>BSC_Klagenfurt_B</v>
          </cell>
          <cell r="B117">
            <v>2416</v>
          </cell>
          <cell r="C117" t="str">
            <v>KAKL_Maria_Saal</v>
          </cell>
          <cell r="D117">
            <v>2</v>
          </cell>
          <cell r="E117">
            <v>1</v>
          </cell>
          <cell r="F117">
            <v>1.25</v>
          </cell>
          <cell r="G117">
            <v>42.67</v>
          </cell>
          <cell r="H117">
            <v>0.27</v>
          </cell>
          <cell r="I117">
            <v>9.14</v>
          </cell>
          <cell r="J117">
            <v>45.07</v>
          </cell>
        </row>
        <row r="118">
          <cell r="A118" t="str">
            <v>BSC_Klagenfurt_B</v>
          </cell>
          <cell r="B118">
            <v>1916</v>
          </cell>
          <cell r="C118" t="str">
            <v>KAKL_Oberdoerfl</v>
          </cell>
          <cell r="D118">
            <v>1</v>
          </cell>
          <cell r="E118">
            <v>1</v>
          </cell>
          <cell r="F118">
            <v>1.27</v>
          </cell>
          <cell r="G118">
            <v>43.26</v>
          </cell>
          <cell r="H118">
            <v>0.25</v>
          </cell>
          <cell r="I118">
            <v>8.3800000000000008</v>
          </cell>
          <cell r="J118">
            <v>41.34</v>
          </cell>
        </row>
        <row r="119">
          <cell r="A119" t="str">
            <v>BSC_Klagenfurt_A</v>
          </cell>
          <cell r="B119">
            <v>1365</v>
          </cell>
          <cell r="C119" t="str">
            <v>KAKL_Poertschach_A2</v>
          </cell>
          <cell r="D119">
            <v>1</v>
          </cell>
          <cell r="E119">
            <v>1</v>
          </cell>
          <cell r="F119">
            <v>2.52</v>
          </cell>
          <cell r="G119">
            <v>30.73</v>
          </cell>
          <cell r="H119">
            <v>0.75</v>
          </cell>
          <cell r="I119">
            <v>9.1199999999999992</v>
          </cell>
          <cell r="J119">
            <v>125.59</v>
          </cell>
        </row>
        <row r="120">
          <cell r="A120" t="str">
            <v>BSC_Klagenfurt_A</v>
          </cell>
          <cell r="B120">
            <v>10700</v>
          </cell>
          <cell r="C120" t="str">
            <v>KAKL_Poertschach_A2</v>
          </cell>
          <cell r="D120">
            <v>1</v>
          </cell>
          <cell r="E120">
            <v>2</v>
          </cell>
          <cell r="F120">
            <v>6.25</v>
          </cell>
          <cell r="G120">
            <v>76.22</v>
          </cell>
          <cell r="H120">
            <v>1.95</v>
          </cell>
          <cell r="I120">
            <v>23.73</v>
          </cell>
          <cell r="J120">
            <v>326.93</v>
          </cell>
        </row>
        <row r="121">
          <cell r="A121" t="str">
            <v>BSC_Villach_A</v>
          </cell>
          <cell r="B121">
            <v>1934</v>
          </cell>
          <cell r="C121" t="str">
            <v>KAKL_Schiefling_am_See</v>
          </cell>
          <cell r="D121">
            <v>1</v>
          </cell>
          <cell r="E121">
            <v>1</v>
          </cell>
          <cell r="F121">
            <v>2.37</v>
          </cell>
          <cell r="G121">
            <v>80.819999999999993</v>
          </cell>
          <cell r="H121">
            <v>0.45</v>
          </cell>
          <cell r="I121">
            <v>15.3</v>
          </cell>
          <cell r="J121">
            <v>75.459999999999994</v>
          </cell>
        </row>
        <row r="122">
          <cell r="A122" t="str">
            <v>BSC_Lienz_A</v>
          </cell>
          <cell r="B122">
            <v>1876</v>
          </cell>
          <cell r="C122" t="str">
            <v>KASP_Apriach</v>
          </cell>
          <cell r="D122">
            <v>1</v>
          </cell>
          <cell r="E122">
            <v>1</v>
          </cell>
          <cell r="F122">
            <v>0.72</v>
          </cell>
          <cell r="G122">
            <v>8.7799999999999994</v>
          </cell>
          <cell r="H122">
            <v>0.04</v>
          </cell>
          <cell r="I122">
            <v>0.55000000000000004</v>
          </cell>
          <cell r="J122">
            <v>7.54</v>
          </cell>
        </row>
        <row r="123">
          <cell r="A123" t="str">
            <v>BSC_Spittal_an_der_Drau_A</v>
          </cell>
          <cell r="B123">
            <v>1144</v>
          </cell>
          <cell r="C123" t="str">
            <v>KASP_Bad_Kleinkirchheim</v>
          </cell>
          <cell r="D123">
            <v>1</v>
          </cell>
          <cell r="E123">
            <v>1</v>
          </cell>
          <cell r="F123">
            <v>2.72</v>
          </cell>
          <cell r="G123">
            <v>33.14</v>
          </cell>
          <cell r="H123">
            <v>0.75</v>
          </cell>
          <cell r="I123">
            <v>9.14</v>
          </cell>
          <cell r="J123">
            <v>125.95</v>
          </cell>
        </row>
        <row r="124">
          <cell r="A124" t="str">
            <v>BSC_Lienz_A</v>
          </cell>
          <cell r="B124">
            <v>1145</v>
          </cell>
          <cell r="C124" t="str">
            <v>KASP_Egg</v>
          </cell>
          <cell r="D124">
            <v>1</v>
          </cell>
          <cell r="E124">
            <v>1</v>
          </cell>
          <cell r="F124">
            <v>2.75</v>
          </cell>
          <cell r="G124">
            <v>93.68</v>
          </cell>
          <cell r="H124">
            <v>0.74</v>
          </cell>
          <cell r="I124">
            <v>25.06</v>
          </cell>
          <cell r="J124">
            <v>123.57</v>
          </cell>
        </row>
        <row r="125">
          <cell r="A125" t="str">
            <v>BSC_Spittal_an_der_Drau_A</v>
          </cell>
          <cell r="B125">
            <v>726</v>
          </cell>
          <cell r="C125" t="str">
            <v>KASP_Gmuend</v>
          </cell>
          <cell r="D125">
            <v>1</v>
          </cell>
          <cell r="E125">
            <v>1</v>
          </cell>
          <cell r="F125">
            <v>2.96</v>
          </cell>
          <cell r="G125">
            <v>36.130000000000003</v>
          </cell>
          <cell r="H125">
            <v>0.82</v>
          </cell>
          <cell r="I125">
            <v>10.01</v>
          </cell>
          <cell r="J125">
            <v>137.96</v>
          </cell>
        </row>
        <row r="126">
          <cell r="A126" t="str">
            <v>BSC_Lienz_A</v>
          </cell>
          <cell r="B126">
            <v>7645</v>
          </cell>
          <cell r="C126" t="str">
            <v>KASP_Goeritz</v>
          </cell>
          <cell r="D126">
            <v>1</v>
          </cell>
          <cell r="E126">
            <v>1</v>
          </cell>
          <cell r="F126">
            <v>1.05</v>
          </cell>
          <cell r="G126">
            <v>12.8</v>
          </cell>
          <cell r="H126">
            <v>0.12</v>
          </cell>
          <cell r="I126">
            <v>1.49</v>
          </cell>
          <cell r="J126">
            <v>20.57</v>
          </cell>
        </row>
        <row r="127">
          <cell r="A127" t="str">
            <v>BSC_Lienz_A</v>
          </cell>
          <cell r="B127">
            <v>1146</v>
          </cell>
          <cell r="C127" t="str">
            <v>KASP_Greifenburg</v>
          </cell>
          <cell r="D127">
            <v>1</v>
          </cell>
          <cell r="E127">
            <v>1</v>
          </cell>
          <cell r="F127">
            <v>1.56</v>
          </cell>
          <cell r="G127">
            <v>53.14</v>
          </cell>
          <cell r="H127">
            <v>0.23</v>
          </cell>
          <cell r="I127">
            <v>7.97</v>
          </cell>
          <cell r="J127">
            <v>39.31</v>
          </cell>
        </row>
        <row r="128">
          <cell r="A128" t="str">
            <v>BSC_Lienz_A</v>
          </cell>
          <cell r="B128">
            <v>7602</v>
          </cell>
          <cell r="C128" t="str">
            <v>KASP_Heiligenblut</v>
          </cell>
          <cell r="D128">
            <v>1</v>
          </cell>
          <cell r="E128">
            <v>1</v>
          </cell>
          <cell r="F128">
            <v>0.86</v>
          </cell>
          <cell r="G128">
            <v>10.55</v>
          </cell>
          <cell r="H128">
            <v>0.11</v>
          </cell>
          <cell r="I128">
            <v>1.35</v>
          </cell>
          <cell r="J128">
            <v>18.55</v>
          </cell>
        </row>
        <row r="129">
          <cell r="A129" t="str">
            <v>BSC_Spittal_an_der_Drau_A</v>
          </cell>
          <cell r="B129">
            <v>720</v>
          </cell>
          <cell r="C129" t="str">
            <v>KASP_Koschach</v>
          </cell>
          <cell r="D129">
            <v>1</v>
          </cell>
          <cell r="E129">
            <v>1</v>
          </cell>
          <cell r="F129">
            <v>0.69</v>
          </cell>
          <cell r="G129">
            <v>23.42</v>
          </cell>
          <cell r="H129">
            <v>7.0000000000000007E-2</v>
          </cell>
          <cell r="I129">
            <v>2.2400000000000002</v>
          </cell>
          <cell r="J129">
            <v>11.04</v>
          </cell>
        </row>
        <row r="130">
          <cell r="A130" t="str">
            <v>BSC_Spittal_an_der_Drau_A</v>
          </cell>
          <cell r="B130">
            <v>1935</v>
          </cell>
          <cell r="C130" t="str">
            <v>KASP_Lassach_Sonnseite</v>
          </cell>
          <cell r="D130">
            <v>1</v>
          </cell>
          <cell r="E130">
            <v>1</v>
          </cell>
          <cell r="F130">
            <v>0.34</v>
          </cell>
          <cell r="G130">
            <v>4.21</v>
          </cell>
          <cell r="H130">
            <v>0.03</v>
          </cell>
          <cell r="I130">
            <v>0.32</v>
          </cell>
          <cell r="J130">
            <v>4.43</v>
          </cell>
        </row>
        <row r="131">
          <cell r="A131" t="str">
            <v>BSC_Spittal_an_der_Drau_A</v>
          </cell>
          <cell r="B131">
            <v>734</v>
          </cell>
          <cell r="C131" t="str">
            <v>KASP_Lendorf</v>
          </cell>
          <cell r="D131">
            <v>1</v>
          </cell>
          <cell r="E131">
            <v>1</v>
          </cell>
          <cell r="F131">
            <v>3.89</v>
          </cell>
          <cell r="G131">
            <v>47.47</v>
          </cell>
          <cell r="H131">
            <v>1.1499999999999999</v>
          </cell>
          <cell r="I131">
            <v>14.02</v>
          </cell>
          <cell r="J131">
            <v>193.21</v>
          </cell>
        </row>
        <row r="132">
          <cell r="A132" t="str">
            <v>BSC_Spittal_an_der_Drau_A</v>
          </cell>
          <cell r="B132">
            <v>727</v>
          </cell>
          <cell r="C132" t="str">
            <v>KASP_Leoben</v>
          </cell>
          <cell r="D132">
            <v>1</v>
          </cell>
          <cell r="E132">
            <v>1</v>
          </cell>
          <cell r="F132">
            <v>1.99</v>
          </cell>
          <cell r="G132">
            <v>67.88</v>
          </cell>
          <cell r="H132">
            <v>0.41</v>
          </cell>
          <cell r="I132">
            <v>13.89</v>
          </cell>
          <cell r="J132">
            <v>68.510000000000005</v>
          </cell>
        </row>
        <row r="133">
          <cell r="A133" t="str">
            <v>BSC_Lienz_A</v>
          </cell>
          <cell r="B133">
            <v>1147</v>
          </cell>
          <cell r="C133" t="str">
            <v>KASP_Lind</v>
          </cell>
          <cell r="D133">
            <v>1</v>
          </cell>
          <cell r="E133">
            <v>1</v>
          </cell>
          <cell r="F133">
            <v>1.25</v>
          </cell>
          <cell r="G133">
            <v>15.21</v>
          </cell>
          <cell r="H133">
            <v>0.3</v>
          </cell>
          <cell r="I133">
            <v>3.67</v>
          </cell>
          <cell r="J133">
            <v>50.52</v>
          </cell>
        </row>
        <row r="134">
          <cell r="A134" t="str">
            <v>BSC_Spittal_an_der_Drau_A</v>
          </cell>
          <cell r="B134">
            <v>1918</v>
          </cell>
          <cell r="C134" t="str">
            <v>KASP_Mallnitz</v>
          </cell>
          <cell r="D134">
            <v>1</v>
          </cell>
          <cell r="E134">
            <v>1</v>
          </cell>
          <cell r="F134">
            <v>1.08</v>
          </cell>
          <cell r="G134">
            <v>13.23</v>
          </cell>
          <cell r="H134">
            <v>0.16</v>
          </cell>
          <cell r="I134">
            <v>1.92</v>
          </cell>
          <cell r="J134">
            <v>26.44</v>
          </cell>
        </row>
        <row r="135">
          <cell r="A135" t="str">
            <v>BSC_Spittal_an_der_Drau_A</v>
          </cell>
          <cell r="B135">
            <v>721</v>
          </cell>
          <cell r="C135" t="str">
            <v>KASP_Malta</v>
          </cell>
          <cell r="D135">
            <v>1</v>
          </cell>
          <cell r="E135">
            <v>1</v>
          </cell>
          <cell r="F135">
            <v>0.8</v>
          </cell>
          <cell r="G135">
            <v>27.25</v>
          </cell>
          <cell r="H135">
            <v>0.15</v>
          </cell>
          <cell r="I135">
            <v>5.0999999999999996</v>
          </cell>
          <cell r="J135">
            <v>25.16</v>
          </cell>
        </row>
        <row r="136">
          <cell r="A136" t="str">
            <v>BSC_Spittal_an_der_Drau_A</v>
          </cell>
          <cell r="B136">
            <v>1148</v>
          </cell>
          <cell r="C136" t="str">
            <v>KASP_Millstatt</v>
          </cell>
          <cell r="D136">
            <v>1</v>
          </cell>
          <cell r="E136">
            <v>1</v>
          </cell>
          <cell r="F136">
            <v>3.58</v>
          </cell>
          <cell r="G136">
            <v>43.66</v>
          </cell>
          <cell r="H136">
            <v>1.1200000000000001</v>
          </cell>
          <cell r="I136">
            <v>13.6</v>
          </cell>
          <cell r="J136">
            <v>187.37</v>
          </cell>
        </row>
        <row r="137">
          <cell r="A137" t="str">
            <v>BSC_Lienz_A</v>
          </cell>
          <cell r="B137">
            <v>1874</v>
          </cell>
          <cell r="C137" t="str">
            <v>KASP_Moertschach</v>
          </cell>
          <cell r="D137">
            <v>1</v>
          </cell>
          <cell r="E137">
            <v>1</v>
          </cell>
          <cell r="F137">
            <v>1.56</v>
          </cell>
          <cell r="G137">
            <v>18.989999999999998</v>
          </cell>
          <cell r="H137">
            <v>0.23</v>
          </cell>
          <cell r="I137">
            <v>2.77</v>
          </cell>
          <cell r="J137">
            <v>38.15</v>
          </cell>
        </row>
        <row r="138">
          <cell r="A138" t="str">
            <v>BSC_Spittal_an_der_Drau_A</v>
          </cell>
          <cell r="B138">
            <v>723</v>
          </cell>
          <cell r="C138" t="str">
            <v>KASP_Oberamlach</v>
          </cell>
          <cell r="D138">
            <v>1</v>
          </cell>
          <cell r="E138">
            <v>1</v>
          </cell>
          <cell r="F138">
            <v>10.24</v>
          </cell>
          <cell r="G138">
            <v>124.87</v>
          </cell>
          <cell r="H138">
            <v>3.31</v>
          </cell>
          <cell r="I138">
            <v>40.380000000000003</v>
          </cell>
          <cell r="J138">
            <v>556.27</v>
          </cell>
        </row>
        <row r="139">
          <cell r="A139" t="str">
            <v>BSC_Lienz_A</v>
          </cell>
          <cell r="B139">
            <v>1149</v>
          </cell>
          <cell r="C139" t="str">
            <v>KASP_Oberdrauburg</v>
          </cell>
          <cell r="D139">
            <v>1</v>
          </cell>
          <cell r="E139">
            <v>1</v>
          </cell>
          <cell r="F139">
            <v>0.98</v>
          </cell>
          <cell r="G139">
            <v>33.299999999999997</v>
          </cell>
          <cell r="H139">
            <v>0.17</v>
          </cell>
          <cell r="I139">
            <v>5.75</v>
          </cell>
          <cell r="J139">
            <v>28.37</v>
          </cell>
        </row>
        <row r="140">
          <cell r="A140" t="str">
            <v>BSC_Spittal_an_der_Drau_A</v>
          </cell>
          <cell r="B140">
            <v>1919</v>
          </cell>
          <cell r="C140" t="str">
            <v>KASP_Oberkolbnitz</v>
          </cell>
          <cell r="D140">
            <v>1</v>
          </cell>
          <cell r="E140">
            <v>1</v>
          </cell>
          <cell r="F140">
            <v>2.58</v>
          </cell>
          <cell r="G140">
            <v>88.06</v>
          </cell>
          <cell r="H140">
            <v>0.46</v>
          </cell>
          <cell r="I140">
            <v>15.75</v>
          </cell>
          <cell r="J140">
            <v>77.67</v>
          </cell>
        </row>
        <row r="141">
          <cell r="A141" t="str">
            <v>BSC_Spittal_an_der_Drau_A</v>
          </cell>
          <cell r="B141">
            <v>1920</v>
          </cell>
          <cell r="C141" t="str">
            <v>KASP_Obervellach</v>
          </cell>
          <cell r="D141">
            <v>1</v>
          </cell>
          <cell r="E141">
            <v>1</v>
          </cell>
          <cell r="F141">
            <v>1.1599999999999999</v>
          </cell>
          <cell r="G141">
            <v>39.35</v>
          </cell>
          <cell r="H141">
            <v>0.11</v>
          </cell>
          <cell r="I141">
            <v>3.65</v>
          </cell>
          <cell r="J141">
            <v>17.989999999999998</v>
          </cell>
        </row>
        <row r="142">
          <cell r="A142" t="str">
            <v>BSC_Spittal_an_der_Drau_A</v>
          </cell>
          <cell r="B142">
            <v>2420</v>
          </cell>
          <cell r="C142" t="str">
            <v>KASP_Obervellach</v>
          </cell>
          <cell r="D142">
            <v>1</v>
          </cell>
          <cell r="E142">
            <v>2</v>
          </cell>
          <cell r="F142">
            <v>1.26</v>
          </cell>
          <cell r="G142">
            <v>15.32</v>
          </cell>
          <cell r="H142">
            <v>0.24</v>
          </cell>
          <cell r="I142">
            <v>2.95</v>
          </cell>
          <cell r="J142">
            <v>40.71</v>
          </cell>
        </row>
        <row r="143">
          <cell r="A143" t="str">
            <v>BSC_Spittal_an_der_Drau_A</v>
          </cell>
          <cell r="B143">
            <v>1150</v>
          </cell>
          <cell r="C143" t="str">
            <v>KASP_Radenthein</v>
          </cell>
          <cell r="D143">
            <v>1</v>
          </cell>
          <cell r="E143">
            <v>1</v>
          </cell>
          <cell r="F143">
            <v>2.44</v>
          </cell>
          <cell r="G143">
            <v>29.75</v>
          </cell>
          <cell r="H143">
            <v>0.78</v>
          </cell>
          <cell r="I143">
            <v>9.48</v>
          </cell>
          <cell r="J143">
            <v>130.57</v>
          </cell>
        </row>
        <row r="144">
          <cell r="A144" t="str">
            <v>BSC_Lienz_A</v>
          </cell>
          <cell r="B144">
            <v>1872</v>
          </cell>
          <cell r="C144" t="str">
            <v>KASP_Rangersdorf</v>
          </cell>
          <cell r="D144">
            <v>1</v>
          </cell>
          <cell r="E144">
            <v>1</v>
          </cell>
          <cell r="F144">
            <v>1.4</v>
          </cell>
          <cell r="G144">
            <v>17.07</v>
          </cell>
          <cell r="H144">
            <v>0.19</v>
          </cell>
          <cell r="I144">
            <v>2.35</v>
          </cell>
          <cell r="J144">
            <v>32.36</v>
          </cell>
        </row>
        <row r="145">
          <cell r="A145" t="str">
            <v>BSC_Lienz_A</v>
          </cell>
          <cell r="B145">
            <v>7644</v>
          </cell>
          <cell r="C145" t="str">
            <v>KASP_Schoeneck</v>
          </cell>
          <cell r="D145">
            <v>1</v>
          </cell>
          <cell r="E145">
            <v>1</v>
          </cell>
          <cell r="F145">
            <v>0.49</v>
          </cell>
          <cell r="G145">
            <v>16.690000000000001</v>
          </cell>
          <cell r="H145">
            <v>0.04</v>
          </cell>
          <cell r="I145">
            <v>1.25</v>
          </cell>
          <cell r="J145">
            <v>6.17</v>
          </cell>
        </row>
        <row r="146">
          <cell r="A146" t="str">
            <v>BSC_Lienz_A</v>
          </cell>
          <cell r="B146">
            <v>7583</v>
          </cell>
          <cell r="C146" t="str">
            <v>KASP_Schrottenberg</v>
          </cell>
          <cell r="D146">
            <v>1</v>
          </cell>
          <cell r="E146">
            <v>1</v>
          </cell>
          <cell r="F146">
            <v>0.3</v>
          </cell>
          <cell r="G146">
            <v>3.63</v>
          </cell>
          <cell r="H146">
            <v>0.05</v>
          </cell>
          <cell r="I146">
            <v>0.61</v>
          </cell>
          <cell r="J146">
            <v>8.4700000000000006</v>
          </cell>
        </row>
        <row r="147">
          <cell r="A147" t="str">
            <v>BSC_Spittal_an_der_Drau_A</v>
          </cell>
          <cell r="B147">
            <v>724</v>
          </cell>
          <cell r="C147" t="str">
            <v>KASP_Seeboden</v>
          </cell>
          <cell r="D147">
            <v>1</v>
          </cell>
          <cell r="E147">
            <v>1</v>
          </cell>
          <cell r="F147">
            <v>7.03</v>
          </cell>
          <cell r="G147">
            <v>85.67</v>
          </cell>
          <cell r="H147">
            <v>2.3199999999999998</v>
          </cell>
          <cell r="I147">
            <v>28.32</v>
          </cell>
          <cell r="J147">
            <v>390.21</v>
          </cell>
        </row>
        <row r="148">
          <cell r="A148" t="str">
            <v>BSC_Spittal_an_der_Drau_A</v>
          </cell>
          <cell r="B148">
            <v>927</v>
          </cell>
          <cell r="C148" t="str">
            <v>KASP_Spittal</v>
          </cell>
          <cell r="D148">
            <v>1</v>
          </cell>
          <cell r="E148">
            <v>1</v>
          </cell>
          <cell r="F148">
            <v>1.81</v>
          </cell>
          <cell r="G148">
            <v>61.66</v>
          </cell>
          <cell r="H148">
            <v>0.44</v>
          </cell>
          <cell r="I148">
            <v>15.04</v>
          </cell>
          <cell r="J148">
            <v>74.150000000000006</v>
          </cell>
        </row>
        <row r="149">
          <cell r="A149" t="str">
            <v>BSC_Spittal_an_der_Drau_A</v>
          </cell>
          <cell r="B149">
            <v>928</v>
          </cell>
          <cell r="C149" t="str">
            <v>KASP_Spittal</v>
          </cell>
          <cell r="D149">
            <v>1</v>
          </cell>
          <cell r="E149">
            <v>2</v>
          </cell>
          <cell r="F149">
            <v>2.54</v>
          </cell>
          <cell r="G149">
            <v>86.64</v>
          </cell>
          <cell r="H149">
            <v>0.69</v>
          </cell>
          <cell r="I149">
            <v>23.55</v>
          </cell>
          <cell r="J149">
            <v>116.11</v>
          </cell>
        </row>
        <row r="150">
          <cell r="A150" t="str">
            <v>BSC_Spittal_an_der_Drau_A</v>
          </cell>
          <cell r="B150">
            <v>967</v>
          </cell>
          <cell r="C150" t="str">
            <v>KASP_Spittal</v>
          </cell>
          <cell r="D150">
            <v>1</v>
          </cell>
          <cell r="E150">
            <v>3</v>
          </cell>
          <cell r="F150">
            <v>1.31</v>
          </cell>
          <cell r="G150">
            <v>44.63</v>
          </cell>
          <cell r="H150">
            <v>0.33</v>
          </cell>
          <cell r="I150">
            <v>11.36</v>
          </cell>
          <cell r="J150">
            <v>56</v>
          </cell>
        </row>
        <row r="151">
          <cell r="A151" t="str">
            <v>BSC_Spittal_an_der_Drau_A</v>
          </cell>
          <cell r="B151">
            <v>728</v>
          </cell>
          <cell r="C151" t="str">
            <v>KASP_St_Georgen</v>
          </cell>
          <cell r="D151">
            <v>1</v>
          </cell>
          <cell r="E151">
            <v>1</v>
          </cell>
          <cell r="F151">
            <v>3.35</v>
          </cell>
          <cell r="G151">
            <v>114.29</v>
          </cell>
          <cell r="H151">
            <v>0.48</v>
          </cell>
          <cell r="I151">
            <v>16.46</v>
          </cell>
          <cell r="J151">
            <v>81.19</v>
          </cell>
        </row>
        <row r="152">
          <cell r="A152" t="str">
            <v>BSC_Lienz_A</v>
          </cell>
          <cell r="B152">
            <v>1866</v>
          </cell>
          <cell r="C152" t="str">
            <v>KASP_Stall</v>
          </cell>
          <cell r="D152">
            <v>1</v>
          </cell>
          <cell r="E152">
            <v>1</v>
          </cell>
          <cell r="F152">
            <v>1.29</v>
          </cell>
          <cell r="G152">
            <v>44.12</v>
          </cell>
          <cell r="H152">
            <v>0.19</v>
          </cell>
          <cell r="I152">
            <v>6.43</v>
          </cell>
          <cell r="J152">
            <v>31.71</v>
          </cell>
        </row>
        <row r="153">
          <cell r="A153" t="str">
            <v>BSC_Spittal_an_der_Drau_A</v>
          </cell>
          <cell r="B153">
            <v>725</v>
          </cell>
          <cell r="C153" t="str">
            <v>KASP_Trebesing</v>
          </cell>
          <cell r="D153">
            <v>1</v>
          </cell>
          <cell r="E153">
            <v>1</v>
          </cell>
          <cell r="F153">
            <v>1.54</v>
          </cell>
          <cell r="G153">
            <v>52.46</v>
          </cell>
          <cell r="H153">
            <v>0.42</v>
          </cell>
          <cell r="I153">
            <v>14.42</v>
          </cell>
          <cell r="J153">
            <v>71.11</v>
          </cell>
        </row>
        <row r="154">
          <cell r="A154" t="str">
            <v>BSC_Lienz_A</v>
          </cell>
          <cell r="B154">
            <v>7642</v>
          </cell>
          <cell r="C154" t="str">
            <v>KASP_Untertauern</v>
          </cell>
          <cell r="D154">
            <v>1</v>
          </cell>
          <cell r="E154">
            <v>1</v>
          </cell>
          <cell r="F154">
            <v>0.56000000000000005</v>
          </cell>
          <cell r="G154">
            <v>6.86</v>
          </cell>
          <cell r="H154">
            <v>0.05</v>
          </cell>
          <cell r="I154">
            <v>0.57999999999999996</v>
          </cell>
          <cell r="J154">
            <v>7.98</v>
          </cell>
        </row>
        <row r="155">
          <cell r="A155" t="str">
            <v>BSC_Lienz_A</v>
          </cell>
          <cell r="B155">
            <v>1873</v>
          </cell>
          <cell r="C155" t="str">
            <v>KASP_Waben</v>
          </cell>
          <cell r="D155">
            <v>1</v>
          </cell>
          <cell r="E155">
            <v>1</v>
          </cell>
          <cell r="F155">
            <v>0.73</v>
          </cell>
          <cell r="G155">
            <v>8.9</v>
          </cell>
          <cell r="H155">
            <v>0.13</v>
          </cell>
          <cell r="I155">
            <v>1.53</v>
          </cell>
          <cell r="J155">
            <v>21.08</v>
          </cell>
        </row>
        <row r="156">
          <cell r="A156" t="str">
            <v>BSC_Lienz_A</v>
          </cell>
          <cell r="B156">
            <v>1574</v>
          </cell>
          <cell r="C156" t="str">
            <v>KASP_Weissensee_Sued</v>
          </cell>
          <cell r="D156">
            <v>1</v>
          </cell>
          <cell r="E156">
            <v>1</v>
          </cell>
          <cell r="F156">
            <v>2.5</v>
          </cell>
          <cell r="G156">
            <v>30.46</v>
          </cell>
          <cell r="H156">
            <v>0.51</v>
          </cell>
          <cell r="I156">
            <v>6.23</v>
          </cell>
          <cell r="J156">
            <v>85.76</v>
          </cell>
        </row>
        <row r="157">
          <cell r="A157" t="str">
            <v>BSC_Lienz_A</v>
          </cell>
          <cell r="B157">
            <v>1867</v>
          </cell>
          <cell r="C157" t="str">
            <v>KASP_Winklern</v>
          </cell>
          <cell r="D157">
            <v>1</v>
          </cell>
          <cell r="E157">
            <v>1</v>
          </cell>
          <cell r="F157">
            <v>1.1499999999999999</v>
          </cell>
          <cell r="G157">
            <v>39.090000000000003</v>
          </cell>
          <cell r="H157">
            <v>0.16</v>
          </cell>
          <cell r="I157">
            <v>5.32</v>
          </cell>
          <cell r="J157">
            <v>26.24</v>
          </cell>
        </row>
        <row r="158">
          <cell r="A158" t="str">
            <v>BSC_Klagenfurt_B</v>
          </cell>
          <cell r="B158">
            <v>1370</v>
          </cell>
          <cell r="C158" t="str">
            <v>KASV_Altglandorf</v>
          </cell>
          <cell r="D158">
            <v>1</v>
          </cell>
          <cell r="E158">
            <v>1</v>
          </cell>
          <cell r="F158">
            <v>1.33</v>
          </cell>
          <cell r="G158">
            <v>16.25</v>
          </cell>
          <cell r="H158">
            <v>0.32</v>
          </cell>
          <cell r="I158">
            <v>3.87</v>
          </cell>
          <cell r="J158">
            <v>53.28</v>
          </cell>
        </row>
        <row r="159">
          <cell r="A159" t="str">
            <v>BSC_Klagenfurt_B</v>
          </cell>
          <cell r="B159">
            <v>1371</v>
          </cell>
          <cell r="C159" t="str">
            <v>KASV_Althofen</v>
          </cell>
          <cell r="D159">
            <v>1</v>
          </cell>
          <cell r="E159">
            <v>1</v>
          </cell>
          <cell r="F159">
            <v>4.54</v>
          </cell>
          <cell r="G159">
            <v>55.42</v>
          </cell>
          <cell r="H159">
            <v>1.21</v>
          </cell>
          <cell r="I159">
            <v>14.72</v>
          </cell>
          <cell r="J159">
            <v>202.74</v>
          </cell>
        </row>
        <row r="160">
          <cell r="A160" t="str">
            <v>BSC_Klagenfurt_B</v>
          </cell>
          <cell r="B160">
            <v>8243</v>
          </cell>
          <cell r="C160" t="str">
            <v>KASV_Breitenstein</v>
          </cell>
          <cell r="D160">
            <v>1</v>
          </cell>
          <cell r="E160">
            <v>1</v>
          </cell>
          <cell r="F160">
            <v>0.74</v>
          </cell>
          <cell r="G160">
            <v>9.09</v>
          </cell>
          <cell r="H160">
            <v>0.17</v>
          </cell>
          <cell r="I160">
            <v>2.08</v>
          </cell>
          <cell r="J160">
            <v>28.66</v>
          </cell>
        </row>
        <row r="161">
          <cell r="A161" t="str">
            <v>BSC_Klagenfurt_B</v>
          </cell>
          <cell r="B161">
            <v>955</v>
          </cell>
          <cell r="C161" t="str">
            <v>KASV_Friesach</v>
          </cell>
          <cell r="D161">
            <v>1</v>
          </cell>
          <cell r="E161">
            <v>1</v>
          </cell>
          <cell r="F161">
            <v>1.98</v>
          </cell>
          <cell r="G161">
            <v>67.45</v>
          </cell>
          <cell r="H161">
            <v>0.54</v>
          </cell>
          <cell r="I161">
            <v>18.329999999999998</v>
          </cell>
          <cell r="J161">
            <v>90.38</v>
          </cell>
        </row>
        <row r="162">
          <cell r="A162" t="str">
            <v>BSC_Klagenfurt_B</v>
          </cell>
          <cell r="B162">
            <v>8198</v>
          </cell>
          <cell r="C162" t="str">
            <v>KASV_Guttaring</v>
          </cell>
          <cell r="D162">
            <v>1</v>
          </cell>
          <cell r="E162">
            <v>1</v>
          </cell>
          <cell r="F162">
            <v>1.25</v>
          </cell>
          <cell r="G162">
            <v>15.18</v>
          </cell>
          <cell r="H162">
            <v>0.11</v>
          </cell>
          <cell r="I162">
            <v>1.38</v>
          </cell>
          <cell r="J162">
            <v>18.98</v>
          </cell>
        </row>
        <row r="163">
          <cell r="A163" t="str">
            <v>BSC_Klagenfurt_B</v>
          </cell>
          <cell r="B163">
            <v>1372</v>
          </cell>
          <cell r="C163" t="str">
            <v>KASV_Hirt</v>
          </cell>
          <cell r="D163">
            <v>1</v>
          </cell>
          <cell r="E163">
            <v>1</v>
          </cell>
          <cell r="F163">
            <v>1.29</v>
          </cell>
          <cell r="G163">
            <v>15.7</v>
          </cell>
          <cell r="H163">
            <v>0.18</v>
          </cell>
          <cell r="I163">
            <v>2.16</v>
          </cell>
          <cell r="J163">
            <v>29.79</v>
          </cell>
        </row>
        <row r="164">
          <cell r="A164" t="str">
            <v>BSC_Klagenfurt_B</v>
          </cell>
          <cell r="B164">
            <v>8459</v>
          </cell>
          <cell r="C164" t="str">
            <v>KASV_Hochosterwitz</v>
          </cell>
          <cell r="D164">
            <v>1</v>
          </cell>
          <cell r="E164">
            <v>1</v>
          </cell>
          <cell r="F164">
            <v>1.2</v>
          </cell>
          <cell r="G164">
            <v>14.6</v>
          </cell>
          <cell r="H164">
            <v>0.1</v>
          </cell>
          <cell r="I164">
            <v>1.21</v>
          </cell>
          <cell r="J164">
            <v>16.61</v>
          </cell>
        </row>
        <row r="165">
          <cell r="A165" t="str">
            <v>BSC_Klagenfurt_B</v>
          </cell>
          <cell r="B165">
            <v>9520</v>
          </cell>
          <cell r="C165" t="str">
            <v>KASV_Laengsee</v>
          </cell>
          <cell r="D165">
            <v>1</v>
          </cell>
          <cell r="E165">
            <v>1</v>
          </cell>
          <cell r="F165">
            <v>1.26</v>
          </cell>
          <cell r="G165">
            <v>15.33</v>
          </cell>
          <cell r="H165">
            <v>0.16</v>
          </cell>
          <cell r="I165">
            <v>2</v>
          </cell>
          <cell r="J165">
            <v>27.62</v>
          </cell>
        </row>
        <row r="166">
          <cell r="A166" t="str">
            <v>BSC_Klagenfurt_B</v>
          </cell>
          <cell r="B166">
            <v>952</v>
          </cell>
          <cell r="C166" t="str">
            <v>KASV_Liebenfels</v>
          </cell>
          <cell r="D166">
            <v>1</v>
          </cell>
          <cell r="E166">
            <v>1</v>
          </cell>
          <cell r="F166">
            <v>0.9</v>
          </cell>
          <cell r="G166">
            <v>30.75</v>
          </cell>
          <cell r="H166">
            <v>0.15</v>
          </cell>
          <cell r="I166">
            <v>5.24</v>
          </cell>
          <cell r="J166">
            <v>25.85</v>
          </cell>
        </row>
        <row r="167">
          <cell r="A167" t="str">
            <v>BSC_Klagenfurt_B</v>
          </cell>
          <cell r="B167">
            <v>9521</v>
          </cell>
          <cell r="C167" t="str">
            <v>KASV_Passering</v>
          </cell>
          <cell r="D167">
            <v>1</v>
          </cell>
          <cell r="E167">
            <v>1</v>
          </cell>
          <cell r="F167">
            <v>1.37</v>
          </cell>
          <cell r="G167">
            <v>16.71</v>
          </cell>
          <cell r="H167">
            <v>0.23</v>
          </cell>
          <cell r="I167">
            <v>2.83</v>
          </cell>
          <cell r="J167">
            <v>38.979999999999997</v>
          </cell>
        </row>
        <row r="168">
          <cell r="A168" t="str">
            <v>BSC_Klagenfurt_B</v>
          </cell>
          <cell r="B168">
            <v>2239</v>
          </cell>
          <cell r="C168" t="str">
            <v>KASV_St_Veit_a_d_Glan_Ost</v>
          </cell>
          <cell r="D168">
            <v>1</v>
          </cell>
          <cell r="E168">
            <v>1</v>
          </cell>
          <cell r="F168">
            <v>2.35</v>
          </cell>
          <cell r="G168">
            <v>28.69</v>
          </cell>
          <cell r="H168">
            <v>0.51</v>
          </cell>
          <cell r="I168">
            <v>6.18</v>
          </cell>
          <cell r="J168">
            <v>85.19</v>
          </cell>
        </row>
        <row r="169">
          <cell r="A169" t="str">
            <v>BSC_Klagenfurt_B</v>
          </cell>
          <cell r="B169">
            <v>2417</v>
          </cell>
          <cell r="C169" t="str">
            <v>KASV_St_Veit_a_d_Glan_Ost</v>
          </cell>
          <cell r="D169">
            <v>1</v>
          </cell>
          <cell r="E169">
            <v>2</v>
          </cell>
          <cell r="F169">
            <v>0.84</v>
          </cell>
          <cell r="G169">
            <v>10.3</v>
          </cell>
          <cell r="H169">
            <v>0.21</v>
          </cell>
          <cell r="I169">
            <v>2.5099999999999998</v>
          </cell>
          <cell r="J169">
            <v>34.590000000000003</v>
          </cell>
        </row>
        <row r="170">
          <cell r="A170" t="str">
            <v>BSC_Klagenfurt_B</v>
          </cell>
          <cell r="B170">
            <v>2418</v>
          </cell>
          <cell r="C170" t="str">
            <v>KASV_St_Veit_a_d_Glan_Ost</v>
          </cell>
          <cell r="D170">
            <v>1</v>
          </cell>
          <cell r="E170">
            <v>3</v>
          </cell>
          <cell r="F170">
            <v>2.14</v>
          </cell>
          <cell r="G170">
            <v>26.07</v>
          </cell>
          <cell r="H170">
            <v>0.52</v>
          </cell>
          <cell r="I170">
            <v>6.33</v>
          </cell>
          <cell r="J170">
            <v>87.15</v>
          </cell>
        </row>
        <row r="171">
          <cell r="A171" t="str">
            <v>BSC_Klagenfurt_B</v>
          </cell>
          <cell r="B171">
            <v>1921</v>
          </cell>
          <cell r="C171" t="str">
            <v>KASV_St_Veit_a_d_Glan_W</v>
          </cell>
          <cell r="D171">
            <v>1</v>
          </cell>
          <cell r="E171">
            <v>1</v>
          </cell>
          <cell r="F171">
            <v>1.74</v>
          </cell>
          <cell r="G171">
            <v>21.19</v>
          </cell>
          <cell r="H171">
            <v>0.4</v>
          </cell>
          <cell r="I171">
            <v>4.8600000000000003</v>
          </cell>
          <cell r="J171">
            <v>66.95</v>
          </cell>
        </row>
        <row r="172">
          <cell r="A172" t="str">
            <v>BSC_Villach_A</v>
          </cell>
          <cell r="B172">
            <v>1647</v>
          </cell>
          <cell r="C172" t="str">
            <v>KAVI_Badstubenweg</v>
          </cell>
          <cell r="D172">
            <v>1</v>
          </cell>
          <cell r="E172">
            <v>1</v>
          </cell>
          <cell r="F172">
            <v>5.04</v>
          </cell>
          <cell r="G172">
            <v>61.49</v>
          </cell>
          <cell r="H172">
            <v>1.27</v>
          </cell>
          <cell r="I172">
            <v>15.5</v>
          </cell>
          <cell r="J172">
            <v>213.5</v>
          </cell>
        </row>
        <row r="173">
          <cell r="A173" t="str">
            <v>BSC_Villach_A</v>
          </cell>
          <cell r="B173">
            <v>1567</v>
          </cell>
          <cell r="C173" t="str">
            <v>KAVI_Genottehoehe</v>
          </cell>
          <cell r="D173">
            <v>1</v>
          </cell>
          <cell r="E173">
            <v>1</v>
          </cell>
          <cell r="F173">
            <v>3.71</v>
          </cell>
          <cell r="G173">
            <v>45.21</v>
          </cell>
          <cell r="H173">
            <v>1.03</v>
          </cell>
          <cell r="I173">
            <v>12.57</v>
          </cell>
          <cell r="J173">
            <v>173.11</v>
          </cell>
        </row>
        <row r="174">
          <cell r="A174" t="str">
            <v>BSC_Villach_A</v>
          </cell>
          <cell r="B174">
            <v>1568</v>
          </cell>
          <cell r="C174" t="str">
            <v>KAVI_Genottehoehe</v>
          </cell>
          <cell r="D174">
            <v>1</v>
          </cell>
          <cell r="E174">
            <v>2</v>
          </cell>
          <cell r="F174">
            <v>4.12</v>
          </cell>
          <cell r="G174">
            <v>50.27</v>
          </cell>
          <cell r="H174">
            <v>1.24</v>
          </cell>
          <cell r="I174">
            <v>15.1</v>
          </cell>
          <cell r="J174">
            <v>208.08</v>
          </cell>
        </row>
        <row r="175">
          <cell r="A175" t="str">
            <v>BSC_Villach_A</v>
          </cell>
          <cell r="B175">
            <v>1653</v>
          </cell>
          <cell r="C175" t="str">
            <v>KAVI_Kirchenplatz</v>
          </cell>
          <cell r="D175">
            <v>1</v>
          </cell>
          <cell r="E175">
            <v>1</v>
          </cell>
          <cell r="F175">
            <v>5.87</v>
          </cell>
          <cell r="G175">
            <v>71.55</v>
          </cell>
          <cell r="H175">
            <v>2.2000000000000002</v>
          </cell>
          <cell r="I175">
            <v>26.88</v>
          </cell>
          <cell r="J175">
            <v>370.32</v>
          </cell>
        </row>
        <row r="176">
          <cell r="A176" t="str">
            <v>BSC_Villach_A</v>
          </cell>
          <cell r="B176">
            <v>2384</v>
          </cell>
          <cell r="C176" t="str">
            <v>KAVI_Kirchenplatz</v>
          </cell>
          <cell r="D176">
            <v>2</v>
          </cell>
          <cell r="E176">
            <v>1</v>
          </cell>
          <cell r="F176">
            <v>5.42</v>
          </cell>
          <cell r="G176">
            <v>66.06</v>
          </cell>
          <cell r="H176">
            <v>1.94</v>
          </cell>
          <cell r="I176">
            <v>23.62</v>
          </cell>
          <cell r="J176">
            <v>325.36</v>
          </cell>
        </row>
        <row r="177">
          <cell r="A177" t="str">
            <v>BSC_Villach_A</v>
          </cell>
          <cell r="B177">
            <v>2387</v>
          </cell>
          <cell r="C177" t="str">
            <v>KAVI_Kirchenplatz</v>
          </cell>
          <cell r="D177">
            <v>3</v>
          </cell>
          <cell r="E177">
            <v>1</v>
          </cell>
          <cell r="F177">
            <v>2.71</v>
          </cell>
          <cell r="G177">
            <v>33.08</v>
          </cell>
          <cell r="H177">
            <v>0.84</v>
          </cell>
          <cell r="I177">
            <v>10.24</v>
          </cell>
          <cell r="J177">
            <v>141.05000000000001</v>
          </cell>
        </row>
        <row r="178">
          <cell r="A178" t="str">
            <v>BSC_Villach_A</v>
          </cell>
          <cell r="B178">
            <v>7757</v>
          </cell>
          <cell r="C178" t="str">
            <v>KAVI_Morreweg</v>
          </cell>
          <cell r="D178">
            <v>1</v>
          </cell>
          <cell r="E178">
            <v>1</v>
          </cell>
          <cell r="F178">
            <v>0.68</v>
          </cell>
          <cell r="G178">
            <v>8.23</v>
          </cell>
          <cell r="H178">
            <v>0.12</v>
          </cell>
          <cell r="I178">
            <v>1.41</v>
          </cell>
          <cell r="J178">
            <v>19.36</v>
          </cell>
        </row>
        <row r="179">
          <cell r="A179" t="str">
            <v>BSC_Villach_A</v>
          </cell>
          <cell r="B179">
            <v>7761</v>
          </cell>
          <cell r="C179" t="str">
            <v>KAVI_Morreweg</v>
          </cell>
          <cell r="D179">
            <v>1</v>
          </cell>
          <cell r="E179">
            <v>2</v>
          </cell>
          <cell r="F179">
            <v>2.84</v>
          </cell>
          <cell r="G179">
            <v>34.659999999999997</v>
          </cell>
          <cell r="H179">
            <v>0.52</v>
          </cell>
          <cell r="I179">
            <v>6.31</v>
          </cell>
          <cell r="J179">
            <v>86.9</v>
          </cell>
        </row>
        <row r="180">
          <cell r="A180" t="str">
            <v>BSC_Villach_A</v>
          </cell>
          <cell r="B180">
            <v>7762</v>
          </cell>
          <cell r="C180" t="str">
            <v>KAVI_Morreweg</v>
          </cell>
          <cell r="D180">
            <v>1</v>
          </cell>
          <cell r="E180">
            <v>3</v>
          </cell>
          <cell r="F180">
            <v>1.73</v>
          </cell>
          <cell r="G180">
            <v>21.13</v>
          </cell>
          <cell r="H180">
            <v>0.36</v>
          </cell>
          <cell r="I180">
            <v>4.41</v>
          </cell>
          <cell r="J180">
            <v>60.8</v>
          </cell>
        </row>
        <row r="181">
          <cell r="A181" t="str">
            <v>BSC_Villach_A</v>
          </cell>
          <cell r="B181">
            <v>1968</v>
          </cell>
          <cell r="C181" t="str">
            <v>KAVI_Ossiacher_Zeile</v>
          </cell>
          <cell r="D181">
            <v>1</v>
          </cell>
          <cell r="E181">
            <v>1</v>
          </cell>
          <cell r="F181">
            <v>3.58</v>
          </cell>
          <cell r="G181">
            <v>43.66</v>
          </cell>
          <cell r="H181">
            <v>0.68</v>
          </cell>
          <cell r="I181">
            <v>8.2799999999999994</v>
          </cell>
          <cell r="J181">
            <v>114.1</v>
          </cell>
        </row>
        <row r="182">
          <cell r="A182" t="str">
            <v>BSC_Villach_A</v>
          </cell>
          <cell r="B182">
            <v>1969</v>
          </cell>
          <cell r="C182" t="str">
            <v>KAVI_Ossiacher_Zeile</v>
          </cell>
          <cell r="D182">
            <v>1</v>
          </cell>
          <cell r="E182">
            <v>2</v>
          </cell>
          <cell r="F182">
            <v>5.4</v>
          </cell>
          <cell r="G182">
            <v>65.849999999999994</v>
          </cell>
          <cell r="H182">
            <v>1.67</v>
          </cell>
          <cell r="I182">
            <v>20.399999999999999</v>
          </cell>
          <cell r="J182">
            <v>280.99</v>
          </cell>
        </row>
        <row r="183">
          <cell r="A183" t="str">
            <v>BSC_Villach_A</v>
          </cell>
          <cell r="B183">
            <v>1971</v>
          </cell>
          <cell r="C183" t="str">
            <v>KAVI_Ossiacher_Zeile</v>
          </cell>
          <cell r="D183">
            <v>1</v>
          </cell>
          <cell r="E183">
            <v>3</v>
          </cell>
          <cell r="F183">
            <v>1.75</v>
          </cell>
          <cell r="G183">
            <v>59.45</v>
          </cell>
          <cell r="H183">
            <v>0.34</v>
          </cell>
          <cell r="I183">
            <v>11.73</v>
          </cell>
          <cell r="J183">
            <v>57.84</v>
          </cell>
        </row>
        <row r="184">
          <cell r="A184" t="str">
            <v>BSC_Villach_A</v>
          </cell>
          <cell r="B184">
            <v>1151</v>
          </cell>
          <cell r="C184" t="str">
            <v>KAVI_Oswaldibergtunnel</v>
          </cell>
          <cell r="D184">
            <v>1</v>
          </cell>
          <cell r="E184">
            <v>1</v>
          </cell>
          <cell r="F184">
            <v>5.25</v>
          </cell>
          <cell r="G184">
            <v>63.96</v>
          </cell>
          <cell r="H184">
            <v>1.82</v>
          </cell>
          <cell r="I184">
            <v>22.21</v>
          </cell>
          <cell r="J184">
            <v>306.02</v>
          </cell>
        </row>
        <row r="185">
          <cell r="A185" t="str">
            <v>BSC_Villach_A</v>
          </cell>
          <cell r="B185">
            <v>1569</v>
          </cell>
          <cell r="C185" t="str">
            <v>KAVI_Oswaldibergtunnel_West</v>
          </cell>
          <cell r="D185">
            <v>1</v>
          </cell>
          <cell r="E185">
            <v>1</v>
          </cell>
          <cell r="F185">
            <v>0.9</v>
          </cell>
          <cell r="G185">
            <v>10.91</v>
          </cell>
          <cell r="H185">
            <v>0.14000000000000001</v>
          </cell>
          <cell r="I185">
            <v>1.72</v>
          </cell>
          <cell r="J185">
            <v>23.67</v>
          </cell>
        </row>
        <row r="186">
          <cell r="A186" t="str">
            <v>BSC_Villach_A</v>
          </cell>
          <cell r="B186">
            <v>1570</v>
          </cell>
          <cell r="C186" t="str">
            <v>KAVI_Oswaldibergtunnel_West</v>
          </cell>
          <cell r="D186">
            <v>1</v>
          </cell>
          <cell r="E186">
            <v>2</v>
          </cell>
          <cell r="F186">
            <v>0.87</v>
          </cell>
          <cell r="G186">
            <v>10.64</v>
          </cell>
          <cell r="H186">
            <v>0.17</v>
          </cell>
          <cell r="I186">
            <v>2.12</v>
          </cell>
          <cell r="J186">
            <v>29.22</v>
          </cell>
        </row>
        <row r="187">
          <cell r="A187" t="str">
            <v>BSC_Villach_A</v>
          </cell>
          <cell r="B187">
            <v>1977</v>
          </cell>
          <cell r="C187" t="str">
            <v>KAVI_Robert_Musil_Str</v>
          </cell>
          <cell r="D187">
            <v>1</v>
          </cell>
          <cell r="E187">
            <v>1</v>
          </cell>
          <cell r="F187">
            <v>2.65</v>
          </cell>
          <cell r="G187">
            <v>90.28</v>
          </cell>
          <cell r="H187">
            <v>0.82</v>
          </cell>
          <cell r="I187">
            <v>27.8</v>
          </cell>
          <cell r="J187">
            <v>137.1</v>
          </cell>
        </row>
        <row r="188">
          <cell r="A188" t="str">
            <v>BSC_Villach_A</v>
          </cell>
          <cell r="B188">
            <v>1978</v>
          </cell>
          <cell r="C188" t="str">
            <v>KAVI_Robert_Musil_Str</v>
          </cell>
          <cell r="D188">
            <v>1</v>
          </cell>
          <cell r="E188">
            <v>2</v>
          </cell>
          <cell r="F188">
            <v>1.3</v>
          </cell>
          <cell r="G188">
            <v>15.85</v>
          </cell>
          <cell r="H188">
            <v>0.28999999999999998</v>
          </cell>
          <cell r="I188">
            <v>3.51</v>
          </cell>
          <cell r="J188">
            <v>48.3</v>
          </cell>
        </row>
        <row r="189">
          <cell r="A189" t="str">
            <v>BSC_Villach_A</v>
          </cell>
          <cell r="B189">
            <v>1979</v>
          </cell>
          <cell r="C189" t="str">
            <v>KAVI_Robert_Musil_Str</v>
          </cell>
          <cell r="D189">
            <v>1</v>
          </cell>
          <cell r="E189">
            <v>3</v>
          </cell>
          <cell r="F189">
            <v>2.93</v>
          </cell>
          <cell r="G189">
            <v>35.700000000000003</v>
          </cell>
          <cell r="H189">
            <v>0.86</v>
          </cell>
          <cell r="I189">
            <v>10.43</v>
          </cell>
          <cell r="J189">
            <v>143.76</v>
          </cell>
        </row>
        <row r="190">
          <cell r="A190" t="str">
            <v>BSC_Villach_A</v>
          </cell>
          <cell r="B190">
            <v>1152</v>
          </cell>
          <cell r="C190" t="str">
            <v>KAVI_Wedenig_Str</v>
          </cell>
          <cell r="D190">
            <v>1</v>
          </cell>
          <cell r="E190">
            <v>1</v>
          </cell>
          <cell r="F190">
            <v>4.74</v>
          </cell>
          <cell r="G190">
            <v>57.8</v>
          </cell>
          <cell r="H190">
            <v>1.43</v>
          </cell>
          <cell r="I190">
            <v>17.420000000000002</v>
          </cell>
          <cell r="J190">
            <v>239.97</v>
          </cell>
        </row>
        <row r="191">
          <cell r="A191" t="str">
            <v>BSC_Villach_A</v>
          </cell>
          <cell r="B191">
            <v>1972</v>
          </cell>
          <cell r="C191" t="str">
            <v>KAVI_Werthenauerstr</v>
          </cell>
          <cell r="D191">
            <v>1</v>
          </cell>
          <cell r="E191">
            <v>1</v>
          </cell>
          <cell r="F191">
            <v>2.56</v>
          </cell>
          <cell r="G191">
            <v>31.16</v>
          </cell>
          <cell r="H191">
            <v>0.62</v>
          </cell>
          <cell r="I191">
            <v>7.56</v>
          </cell>
          <cell r="J191">
            <v>104.17</v>
          </cell>
        </row>
        <row r="192">
          <cell r="A192" t="str">
            <v>BSC_Villach_A</v>
          </cell>
          <cell r="B192">
            <v>1973</v>
          </cell>
          <cell r="C192" t="str">
            <v>KAVI_Werthenauerstr</v>
          </cell>
          <cell r="D192">
            <v>1</v>
          </cell>
          <cell r="E192">
            <v>2</v>
          </cell>
          <cell r="F192">
            <v>2.12</v>
          </cell>
          <cell r="G192">
            <v>25.85</v>
          </cell>
          <cell r="H192">
            <v>0.51</v>
          </cell>
          <cell r="I192">
            <v>6.27</v>
          </cell>
          <cell r="J192">
            <v>86.32</v>
          </cell>
        </row>
        <row r="193">
          <cell r="A193" t="str">
            <v>BSC_Villach_A</v>
          </cell>
          <cell r="B193">
            <v>1975</v>
          </cell>
          <cell r="C193" t="str">
            <v>KAVI_Werthenauerstr</v>
          </cell>
          <cell r="D193">
            <v>1</v>
          </cell>
          <cell r="E193">
            <v>3</v>
          </cell>
          <cell r="F193">
            <v>1.6</v>
          </cell>
          <cell r="G193">
            <v>19.57</v>
          </cell>
          <cell r="H193">
            <v>0.37</v>
          </cell>
          <cell r="I193">
            <v>4.55</v>
          </cell>
          <cell r="J193">
            <v>62.63</v>
          </cell>
        </row>
        <row r="194">
          <cell r="A194" t="str">
            <v>BSC_Wolfsberg_A</v>
          </cell>
          <cell r="B194">
            <v>7434</v>
          </cell>
          <cell r="C194" t="str">
            <v>KAVK_Bleiburg</v>
          </cell>
          <cell r="D194">
            <v>1</v>
          </cell>
          <cell r="E194">
            <v>1</v>
          </cell>
          <cell r="F194">
            <v>1.99</v>
          </cell>
          <cell r="G194">
            <v>24.3</v>
          </cell>
          <cell r="H194">
            <v>0.42</v>
          </cell>
          <cell r="I194">
            <v>5.12</v>
          </cell>
          <cell r="J194">
            <v>70.599999999999994</v>
          </cell>
        </row>
        <row r="195">
          <cell r="A195" t="str">
            <v>BSC_Klagenfurt_B</v>
          </cell>
          <cell r="B195">
            <v>1373</v>
          </cell>
          <cell r="C195" t="str">
            <v>KAVK_Eberndorf</v>
          </cell>
          <cell r="D195">
            <v>1</v>
          </cell>
          <cell r="E195">
            <v>1</v>
          </cell>
          <cell r="F195">
            <v>2.4</v>
          </cell>
          <cell r="G195">
            <v>29.3</v>
          </cell>
          <cell r="H195">
            <v>0.59</v>
          </cell>
          <cell r="I195">
            <v>7.17</v>
          </cell>
          <cell r="J195">
            <v>98.83</v>
          </cell>
        </row>
        <row r="196">
          <cell r="A196" t="str">
            <v>BSC_Klagenfurt_B</v>
          </cell>
          <cell r="B196">
            <v>1922</v>
          </cell>
          <cell r="C196" t="str">
            <v>KAVK_Gallizien</v>
          </cell>
          <cell r="D196">
            <v>1</v>
          </cell>
          <cell r="E196">
            <v>1</v>
          </cell>
          <cell r="F196">
            <v>0.96</v>
          </cell>
          <cell r="G196">
            <v>11.74</v>
          </cell>
          <cell r="H196">
            <v>0.21</v>
          </cell>
          <cell r="I196">
            <v>2.5099999999999998</v>
          </cell>
          <cell r="J196">
            <v>34.56</v>
          </cell>
        </row>
        <row r="197">
          <cell r="A197" t="str">
            <v>BSC_Klagenfurt_B</v>
          </cell>
          <cell r="B197">
            <v>1366</v>
          </cell>
          <cell r="C197" t="str">
            <v>KAVK_Greuth</v>
          </cell>
          <cell r="D197">
            <v>1</v>
          </cell>
          <cell r="E197">
            <v>1</v>
          </cell>
          <cell r="F197">
            <v>2.08</v>
          </cell>
          <cell r="G197">
            <v>25.43</v>
          </cell>
          <cell r="H197">
            <v>0.46</v>
          </cell>
          <cell r="I197">
            <v>5.59</v>
          </cell>
          <cell r="J197">
            <v>76.959999999999994</v>
          </cell>
        </row>
        <row r="198">
          <cell r="A198" t="str">
            <v>BSC_Wolfsberg_A</v>
          </cell>
          <cell r="B198">
            <v>948</v>
          </cell>
          <cell r="C198" t="str">
            <v>KAVK_Griffen</v>
          </cell>
          <cell r="D198">
            <v>1</v>
          </cell>
          <cell r="E198">
            <v>1</v>
          </cell>
          <cell r="F198">
            <v>1.57</v>
          </cell>
          <cell r="G198">
            <v>19.149999999999999</v>
          </cell>
          <cell r="H198">
            <v>0.31</v>
          </cell>
          <cell r="I198">
            <v>3.75</v>
          </cell>
          <cell r="J198">
            <v>51.62</v>
          </cell>
        </row>
        <row r="199">
          <cell r="A199" t="str">
            <v>BSC_Wolfsberg_A</v>
          </cell>
          <cell r="B199">
            <v>949</v>
          </cell>
          <cell r="C199" t="str">
            <v>KAVK_Haimburg</v>
          </cell>
          <cell r="D199">
            <v>1</v>
          </cell>
          <cell r="E199">
            <v>1</v>
          </cell>
          <cell r="F199">
            <v>2.21</v>
          </cell>
          <cell r="G199">
            <v>26.92</v>
          </cell>
          <cell r="H199">
            <v>0.52</v>
          </cell>
          <cell r="I199">
            <v>6.29</v>
          </cell>
          <cell r="J199">
            <v>86.64</v>
          </cell>
        </row>
        <row r="200">
          <cell r="A200" t="str">
            <v>BSC_Klagenfurt_B</v>
          </cell>
          <cell r="B200">
            <v>7436</v>
          </cell>
          <cell r="C200" t="str">
            <v>KAVK_Homitzberg</v>
          </cell>
          <cell r="D200">
            <v>1</v>
          </cell>
          <cell r="E200">
            <v>1</v>
          </cell>
          <cell r="F200">
            <v>1.46</v>
          </cell>
          <cell r="G200">
            <v>49.74</v>
          </cell>
          <cell r="H200">
            <v>0.22</v>
          </cell>
          <cell r="I200">
            <v>7.53</v>
          </cell>
          <cell r="J200">
            <v>37.130000000000003</v>
          </cell>
        </row>
        <row r="201">
          <cell r="A201" t="str">
            <v>BSC_Klagenfurt_B</v>
          </cell>
          <cell r="B201">
            <v>1923</v>
          </cell>
          <cell r="C201" t="str">
            <v>KAVK_Klopeiner_See</v>
          </cell>
          <cell r="D201">
            <v>1</v>
          </cell>
          <cell r="E201">
            <v>1</v>
          </cell>
          <cell r="F201">
            <v>4.0599999999999996</v>
          </cell>
          <cell r="G201">
            <v>49.48</v>
          </cell>
          <cell r="H201">
            <v>0.74</v>
          </cell>
          <cell r="I201">
            <v>8.98</v>
          </cell>
          <cell r="J201">
            <v>123.72</v>
          </cell>
        </row>
        <row r="202">
          <cell r="A202" t="str">
            <v>BSC_Klagenfurt_B</v>
          </cell>
          <cell r="B202">
            <v>1924</v>
          </cell>
          <cell r="C202" t="str">
            <v>KAVK_Ruhstatt</v>
          </cell>
          <cell r="D202">
            <v>1</v>
          </cell>
          <cell r="E202">
            <v>1</v>
          </cell>
          <cell r="F202">
            <v>3.27</v>
          </cell>
          <cell r="G202">
            <v>39.85</v>
          </cell>
          <cell r="H202">
            <v>1.01</v>
          </cell>
          <cell r="I202">
            <v>12.32</v>
          </cell>
          <cell r="J202">
            <v>169.67</v>
          </cell>
        </row>
        <row r="203">
          <cell r="A203" t="str">
            <v>BSC_Klagenfurt_B</v>
          </cell>
          <cell r="B203">
            <v>1925</v>
          </cell>
          <cell r="C203" t="str">
            <v>KAVK_Sittersdorf</v>
          </cell>
          <cell r="D203">
            <v>1</v>
          </cell>
          <cell r="E203">
            <v>1</v>
          </cell>
          <cell r="F203">
            <v>1.3</v>
          </cell>
          <cell r="G203">
            <v>15.91</v>
          </cell>
          <cell r="H203">
            <v>0.19</v>
          </cell>
          <cell r="I203">
            <v>2.31</v>
          </cell>
          <cell r="J203">
            <v>31.8</v>
          </cell>
        </row>
        <row r="204">
          <cell r="A204" t="str">
            <v>BSC_Wolfsberg_A</v>
          </cell>
          <cell r="B204">
            <v>947</v>
          </cell>
          <cell r="C204" t="str">
            <v>KAVK_St_Kollmann</v>
          </cell>
          <cell r="D204">
            <v>1</v>
          </cell>
          <cell r="E204">
            <v>1</v>
          </cell>
          <cell r="F204">
            <v>0.93</v>
          </cell>
          <cell r="G204">
            <v>11.28</v>
          </cell>
          <cell r="H204">
            <v>0.15</v>
          </cell>
          <cell r="I204">
            <v>1.82</v>
          </cell>
          <cell r="J204">
            <v>25.14</v>
          </cell>
        </row>
        <row r="205">
          <cell r="A205" t="str">
            <v>BSC_Wolfsberg_A</v>
          </cell>
          <cell r="B205">
            <v>951</v>
          </cell>
          <cell r="C205" t="str">
            <v>KAVK_St_Margarethen</v>
          </cell>
          <cell r="D205">
            <v>1</v>
          </cell>
          <cell r="E205">
            <v>1</v>
          </cell>
          <cell r="F205">
            <v>1.53</v>
          </cell>
          <cell r="G205">
            <v>52.04</v>
          </cell>
          <cell r="H205">
            <v>0.41</v>
          </cell>
          <cell r="I205">
            <v>14.03</v>
          </cell>
          <cell r="J205">
            <v>69.16</v>
          </cell>
        </row>
        <row r="206">
          <cell r="A206" t="str">
            <v>BSC_Wolfsberg_A</v>
          </cell>
          <cell r="B206">
            <v>950</v>
          </cell>
          <cell r="C206" t="str">
            <v>KAVK_Voelkermarkt</v>
          </cell>
          <cell r="D206">
            <v>1</v>
          </cell>
          <cell r="E206">
            <v>1</v>
          </cell>
          <cell r="F206">
            <v>5.23</v>
          </cell>
          <cell r="G206">
            <v>63.78</v>
          </cell>
          <cell r="H206">
            <v>1.32</v>
          </cell>
          <cell r="I206">
            <v>16.04</v>
          </cell>
          <cell r="J206">
            <v>221</v>
          </cell>
        </row>
        <row r="207">
          <cell r="A207" t="str">
            <v>BSC_Spittal_an_der_Drau_A</v>
          </cell>
          <cell r="B207">
            <v>733</v>
          </cell>
          <cell r="C207" t="str">
            <v>KAVL_Arnoldstein</v>
          </cell>
          <cell r="D207">
            <v>1</v>
          </cell>
          <cell r="E207">
            <v>1</v>
          </cell>
          <cell r="F207">
            <v>3.44</v>
          </cell>
          <cell r="G207">
            <v>41.95</v>
          </cell>
          <cell r="H207">
            <v>1.1000000000000001</v>
          </cell>
          <cell r="I207">
            <v>13.38</v>
          </cell>
          <cell r="J207">
            <v>184.38</v>
          </cell>
        </row>
        <row r="208">
          <cell r="A208" t="str">
            <v>BSC_Spittal_an_der_Drau_A</v>
          </cell>
          <cell r="B208">
            <v>1153</v>
          </cell>
          <cell r="C208" t="str">
            <v>KAVL_Doebriach</v>
          </cell>
          <cell r="D208">
            <v>1</v>
          </cell>
          <cell r="E208">
            <v>1</v>
          </cell>
          <cell r="F208">
            <v>4</v>
          </cell>
          <cell r="G208">
            <v>48.75</v>
          </cell>
          <cell r="H208">
            <v>0.97</v>
          </cell>
          <cell r="I208">
            <v>11.8</v>
          </cell>
          <cell r="J208">
            <v>162.52000000000001</v>
          </cell>
        </row>
        <row r="209">
          <cell r="A209" t="str">
            <v>BSC_Villach_A</v>
          </cell>
          <cell r="B209">
            <v>1571</v>
          </cell>
          <cell r="C209" t="str">
            <v>KAVL_Faak_a_See</v>
          </cell>
          <cell r="D209">
            <v>1</v>
          </cell>
          <cell r="E209">
            <v>1</v>
          </cell>
          <cell r="F209">
            <v>5.61</v>
          </cell>
          <cell r="G209">
            <v>68.44</v>
          </cell>
          <cell r="H209">
            <v>1.73</v>
          </cell>
          <cell r="I209">
            <v>21.08</v>
          </cell>
          <cell r="J209">
            <v>290.42</v>
          </cell>
        </row>
        <row r="210">
          <cell r="A210" t="str">
            <v>BSC_Villach_A</v>
          </cell>
          <cell r="B210">
            <v>1154</v>
          </cell>
          <cell r="C210" t="str">
            <v>KAVL_Feistritz</v>
          </cell>
          <cell r="D210">
            <v>1</v>
          </cell>
          <cell r="E210">
            <v>1</v>
          </cell>
          <cell r="F210">
            <v>4.08</v>
          </cell>
          <cell r="G210">
            <v>49.82</v>
          </cell>
          <cell r="H210">
            <v>1.19</v>
          </cell>
          <cell r="I210">
            <v>14.51</v>
          </cell>
          <cell r="J210">
            <v>199.88</v>
          </cell>
        </row>
        <row r="211">
          <cell r="A211" t="str">
            <v>BSC_Villach_A</v>
          </cell>
          <cell r="B211">
            <v>1868</v>
          </cell>
          <cell r="C211" t="str">
            <v>KAVL_Feistritz_a_d_Gail</v>
          </cell>
          <cell r="D211">
            <v>1</v>
          </cell>
          <cell r="E211">
            <v>1</v>
          </cell>
          <cell r="F211">
            <v>1.18</v>
          </cell>
          <cell r="G211">
            <v>14.33</v>
          </cell>
          <cell r="H211">
            <v>0.34</v>
          </cell>
          <cell r="I211">
            <v>4.21</v>
          </cell>
          <cell r="J211">
            <v>57.94</v>
          </cell>
        </row>
        <row r="212">
          <cell r="A212" t="str">
            <v>BSC_Villach_A</v>
          </cell>
          <cell r="B212">
            <v>1572</v>
          </cell>
          <cell r="C212" t="str">
            <v>KAVL_Finkenstein</v>
          </cell>
          <cell r="D212">
            <v>1</v>
          </cell>
          <cell r="E212">
            <v>1</v>
          </cell>
          <cell r="F212">
            <v>2.13</v>
          </cell>
          <cell r="G212">
            <v>72.650000000000006</v>
          </cell>
          <cell r="H212">
            <v>0.52</v>
          </cell>
          <cell r="I212">
            <v>17.559999999999999</v>
          </cell>
          <cell r="J212">
            <v>86.61</v>
          </cell>
        </row>
        <row r="213">
          <cell r="A213" t="str">
            <v>BSC_Villach_A</v>
          </cell>
          <cell r="B213">
            <v>1926</v>
          </cell>
          <cell r="C213" t="str">
            <v>KAVL_Foederlach</v>
          </cell>
          <cell r="D213">
            <v>1</v>
          </cell>
          <cell r="E213">
            <v>1</v>
          </cell>
          <cell r="F213">
            <v>2.4500000000000002</v>
          </cell>
          <cell r="G213">
            <v>29.91</v>
          </cell>
          <cell r="H213">
            <v>0.69</v>
          </cell>
          <cell r="I213">
            <v>8.42</v>
          </cell>
          <cell r="J213">
            <v>116.05</v>
          </cell>
        </row>
        <row r="214">
          <cell r="A214" t="str">
            <v>BSC_Villach_A</v>
          </cell>
          <cell r="B214">
            <v>1155</v>
          </cell>
          <cell r="C214" t="str">
            <v>KAVL_Hart</v>
          </cell>
          <cell r="D214">
            <v>1</v>
          </cell>
          <cell r="E214">
            <v>1</v>
          </cell>
          <cell r="F214">
            <v>3.44</v>
          </cell>
          <cell r="G214">
            <v>41.95</v>
          </cell>
          <cell r="H214">
            <v>1.04</v>
          </cell>
          <cell r="I214">
            <v>12.63</v>
          </cell>
          <cell r="J214">
            <v>174.01</v>
          </cell>
        </row>
        <row r="215">
          <cell r="A215" t="str">
            <v>BSC_Klagenfurt_A</v>
          </cell>
          <cell r="B215">
            <v>1927</v>
          </cell>
          <cell r="C215" t="str">
            <v>KAVL_Kanin</v>
          </cell>
          <cell r="D215">
            <v>1</v>
          </cell>
          <cell r="E215">
            <v>1</v>
          </cell>
          <cell r="F215">
            <v>2.41</v>
          </cell>
          <cell r="G215">
            <v>29.39</v>
          </cell>
          <cell r="H215">
            <v>0.46</v>
          </cell>
          <cell r="I215">
            <v>5.61</v>
          </cell>
          <cell r="J215">
            <v>77.33</v>
          </cell>
        </row>
        <row r="216">
          <cell r="A216" t="str">
            <v>BSC_Villach_A</v>
          </cell>
          <cell r="B216">
            <v>1928</v>
          </cell>
          <cell r="C216" t="str">
            <v>KAVL_Karawanken_Tunnel</v>
          </cell>
          <cell r="D216">
            <v>1</v>
          </cell>
          <cell r="E216">
            <v>1</v>
          </cell>
          <cell r="F216">
            <v>1.44</v>
          </cell>
          <cell r="G216">
            <v>17.53</v>
          </cell>
          <cell r="H216">
            <v>0.34</v>
          </cell>
          <cell r="I216">
            <v>4.1500000000000004</v>
          </cell>
          <cell r="J216">
            <v>57.21</v>
          </cell>
        </row>
        <row r="217">
          <cell r="A217" t="str">
            <v>BSC_Villach_A</v>
          </cell>
          <cell r="B217">
            <v>9528</v>
          </cell>
          <cell r="C217" t="str">
            <v>KAVL_Koestenberg</v>
          </cell>
          <cell r="D217">
            <v>1</v>
          </cell>
          <cell r="E217">
            <v>1</v>
          </cell>
          <cell r="F217">
            <v>0.77</v>
          </cell>
          <cell r="G217">
            <v>9.33</v>
          </cell>
          <cell r="H217">
            <v>0.14000000000000001</v>
          </cell>
          <cell r="I217">
            <v>1.67</v>
          </cell>
          <cell r="J217">
            <v>22.98</v>
          </cell>
        </row>
        <row r="218">
          <cell r="A218" t="str">
            <v>BSC_Villach_A</v>
          </cell>
          <cell r="B218">
            <v>11521</v>
          </cell>
          <cell r="C218" t="str">
            <v>KAVL_Koestenberg</v>
          </cell>
          <cell r="D218">
            <v>1</v>
          </cell>
          <cell r="E218">
            <v>2</v>
          </cell>
          <cell r="F218">
            <v>0.93</v>
          </cell>
          <cell r="G218">
            <v>11.34</v>
          </cell>
          <cell r="H218">
            <v>0.14000000000000001</v>
          </cell>
          <cell r="I218">
            <v>1.73</v>
          </cell>
          <cell r="J218">
            <v>23.9</v>
          </cell>
        </row>
        <row r="219">
          <cell r="A219" t="str">
            <v>BSC_Villach_A</v>
          </cell>
          <cell r="B219">
            <v>9536</v>
          </cell>
          <cell r="C219" t="str">
            <v>KAVL_Lind</v>
          </cell>
          <cell r="D219">
            <v>1</v>
          </cell>
          <cell r="E219">
            <v>1</v>
          </cell>
          <cell r="F219">
            <v>1.03</v>
          </cell>
          <cell r="G219">
            <v>12.53</v>
          </cell>
          <cell r="H219">
            <v>0.15</v>
          </cell>
          <cell r="I219">
            <v>1.85</v>
          </cell>
          <cell r="J219">
            <v>25.48</v>
          </cell>
        </row>
        <row r="220">
          <cell r="A220" t="str">
            <v>BSC_Villach_A</v>
          </cell>
          <cell r="B220">
            <v>1573</v>
          </cell>
          <cell r="C220" t="str">
            <v>KAVL_Sattendorf</v>
          </cell>
          <cell r="D220">
            <v>1</v>
          </cell>
          <cell r="E220">
            <v>1</v>
          </cell>
          <cell r="F220">
            <v>3.56</v>
          </cell>
          <cell r="G220">
            <v>43.35</v>
          </cell>
          <cell r="H220">
            <v>0.86</v>
          </cell>
          <cell r="I220">
            <v>10.43</v>
          </cell>
          <cell r="J220">
            <v>143.69</v>
          </cell>
        </row>
        <row r="221">
          <cell r="A221" t="str">
            <v>BSC_Villach_A</v>
          </cell>
          <cell r="B221">
            <v>1156</v>
          </cell>
          <cell r="C221" t="str">
            <v>KAVL_Schuett</v>
          </cell>
          <cell r="D221">
            <v>1</v>
          </cell>
          <cell r="E221">
            <v>1</v>
          </cell>
          <cell r="F221">
            <v>2.29</v>
          </cell>
          <cell r="G221">
            <v>27.9</v>
          </cell>
          <cell r="H221">
            <v>0.38</v>
          </cell>
          <cell r="I221">
            <v>4.6900000000000004</v>
          </cell>
          <cell r="J221">
            <v>64.58</v>
          </cell>
        </row>
        <row r="222">
          <cell r="A222" t="str">
            <v>BSC_Villach_A</v>
          </cell>
          <cell r="B222">
            <v>1929</v>
          </cell>
          <cell r="C222" t="str">
            <v>KAVL_Selpritsch</v>
          </cell>
          <cell r="D222">
            <v>1</v>
          </cell>
          <cell r="E222">
            <v>1</v>
          </cell>
          <cell r="F222">
            <v>2.31</v>
          </cell>
          <cell r="G222">
            <v>28.11</v>
          </cell>
          <cell r="H222">
            <v>0.66</v>
          </cell>
          <cell r="I222">
            <v>8</v>
          </cell>
          <cell r="J222">
            <v>110.15</v>
          </cell>
        </row>
        <row r="223">
          <cell r="A223" t="str">
            <v>BSC_Spittal_an_der_Drau_A</v>
          </cell>
          <cell r="B223">
            <v>722</v>
          </cell>
          <cell r="C223" t="str">
            <v>KAVL_Sonnwiesen</v>
          </cell>
          <cell r="D223">
            <v>1</v>
          </cell>
          <cell r="E223">
            <v>1</v>
          </cell>
          <cell r="F223">
            <v>2.97</v>
          </cell>
          <cell r="G223">
            <v>36.25</v>
          </cell>
          <cell r="H223">
            <v>0.83</v>
          </cell>
          <cell r="I223">
            <v>10.15</v>
          </cell>
          <cell r="J223">
            <v>139.79</v>
          </cell>
        </row>
        <row r="224">
          <cell r="A224" t="str">
            <v>BSC_Villach_A</v>
          </cell>
          <cell r="B224">
            <v>1367</v>
          </cell>
          <cell r="C224" t="str">
            <v>KAVL_Sternberg</v>
          </cell>
          <cell r="D224">
            <v>1</v>
          </cell>
          <cell r="E224">
            <v>1</v>
          </cell>
          <cell r="F224">
            <v>1.64</v>
          </cell>
          <cell r="G224">
            <v>55.95</v>
          </cell>
          <cell r="H224">
            <v>0.47</v>
          </cell>
          <cell r="I224">
            <v>15.88</v>
          </cell>
          <cell r="J224">
            <v>78.33</v>
          </cell>
        </row>
        <row r="225">
          <cell r="A225" t="str">
            <v>BSC_Spittal_an_der_Drau_A</v>
          </cell>
          <cell r="B225">
            <v>732</v>
          </cell>
          <cell r="C225" t="str">
            <v>KAVL_Thoerl</v>
          </cell>
          <cell r="D225">
            <v>1</v>
          </cell>
          <cell r="E225">
            <v>1</v>
          </cell>
          <cell r="F225">
            <v>2.19</v>
          </cell>
          <cell r="G225">
            <v>26.68</v>
          </cell>
          <cell r="H225">
            <v>0.5</v>
          </cell>
          <cell r="I225">
            <v>6.14</v>
          </cell>
          <cell r="J225">
            <v>84.58</v>
          </cell>
        </row>
        <row r="226">
          <cell r="A226" t="str">
            <v>BSC_Villach_A</v>
          </cell>
          <cell r="B226">
            <v>1157</v>
          </cell>
          <cell r="C226" t="str">
            <v>KAVL_Toeplitsch</v>
          </cell>
          <cell r="D226">
            <v>1</v>
          </cell>
          <cell r="E226">
            <v>1</v>
          </cell>
          <cell r="F226">
            <v>2.04</v>
          </cell>
          <cell r="G226">
            <v>24.91</v>
          </cell>
          <cell r="H226">
            <v>0.4</v>
          </cell>
          <cell r="I226">
            <v>4.93</v>
          </cell>
          <cell r="J226">
            <v>67.91</v>
          </cell>
        </row>
        <row r="227">
          <cell r="A227" t="str">
            <v>BSC_Villach_A</v>
          </cell>
          <cell r="B227">
            <v>1374</v>
          </cell>
          <cell r="C227" t="str">
            <v>KAVL_Velden</v>
          </cell>
          <cell r="D227">
            <v>1</v>
          </cell>
          <cell r="E227">
            <v>1</v>
          </cell>
          <cell r="F227">
            <v>3.97</v>
          </cell>
          <cell r="G227">
            <v>48.44</v>
          </cell>
          <cell r="H227">
            <v>0.72</v>
          </cell>
          <cell r="I227">
            <v>8.83</v>
          </cell>
          <cell r="J227">
            <v>121.63</v>
          </cell>
        </row>
        <row r="228">
          <cell r="A228" t="str">
            <v>BSC_Villach_A</v>
          </cell>
          <cell r="B228">
            <v>1375</v>
          </cell>
          <cell r="C228" t="str">
            <v>KAVL_Velden</v>
          </cell>
          <cell r="D228">
            <v>1</v>
          </cell>
          <cell r="E228">
            <v>2</v>
          </cell>
          <cell r="F228">
            <v>6.26</v>
          </cell>
          <cell r="G228">
            <v>76.400000000000006</v>
          </cell>
          <cell r="H228">
            <v>2.35</v>
          </cell>
          <cell r="I228">
            <v>28.69</v>
          </cell>
          <cell r="J228">
            <v>395.26</v>
          </cell>
        </row>
        <row r="229">
          <cell r="A229" t="str">
            <v>BSC_Villach_A</v>
          </cell>
          <cell r="B229">
            <v>1376</v>
          </cell>
          <cell r="C229" t="str">
            <v>KAVL_Velden</v>
          </cell>
          <cell r="D229">
            <v>1</v>
          </cell>
          <cell r="E229">
            <v>3</v>
          </cell>
          <cell r="F229">
            <v>0.78</v>
          </cell>
          <cell r="G229">
            <v>9.4499999999999993</v>
          </cell>
          <cell r="H229">
            <v>0.12</v>
          </cell>
          <cell r="I229">
            <v>1.41</v>
          </cell>
          <cell r="J229">
            <v>19.420000000000002</v>
          </cell>
        </row>
        <row r="230">
          <cell r="A230" t="str">
            <v>BSC_Villach_A</v>
          </cell>
          <cell r="B230">
            <v>1158</v>
          </cell>
          <cell r="C230" t="str">
            <v>KAVL_Weissenstein</v>
          </cell>
          <cell r="D230">
            <v>1</v>
          </cell>
          <cell r="E230">
            <v>1</v>
          </cell>
          <cell r="F230">
            <v>1.82</v>
          </cell>
          <cell r="G230">
            <v>22.16</v>
          </cell>
          <cell r="H230">
            <v>0.44</v>
          </cell>
          <cell r="I230">
            <v>5.32</v>
          </cell>
          <cell r="J230">
            <v>73.23</v>
          </cell>
        </row>
        <row r="231">
          <cell r="A231" t="str">
            <v>BSC_Wolfsberg_A</v>
          </cell>
          <cell r="B231">
            <v>8900</v>
          </cell>
          <cell r="C231" t="str">
            <v>KAWO_Bad_St_Leonhard</v>
          </cell>
          <cell r="D231">
            <v>1</v>
          </cell>
          <cell r="E231">
            <v>1</v>
          </cell>
          <cell r="F231">
            <v>0.91</v>
          </cell>
          <cell r="G231">
            <v>11.13</v>
          </cell>
          <cell r="H231">
            <v>0.18</v>
          </cell>
          <cell r="I231">
            <v>2.17</v>
          </cell>
          <cell r="J231">
            <v>29.83</v>
          </cell>
        </row>
        <row r="232">
          <cell r="A232" t="str">
            <v>BSC_Wolfsberg_A</v>
          </cell>
          <cell r="B232">
            <v>946</v>
          </cell>
          <cell r="C232" t="str">
            <v>KAWO_Donnersberg</v>
          </cell>
          <cell r="D232">
            <v>1</v>
          </cell>
          <cell r="E232">
            <v>1</v>
          </cell>
          <cell r="F232">
            <v>1.03</v>
          </cell>
          <cell r="G232">
            <v>12.62</v>
          </cell>
          <cell r="H232">
            <v>0.17</v>
          </cell>
          <cell r="I232">
            <v>2.13</v>
          </cell>
          <cell r="J232">
            <v>29.35</v>
          </cell>
        </row>
        <row r="233">
          <cell r="A233" t="str">
            <v>BSC_Wolfsberg_A</v>
          </cell>
          <cell r="B233">
            <v>7429</v>
          </cell>
          <cell r="C233" t="str">
            <v>KAWO_Ettendorf</v>
          </cell>
          <cell r="D233">
            <v>1</v>
          </cell>
          <cell r="E233">
            <v>1</v>
          </cell>
          <cell r="F233">
            <v>0.73</v>
          </cell>
          <cell r="G233">
            <v>24.95</v>
          </cell>
          <cell r="H233">
            <v>7.0000000000000007E-2</v>
          </cell>
          <cell r="I233">
            <v>2.5499999999999998</v>
          </cell>
          <cell r="J233">
            <v>12.59</v>
          </cell>
        </row>
        <row r="234">
          <cell r="A234" t="str">
            <v>BSC_Wolfsberg_A</v>
          </cell>
          <cell r="B234">
            <v>852</v>
          </cell>
          <cell r="C234" t="str">
            <v>KAWO_Graebern</v>
          </cell>
          <cell r="D234">
            <v>1</v>
          </cell>
          <cell r="E234">
            <v>1</v>
          </cell>
          <cell r="F234">
            <v>0.76</v>
          </cell>
          <cell r="G234">
            <v>9.24</v>
          </cell>
          <cell r="H234">
            <v>0.17</v>
          </cell>
          <cell r="I234">
            <v>2.0499999999999998</v>
          </cell>
          <cell r="J234">
            <v>28.19</v>
          </cell>
        </row>
        <row r="235">
          <cell r="A235" t="str">
            <v>BSC_Wolfsberg_A</v>
          </cell>
          <cell r="B235">
            <v>945</v>
          </cell>
          <cell r="C235" t="str">
            <v>KAWO_Jakling</v>
          </cell>
          <cell r="D235">
            <v>1</v>
          </cell>
          <cell r="E235">
            <v>1</v>
          </cell>
          <cell r="F235">
            <v>4.6100000000000003</v>
          </cell>
          <cell r="G235">
            <v>56.16</v>
          </cell>
          <cell r="H235">
            <v>1.18</v>
          </cell>
          <cell r="I235">
            <v>14.42</v>
          </cell>
          <cell r="J235">
            <v>198.67</v>
          </cell>
        </row>
        <row r="236">
          <cell r="A236" t="str">
            <v>BSC_Wolfsberg_A</v>
          </cell>
          <cell r="B236">
            <v>940</v>
          </cell>
          <cell r="C236" t="str">
            <v>KAWO_Kalcher_Kogel</v>
          </cell>
          <cell r="D236">
            <v>1</v>
          </cell>
          <cell r="E236">
            <v>1</v>
          </cell>
          <cell r="F236">
            <v>0.61</v>
          </cell>
          <cell r="G236">
            <v>20.78</v>
          </cell>
          <cell r="H236">
            <v>7.0000000000000007E-2</v>
          </cell>
          <cell r="I236">
            <v>2.33</v>
          </cell>
          <cell r="J236">
            <v>11.49</v>
          </cell>
        </row>
        <row r="237">
          <cell r="A237" t="str">
            <v>BSC_Wolfsberg_A</v>
          </cell>
          <cell r="B237">
            <v>7432</v>
          </cell>
          <cell r="C237" t="str">
            <v>KAWO_Koglereck</v>
          </cell>
          <cell r="D237">
            <v>1</v>
          </cell>
          <cell r="E237">
            <v>1</v>
          </cell>
          <cell r="F237">
            <v>1.73</v>
          </cell>
          <cell r="G237">
            <v>58.85</v>
          </cell>
          <cell r="H237">
            <v>0.31</v>
          </cell>
          <cell r="I237">
            <v>10.44</v>
          </cell>
          <cell r="J237">
            <v>51.5</v>
          </cell>
        </row>
        <row r="238">
          <cell r="A238" t="str">
            <v>BSC_Wolfsberg_A</v>
          </cell>
          <cell r="B238">
            <v>8881</v>
          </cell>
          <cell r="C238" t="str">
            <v>KAWO_Konradkogel</v>
          </cell>
          <cell r="D238">
            <v>1</v>
          </cell>
          <cell r="E238">
            <v>1</v>
          </cell>
          <cell r="F238">
            <v>0.23</v>
          </cell>
          <cell r="G238">
            <v>7.66</v>
          </cell>
          <cell r="H238">
            <v>0.01</v>
          </cell>
          <cell r="I238">
            <v>0.35</v>
          </cell>
          <cell r="J238">
            <v>1.72</v>
          </cell>
        </row>
        <row r="239">
          <cell r="A239" t="str">
            <v>BSC_Wolfsberg_A</v>
          </cell>
          <cell r="B239">
            <v>7430</v>
          </cell>
          <cell r="C239" t="str">
            <v>KAWO_Lavamuend</v>
          </cell>
          <cell r="D239">
            <v>1</v>
          </cell>
          <cell r="E239">
            <v>1</v>
          </cell>
          <cell r="F239">
            <v>1.1499999999999999</v>
          </cell>
          <cell r="G239">
            <v>13.99</v>
          </cell>
          <cell r="H239">
            <v>0.18</v>
          </cell>
          <cell r="I239">
            <v>2.23</v>
          </cell>
          <cell r="J239">
            <v>30.7</v>
          </cell>
        </row>
        <row r="240">
          <cell r="A240" t="str">
            <v>BSC_Wolfsberg_A</v>
          </cell>
          <cell r="B240">
            <v>939</v>
          </cell>
          <cell r="C240" t="str">
            <v>KAWO_Preitenegg</v>
          </cell>
          <cell r="D240">
            <v>1</v>
          </cell>
          <cell r="E240">
            <v>1</v>
          </cell>
          <cell r="F240">
            <v>1.38</v>
          </cell>
          <cell r="G240">
            <v>47.1</v>
          </cell>
          <cell r="H240">
            <v>0.33</v>
          </cell>
          <cell r="I240">
            <v>11.28</v>
          </cell>
          <cell r="J240">
            <v>55.65</v>
          </cell>
        </row>
        <row r="241">
          <cell r="A241" t="str">
            <v>BSC_Wolfsberg_A</v>
          </cell>
          <cell r="B241">
            <v>8880</v>
          </cell>
          <cell r="C241" t="str">
            <v>KAWO_Reichenfels</v>
          </cell>
          <cell r="D241">
            <v>1</v>
          </cell>
          <cell r="E241">
            <v>1</v>
          </cell>
          <cell r="F241">
            <v>0.68</v>
          </cell>
          <cell r="G241">
            <v>23.17</v>
          </cell>
          <cell r="H241">
            <v>0.08</v>
          </cell>
          <cell r="I241">
            <v>2.87</v>
          </cell>
          <cell r="J241">
            <v>14.16</v>
          </cell>
        </row>
        <row r="242">
          <cell r="A242" t="str">
            <v>BSC_Wolfsberg_A</v>
          </cell>
          <cell r="B242">
            <v>941</v>
          </cell>
          <cell r="C242" t="str">
            <v>KAWO_Schiefling</v>
          </cell>
          <cell r="D242">
            <v>1</v>
          </cell>
          <cell r="E242">
            <v>1</v>
          </cell>
          <cell r="F242">
            <v>0.93</v>
          </cell>
          <cell r="G242">
            <v>31.51</v>
          </cell>
          <cell r="H242">
            <v>0.25</v>
          </cell>
          <cell r="I242">
            <v>8.65</v>
          </cell>
          <cell r="J242">
            <v>42.67</v>
          </cell>
        </row>
        <row r="243">
          <cell r="A243" t="str">
            <v>BSC_Wolfsberg_A</v>
          </cell>
          <cell r="B243">
            <v>7428</v>
          </cell>
          <cell r="C243" t="str">
            <v>KAWO_St_Paul</v>
          </cell>
          <cell r="D243">
            <v>1</v>
          </cell>
          <cell r="E243">
            <v>1</v>
          </cell>
          <cell r="F243">
            <v>0.94</v>
          </cell>
          <cell r="G243">
            <v>32.11</v>
          </cell>
          <cell r="H243">
            <v>0.11</v>
          </cell>
          <cell r="I243">
            <v>3.87</v>
          </cell>
          <cell r="J243">
            <v>19.07</v>
          </cell>
        </row>
        <row r="244">
          <cell r="A244" t="str">
            <v>BSC_Wolfsberg_A</v>
          </cell>
          <cell r="B244">
            <v>8058</v>
          </cell>
          <cell r="C244" t="str">
            <v>KAWO_St_Paul</v>
          </cell>
          <cell r="D244">
            <v>2</v>
          </cell>
          <cell r="E244">
            <v>1</v>
          </cell>
          <cell r="F244">
            <v>1.1100000000000001</v>
          </cell>
          <cell r="G244">
            <v>13.6</v>
          </cell>
          <cell r="H244">
            <v>0.15</v>
          </cell>
          <cell r="I244">
            <v>1.86</v>
          </cell>
          <cell r="J244">
            <v>25.58</v>
          </cell>
        </row>
        <row r="245">
          <cell r="A245" t="str">
            <v>BSC_Wolfsberg_A</v>
          </cell>
          <cell r="B245">
            <v>7431</v>
          </cell>
          <cell r="C245" t="str">
            <v>KAWO_Woelbl</v>
          </cell>
          <cell r="D245">
            <v>1</v>
          </cell>
          <cell r="E245">
            <v>1</v>
          </cell>
          <cell r="F245">
            <v>0.52</v>
          </cell>
          <cell r="G245">
            <v>17.8</v>
          </cell>
          <cell r="H245">
            <v>0.05</v>
          </cell>
          <cell r="I245">
            <v>1.67</v>
          </cell>
          <cell r="J245">
            <v>8.2200000000000006</v>
          </cell>
        </row>
        <row r="246">
          <cell r="A246" t="str">
            <v>BSC_Wolfsberg_A</v>
          </cell>
          <cell r="B246">
            <v>942</v>
          </cell>
          <cell r="C246" t="str">
            <v>KAWO_Wolfsberg</v>
          </cell>
          <cell r="D246">
            <v>1</v>
          </cell>
          <cell r="E246">
            <v>1</v>
          </cell>
          <cell r="F246">
            <v>2.64</v>
          </cell>
          <cell r="G246">
            <v>32.19</v>
          </cell>
          <cell r="H246">
            <v>0.86</v>
          </cell>
          <cell r="I246">
            <v>10.51</v>
          </cell>
          <cell r="J246">
            <v>144.74</v>
          </cell>
        </row>
        <row r="247">
          <cell r="A247" t="str">
            <v>BSC_Wolfsberg_A</v>
          </cell>
          <cell r="B247">
            <v>943</v>
          </cell>
          <cell r="C247" t="str">
            <v>KAWO_Wolfsberg</v>
          </cell>
          <cell r="D247">
            <v>1</v>
          </cell>
          <cell r="E247">
            <v>2</v>
          </cell>
          <cell r="F247">
            <v>4.96</v>
          </cell>
          <cell r="G247">
            <v>60.45</v>
          </cell>
          <cell r="H247">
            <v>1.56</v>
          </cell>
          <cell r="I247">
            <v>19.059999999999999</v>
          </cell>
          <cell r="J247">
            <v>262.55</v>
          </cell>
        </row>
        <row r="248">
          <cell r="A248" t="str">
            <v>BSC_Wolfsberg_A</v>
          </cell>
          <cell r="B248">
            <v>944</v>
          </cell>
          <cell r="C248" t="str">
            <v>KAWO_Wolfsberg</v>
          </cell>
          <cell r="D248">
            <v>1</v>
          </cell>
          <cell r="E248">
            <v>3</v>
          </cell>
          <cell r="F248">
            <v>2.23</v>
          </cell>
          <cell r="G248">
            <v>27.26</v>
          </cell>
          <cell r="H248">
            <v>0.67</v>
          </cell>
          <cell r="I248">
            <v>8.16</v>
          </cell>
          <cell r="J248">
            <v>112.46</v>
          </cell>
        </row>
        <row r="249">
          <cell r="A249" t="str">
            <v>BSC_Amstetten_A</v>
          </cell>
          <cell r="B249">
            <v>247</v>
          </cell>
          <cell r="C249" t="str">
            <v>NOAM_Amstetten</v>
          </cell>
          <cell r="D249">
            <v>1</v>
          </cell>
          <cell r="E249">
            <v>1</v>
          </cell>
          <cell r="F249">
            <v>3.9</v>
          </cell>
          <cell r="G249">
            <v>47.5</v>
          </cell>
          <cell r="H249">
            <v>1.34</v>
          </cell>
          <cell r="I249">
            <v>16.309999999999999</v>
          </cell>
          <cell r="J249">
            <v>224.69</v>
          </cell>
        </row>
        <row r="250">
          <cell r="A250" t="str">
            <v>BSC_Amstetten_A</v>
          </cell>
          <cell r="B250">
            <v>248</v>
          </cell>
          <cell r="C250" t="str">
            <v>NOAM_Amstetten</v>
          </cell>
          <cell r="D250">
            <v>1</v>
          </cell>
          <cell r="E250">
            <v>2</v>
          </cell>
          <cell r="F250">
            <v>6.4</v>
          </cell>
          <cell r="G250">
            <v>78.02</v>
          </cell>
          <cell r="H250">
            <v>1.74</v>
          </cell>
          <cell r="I250">
            <v>21.21</v>
          </cell>
          <cell r="J250">
            <v>292.19</v>
          </cell>
        </row>
        <row r="251">
          <cell r="A251" t="str">
            <v>BSC_Amstetten_A</v>
          </cell>
          <cell r="B251">
            <v>249</v>
          </cell>
          <cell r="C251" t="str">
            <v>NOAM_Amstetten</v>
          </cell>
          <cell r="D251">
            <v>1</v>
          </cell>
          <cell r="E251">
            <v>3</v>
          </cell>
          <cell r="F251">
            <v>6.11</v>
          </cell>
          <cell r="G251">
            <v>74.540000000000006</v>
          </cell>
          <cell r="H251">
            <v>2.0299999999999998</v>
          </cell>
          <cell r="I251">
            <v>24.76</v>
          </cell>
          <cell r="J251">
            <v>341.16</v>
          </cell>
        </row>
        <row r="252">
          <cell r="A252" t="str">
            <v>BSC_Amstetten_A</v>
          </cell>
          <cell r="B252">
            <v>887</v>
          </cell>
          <cell r="C252" t="str">
            <v>NOAM_Aschbach</v>
          </cell>
          <cell r="D252">
            <v>1</v>
          </cell>
          <cell r="E252">
            <v>1</v>
          </cell>
          <cell r="F252">
            <v>2.67</v>
          </cell>
          <cell r="G252">
            <v>32.590000000000003</v>
          </cell>
          <cell r="H252">
            <v>0.65</v>
          </cell>
          <cell r="I252">
            <v>7.93</v>
          </cell>
          <cell r="J252">
            <v>109.26</v>
          </cell>
        </row>
        <row r="253">
          <cell r="A253" t="str">
            <v>BSC_Amstetten_A</v>
          </cell>
          <cell r="B253">
            <v>1953</v>
          </cell>
          <cell r="C253" t="str">
            <v>NOAM_Euratsfeld</v>
          </cell>
          <cell r="D253">
            <v>1</v>
          </cell>
          <cell r="E253">
            <v>1</v>
          </cell>
          <cell r="F253">
            <v>2.92</v>
          </cell>
          <cell r="G253">
            <v>35.58</v>
          </cell>
          <cell r="H253">
            <v>0.54</v>
          </cell>
          <cell r="I253">
            <v>6.63</v>
          </cell>
          <cell r="J253">
            <v>91.35</v>
          </cell>
        </row>
        <row r="254">
          <cell r="A254" t="str">
            <v>BSC_Amstetten_A</v>
          </cell>
          <cell r="B254">
            <v>277</v>
          </cell>
          <cell r="C254" t="str">
            <v>NOAM_Feitzing</v>
          </cell>
          <cell r="D254">
            <v>1</v>
          </cell>
          <cell r="E254">
            <v>1</v>
          </cell>
          <cell r="F254">
            <v>2.4300000000000002</v>
          </cell>
          <cell r="G254">
            <v>82.78</v>
          </cell>
          <cell r="H254">
            <v>0.75</v>
          </cell>
          <cell r="I254">
            <v>25.62</v>
          </cell>
          <cell r="J254">
            <v>126.36</v>
          </cell>
        </row>
        <row r="255">
          <cell r="A255" t="str">
            <v>BSC_Amstetten_A</v>
          </cell>
          <cell r="B255">
            <v>274</v>
          </cell>
          <cell r="C255" t="str">
            <v>NOAM_Gigereith</v>
          </cell>
          <cell r="D255">
            <v>1</v>
          </cell>
          <cell r="E255">
            <v>1</v>
          </cell>
          <cell r="F255">
            <v>3.83</v>
          </cell>
          <cell r="G255">
            <v>46.77</v>
          </cell>
          <cell r="H255">
            <v>1.1200000000000001</v>
          </cell>
          <cell r="I255">
            <v>13.63</v>
          </cell>
          <cell r="J255">
            <v>187.73</v>
          </cell>
        </row>
        <row r="256">
          <cell r="A256" t="str">
            <v>BSC_Amstetten_A</v>
          </cell>
          <cell r="B256">
            <v>272</v>
          </cell>
          <cell r="C256" t="str">
            <v>NOAM_Oberndorf</v>
          </cell>
          <cell r="D256">
            <v>1</v>
          </cell>
          <cell r="E256">
            <v>1</v>
          </cell>
          <cell r="F256">
            <v>3.26</v>
          </cell>
          <cell r="G256">
            <v>39.79</v>
          </cell>
          <cell r="H256">
            <v>1.04</v>
          </cell>
          <cell r="I256">
            <v>12.71</v>
          </cell>
          <cell r="J256">
            <v>175.06</v>
          </cell>
        </row>
        <row r="257">
          <cell r="A257" t="str">
            <v>BSC_Amstetten_A</v>
          </cell>
          <cell r="B257">
            <v>1957</v>
          </cell>
          <cell r="C257" t="str">
            <v>NOAM_Seitenstetten</v>
          </cell>
          <cell r="D257">
            <v>1</v>
          </cell>
          <cell r="E257">
            <v>1</v>
          </cell>
          <cell r="F257">
            <v>1.75</v>
          </cell>
          <cell r="G257">
            <v>21.38</v>
          </cell>
          <cell r="H257">
            <v>0.34</v>
          </cell>
          <cell r="I257">
            <v>4.1900000000000004</v>
          </cell>
          <cell r="J257">
            <v>57.7</v>
          </cell>
        </row>
        <row r="258">
          <cell r="A258" t="str">
            <v>BSC_Amstetten_A</v>
          </cell>
          <cell r="B258">
            <v>1958</v>
          </cell>
          <cell r="C258" t="str">
            <v>NOAM_Seitenstetten</v>
          </cell>
          <cell r="D258">
            <v>1</v>
          </cell>
          <cell r="E258">
            <v>2</v>
          </cell>
          <cell r="F258">
            <v>1.39</v>
          </cell>
          <cell r="G258">
            <v>16.95</v>
          </cell>
          <cell r="H258">
            <v>0.3</v>
          </cell>
          <cell r="I258">
            <v>3.69</v>
          </cell>
          <cell r="J258">
            <v>50.85</v>
          </cell>
        </row>
        <row r="259">
          <cell r="A259" t="str">
            <v>BSC_Amstetten_A</v>
          </cell>
          <cell r="B259">
            <v>991</v>
          </cell>
          <cell r="C259" t="str">
            <v>NOAM_Sonntagberg</v>
          </cell>
          <cell r="D259">
            <v>1</v>
          </cell>
          <cell r="E259">
            <v>1</v>
          </cell>
          <cell r="F259">
            <v>1.88</v>
          </cell>
          <cell r="G259">
            <v>22.9</v>
          </cell>
          <cell r="H259">
            <v>0.38</v>
          </cell>
          <cell r="I259">
            <v>4.62</v>
          </cell>
          <cell r="J259">
            <v>63.66</v>
          </cell>
        </row>
        <row r="260">
          <cell r="A260" t="str">
            <v>BSC_Amstetten_A</v>
          </cell>
          <cell r="B260">
            <v>7718</v>
          </cell>
          <cell r="C260" t="str">
            <v>NOAM_Sonntagberg</v>
          </cell>
          <cell r="D260">
            <v>1</v>
          </cell>
          <cell r="E260">
            <v>2</v>
          </cell>
          <cell r="F260">
            <v>1.88</v>
          </cell>
          <cell r="G260">
            <v>22.9</v>
          </cell>
          <cell r="H260">
            <v>0.33</v>
          </cell>
          <cell r="I260">
            <v>4.05</v>
          </cell>
          <cell r="J260">
            <v>55.86</v>
          </cell>
        </row>
        <row r="261">
          <cell r="A261" t="str">
            <v>BSC_Amstetten_A</v>
          </cell>
          <cell r="B261">
            <v>273</v>
          </cell>
          <cell r="C261" t="str">
            <v>NOAM_St_Georgen</v>
          </cell>
          <cell r="D261">
            <v>1</v>
          </cell>
          <cell r="E261">
            <v>1</v>
          </cell>
          <cell r="F261">
            <v>12.24</v>
          </cell>
          <cell r="G261">
            <v>149.32</v>
          </cell>
          <cell r="H261">
            <v>1.44</v>
          </cell>
          <cell r="I261">
            <v>17.52</v>
          </cell>
          <cell r="J261">
            <v>241.41</v>
          </cell>
        </row>
        <row r="262">
          <cell r="A262" t="str">
            <v>BSC_Amstetten_A</v>
          </cell>
          <cell r="B262">
            <v>862</v>
          </cell>
          <cell r="C262" t="str">
            <v>NOAM_Ulmerfeld</v>
          </cell>
          <cell r="D262">
            <v>1</v>
          </cell>
          <cell r="E262">
            <v>1</v>
          </cell>
          <cell r="F262">
            <v>5.49</v>
          </cell>
          <cell r="G262">
            <v>66.98</v>
          </cell>
          <cell r="H262">
            <v>1.81</v>
          </cell>
          <cell r="I262">
            <v>22.08</v>
          </cell>
          <cell r="J262">
            <v>304.17</v>
          </cell>
        </row>
        <row r="263">
          <cell r="A263" t="str">
            <v>BSC_Steyr_A</v>
          </cell>
          <cell r="B263">
            <v>1952</v>
          </cell>
          <cell r="C263" t="str">
            <v>NOAM_Vestenthal</v>
          </cell>
          <cell r="D263">
            <v>1</v>
          </cell>
          <cell r="E263">
            <v>1</v>
          </cell>
          <cell r="F263">
            <v>1.59</v>
          </cell>
          <cell r="G263">
            <v>19.39</v>
          </cell>
          <cell r="H263">
            <v>0.42</v>
          </cell>
          <cell r="I263">
            <v>5.17</v>
          </cell>
          <cell r="J263">
            <v>71.2</v>
          </cell>
        </row>
        <row r="264">
          <cell r="A264" t="str">
            <v>BSC_Amstetten_A</v>
          </cell>
          <cell r="B264">
            <v>309</v>
          </cell>
          <cell r="C264" t="str">
            <v>NOAM_Windberg</v>
          </cell>
          <cell r="D264">
            <v>1</v>
          </cell>
          <cell r="E264">
            <v>1</v>
          </cell>
          <cell r="F264">
            <v>5.48</v>
          </cell>
          <cell r="G264">
            <v>66.8</v>
          </cell>
          <cell r="H264">
            <v>1.83</v>
          </cell>
          <cell r="I264">
            <v>22.27</v>
          </cell>
          <cell r="J264">
            <v>306.77</v>
          </cell>
        </row>
        <row r="265">
          <cell r="A265" t="str">
            <v>BSC_Amstetten_A</v>
          </cell>
          <cell r="B265">
            <v>1951</v>
          </cell>
          <cell r="C265" t="str">
            <v>NOAM_Ybbsitz</v>
          </cell>
          <cell r="D265">
            <v>1</v>
          </cell>
          <cell r="E265">
            <v>1</v>
          </cell>
          <cell r="F265">
            <v>1.38</v>
          </cell>
          <cell r="G265">
            <v>46.93</v>
          </cell>
          <cell r="H265">
            <v>0.22</v>
          </cell>
          <cell r="I265">
            <v>7.34</v>
          </cell>
          <cell r="J265">
            <v>36.17</v>
          </cell>
        </row>
        <row r="266">
          <cell r="A266" t="str">
            <v>BSC_Bruck_an_der_Leitha_A</v>
          </cell>
          <cell r="B266">
            <v>693</v>
          </cell>
          <cell r="C266" t="str">
            <v>NOBL_Bad_Deutsch_Altenbg</v>
          </cell>
          <cell r="D266">
            <v>1</v>
          </cell>
          <cell r="E266">
            <v>1</v>
          </cell>
          <cell r="F266">
            <v>2.2999999999999998</v>
          </cell>
          <cell r="G266">
            <v>28.05</v>
          </cell>
          <cell r="H266">
            <v>0.53</v>
          </cell>
          <cell r="I266">
            <v>6.47</v>
          </cell>
          <cell r="J266">
            <v>89.2</v>
          </cell>
        </row>
        <row r="267">
          <cell r="A267" t="str">
            <v>BSC_Bruck_an_der_Leitha_A</v>
          </cell>
          <cell r="B267">
            <v>2103</v>
          </cell>
          <cell r="C267" t="str">
            <v>NOBL_Gerhaus</v>
          </cell>
          <cell r="D267">
            <v>1</v>
          </cell>
          <cell r="E267">
            <v>1</v>
          </cell>
          <cell r="F267">
            <v>1.53</v>
          </cell>
          <cell r="G267">
            <v>18.66</v>
          </cell>
          <cell r="H267">
            <v>0.48</v>
          </cell>
          <cell r="I267">
            <v>5.81</v>
          </cell>
          <cell r="J267">
            <v>80</v>
          </cell>
        </row>
        <row r="268">
          <cell r="A268" t="str">
            <v>BSC_Bruck_an_der_Leitha_A</v>
          </cell>
          <cell r="B268">
            <v>618</v>
          </cell>
          <cell r="C268" t="str">
            <v>NOBL_Goettlesbrunn</v>
          </cell>
          <cell r="D268">
            <v>1</v>
          </cell>
          <cell r="E268">
            <v>1</v>
          </cell>
          <cell r="F268">
            <v>2.0699999999999998</v>
          </cell>
          <cell r="G268">
            <v>70.599999999999994</v>
          </cell>
          <cell r="H268">
            <v>0.5</v>
          </cell>
          <cell r="I268">
            <v>17.149999999999999</v>
          </cell>
          <cell r="J268">
            <v>84.58</v>
          </cell>
        </row>
        <row r="269">
          <cell r="A269" t="str">
            <v>BSC_Bruck_an_der_Leitha_A</v>
          </cell>
          <cell r="B269">
            <v>2353</v>
          </cell>
          <cell r="C269" t="str">
            <v>NOBL_Goettlesbrunn</v>
          </cell>
          <cell r="D269">
            <v>1</v>
          </cell>
          <cell r="E269">
            <v>2</v>
          </cell>
          <cell r="F269">
            <v>1.27</v>
          </cell>
          <cell r="G269">
            <v>15.46</v>
          </cell>
          <cell r="H269">
            <v>0.23</v>
          </cell>
          <cell r="I269">
            <v>2.86</v>
          </cell>
          <cell r="J269">
            <v>39.380000000000003</v>
          </cell>
        </row>
        <row r="270">
          <cell r="A270" t="str">
            <v>BSC_Bruck_an_der_Leitha_A</v>
          </cell>
          <cell r="B270">
            <v>660</v>
          </cell>
          <cell r="C270" t="str">
            <v>NOBL_Goetzendorf</v>
          </cell>
          <cell r="D270">
            <v>1</v>
          </cell>
          <cell r="E270">
            <v>1</v>
          </cell>
          <cell r="F270">
            <v>3.22</v>
          </cell>
          <cell r="G270">
            <v>39.270000000000003</v>
          </cell>
          <cell r="H270">
            <v>0.97</v>
          </cell>
          <cell r="I270">
            <v>11.87</v>
          </cell>
          <cell r="J270">
            <v>163.55000000000001</v>
          </cell>
        </row>
        <row r="271">
          <cell r="A271" t="str">
            <v>BSC_Bruck_an_der_Leitha_A</v>
          </cell>
          <cell r="B271">
            <v>752</v>
          </cell>
          <cell r="C271" t="str">
            <v>NOBL_Hainburg</v>
          </cell>
          <cell r="D271">
            <v>1</v>
          </cell>
          <cell r="E271">
            <v>1</v>
          </cell>
          <cell r="F271">
            <v>5.96</v>
          </cell>
          <cell r="G271">
            <v>72.62</v>
          </cell>
          <cell r="H271">
            <v>1.76</v>
          </cell>
          <cell r="I271">
            <v>21.51</v>
          </cell>
          <cell r="J271">
            <v>296.31</v>
          </cell>
        </row>
        <row r="272">
          <cell r="A272" t="str">
            <v>BSC_Bruck_an_der_Leitha_A</v>
          </cell>
          <cell r="B272">
            <v>8540</v>
          </cell>
          <cell r="C272" t="str">
            <v>NOBL_Mannersdorf</v>
          </cell>
          <cell r="D272">
            <v>1</v>
          </cell>
          <cell r="E272">
            <v>1</v>
          </cell>
          <cell r="F272">
            <v>1.65</v>
          </cell>
          <cell r="G272">
            <v>20.12</v>
          </cell>
          <cell r="H272">
            <v>0.36</v>
          </cell>
          <cell r="I272">
            <v>4.41</v>
          </cell>
          <cell r="J272">
            <v>60.74</v>
          </cell>
        </row>
        <row r="273">
          <cell r="A273" t="str">
            <v>BSC_Bruck_an_der_Leitha_A</v>
          </cell>
          <cell r="B273">
            <v>8541</v>
          </cell>
          <cell r="C273" t="str">
            <v>NOBL_Mannersdorf</v>
          </cell>
          <cell r="D273">
            <v>1</v>
          </cell>
          <cell r="E273">
            <v>2</v>
          </cell>
          <cell r="F273">
            <v>1.63</v>
          </cell>
          <cell r="G273">
            <v>18.09</v>
          </cell>
          <cell r="H273">
            <v>0.27</v>
          </cell>
          <cell r="I273">
            <v>2.95</v>
          </cell>
          <cell r="J273">
            <v>44.67</v>
          </cell>
        </row>
        <row r="274">
          <cell r="A274" t="str">
            <v>BSC_Bruck_an_der_Leitha_A</v>
          </cell>
          <cell r="B274">
            <v>683</v>
          </cell>
          <cell r="C274" t="str">
            <v>NOBL_Petronell_Carnuntum</v>
          </cell>
          <cell r="D274">
            <v>1</v>
          </cell>
          <cell r="E274">
            <v>1</v>
          </cell>
          <cell r="F274">
            <v>1.72</v>
          </cell>
          <cell r="G274">
            <v>58.59</v>
          </cell>
          <cell r="H274">
            <v>0.43</v>
          </cell>
          <cell r="I274">
            <v>14.67</v>
          </cell>
          <cell r="J274">
            <v>72.34</v>
          </cell>
        </row>
        <row r="275">
          <cell r="A275" t="str">
            <v>BSC_Bruck_an_der_Leitha_A</v>
          </cell>
          <cell r="B275">
            <v>2104</v>
          </cell>
          <cell r="C275" t="str">
            <v>NOBL_Prellenkirchen</v>
          </cell>
          <cell r="D275">
            <v>1</v>
          </cell>
          <cell r="E275">
            <v>1</v>
          </cell>
          <cell r="F275">
            <v>0.68</v>
          </cell>
          <cell r="G275">
            <v>23.17</v>
          </cell>
          <cell r="H275">
            <v>0.09</v>
          </cell>
          <cell r="I275">
            <v>3.16</v>
          </cell>
          <cell r="J275">
            <v>15.6</v>
          </cell>
        </row>
        <row r="276">
          <cell r="A276" t="str">
            <v>BSC_Bruck_an_der_Leitha_A</v>
          </cell>
          <cell r="B276">
            <v>2349</v>
          </cell>
          <cell r="C276" t="str">
            <v>NOBL_Prellenkirchen</v>
          </cell>
          <cell r="D276">
            <v>1</v>
          </cell>
          <cell r="E276">
            <v>2</v>
          </cell>
          <cell r="F276">
            <v>0.59</v>
          </cell>
          <cell r="G276">
            <v>7.26</v>
          </cell>
          <cell r="H276">
            <v>7.0000000000000007E-2</v>
          </cell>
          <cell r="I276">
            <v>0.87</v>
          </cell>
          <cell r="J276">
            <v>11.94</v>
          </cell>
        </row>
        <row r="277">
          <cell r="A277" t="str">
            <v>BSC_Bruck_an_der_Leitha_A</v>
          </cell>
          <cell r="B277">
            <v>9211</v>
          </cell>
          <cell r="C277" t="str">
            <v>NOBL_Sommerein</v>
          </cell>
          <cell r="D277">
            <v>1</v>
          </cell>
          <cell r="E277">
            <v>1</v>
          </cell>
          <cell r="F277">
            <v>1.02</v>
          </cell>
          <cell r="G277">
            <v>34.92</v>
          </cell>
          <cell r="H277">
            <v>0.16</v>
          </cell>
          <cell r="I277">
            <v>5.61</v>
          </cell>
          <cell r="J277">
            <v>27.69</v>
          </cell>
        </row>
        <row r="278">
          <cell r="A278" t="str">
            <v>BSC_Bruck_an_der_Leitha_A</v>
          </cell>
          <cell r="B278">
            <v>9880</v>
          </cell>
          <cell r="C278" t="str">
            <v>NOBL_Sommerein</v>
          </cell>
          <cell r="D278">
            <v>1</v>
          </cell>
          <cell r="E278">
            <v>2</v>
          </cell>
          <cell r="F278">
            <v>1.24</v>
          </cell>
          <cell r="G278">
            <v>42.24</v>
          </cell>
          <cell r="H278">
            <v>0.25</v>
          </cell>
          <cell r="I278">
            <v>8.3699999999999992</v>
          </cell>
          <cell r="J278">
            <v>41.28</v>
          </cell>
        </row>
        <row r="279">
          <cell r="A279" t="str">
            <v>BSC_Bruck_an_der_Leitha_A</v>
          </cell>
          <cell r="B279">
            <v>709</v>
          </cell>
          <cell r="C279" t="str">
            <v>NOBL_Zollamt_Berg</v>
          </cell>
          <cell r="D279">
            <v>1</v>
          </cell>
          <cell r="E279">
            <v>1</v>
          </cell>
          <cell r="F279">
            <v>1.9</v>
          </cell>
          <cell r="G279">
            <v>23.14</v>
          </cell>
          <cell r="H279">
            <v>0.37</v>
          </cell>
          <cell r="I279">
            <v>4.46</v>
          </cell>
          <cell r="J279">
            <v>61.48</v>
          </cell>
        </row>
        <row r="280">
          <cell r="A280" t="str">
            <v>BSC_Mödling_A</v>
          </cell>
          <cell r="B280">
            <v>593</v>
          </cell>
          <cell r="C280" t="str">
            <v>NOBN_Alland</v>
          </cell>
          <cell r="D280">
            <v>1</v>
          </cell>
          <cell r="E280">
            <v>1</v>
          </cell>
          <cell r="F280">
            <v>3.57</v>
          </cell>
          <cell r="G280">
            <v>43.5</v>
          </cell>
          <cell r="H280">
            <v>0.82</v>
          </cell>
          <cell r="I280">
            <v>10.01</v>
          </cell>
          <cell r="J280">
            <v>137.94</v>
          </cell>
        </row>
        <row r="281">
          <cell r="A281" t="str">
            <v>BSC_Wiener_Neustadt_A</v>
          </cell>
          <cell r="B281">
            <v>2250</v>
          </cell>
          <cell r="C281" t="str">
            <v>NOBN_Altenmarkt</v>
          </cell>
          <cell r="D281">
            <v>1</v>
          </cell>
          <cell r="E281">
            <v>1</v>
          </cell>
          <cell r="F281">
            <v>1.19</v>
          </cell>
          <cell r="G281">
            <v>14.54</v>
          </cell>
          <cell r="H281">
            <v>0.24</v>
          </cell>
          <cell r="I281">
            <v>2.94</v>
          </cell>
          <cell r="J281">
            <v>40.53</v>
          </cell>
        </row>
        <row r="282">
          <cell r="A282" t="str">
            <v>BSC_Mödling_A</v>
          </cell>
          <cell r="B282">
            <v>962</v>
          </cell>
          <cell r="C282" t="str">
            <v>NOBN_Bad_Voeslau</v>
          </cell>
          <cell r="D282">
            <v>1</v>
          </cell>
          <cell r="E282">
            <v>1</v>
          </cell>
          <cell r="F282">
            <v>4.82</v>
          </cell>
          <cell r="G282">
            <v>58.75</v>
          </cell>
          <cell r="H282">
            <v>1.91</v>
          </cell>
          <cell r="I282">
            <v>23.3</v>
          </cell>
          <cell r="J282">
            <v>320.94</v>
          </cell>
        </row>
        <row r="283">
          <cell r="A283" t="str">
            <v>BSC_Mödling_A</v>
          </cell>
          <cell r="B283">
            <v>499</v>
          </cell>
          <cell r="C283" t="str">
            <v>NOBN_Baden</v>
          </cell>
          <cell r="D283">
            <v>1</v>
          </cell>
          <cell r="E283">
            <v>1</v>
          </cell>
          <cell r="F283">
            <v>6.31</v>
          </cell>
          <cell r="G283">
            <v>76.98</v>
          </cell>
          <cell r="H283">
            <v>2.2999999999999998</v>
          </cell>
          <cell r="I283">
            <v>28.02</v>
          </cell>
          <cell r="J283">
            <v>385.99</v>
          </cell>
        </row>
        <row r="284">
          <cell r="A284" t="str">
            <v>BSC_Mödling_A</v>
          </cell>
          <cell r="B284">
            <v>502</v>
          </cell>
          <cell r="C284" t="str">
            <v>NOBN_Baden</v>
          </cell>
          <cell r="D284">
            <v>1</v>
          </cell>
          <cell r="E284">
            <v>2</v>
          </cell>
          <cell r="F284">
            <v>6.92</v>
          </cell>
          <cell r="G284">
            <v>84.39</v>
          </cell>
          <cell r="H284">
            <v>2.5499999999999998</v>
          </cell>
          <cell r="I284">
            <v>31.04</v>
          </cell>
          <cell r="J284">
            <v>427.62</v>
          </cell>
        </row>
        <row r="285">
          <cell r="A285" t="str">
            <v>BSC_Mödling_A</v>
          </cell>
          <cell r="B285">
            <v>503</v>
          </cell>
          <cell r="C285" t="str">
            <v>NOBN_Baden</v>
          </cell>
          <cell r="D285">
            <v>1</v>
          </cell>
          <cell r="E285">
            <v>3</v>
          </cell>
          <cell r="F285">
            <v>8.42</v>
          </cell>
          <cell r="G285">
            <v>102.71</v>
          </cell>
          <cell r="H285">
            <v>2.74</v>
          </cell>
          <cell r="I285">
            <v>33.47</v>
          </cell>
          <cell r="J285">
            <v>461.15</v>
          </cell>
        </row>
        <row r="286">
          <cell r="A286" t="str">
            <v>BSC_Wiener_Neustadt_A</v>
          </cell>
          <cell r="B286">
            <v>1279</v>
          </cell>
          <cell r="C286" t="str">
            <v>NOBN_Berndorf</v>
          </cell>
          <cell r="D286">
            <v>1</v>
          </cell>
          <cell r="E286">
            <v>1</v>
          </cell>
          <cell r="F286">
            <v>2.52</v>
          </cell>
          <cell r="G286">
            <v>30.7</v>
          </cell>
          <cell r="H286">
            <v>0.65</v>
          </cell>
          <cell r="I286">
            <v>7.98</v>
          </cell>
          <cell r="J286">
            <v>109.96</v>
          </cell>
        </row>
        <row r="287">
          <cell r="A287" t="str">
            <v>BSC_Mödling_A</v>
          </cell>
          <cell r="B287">
            <v>592</v>
          </cell>
          <cell r="C287" t="str">
            <v>NOBN_Doerfl</v>
          </cell>
          <cell r="D287">
            <v>1</v>
          </cell>
          <cell r="E287">
            <v>1</v>
          </cell>
          <cell r="F287">
            <v>1.5</v>
          </cell>
          <cell r="G287">
            <v>18.32</v>
          </cell>
          <cell r="H287">
            <v>0.4</v>
          </cell>
          <cell r="I287">
            <v>4.88</v>
          </cell>
          <cell r="J287">
            <v>67.19</v>
          </cell>
        </row>
        <row r="288">
          <cell r="A288" t="str">
            <v>BSC_Bruck_an_der_Leitha_A</v>
          </cell>
          <cell r="B288">
            <v>368</v>
          </cell>
          <cell r="C288" t="str">
            <v>NOBN_Ebreichsdorf</v>
          </cell>
          <cell r="D288">
            <v>1</v>
          </cell>
          <cell r="E288">
            <v>1</v>
          </cell>
          <cell r="F288">
            <v>4.63</v>
          </cell>
          <cell r="G288">
            <v>56.52</v>
          </cell>
          <cell r="H288">
            <v>1.54</v>
          </cell>
          <cell r="I288">
            <v>18.760000000000002</v>
          </cell>
          <cell r="J288">
            <v>258.39999999999998</v>
          </cell>
        </row>
        <row r="289">
          <cell r="A289" t="str">
            <v>BSC_Bruck_an_der_Leitha_A</v>
          </cell>
          <cell r="B289">
            <v>1710</v>
          </cell>
          <cell r="C289" t="str">
            <v>NOBN_Ebreichsdorf</v>
          </cell>
          <cell r="D289">
            <v>2</v>
          </cell>
          <cell r="E289">
            <v>1</v>
          </cell>
          <cell r="F289">
            <v>4.63</v>
          </cell>
          <cell r="G289">
            <v>56.43</v>
          </cell>
          <cell r="H289">
            <v>1.72</v>
          </cell>
          <cell r="I289">
            <v>20.98</v>
          </cell>
          <cell r="J289">
            <v>289.02999999999997</v>
          </cell>
        </row>
        <row r="290">
          <cell r="A290" t="str">
            <v>BSC_Mödling_A</v>
          </cell>
          <cell r="B290">
            <v>615</v>
          </cell>
          <cell r="C290" t="str">
            <v>NOBN_Heiligenkreuz</v>
          </cell>
          <cell r="D290">
            <v>1</v>
          </cell>
          <cell r="E290">
            <v>1</v>
          </cell>
          <cell r="F290">
            <v>1.31</v>
          </cell>
          <cell r="G290">
            <v>16.010000000000002</v>
          </cell>
          <cell r="H290">
            <v>0.28999999999999998</v>
          </cell>
          <cell r="I290">
            <v>3.48</v>
          </cell>
          <cell r="J290">
            <v>47.88</v>
          </cell>
        </row>
        <row r="291">
          <cell r="A291" t="str">
            <v>BSC_Wiener_Neustadt_A</v>
          </cell>
          <cell r="B291">
            <v>1278</v>
          </cell>
          <cell r="C291" t="str">
            <v>NOBN_Hirtenberg</v>
          </cell>
          <cell r="D291">
            <v>1</v>
          </cell>
          <cell r="E291">
            <v>1</v>
          </cell>
          <cell r="F291">
            <v>3.87</v>
          </cell>
          <cell r="G291">
            <v>47.16</v>
          </cell>
          <cell r="H291">
            <v>1.28</v>
          </cell>
          <cell r="I291">
            <v>15.6</v>
          </cell>
          <cell r="J291">
            <v>214.9</v>
          </cell>
        </row>
        <row r="292">
          <cell r="A292" t="str">
            <v>BSC_Wiener_Neustadt_A</v>
          </cell>
          <cell r="B292">
            <v>1701</v>
          </cell>
          <cell r="C292" t="str">
            <v>NOBN_Hirtenberg</v>
          </cell>
          <cell r="D292">
            <v>1</v>
          </cell>
          <cell r="E292">
            <v>2</v>
          </cell>
          <cell r="F292">
            <v>1.57</v>
          </cell>
          <cell r="G292">
            <v>19.18</v>
          </cell>
          <cell r="H292">
            <v>0.4</v>
          </cell>
          <cell r="I292">
            <v>4.87</v>
          </cell>
          <cell r="J292">
            <v>67.13</v>
          </cell>
        </row>
        <row r="293">
          <cell r="A293" t="str">
            <v>BSC_Mödling_A</v>
          </cell>
          <cell r="B293">
            <v>279</v>
          </cell>
          <cell r="C293" t="str">
            <v>NOBN_Kottingbrunn</v>
          </cell>
          <cell r="D293">
            <v>1</v>
          </cell>
          <cell r="E293">
            <v>1</v>
          </cell>
          <cell r="F293">
            <v>10.69</v>
          </cell>
          <cell r="G293">
            <v>118.6</v>
          </cell>
          <cell r="H293">
            <v>3.87</v>
          </cell>
          <cell r="I293">
            <v>42.96</v>
          </cell>
          <cell r="J293">
            <v>650.17999999999995</v>
          </cell>
        </row>
        <row r="294">
          <cell r="A294" t="str">
            <v>BSC_Mödling_A</v>
          </cell>
          <cell r="B294">
            <v>1658</v>
          </cell>
          <cell r="C294" t="str">
            <v>NOBN_Krainerhuette</v>
          </cell>
          <cell r="D294">
            <v>1</v>
          </cell>
          <cell r="E294">
            <v>1</v>
          </cell>
          <cell r="F294">
            <v>0.72</v>
          </cell>
          <cell r="G294">
            <v>24.7</v>
          </cell>
          <cell r="H294">
            <v>0.08</v>
          </cell>
          <cell r="I294">
            <v>2.88</v>
          </cell>
          <cell r="J294">
            <v>14.18</v>
          </cell>
        </row>
        <row r="295">
          <cell r="A295" t="str">
            <v>BSC_Wiener_Neustadt_A</v>
          </cell>
          <cell r="B295">
            <v>1266</v>
          </cell>
          <cell r="C295" t="str">
            <v>NOBN_Pottendorf</v>
          </cell>
          <cell r="D295">
            <v>1</v>
          </cell>
          <cell r="E295">
            <v>1</v>
          </cell>
          <cell r="F295">
            <v>2.5</v>
          </cell>
          <cell r="G295">
            <v>30.55</v>
          </cell>
          <cell r="H295">
            <v>0.56999999999999995</v>
          </cell>
          <cell r="I295">
            <v>6.94</v>
          </cell>
          <cell r="J295">
            <v>95.6</v>
          </cell>
        </row>
        <row r="296">
          <cell r="A296" t="str">
            <v>BSC_Wiener_Neustadt_A</v>
          </cell>
          <cell r="B296">
            <v>1702</v>
          </cell>
          <cell r="C296" t="str">
            <v>NOBN_Pottendorf</v>
          </cell>
          <cell r="D296">
            <v>1</v>
          </cell>
          <cell r="E296">
            <v>2</v>
          </cell>
          <cell r="F296">
            <v>2.84</v>
          </cell>
          <cell r="G296">
            <v>34.630000000000003</v>
          </cell>
          <cell r="H296">
            <v>0.85</v>
          </cell>
          <cell r="I296">
            <v>10.36</v>
          </cell>
          <cell r="J296">
            <v>142.74</v>
          </cell>
        </row>
        <row r="297">
          <cell r="A297" t="str">
            <v>BSC_Mödling_A</v>
          </cell>
          <cell r="B297">
            <v>992</v>
          </cell>
          <cell r="C297" t="str">
            <v>NOBN_Schwechatbach</v>
          </cell>
          <cell r="D297">
            <v>1</v>
          </cell>
          <cell r="E297">
            <v>1</v>
          </cell>
          <cell r="F297">
            <v>0.34</v>
          </cell>
          <cell r="G297">
            <v>11.5</v>
          </cell>
          <cell r="H297">
            <v>0.04</v>
          </cell>
          <cell r="I297">
            <v>1.5</v>
          </cell>
          <cell r="J297">
            <v>7.37</v>
          </cell>
        </row>
        <row r="298">
          <cell r="A298" t="str">
            <v>BSC_Mödling_A</v>
          </cell>
          <cell r="B298">
            <v>844</v>
          </cell>
          <cell r="C298" t="str">
            <v>NOBN_Siegenfeld_Schwarzb</v>
          </cell>
          <cell r="D298">
            <v>1</v>
          </cell>
          <cell r="E298">
            <v>1</v>
          </cell>
          <cell r="F298">
            <v>1.78</v>
          </cell>
          <cell r="G298">
            <v>60.64</v>
          </cell>
          <cell r="H298">
            <v>0.48</v>
          </cell>
          <cell r="I298">
            <v>16.190000000000001</v>
          </cell>
          <cell r="J298">
            <v>79.849999999999994</v>
          </cell>
        </row>
        <row r="299">
          <cell r="A299" t="str">
            <v>BSC_Bruck_an_der_Leitha_A</v>
          </cell>
          <cell r="B299">
            <v>1269</v>
          </cell>
          <cell r="C299" t="str">
            <v>NOBN_Tattendorf</v>
          </cell>
          <cell r="D299">
            <v>1</v>
          </cell>
          <cell r="E299">
            <v>1</v>
          </cell>
          <cell r="F299">
            <v>5.07</v>
          </cell>
          <cell r="G299">
            <v>61.77</v>
          </cell>
          <cell r="H299">
            <v>1.79</v>
          </cell>
          <cell r="I299">
            <v>21.83</v>
          </cell>
          <cell r="J299">
            <v>300.79000000000002</v>
          </cell>
        </row>
        <row r="300">
          <cell r="A300" t="str">
            <v>BSC_Mödling_A</v>
          </cell>
          <cell r="B300">
            <v>327</v>
          </cell>
          <cell r="C300" t="str">
            <v>NOBN_Traiskirchen</v>
          </cell>
          <cell r="D300">
            <v>1</v>
          </cell>
          <cell r="E300">
            <v>1</v>
          </cell>
          <cell r="F300">
            <v>11.4</v>
          </cell>
          <cell r="G300">
            <v>139.08000000000001</v>
          </cell>
          <cell r="H300">
            <v>5.28</v>
          </cell>
          <cell r="I300">
            <v>64.37</v>
          </cell>
          <cell r="J300">
            <v>886.74</v>
          </cell>
        </row>
        <row r="301">
          <cell r="A301" t="str">
            <v>BSC_Wiener_Neustadt_A</v>
          </cell>
          <cell r="B301">
            <v>2251</v>
          </cell>
          <cell r="C301" t="str">
            <v>NOBN_Weissenbach</v>
          </cell>
          <cell r="D301">
            <v>1</v>
          </cell>
          <cell r="E301">
            <v>1</v>
          </cell>
          <cell r="F301">
            <v>0.75</v>
          </cell>
          <cell r="G301">
            <v>9.1199999999999992</v>
          </cell>
          <cell r="H301">
            <v>0.11</v>
          </cell>
          <cell r="I301">
            <v>1.38</v>
          </cell>
          <cell r="J301">
            <v>19.02</v>
          </cell>
        </row>
        <row r="302">
          <cell r="A302" t="str">
            <v>BSC_Wiener_Neustadt_A</v>
          </cell>
          <cell r="B302">
            <v>7584</v>
          </cell>
          <cell r="C302" t="str">
            <v>NOBN_Weissenbach</v>
          </cell>
          <cell r="D302">
            <v>1</v>
          </cell>
          <cell r="E302">
            <v>2</v>
          </cell>
          <cell r="F302">
            <v>0.7</v>
          </cell>
          <cell r="G302">
            <v>8.57</v>
          </cell>
          <cell r="H302">
            <v>0.1</v>
          </cell>
          <cell r="I302">
            <v>1.18</v>
          </cell>
          <cell r="J302">
            <v>16.22</v>
          </cell>
        </row>
        <row r="303">
          <cell r="A303" t="str">
            <v>BSC_Zwettl_A</v>
          </cell>
          <cell r="B303">
            <v>672</v>
          </cell>
          <cell r="C303" t="str">
            <v>NOGD_Gmuend</v>
          </cell>
          <cell r="D303">
            <v>1</v>
          </cell>
          <cell r="E303">
            <v>1</v>
          </cell>
          <cell r="F303">
            <v>3.97</v>
          </cell>
          <cell r="G303">
            <v>48.38</v>
          </cell>
          <cell r="H303">
            <v>1.01</v>
          </cell>
          <cell r="I303">
            <v>12.32</v>
          </cell>
          <cell r="J303">
            <v>169.73</v>
          </cell>
        </row>
        <row r="304">
          <cell r="A304" t="str">
            <v>BSC_Zwettl_A</v>
          </cell>
          <cell r="B304">
            <v>968</v>
          </cell>
          <cell r="C304" t="str">
            <v>NOGD_Grosschoenau</v>
          </cell>
          <cell r="D304">
            <v>1</v>
          </cell>
          <cell r="E304">
            <v>1</v>
          </cell>
          <cell r="F304">
            <v>1.41</v>
          </cell>
          <cell r="G304">
            <v>17.13</v>
          </cell>
          <cell r="H304">
            <v>0.21</v>
          </cell>
          <cell r="I304">
            <v>2.56</v>
          </cell>
          <cell r="J304">
            <v>35.22</v>
          </cell>
        </row>
        <row r="305">
          <cell r="A305" t="str">
            <v>BSC_Zwettl_A</v>
          </cell>
          <cell r="B305">
            <v>1023</v>
          </cell>
          <cell r="C305" t="str">
            <v>NOGD_Grosspertholz</v>
          </cell>
          <cell r="D305">
            <v>1</v>
          </cell>
          <cell r="E305">
            <v>1</v>
          </cell>
          <cell r="F305">
            <v>1.96</v>
          </cell>
          <cell r="G305">
            <v>66.69</v>
          </cell>
          <cell r="H305">
            <v>0.18</v>
          </cell>
          <cell r="I305">
            <v>6.29</v>
          </cell>
          <cell r="J305">
            <v>31.02</v>
          </cell>
        </row>
        <row r="306">
          <cell r="A306" t="str">
            <v>BSC_Zwettl_A</v>
          </cell>
          <cell r="B306">
            <v>974</v>
          </cell>
          <cell r="C306" t="str">
            <v>NOGD_Heidenreichstein</v>
          </cell>
          <cell r="D306">
            <v>1</v>
          </cell>
          <cell r="E306">
            <v>1</v>
          </cell>
          <cell r="F306">
            <v>2.21</v>
          </cell>
          <cell r="G306">
            <v>26.95</v>
          </cell>
          <cell r="H306">
            <v>0.39</v>
          </cell>
          <cell r="I306">
            <v>4.74</v>
          </cell>
          <cell r="J306">
            <v>65.34</v>
          </cell>
        </row>
        <row r="307">
          <cell r="A307" t="str">
            <v>BSC_Zwettl_A</v>
          </cell>
          <cell r="B307">
            <v>1961</v>
          </cell>
          <cell r="C307" t="str">
            <v>NOGD_Kirchberg_am_Walde</v>
          </cell>
          <cell r="D307">
            <v>1</v>
          </cell>
          <cell r="E307">
            <v>1</v>
          </cell>
          <cell r="F307">
            <v>1.96</v>
          </cell>
          <cell r="G307">
            <v>66.69</v>
          </cell>
          <cell r="H307">
            <v>0.36</v>
          </cell>
          <cell r="I307">
            <v>12.37</v>
          </cell>
          <cell r="J307">
            <v>61</v>
          </cell>
        </row>
        <row r="308">
          <cell r="A308" t="str">
            <v>BSC_Zwettl_A</v>
          </cell>
          <cell r="B308">
            <v>1014</v>
          </cell>
          <cell r="C308" t="str">
            <v>NOGD_Neunagelberg</v>
          </cell>
          <cell r="D308">
            <v>1</v>
          </cell>
          <cell r="E308">
            <v>1</v>
          </cell>
          <cell r="F308">
            <v>0.39</v>
          </cell>
          <cell r="G308">
            <v>13.29</v>
          </cell>
          <cell r="H308">
            <v>0.03</v>
          </cell>
          <cell r="I308">
            <v>1.06</v>
          </cell>
          <cell r="J308">
            <v>5.22</v>
          </cell>
        </row>
        <row r="309">
          <cell r="A309" t="str">
            <v>BSC_Zwettl_A</v>
          </cell>
          <cell r="B309">
            <v>1009</v>
          </cell>
          <cell r="C309" t="str">
            <v>NOGD_Schrems</v>
          </cell>
          <cell r="D309">
            <v>1</v>
          </cell>
          <cell r="E309">
            <v>1</v>
          </cell>
          <cell r="F309">
            <v>2.71</v>
          </cell>
          <cell r="G309">
            <v>92.41</v>
          </cell>
          <cell r="H309">
            <v>0.5</v>
          </cell>
          <cell r="I309">
            <v>17.05</v>
          </cell>
          <cell r="J309">
            <v>84.08</v>
          </cell>
        </row>
        <row r="310">
          <cell r="A310" t="str">
            <v>BSC_Zwettl_A</v>
          </cell>
          <cell r="B310">
            <v>1018</v>
          </cell>
          <cell r="C310" t="str">
            <v>NOGD_St_Martin</v>
          </cell>
          <cell r="D310">
            <v>1</v>
          </cell>
          <cell r="E310">
            <v>1</v>
          </cell>
          <cell r="F310">
            <v>0.37</v>
          </cell>
          <cell r="G310">
            <v>12.52</v>
          </cell>
          <cell r="H310">
            <v>0.05</v>
          </cell>
          <cell r="I310">
            <v>1.57</v>
          </cell>
          <cell r="J310">
            <v>7.72</v>
          </cell>
        </row>
        <row r="311">
          <cell r="A311" t="str">
            <v>BSC_Zwettl_A</v>
          </cell>
          <cell r="B311">
            <v>1017</v>
          </cell>
          <cell r="C311" t="str">
            <v>NOGD_Weitra</v>
          </cell>
          <cell r="D311">
            <v>1</v>
          </cell>
          <cell r="E311">
            <v>1</v>
          </cell>
          <cell r="F311">
            <v>1.86</v>
          </cell>
          <cell r="G311">
            <v>22.74</v>
          </cell>
          <cell r="H311">
            <v>0.4</v>
          </cell>
          <cell r="I311">
            <v>4.82</v>
          </cell>
          <cell r="J311">
            <v>66.45</v>
          </cell>
        </row>
        <row r="312">
          <cell r="A312" t="str">
            <v>BSC_Mistelbach_A</v>
          </cell>
          <cell r="B312">
            <v>9204</v>
          </cell>
          <cell r="C312" t="str">
            <v>NOGF_Auersthal</v>
          </cell>
          <cell r="D312">
            <v>1</v>
          </cell>
          <cell r="E312">
            <v>1</v>
          </cell>
          <cell r="F312">
            <v>1.79</v>
          </cell>
          <cell r="G312">
            <v>60.89</v>
          </cell>
          <cell r="H312">
            <v>0.28999999999999998</v>
          </cell>
          <cell r="I312">
            <v>10.01</v>
          </cell>
          <cell r="J312">
            <v>49.37</v>
          </cell>
        </row>
        <row r="313">
          <cell r="A313" t="str">
            <v>BSC_Mistelbach_A</v>
          </cell>
          <cell r="B313">
            <v>10220</v>
          </cell>
          <cell r="C313" t="str">
            <v>NOGF_Auersthal</v>
          </cell>
          <cell r="D313">
            <v>1</v>
          </cell>
          <cell r="E313">
            <v>2</v>
          </cell>
          <cell r="F313">
            <v>0.49</v>
          </cell>
          <cell r="G313">
            <v>16.61</v>
          </cell>
          <cell r="H313">
            <v>0.08</v>
          </cell>
          <cell r="I313">
            <v>2.82</v>
          </cell>
          <cell r="J313">
            <v>13.92</v>
          </cell>
        </row>
        <row r="314">
          <cell r="A314" t="str">
            <v>BSC_Wien_I</v>
          </cell>
          <cell r="B314">
            <v>705</v>
          </cell>
          <cell r="C314" t="str">
            <v>NOGF_Deutsch_Wagram</v>
          </cell>
          <cell r="D314">
            <v>1</v>
          </cell>
          <cell r="E314">
            <v>1</v>
          </cell>
          <cell r="F314">
            <v>5.74</v>
          </cell>
          <cell r="G314">
            <v>70.03</v>
          </cell>
          <cell r="H314">
            <v>1.82</v>
          </cell>
          <cell r="I314">
            <v>22.19</v>
          </cell>
          <cell r="J314">
            <v>305.70999999999998</v>
          </cell>
        </row>
        <row r="315">
          <cell r="A315" t="str">
            <v>BSC_Mistelbach_A</v>
          </cell>
          <cell r="B315">
            <v>2060</v>
          </cell>
          <cell r="C315" t="str">
            <v>NOGF_Droesing</v>
          </cell>
          <cell r="D315">
            <v>1</v>
          </cell>
          <cell r="E315">
            <v>1</v>
          </cell>
          <cell r="F315">
            <v>1.08</v>
          </cell>
          <cell r="G315">
            <v>36.71</v>
          </cell>
          <cell r="H315">
            <v>0.19</v>
          </cell>
          <cell r="I315">
            <v>6.45</v>
          </cell>
          <cell r="J315">
            <v>31.8</v>
          </cell>
        </row>
        <row r="316">
          <cell r="A316" t="str">
            <v>BSC_Mistelbach_A</v>
          </cell>
          <cell r="B316">
            <v>2064</v>
          </cell>
          <cell r="C316" t="str">
            <v>NOGF_Duernkrut</v>
          </cell>
          <cell r="D316">
            <v>1</v>
          </cell>
          <cell r="E316">
            <v>1</v>
          </cell>
          <cell r="F316">
            <v>1.96</v>
          </cell>
          <cell r="G316">
            <v>23.9</v>
          </cell>
          <cell r="H316">
            <v>0.38</v>
          </cell>
          <cell r="I316">
            <v>4.5999999999999996</v>
          </cell>
          <cell r="J316">
            <v>63.37</v>
          </cell>
        </row>
        <row r="317">
          <cell r="A317" t="str">
            <v>BSC_Wien_I</v>
          </cell>
          <cell r="B317">
            <v>692</v>
          </cell>
          <cell r="C317" t="str">
            <v>NOGF_Engelhartstetten</v>
          </cell>
          <cell r="D317">
            <v>1</v>
          </cell>
          <cell r="E317">
            <v>1</v>
          </cell>
          <cell r="F317">
            <v>1.33</v>
          </cell>
          <cell r="G317">
            <v>45.22</v>
          </cell>
          <cell r="H317">
            <v>0.28999999999999998</v>
          </cell>
          <cell r="I317">
            <v>9.7200000000000006</v>
          </cell>
          <cell r="J317">
            <v>47.91</v>
          </cell>
        </row>
        <row r="318">
          <cell r="A318" t="str">
            <v>BSC_Wien_I</v>
          </cell>
          <cell r="B318">
            <v>687</v>
          </cell>
          <cell r="C318" t="str">
            <v>NOGF_Gaenserndorf</v>
          </cell>
          <cell r="D318">
            <v>1</v>
          </cell>
          <cell r="E318">
            <v>1</v>
          </cell>
          <cell r="F318">
            <v>5.71</v>
          </cell>
          <cell r="G318">
            <v>69.69</v>
          </cell>
          <cell r="H318">
            <v>1.9</v>
          </cell>
          <cell r="I318">
            <v>23.17</v>
          </cell>
          <cell r="J318">
            <v>319.26</v>
          </cell>
        </row>
        <row r="319">
          <cell r="A319" t="str">
            <v>BSC_Wien_I</v>
          </cell>
          <cell r="B319">
            <v>2225</v>
          </cell>
          <cell r="C319" t="str">
            <v>NOGF_Gross_Enzersdorf</v>
          </cell>
          <cell r="D319">
            <v>1</v>
          </cell>
          <cell r="E319">
            <v>1</v>
          </cell>
          <cell r="F319">
            <v>4.5599999999999996</v>
          </cell>
          <cell r="G319">
            <v>55.58</v>
          </cell>
          <cell r="H319">
            <v>1.21</v>
          </cell>
          <cell r="I319">
            <v>14.75</v>
          </cell>
          <cell r="J319">
            <v>203.19</v>
          </cell>
        </row>
        <row r="320">
          <cell r="A320" t="str">
            <v>BSC_Wien_I</v>
          </cell>
          <cell r="B320">
            <v>2226</v>
          </cell>
          <cell r="C320" t="str">
            <v>NOGF_Gross_Enzersdorf</v>
          </cell>
          <cell r="D320">
            <v>1</v>
          </cell>
          <cell r="E320">
            <v>2</v>
          </cell>
          <cell r="F320">
            <v>3.29</v>
          </cell>
          <cell r="G320">
            <v>40.18</v>
          </cell>
          <cell r="H320">
            <v>0.9</v>
          </cell>
          <cell r="I320">
            <v>11.02</v>
          </cell>
          <cell r="J320">
            <v>151.83000000000001</v>
          </cell>
        </row>
        <row r="321">
          <cell r="A321" t="str">
            <v>BSC_Mistelbach_A</v>
          </cell>
          <cell r="B321">
            <v>707</v>
          </cell>
          <cell r="C321" t="str">
            <v>NOGF_Gross_Schweinbarth</v>
          </cell>
          <cell r="D321">
            <v>1</v>
          </cell>
          <cell r="E321">
            <v>1</v>
          </cell>
          <cell r="F321">
            <v>1.0900000000000001</v>
          </cell>
          <cell r="G321">
            <v>13.29</v>
          </cell>
          <cell r="H321">
            <v>0.24</v>
          </cell>
          <cell r="I321">
            <v>2.96</v>
          </cell>
          <cell r="J321">
            <v>40.83</v>
          </cell>
        </row>
        <row r="322">
          <cell r="A322" t="str">
            <v>BSC_Mistelbach_A</v>
          </cell>
          <cell r="B322">
            <v>2058</v>
          </cell>
          <cell r="C322" t="str">
            <v>NOGF_Hohenau</v>
          </cell>
          <cell r="D322">
            <v>1</v>
          </cell>
          <cell r="E322">
            <v>1</v>
          </cell>
          <cell r="F322">
            <v>2.23</v>
          </cell>
          <cell r="G322">
            <v>75.97</v>
          </cell>
          <cell r="H322">
            <v>0.42</v>
          </cell>
          <cell r="I322">
            <v>14.19</v>
          </cell>
          <cell r="J322">
            <v>70</v>
          </cell>
        </row>
        <row r="323">
          <cell r="A323" t="str">
            <v>BSC_Wien_I</v>
          </cell>
          <cell r="B323">
            <v>659</v>
          </cell>
          <cell r="C323" t="str">
            <v>NOGF_Mannersdorf</v>
          </cell>
          <cell r="D323">
            <v>1</v>
          </cell>
          <cell r="E323">
            <v>1</v>
          </cell>
          <cell r="F323">
            <v>2.2999999999999998</v>
          </cell>
          <cell r="G323">
            <v>78.44</v>
          </cell>
          <cell r="H323">
            <v>0.65</v>
          </cell>
          <cell r="I323">
            <v>22.25</v>
          </cell>
          <cell r="J323">
            <v>109.71</v>
          </cell>
        </row>
        <row r="324">
          <cell r="A324" t="str">
            <v>BSC_Wien_I</v>
          </cell>
          <cell r="B324">
            <v>706</v>
          </cell>
          <cell r="C324" t="str">
            <v>NOGF_Marchegg</v>
          </cell>
          <cell r="D324">
            <v>1</v>
          </cell>
          <cell r="E324">
            <v>1</v>
          </cell>
          <cell r="F324">
            <v>1.75</v>
          </cell>
          <cell r="G324">
            <v>59.62</v>
          </cell>
          <cell r="H324">
            <v>0.44</v>
          </cell>
          <cell r="I324">
            <v>14.83</v>
          </cell>
          <cell r="J324">
            <v>73.13</v>
          </cell>
        </row>
        <row r="325">
          <cell r="A325" t="str">
            <v>BSC_Wien_I</v>
          </cell>
          <cell r="B325">
            <v>691</v>
          </cell>
          <cell r="C325" t="str">
            <v>NOGF_Obersiebenbrunn</v>
          </cell>
          <cell r="D325">
            <v>1</v>
          </cell>
          <cell r="E325">
            <v>1</v>
          </cell>
          <cell r="F325">
            <v>1.59</v>
          </cell>
          <cell r="G325">
            <v>54.25</v>
          </cell>
          <cell r="H325">
            <v>0.39</v>
          </cell>
          <cell r="I325">
            <v>13.32</v>
          </cell>
          <cell r="J325">
            <v>65.67</v>
          </cell>
        </row>
        <row r="326">
          <cell r="A326" t="str">
            <v>BSC_Wien_I</v>
          </cell>
          <cell r="B326">
            <v>11400</v>
          </cell>
          <cell r="C326" t="str">
            <v>NOGF_Obersiebenbrunn</v>
          </cell>
          <cell r="D326">
            <v>2</v>
          </cell>
          <cell r="E326">
            <v>1</v>
          </cell>
          <cell r="F326">
            <v>1.71</v>
          </cell>
          <cell r="G326">
            <v>58.17</v>
          </cell>
          <cell r="H326">
            <v>0.24</v>
          </cell>
          <cell r="I326">
            <v>8.25</v>
          </cell>
          <cell r="J326">
            <v>40.69</v>
          </cell>
        </row>
        <row r="327">
          <cell r="A327" t="str">
            <v>BSC_Wien_I</v>
          </cell>
          <cell r="B327">
            <v>710</v>
          </cell>
          <cell r="C327" t="str">
            <v>NOGF_Oberweiden</v>
          </cell>
          <cell r="D327">
            <v>1</v>
          </cell>
          <cell r="E327">
            <v>1</v>
          </cell>
          <cell r="F327">
            <v>1.86</v>
          </cell>
          <cell r="G327">
            <v>22.65</v>
          </cell>
          <cell r="H327">
            <v>0.36</v>
          </cell>
          <cell r="I327">
            <v>4.37</v>
          </cell>
          <cell r="J327">
            <v>60.2</v>
          </cell>
        </row>
        <row r="328">
          <cell r="A328" t="str">
            <v>BSC_Wien_I</v>
          </cell>
          <cell r="B328">
            <v>684</v>
          </cell>
          <cell r="C328" t="str">
            <v>NOGF_Orth_a_d_Donau</v>
          </cell>
          <cell r="D328">
            <v>1</v>
          </cell>
          <cell r="E328">
            <v>1</v>
          </cell>
          <cell r="F328">
            <v>2.69</v>
          </cell>
          <cell r="G328">
            <v>32.840000000000003</v>
          </cell>
          <cell r="H328">
            <v>0.67</v>
          </cell>
          <cell r="I328">
            <v>8.16</v>
          </cell>
          <cell r="J328">
            <v>112.45</v>
          </cell>
        </row>
        <row r="329">
          <cell r="A329" t="str">
            <v>BSC_Wien_I</v>
          </cell>
          <cell r="B329">
            <v>9213</v>
          </cell>
          <cell r="C329" t="str">
            <v>NOGF_Probstdorf</v>
          </cell>
          <cell r="D329">
            <v>1</v>
          </cell>
          <cell r="E329">
            <v>1</v>
          </cell>
          <cell r="F329">
            <v>0.5</v>
          </cell>
          <cell r="G329">
            <v>6.07</v>
          </cell>
          <cell r="H329">
            <v>0.08</v>
          </cell>
          <cell r="I329">
            <v>0.95</v>
          </cell>
          <cell r="J329">
            <v>13.04</v>
          </cell>
        </row>
        <row r="330">
          <cell r="A330" t="str">
            <v>BSC_Wien_I</v>
          </cell>
          <cell r="B330">
            <v>10382</v>
          </cell>
          <cell r="C330" t="str">
            <v>NOGF_Probstdorf</v>
          </cell>
          <cell r="D330">
            <v>1</v>
          </cell>
          <cell r="E330">
            <v>2</v>
          </cell>
          <cell r="F330">
            <v>1.5</v>
          </cell>
          <cell r="G330">
            <v>18.350000000000001</v>
          </cell>
          <cell r="H330">
            <v>0.31</v>
          </cell>
          <cell r="I330">
            <v>3.72</v>
          </cell>
          <cell r="J330">
            <v>51.28</v>
          </cell>
        </row>
        <row r="331">
          <cell r="A331" t="str">
            <v>BSC_Wien_I</v>
          </cell>
          <cell r="B331">
            <v>9203</v>
          </cell>
          <cell r="C331" t="str">
            <v>NOGF_Raasdorf</v>
          </cell>
          <cell r="D331">
            <v>1</v>
          </cell>
          <cell r="E331">
            <v>1</v>
          </cell>
          <cell r="F331">
            <v>0.56999999999999995</v>
          </cell>
          <cell r="G331">
            <v>7.01</v>
          </cell>
          <cell r="H331">
            <v>0.09</v>
          </cell>
          <cell r="I331">
            <v>1.05</v>
          </cell>
          <cell r="J331">
            <v>14.43</v>
          </cell>
        </row>
        <row r="332">
          <cell r="A332" t="str">
            <v>BSC_Wien_I</v>
          </cell>
          <cell r="B332">
            <v>10200</v>
          </cell>
          <cell r="C332" t="str">
            <v>NOGF_Raasdorf</v>
          </cell>
          <cell r="D332">
            <v>1</v>
          </cell>
          <cell r="E332">
            <v>2</v>
          </cell>
          <cell r="F332">
            <v>1.02</v>
          </cell>
          <cell r="G332">
            <v>12.41</v>
          </cell>
          <cell r="H332">
            <v>0.23</v>
          </cell>
          <cell r="I332">
            <v>2.83</v>
          </cell>
          <cell r="J332">
            <v>39.04</v>
          </cell>
        </row>
        <row r="333">
          <cell r="A333" t="str">
            <v>BSC_Wien_I</v>
          </cell>
          <cell r="B333">
            <v>10940</v>
          </cell>
          <cell r="C333" t="str">
            <v>NOGF_Raasdorf</v>
          </cell>
          <cell r="D333">
            <v>1</v>
          </cell>
          <cell r="E333">
            <v>3</v>
          </cell>
          <cell r="F333">
            <v>2.3199999999999998</v>
          </cell>
          <cell r="G333">
            <v>78.95</v>
          </cell>
          <cell r="H333">
            <v>0.52</v>
          </cell>
          <cell r="I333">
            <v>17.649999999999999</v>
          </cell>
          <cell r="J333">
            <v>87.03</v>
          </cell>
        </row>
        <row r="334">
          <cell r="A334" t="str">
            <v>BSC_Wien_I</v>
          </cell>
          <cell r="B334">
            <v>10181</v>
          </cell>
          <cell r="C334" t="str">
            <v>NOGF_Schoenfeld_Lassee</v>
          </cell>
          <cell r="D334">
            <v>1</v>
          </cell>
          <cell r="E334">
            <v>1</v>
          </cell>
          <cell r="F334">
            <v>1.43</v>
          </cell>
          <cell r="G334">
            <v>48.54</v>
          </cell>
          <cell r="H334">
            <v>0.37</v>
          </cell>
          <cell r="I334">
            <v>12.47</v>
          </cell>
          <cell r="J334">
            <v>61.48</v>
          </cell>
        </row>
        <row r="335">
          <cell r="A335" t="str">
            <v>BSC_Wien_I</v>
          </cell>
          <cell r="B335">
            <v>10182</v>
          </cell>
          <cell r="C335" t="str">
            <v>NOGF_Schoenfeld_Lassee</v>
          </cell>
          <cell r="D335">
            <v>1</v>
          </cell>
          <cell r="E335">
            <v>2</v>
          </cell>
          <cell r="F335">
            <v>1.02</v>
          </cell>
          <cell r="G335">
            <v>34.75</v>
          </cell>
          <cell r="H335">
            <v>0.22</v>
          </cell>
          <cell r="I335">
            <v>7.36</v>
          </cell>
          <cell r="J335">
            <v>36.31</v>
          </cell>
        </row>
        <row r="336">
          <cell r="A336" t="str">
            <v>BSC_Wien_I</v>
          </cell>
          <cell r="B336">
            <v>2106</v>
          </cell>
          <cell r="C336" t="str">
            <v>NOGF_Strasshof</v>
          </cell>
          <cell r="D336">
            <v>1</v>
          </cell>
          <cell r="E336">
            <v>1</v>
          </cell>
          <cell r="F336">
            <v>2.4</v>
          </cell>
          <cell r="G336">
            <v>29.21</v>
          </cell>
          <cell r="H336">
            <v>0.69</v>
          </cell>
          <cell r="I336">
            <v>8.36</v>
          </cell>
          <cell r="J336">
            <v>115.17</v>
          </cell>
        </row>
        <row r="337">
          <cell r="A337" t="str">
            <v>BSC_Wien_I</v>
          </cell>
          <cell r="B337">
            <v>2143</v>
          </cell>
          <cell r="C337" t="str">
            <v>NOGF_Strasshof_Silberwald</v>
          </cell>
          <cell r="D337">
            <v>1</v>
          </cell>
          <cell r="E337">
            <v>1</v>
          </cell>
          <cell r="F337">
            <v>1.89</v>
          </cell>
          <cell r="G337">
            <v>64.47</v>
          </cell>
          <cell r="H337">
            <v>0.37</v>
          </cell>
          <cell r="I337">
            <v>12.57</v>
          </cell>
          <cell r="J337">
            <v>61.97</v>
          </cell>
        </row>
        <row r="338">
          <cell r="A338" t="str">
            <v>BSC_Wien_I</v>
          </cell>
          <cell r="B338">
            <v>10280</v>
          </cell>
          <cell r="C338" t="str">
            <v>NOGF_Strasshof_Silberwald</v>
          </cell>
          <cell r="D338">
            <v>2</v>
          </cell>
          <cell r="E338">
            <v>1</v>
          </cell>
          <cell r="F338">
            <v>2.5499999999999998</v>
          </cell>
          <cell r="G338">
            <v>86.87</v>
          </cell>
          <cell r="H338">
            <v>0.72</v>
          </cell>
          <cell r="I338">
            <v>24.56</v>
          </cell>
          <cell r="J338">
            <v>121.09</v>
          </cell>
        </row>
        <row r="339">
          <cell r="A339" t="str">
            <v>BSC_Mistelbach_A</v>
          </cell>
          <cell r="B339">
            <v>2059</v>
          </cell>
          <cell r="C339" t="str">
            <v>NOGF_Zistersdorf</v>
          </cell>
          <cell r="D339">
            <v>1</v>
          </cell>
          <cell r="E339">
            <v>1</v>
          </cell>
          <cell r="F339">
            <v>3.89</v>
          </cell>
          <cell r="G339">
            <v>47.47</v>
          </cell>
          <cell r="H339">
            <v>0.57999999999999996</v>
          </cell>
          <cell r="I339">
            <v>7.09</v>
          </cell>
          <cell r="J339">
            <v>97.7</v>
          </cell>
        </row>
        <row r="340">
          <cell r="A340" t="str">
            <v>BSC_Mistelbach_A</v>
          </cell>
          <cell r="B340">
            <v>973</v>
          </cell>
          <cell r="C340" t="str">
            <v>NOHL_Goellersdorf</v>
          </cell>
          <cell r="D340">
            <v>1</v>
          </cell>
          <cell r="E340">
            <v>1</v>
          </cell>
          <cell r="F340">
            <v>4.07</v>
          </cell>
          <cell r="G340">
            <v>49.6</v>
          </cell>
          <cell r="H340">
            <v>1.08</v>
          </cell>
          <cell r="I340">
            <v>13.17</v>
          </cell>
          <cell r="J340">
            <v>181.46</v>
          </cell>
        </row>
        <row r="341">
          <cell r="A341" t="str">
            <v>BSC_Krems_A</v>
          </cell>
          <cell r="B341">
            <v>633</v>
          </cell>
          <cell r="C341" t="str">
            <v>NOHL_Guntersdorf</v>
          </cell>
          <cell r="D341">
            <v>1</v>
          </cell>
          <cell r="E341">
            <v>1</v>
          </cell>
          <cell r="F341">
            <v>3.65</v>
          </cell>
          <cell r="G341">
            <v>124.43</v>
          </cell>
          <cell r="H341">
            <v>1.1000000000000001</v>
          </cell>
          <cell r="I341">
            <v>37.54</v>
          </cell>
          <cell r="J341">
            <v>185.13</v>
          </cell>
        </row>
        <row r="342">
          <cell r="A342" t="str">
            <v>BSC_Krems_A</v>
          </cell>
          <cell r="B342">
            <v>636</v>
          </cell>
          <cell r="C342" t="str">
            <v>NOHL_Haugsdorf</v>
          </cell>
          <cell r="D342">
            <v>1</v>
          </cell>
          <cell r="E342">
            <v>1</v>
          </cell>
          <cell r="F342">
            <v>3.08</v>
          </cell>
          <cell r="G342">
            <v>105.1</v>
          </cell>
          <cell r="H342">
            <v>0.79</v>
          </cell>
          <cell r="I342">
            <v>26.99</v>
          </cell>
          <cell r="J342">
            <v>133.11000000000001</v>
          </cell>
        </row>
        <row r="343">
          <cell r="A343" t="str">
            <v>BSC_Krems_A</v>
          </cell>
          <cell r="B343">
            <v>634</v>
          </cell>
          <cell r="C343" t="str">
            <v>NOHL_Hollabrunn</v>
          </cell>
          <cell r="D343">
            <v>1</v>
          </cell>
          <cell r="E343">
            <v>1</v>
          </cell>
          <cell r="F343">
            <v>5.61</v>
          </cell>
          <cell r="G343">
            <v>68.38</v>
          </cell>
          <cell r="H343">
            <v>1.59</v>
          </cell>
          <cell r="I343">
            <v>19.37</v>
          </cell>
          <cell r="J343">
            <v>266.86</v>
          </cell>
        </row>
        <row r="344">
          <cell r="A344" t="str">
            <v>BSC_Krems_A</v>
          </cell>
          <cell r="B344">
            <v>635</v>
          </cell>
          <cell r="C344" t="str">
            <v>NOHL_Hollabrunn</v>
          </cell>
          <cell r="D344">
            <v>1</v>
          </cell>
          <cell r="E344">
            <v>2</v>
          </cell>
          <cell r="F344">
            <v>5.86</v>
          </cell>
          <cell r="G344">
            <v>71.400000000000006</v>
          </cell>
          <cell r="H344">
            <v>1.94</v>
          </cell>
          <cell r="I344">
            <v>23.71</v>
          </cell>
          <cell r="J344">
            <v>326.68</v>
          </cell>
        </row>
        <row r="345">
          <cell r="A345" t="str">
            <v>BSC_Mistelbach_A</v>
          </cell>
          <cell r="B345">
            <v>1714</v>
          </cell>
          <cell r="C345" t="str">
            <v>NOHL_Kammersdorf</v>
          </cell>
          <cell r="D345">
            <v>1</v>
          </cell>
          <cell r="E345">
            <v>1</v>
          </cell>
          <cell r="F345">
            <v>1.21</v>
          </cell>
          <cell r="G345">
            <v>41.31</v>
          </cell>
          <cell r="H345">
            <v>0.18</v>
          </cell>
          <cell r="I345">
            <v>6.05</v>
          </cell>
          <cell r="J345">
            <v>29.81</v>
          </cell>
        </row>
        <row r="346">
          <cell r="A346" t="str">
            <v>BSC_Krems_A</v>
          </cell>
          <cell r="B346">
            <v>1015</v>
          </cell>
          <cell r="C346" t="str">
            <v>NOHL_Kleinhaugsdorf</v>
          </cell>
          <cell r="D346">
            <v>1</v>
          </cell>
          <cell r="E346">
            <v>1</v>
          </cell>
          <cell r="F346">
            <v>1.54</v>
          </cell>
          <cell r="G346">
            <v>52.46</v>
          </cell>
          <cell r="H346">
            <v>0.31</v>
          </cell>
          <cell r="I346">
            <v>10.49</v>
          </cell>
          <cell r="J346">
            <v>51.71</v>
          </cell>
        </row>
        <row r="347">
          <cell r="A347" t="str">
            <v>BSC_Mistelbach_A</v>
          </cell>
          <cell r="B347">
            <v>2345</v>
          </cell>
          <cell r="C347" t="str">
            <v>NOHL_Porrau</v>
          </cell>
          <cell r="D347">
            <v>1</v>
          </cell>
          <cell r="E347">
            <v>1</v>
          </cell>
          <cell r="F347">
            <v>0.79</v>
          </cell>
          <cell r="G347">
            <v>27</v>
          </cell>
          <cell r="H347">
            <v>0.12</v>
          </cell>
          <cell r="I347">
            <v>4.1500000000000004</v>
          </cell>
          <cell r="J347">
            <v>20.47</v>
          </cell>
        </row>
        <row r="348">
          <cell r="A348" t="str">
            <v>BSC_Krems_A</v>
          </cell>
          <cell r="B348">
            <v>1454</v>
          </cell>
          <cell r="C348" t="str">
            <v>NOHL_Pulkau</v>
          </cell>
          <cell r="D348">
            <v>1</v>
          </cell>
          <cell r="E348">
            <v>1</v>
          </cell>
          <cell r="F348">
            <v>1.52</v>
          </cell>
          <cell r="G348">
            <v>51.78</v>
          </cell>
          <cell r="H348">
            <v>0.37</v>
          </cell>
          <cell r="I348">
            <v>12.76</v>
          </cell>
          <cell r="J348">
            <v>62.9</v>
          </cell>
        </row>
        <row r="349">
          <cell r="A349" t="str">
            <v>BSC_Krems_A</v>
          </cell>
          <cell r="B349">
            <v>669</v>
          </cell>
          <cell r="C349" t="str">
            <v>NOHL_Ravelsbach</v>
          </cell>
          <cell r="D349">
            <v>1</v>
          </cell>
          <cell r="E349">
            <v>1</v>
          </cell>
          <cell r="F349">
            <v>2.2000000000000002</v>
          </cell>
          <cell r="G349">
            <v>24.39</v>
          </cell>
          <cell r="H349">
            <v>0.66</v>
          </cell>
          <cell r="I349">
            <v>7.38</v>
          </cell>
          <cell r="J349">
            <v>111.72</v>
          </cell>
        </row>
        <row r="350">
          <cell r="A350" t="str">
            <v>BSC_Krems_A</v>
          </cell>
          <cell r="B350">
            <v>1453</v>
          </cell>
          <cell r="C350" t="str">
            <v>NOHL_Retz</v>
          </cell>
          <cell r="D350">
            <v>1</v>
          </cell>
          <cell r="E350">
            <v>1</v>
          </cell>
          <cell r="F350">
            <v>2.36</v>
          </cell>
          <cell r="G350">
            <v>80.400000000000006</v>
          </cell>
          <cell r="H350">
            <v>0.77</v>
          </cell>
          <cell r="I350">
            <v>26.21</v>
          </cell>
          <cell r="J350">
            <v>129.26</v>
          </cell>
        </row>
        <row r="351">
          <cell r="A351" t="str">
            <v>BSC_Krems_A</v>
          </cell>
          <cell r="B351">
            <v>1648</v>
          </cell>
          <cell r="C351" t="str">
            <v>NOHL_Roseldorf</v>
          </cell>
          <cell r="D351">
            <v>1</v>
          </cell>
          <cell r="E351">
            <v>1</v>
          </cell>
          <cell r="F351">
            <v>1.32</v>
          </cell>
          <cell r="G351">
            <v>45.14</v>
          </cell>
          <cell r="H351">
            <v>0.28999999999999998</v>
          </cell>
          <cell r="I351">
            <v>9.82</v>
          </cell>
          <cell r="J351">
            <v>48.42</v>
          </cell>
        </row>
        <row r="352">
          <cell r="A352" t="str">
            <v>BSC_Mistelbach_A</v>
          </cell>
          <cell r="B352">
            <v>1713</v>
          </cell>
          <cell r="C352" t="str">
            <v>NOHL_Seefeld_Kadolz</v>
          </cell>
          <cell r="D352">
            <v>1</v>
          </cell>
          <cell r="E352">
            <v>1</v>
          </cell>
          <cell r="F352">
            <v>2.3199999999999998</v>
          </cell>
          <cell r="G352">
            <v>78.95</v>
          </cell>
          <cell r="H352">
            <v>0.43</v>
          </cell>
          <cell r="I352">
            <v>14.59</v>
          </cell>
          <cell r="J352">
            <v>71.98</v>
          </cell>
        </row>
        <row r="353">
          <cell r="A353" t="str">
            <v>BSC_Krems_A</v>
          </cell>
          <cell r="B353">
            <v>1455</v>
          </cell>
          <cell r="C353" t="str">
            <v>NOHL_Sitzendorf</v>
          </cell>
          <cell r="D353">
            <v>1</v>
          </cell>
          <cell r="E353">
            <v>1</v>
          </cell>
          <cell r="F353">
            <v>2.95</v>
          </cell>
          <cell r="G353">
            <v>35.94</v>
          </cell>
          <cell r="H353">
            <v>0.6</v>
          </cell>
          <cell r="I353">
            <v>7.38</v>
          </cell>
          <cell r="J353">
            <v>101.61</v>
          </cell>
        </row>
        <row r="354">
          <cell r="A354" t="str">
            <v>BSC_Mistelbach_A</v>
          </cell>
          <cell r="B354">
            <v>2066</v>
          </cell>
          <cell r="C354" t="str">
            <v>NOHL_Weyerburg</v>
          </cell>
          <cell r="D354">
            <v>1</v>
          </cell>
          <cell r="E354">
            <v>1</v>
          </cell>
          <cell r="F354">
            <v>2.08</v>
          </cell>
          <cell r="G354">
            <v>70.86</v>
          </cell>
          <cell r="H354">
            <v>0.25</v>
          </cell>
          <cell r="I354">
            <v>8.57</v>
          </cell>
          <cell r="J354">
            <v>42.27</v>
          </cell>
        </row>
        <row r="355">
          <cell r="A355" t="str">
            <v>BSC_Krems_A</v>
          </cell>
          <cell r="B355">
            <v>1456</v>
          </cell>
          <cell r="C355" t="str">
            <v>NOHL_Zellerndorf</v>
          </cell>
          <cell r="D355">
            <v>1</v>
          </cell>
          <cell r="E355">
            <v>1</v>
          </cell>
          <cell r="F355">
            <v>2.25</v>
          </cell>
          <cell r="G355">
            <v>76.56</v>
          </cell>
          <cell r="H355">
            <v>0.55000000000000004</v>
          </cell>
          <cell r="I355">
            <v>18.68</v>
          </cell>
          <cell r="J355">
            <v>92.11</v>
          </cell>
        </row>
        <row r="356">
          <cell r="A356" t="str">
            <v>BSC_Krems_A</v>
          </cell>
          <cell r="B356">
            <v>671</v>
          </cell>
          <cell r="C356" t="str">
            <v>NOHO_Eggenburg</v>
          </cell>
          <cell r="D356">
            <v>1</v>
          </cell>
          <cell r="E356">
            <v>1</v>
          </cell>
          <cell r="F356">
            <v>5.38</v>
          </cell>
          <cell r="G356">
            <v>65.64</v>
          </cell>
          <cell r="H356">
            <v>0.67</v>
          </cell>
          <cell r="I356">
            <v>8.14</v>
          </cell>
          <cell r="J356">
            <v>112.2</v>
          </cell>
        </row>
        <row r="357">
          <cell r="A357" t="str">
            <v>BSC_Krems_A</v>
          </cell>
          <cell r="B357">
            <v>975</v>
          </cell>
          <cell r="C357" t="str">
            <v>NOHO_Gars</v>
          </cell>
          <cell r="D357">
            <v>1</v>
          </cell>
          <cell r="E357">
            <v>1</v>
          </cell>
          <cell r="F357">
            <v>3.06</v>
          </cell>
          <cell r="G357">
            <v>37.380000000000003</v>
          </cell>
          <cell r="H357">
            <v>0.82</v>
          </cell>
          <cell r="I357">
            <v>10.06</v>
          </cell>
          <cell r="J357">
            <v>138.55000000000001</v>
          </cell>
        </row>
        <row r="358">
          <cell r="A358" t="str">
            <v>BSC_Krems_A</v>
          </cell>
          <cell r="B358">
            <v>791</v>
          </cell>
          <cell r="C358" t="str">
            <v>NOHO_Horn</v>
          </cell>
          <cell r="D358">
            <v>1</v>
          </cell>
          <cell r="E358">
            <v>1</v>
          </cell>
          <cell r="F358">
            <v>5.19</v>
          </cell>
          <cell r="G358">
            <v>63.29</v>
          </cell>
          <cell r="H358">
            <v>1.82</v>
          </cell>
          <cell r="I358">
            <v>22.2</v>
          </cell>
          <cell r="J358">
            <v>305.81</v>
          </cell>
        </row>
        <row r="359">
          <cell r="A359" t="str">
            <v>BSC_Krems_A</v>
          </cell>
          <cell r="B359">
            <v>1025</v>
          </cell>
          <cell r="C359" t="str">
            <v>NOHO_Sachsendorf</v>
          </cell>
          <cell r="D359">
            <v>1</v>
          </cell>
          <cell r="E359">
            <v>1</v>
          </cell>
          <cell r="F359">
            <v>1.03</v>
          </cell>
          <cell r="G359">
            <v>35</v>
          </cell>
          <cell r="H359">
            <v>0.18</v>
          </cell>
          <cell r="I359">
            <v>6.29</v>
          </cell>
          <cell r="J359">
            <v>31.04</v>
          </cell>
        </row>
        <row r="360">
          <cell r="A360" t="str">
            <v>BSC_Zwettl_A</v>
          </cell>
          <cell r="B360">
            <v>2138</v>
          </cell>
          <cell r="C360" t="str">
            <v>NOHO_Wildhaeuser</v>
          </cell>
          <cell r="D360">
            <v>1</v>
          </cell>
          <cell r="E360">
            <v>1</v>
          </cell>
          <cell r="F360">
            <v>0.4</v>
          </cell>
          <cell r="G360">
            <v>13.71</v>
          </cell>
          <cell r="H360">
            <v>0.08</v>
          </cell>
          <cell r="I360">
            <v>2.87</v>
          </cell>
          <cell r="J360">
            <v>14.16</v>
          </cell>
        </row>
        <row r="361">
          <cell r="A361" t="str">
            <v>BSC_Mistelbach_A</v>
          </cell>
          <cell r="B361">
            <v>689</v>
          </cell>
          <cell r="C361" t="str">
            <v>NOKO_Ernstbrunn</v>
          </cell>
          <cell r="D361">
            <v>1</v>
          </cell>
          <cell r="E361">
            <v>1</v>
          </cell>
          <cell r="F361">
            <v>2.17</v>
          </cell>
          <cell r="G361">
            <v>73.84</v>
          </cell>
          <cell r="H361">
            <v>0.42</v>
          </cell>
          <cell r="I361">
            <v>14.17</v>
          </cell>
          <cell r="J361">
            <v>69.86</v>
          </cell>
        </row>
        <row r="362">
          <cell r="A362" t="str">
            <v>BSC_Krems_A</v>
          </cell>
          <cell r="B362">
            <v>652</v>
          </cell>
          <cell r="C362" t="str">
            <v>NOKO_Hausleiten</v>
          </cell>
          <cell r="D362">
            <v>1</v>
          </cell>
          <cell r="E362">
            <v>1</v>
          </cell>
          <cell r="F362">
            <v>3.59</v>
          </cell>
          <cell r="G362">
            <v>43.81</v>
          </cell>
          <cell r="H362">
            <v>1.08</v>
          </cell>
          <cell r="I362">
            <v>13.12</v>
          </cell>
          <cell r="J362">
            <v>180.73</v>
          </cell>
        </row>
        <row r="363">
          <cell r="A363" t="str">
            <v>BSC_Krems_A</v>
          </cell>
          <cell r="B363">
            <v>653</v>
          </cell>
          <cell r="C363" t="str">
            <v>NOKO_Hausleiten</v>
          </cell>
          <cell r="D363">
            <v>1</v>
          </cell>
          <cell r="E363">
            <v>2</v>
          </cell>
          <cell r="F363">
            <v>2.6</v>
          </cell>
          <cell r="G363">
            <v>31.71</v>
          </cell>
          <cell r="H363">
            <v>0.79</v>
          </cell>
          <cell r="I363">
            <v>9.61</v>
          </cell>
          <cell r="J363">
            <v>132.41</v>
          </cell>
        </row>
        <row r="364">
          <cell r="A364" t="str">
            <v>BSC_Wien_H</v>
          </cell>
          <cell r="B364">
            <v>516</v>
          </cell>
          <cell r="C364" t="str">
            <v>NOKO_Korneuburg</v>
          </cell>
          <cell r="D364">
            <v>1</v>
          </cell>
          <cell r="E364">
            <v>1</v>
          </cell>
          <cell r="F364">
            <v>6.39</v>
          </cell>
          <cell r="G364">
            <v>77.89</v>
          </cell>
          <cell r="H364">
            <v>1.96</v>
          </cell>
          <cell r="I364">
            <v>23.84</v>
          </cell>
          <cell r="J364">
            <v>328.44</v>
          </cell>
        </row>
        <row r="365">
          <cell r="A365" t="str">
            <v>BSC_Wien_H</v>
          </cell>
          <cell r="B365">
            <v>2359</v>
          </cell>
          <cell r="C365" t="str">
            <v>NOKO_Korneuburg</v>
          </cell>
          <cell r="D365">
            <v>1</v>
          </cell>
          <cell r="E365">
            <v>2</v>
          </cell>
          <cell r="F365">
            <v>7.75</v>
          </cell>
          <cell r="G365">
            <v>94.51</v>
          </cell>
          <cell r="H365">
            <v>2.59</v>
          </cell>
          <cell r="I365">
            <v>31.61</v>
          </cell>
          <cell r="J365">
            <v>435.54</v>
          </cell>
        </row>
        <row r="366">
          <cell r="A366" t="str">
            <v>BSC_Wien_H</v>
          </cell>
          <cell r="B366">
            <v>2360</v>
          </cell>
          <cell r="C366" t="str">
            <v>NOKO_Korneuburg</v>
          </cell>
          <cell r="D366">
            <v>1</v>
          </cell>
          <cell r="E366">
            <v>3</v>
          </cell>
          <cell r="F366">
            <v>5.59</v>
          </cell>
          <cell r="G366">
            <v>68.14</v>
          </cell>
          <cell r="H366">
            <v>2.13</v>
          </cell>
          <cell r="I366">
            <v>25.93</v>
          </cell>
          <cell r="J366">
            <v>357.24</v>
          </cell>
        </row>
        <row r="367">
          <cell r="A367" t="str">
            <v>BSC_Mistelbach_A</v>
          </cell>
          <cell r="B367">
            <v>2068</v>
          </cell>
          <cell r="C367" t="str">
            <v>NOKO_Mitterberg</v>
          </cell>
          <cell r="D367">
            <v>1</v>
          </cell>
          <cell r="E367">
            <v>1</v>
          </cell>
          <cell r="F367">
            <v>0.28000000000000003</v>
          </cell>
          <cell r="G367">
            <v>9.4499999999999993</v>
          </cell>
          <cell r="H367">
            <v>0.02</v>
          </cell>
          <cell r="I367">
            <v>0.68</v>
          </cell>
          <cell r="J367">
            <v>3.36</v>
          </cell>
        </row>
        <row r="368">
          <cell r="A368" t="str">
            <v>BSC_Mistelbach_A</v>
          </cell>
          <cell r="B368">
            <v>2346</v>
          </cell>
          <cell r="C368" t="str">
            <v>NOKO_Nursch</v>
          </cell>
          <cell r="D368">
            <v>1</v>
          </cell>
          <cell r="E368">
            <v>1</v>
          </cell>
          <cell r="F368">
            <v>0.54</v>
          </cell>
          <cell r="G368">
            <v>18.23</v>
          </cell>
          <cell r="H368">
            <v>0.09</v>
          </cell>
          <cell r="I368">
            <v>2.91</v>
          </cell>
          <cell r="J368">
            <v>14.33</v>
          </cell>
        </row>
        <row r="369">
          <cell r="A369" t="str">
            <v>BSC_Wien_H</v>
          </cell>
          <cell r="B369">
            <v>740</v>
          </cell>
          <cell r="C369" t="str">
            <v>NOKO_Rueckersdorf</v>
          </cell>
          <cell r="D369">
            <v>1</v>
          </cell>
          <cell r="E369">
            <v>1</v>
          </cell>
          <cell r="F369">
            <v>2.46</v>
          </cell>
          <cell r="G369">
            <v>29.94</v>
          </cell>
          <cell r="H369">
            <v>0.64</v>
          </cell>
          <cell r="I369">
            <v>7.85</v>
          </cell>
          <cell r="J369">
            <v>108.15</v>
          </cell>
        </row>
        <row r="370">
          <cell r="A370" t="str">
            <v>BSC_Krems_A</v>
          </cell>
          <cell r="B370">
            <v>9228</v>
          </cell>
          <cell r="C370" t="str">
            <v>NOKO_Sierndorf</v>
          </cell>
          <cell r="D370">
            <v>1</v>
          </cell>
          <cell r="E370">
            <v>1</v>
          </cell>
          <cell r="F370">
            <v>1.97</v>
          </cell>
          <cell r="G370">
            <v>67.11</v>
          </cell>
          <cell r="H370">
            <v>0.4</v>
          </cell>
          <cell r="I370">
            <v>13.46</v>
          </cell>
          <cell r="J370">
            <v>66.39</v>
          </cell>
        </row>
        <row r="371">
          <cell r="A371" t="str">
            <v>BSC_Krems_A</v>
          </cell>
          <cell r="B371">
            <v>10680</v>
          </cell>
          <cell r="C371" t="str">
            <v>NOKO_Sierndorf</v>
          </cell>
          <cell r="D371">
            <v>1</v>
          </cell>
          <cell r="E371">
            <v>2</v>
          </cell>
          <cell r="F371">
            <v>1.93</v>
          </cell>
          <cell r="G371">
            <v>65.58</v>
          </cell>
          <cell r="H371">
            <v>0.4</v>
          </cell>
          <cell r="I371">
            <v>13.49</v>
          </cell>
          <cell r="J371">
            <v>66.510000000000005</v>
          </cell>
        </row>
        <row r="372">
          <cell r="A372" t="str">
            <v>BSC_Wien_H</v>
          </cell>
          <cell r="B372">
            <v>464</v>
          </cell>
          <cell r="C372" t="str">
            <v>NOKO_Stockerau</v>
          </cell>
          <cell r="D372">
            <v>1</v>
          </cell>
          <cell r="E372">
            <v>1</v>
          </cell>
          <cell r="F372">
            <v>9.18</v>
          </cell>
          <cell r="G372">
            <v>111.98</v>
          </cell>
          <cell r="H372">
            <v>2.76</v>
          </cell>
          <cell r="I372">
            <v>33.630000000000003</v>
          </cell>
          <cell r="J372">
            <v>463.33</v>
          </cell>
        </row>
        <row r="373">
          <cell r="A373" t="str">
            <v>BSC_Wien_H</v>
          </cell>
          <cell r="B373">
            <v>465</v>
          </cell>
          <cell r="C373" t="str">
            <v>NOKO_Stockerau</v>
          </cell>
          <cell r="D373">
            <v>1</v>
          </cell>
          <cell r="E373">
            <v>2</v>
          </cell>
          <cell r="F373">
            <v>4.2300000000000004</v>
          </cell>
          <cell r="G373">
            <v>51.55</v>
          </cell>
          <cell r="H373">
            <v>1.29</v>
          </cell>
          <cell r="I373">
            <v>15.77</v>
          </cell>
          <cell r="J373">
            <v>217.27</v>
          </cell>
        </row>
        <row r="374">
          <cell r="A374" t="str">
            <v>BSC_Wien_H</v>
          </cell>
          <cell r="B374">
            <v>466</v>
          </cell>
          <cell r="C374" t="str">
            <v>NOKO_Stockerau</v>
          </cell>
          <cell r="D374">
            <v>1</v>
          </cell>
          <cell r="E374">
            <v>3</v>
          </cell>
          <cell r="F374">
            <v>4.91</v>
          </cell>
          <cell r="G374">
            <v>59.91</v>
          </cell>
          <cell r="H374">
            <v>1.59</v>
          </cell>
          <cell r="I374">
            <v>19.43</v>
          </cell>
          <cell r="J374">
            <v>267.62</v>
          </cell>
        </row>
        <row r="375">
          <cell r="A375" t="str">
            <v>BSC_Mistelbach_A</v>
          </cell>
          <cell r="B375">
            <v>738</v>
          </cell>
          <cell r="C375" t="str">
            <v>NOKO_Wetzleinsdorf</v>
          </cell>
          <cell r="D375">
            <v>1</v>
          </cell>
          <cell r="E375">
            <v>1</v>
          </cell>
          <cell r="F375">
            <v>1.91</v>
          </cell>
          <cell r="G375">
            <v>23.29</v>
          </cell>
          <cell r="H375">
            <v>0.51</v>
          </cell>
          <cell r="I375">
            <v>6.25</v>
          </cell>
          <cell r="J375">
            <v>86.15</v>
          </cell>
        </row>
        <row r="376">
          <cell r="A376" t="str">
            <v>BSC_Krems_A</v>
          </cell>
          <cell r="B376">
            <v>1600</v>
          </cell>
          <cell r="C376" t="str">
            <v>NOKR_Arnsdorf</v>
          </cell>
          <cell r="D376">
            <v>1</v>
          </cell>
          <cell r="E376">
            <v>1</v>
          </cell>
          <cell r="F376">
            <v>2.2000000000000002</v>
          </cell>
          <cell r="G376">
            <v>26.8</v>
          </cell>
          <cell r="H376">
            <v>0.56999999999999995</v>
          </cell>
          <cell r="I376">
            <v>6.98</v>
          </cell>
          <cell r="J376">
            <v>96.21</v>
          </cell>
        </row>
        <row r="377">
          <cell r="A377" t="str">
            <v>BSC_Krems_A</v>
          </cell>
          <cell r="B377">
            <v>794</v>
          </cell>
          <cell r="C377" t="str">
            <v>NOKR_Gfoehl</v>
          </cell>
          <cell r="D377">
            <v>1</v>
          </cell>
          <cell r="E377">
            <v>1</v>
          </cell>
          <cell r="F377">
            <v>1.59</v>
          </cell>
          <cell r="G377">
            <v>54.17</v>
          </cell>
          <cell r="H377">
            <v>0.37</v>
          </cell>
          <cell r="I377">
            <v>12.44</v>
          </cell>
          <cell r="J377">
            <v>61.35</v>
          </cell>
        </row>
        <row r="378">
          <cell r="A378" t="str">
            <v>BSC_Krems_A</v>
          </cell>
          <cell r="B378">
            <v>810</v>
          </cell>
          <cell r="C378" t="str">
            <v>NOKR_Langenlois</v>
          </cell>
          <cell r="D378">
            <v>1</v>
          </cell>
          <cell r="E378">
            <v>1</v>
          </cell>
          <cell r="F378">
            <v>4.63</v>
          </cell>
          <cell r="G378">
            <v>56.43</v>
          </cell>
          <cell r="H378">
            <v>1.17</v>
          </cell>
          <cell r="I378">
            <v>14.23</v>
          </cell>
          <cell r="J378">
            <v>196.03</v>
          </cell>
        </row>
        <row r="379">
          <cell r="A379" t="str">
            <v>BSC_Krems_A</v>
          </cell>
          <cell r="B379">
            <v>1176</v>
          </cell>
          <cell r="C379" t="str">
            <v>NOKR_Lengenfeld</v>
          </cell>
          <cell r="D379">
            <v>1</v>
          </cell>
          <cell r="E379">
            <v>1</v>
          </cell>
          <cell r="F379">
            <v>1.71</v>
          </cell>
          <cell r="G379">
            <v>20.88</v>
          </cell>
          <cell r="H379">
            <v>0.49</v>
          </cell>
          <cell r="I379">
            <v>5.97</v>
          </cell>
          <cell r="J379">
            <v>82.31</v>
          </cell>
        </row>
        <row r="380">
          <cell r="A380" t="str">
            <v>BSC_Zwettl_A</v>
          </cell>
          <cell r="B380">
            <v>813</v>
          </cell>
          <cell r="C380" t="str">
            <v>NOKR_Peygarten</v>
          </cell>
          <cell r="D380">
            <v>1</v>
          </cell>
          <cell r="E380">
            <v>1</v>
          </cell>
          <cell r="F380">
            <v>1.38</v>
          </cell>
          <cell r="G380">
            <v>16.8</v>
          </cell>
          <cell r="H380">
            <v>0.26</v>
          </cell>
          <cell r="I380">
            <v>3.19</v>
          </cell>
          <cell r="J380">
            <v>43.9</v>
          </cell>
        </row>
        <row r="381">
          <cell r="A381" t="str">
            <v>BSC_Zwettl_A</v>
          </cell>
          <cell r="B381">
            <v>812</v>
          </cell>
          <cell r="C381" t="str">
            <v>NOKR_Rastenfeld</v>
          </cell>
          <cell r="D381">
            <v>1</v>
          </cell>
          <cell r="E381">
            <v>1</v>
          </cell>
          <cell r="F381">
            <v>0.89</v>
          </cell>
          <cell r="G381">
            <v>10.79</v>
          </cell>
          <cell r="H381">
            <v>7.0000000000000007E-2</v>
          </cell>
          <cell r="I381">
            <v>0.9</v>
          </cell>
          <cell r="J381">
            <v>12.37</v>
          </cell>
        </row>
        <row r="382">
          <cell r="A382" t="str">
            <v>BSC_Krems_A</v>
          </cell>
          <cell r="B382">
            <v>1392</v>
          </cell>
          <cell r="C382" t="str">
            <v>NOKR_Rossatz</v>
          </cell>
          <cell r="D382">
            <v>1</v>
          </cell>
          <cell r="E382">
            <v>1</v>
          </cell>
          <cell r="F382">
            <v>2.63</v>
          </cell>
          <cell r="G382">
            <v>32.130000000000003</v>
          </cell>
          <cell r="H382">
            <v>0.72</v>
          </cell>
          <cell r="I382">
            <v>8.76</v>
          </cell>
          <cell r="J382">
            <v>120.67</v>
          </cell>
        </row>
        <row r="383">
          <cell r="A383" t="str">
            <v>BSC_Krems_A</v>
          </cell>
          <cell r="B383">
            <v>1960</v>
          </cell>
          <cell r="C383" t="str">
            <v>NOKR_Senftenberg</v>
          </cell>
          <cell r="D383">
            <v>1</v>
          </cell>
          <cell r="E383">
            <v>1</v>
          </cell>
          <cell r="F383">
            <v>1.45</v>
          </cell>
          <cell r="G383">
            <v>17.62</v>
          </cell>
          <cell r="H383">
            <v>0.28999999999999998</v>
          </cell>
          <cell r="I383">
            <v>3.58</v>
          </cell>
          <cell r="J383">
            <v>49.32</v>
          </cell>
        </row>
        <row r="384">
          <cell r="A384" t="str">
            <v>BSC_Krems_A</v>
          </cell>
          <cell r="B384">
            <v>893</v>
          </cell>
          <cell r="C384" t="str">
            <v>NOKR_Stiefern</v>
          </cell>
          <cell r="D384">
            <v>1</v>
          </cell>
          <cell r="E384">
            <v>1</v>
          </cell>
          <cell r="F384">
            <v>0.82</v>
          </cell>
          <cell r="G384">
            <v>10.06</v>
          </cell>
          <cell r="H384">
            <v>0.19</v>
          </cell>
          <cell r="I384">
            <v>2.36</v>
          </cell>
          <cell r="J384">
            <v>32.549999999999997</v>
          </cell>
        </row>
        <row r="385">
          <cell r="A385" t="str">
            <v>BSC_Krems_A</v>
          </cell>
          <cell r="B385">
            <v>647</v>
          </cell>
          <cell r="C385" t="str">
            <v>NOKS_Lastenstr</v>
          </cell>
          <cell r="D385">
            <v>1</v>
          </cell>
          <cell r="E385">
            <v>1</v>
          </cell>
          <cell r="F385">
            <v>6.86</v>
          </cell>
          <cell r="G385">
            <v>83.59</v>
          </cell>
          <cell r="H385">
            <v>2.19</v>
          </cell>
          <cell r="I385">
            <v>26.72</v>
          </cell>
          <cell r="J385">
            <v>368.07</v>
          </cell>
        </row>
        <row r="386">
          <cell r="A386" t="str">
            <v>BSC_Krems_A</v>
          </cell>
          <cell r="B386">
            <v>668</v>
          </cell>
          <cell r="C386" t="str">
            <v>NOKS_Lastenstr</v>
          </cell>
          <cell r="D386">
            <v>1</v>
          </cell>
          <cell r="E386">
            <v>2</v>
          </cell>
          <cell r="F386">
            <v>5.56</v>
          </cell>
          <cell r="G386">
            <v>67.77</v>
          </cell>
          <cell r="H386">
            <v>1.43</v>
          </cell>
          <cell r="I386">
            <v>17.45</v>
          </cell>
          <cell r="J386">
            <v>240.38</v>
          </cell>
        </row>
        <row r="387">
          <cell r="A387" t="str">
            <v>BSC_Krems_A</v>
          </cell>
          <cell r="B387">
            <v>686</v>
          </cell>
          <cell r="C387" t="str">
            <v>NOKS_Lastenstr</v>
          </cell>
          <cell r="D387">
            <v>1</v>
          </cell>
          <cell r="E387">
            <v>3</v>
          </cell>
          <cell r="F387">
            <v>11.47</v>
          </cell>
          <cell r="G387">
            <v>139.9</v>
          </cell>
          <cell r="H387">
            <v>4.1399999999999997</v>
          </cell>
          <cell r="I387">
            <v>50.5</v>
          </cell>
          <cell r="J387">
            <v>695.65</v>
          </cell>
        </row>
        <row r="388">
          <cell r="A388" t="str">
            <v>BSC_Krems_A</v>
          </cell>
          <cell r="B388">
            <v>644</v>
          </cell>
          <cell r="C388" t="str">
            <v>NOKS_Mierka</v>
          </cell>
          <cell r="D388">
            <v>1</v>
          </cell>
          <cell r="E388">
            <v>1</v>
          </cell>
          <cell r="F388">
            <v>3.71</v>
          </cell>
          <cell r="G388">
            <v>45.27</v>
          </cell>
          <cell r="H388">
            <v>1.1599999999999999</v>
          </cell>
          <cell r="I388">
            <v>14.19</v>
          </cell>
          <cell r="J388">
            <v>195.5</v>
          </cell>
        </row>
        <row r="389">
          <cell r="A389" t="str">
            <v>BSC_Krems_A</v>
          </cell>
          <cell r="B389">
            <v>645</v>
          </cell>
          <cell r="C389" t="str">
            <v>NOKS_Mierka</v>
          </cell>
          <cell r="D389">
            <v>1</v>
          </cell>
          <cell r="E389">
            <v>2</v>
          </cell>
          <cell r="F389">
            <v>5.66</v>
          </cell>
          <cell r="G389">
            <v>69.02</v>
          </cell>
          <cell r="H389">
            <v>1.78</v>
          </cell>
          <cell r="I389">
            <v>21.76</v>
          </cell>
          <cell r="J389">
            <v>299.77</v>
          </cell>
        </row>
        <row r="390">
          <cell r="A390" t="str">
            <v>BSC_Mariazell_A</v>
          </cell>
          <cell r="B390">
            <v>2253</v>
          </cell>
          <cell r="C390" t="str">
            <v>NOLF_Annaberg</v>
          </cell>
          <cell r="D390">
            <v>1</v>
          </cell>
          <cell r="E390">
            <v>1</v>
          </cell>
          <cell r="F390">
            <v>0.66</v>
          </cell>
          <cell r="G390">
            <v>8.0500000000000007</v>
          </cell>
          <cell r="H390">
            <v>0.05</v>
          </cell>
          <cell r="I390">
            <v>0.63</v>
          </cell>
          <cell r="J390">
            <v>8.67</v>
          </cell>
        </row>
        <row r="391">
          <cell r="A391" t="str">
            <v>BSC_Mariazell_A</v>
          </cell>
          <cell r="B391">
            <v>2052</v>
          </cell>
          <cell r="C391" t="str">
            <v>NOLF_Gemeindealpe</v>
          </cell>
          <cell r="D391">
            <v>1</v>
          </cell>
          <cell r="E391">
            <v>1</v>
          </cell>
          <cell r="F391">
            <v>0.99</v>
          </cell>
          <cell r="G391">
            <v>12.04</v>
          </cell>
          <cell r="H391">
            <v>0.17</v>
          </cell>
          <cell r="I391">
            <v>2.04</v>
          </cell>
          <cell r="J391">
            <v>28.1</v>
          </cell>
        </row>
        <row r="392">
          <cell r="A392" t="str">
            <v>BSC_Mariazell_A</v>
          </cell>
          <cell r="B392">
            <v>1692</v>
          </cell>
          <cell r="C392" t="str">
            <v>NOLF_Josefsberg</v>
          </cell>
          <cell r="D392">
            <v>1</v>
          </cell>
          <cell r="E392">
            <v>1</v>
          </cell>
          <cell r="F392">
            <v>0.75</v>
          </cell>
          <cell r="G392">
            <v>25.66</v>
          </cell>
          <cell r="H392">
            <v>0.1</v>
          </cell>
          <cell r="I392">
            <v>3.53</v>
          </cell>
          <cell r="J392">
            <v>17.39</v>
          </cell>
        </row>
        <row r="393">
          <cell r="A393" t="str">
            <v>BSC_Mariazell_A</v>
          </cell>
          <cell r="B393">
            <v>1974</v>
          </cell>
          <cell r="C393" t="str">
            <v>NOLF_Mitterbach</v>
          </cell>
          <cell r="D393">
            <v>1</v>
          </cell>
          <cell r="E393">
            <v>1</v>
          </cell>
          <cell r="F393">
            <v>1.1299999999999999</v>
          </cell>
          <cell r="G393">
            <v>13.78</v>
          </cell>
          <cell r="H393">
            <v>0.16</v>
          </cell>
          <cell r="I393">
            <v>1.95</v>
          </cell>
          <cell r="J393">
            <v>26.85</v>
          </cell>
        </row>
        <row r="394">
          <cell r="A394" t="str">
            <v>BSC_Mödling_A</v>
          </cell>
          <cell r="B394">
            <v>9216</v>
          </cell>
          <cell r="C394" t="str">
            <v>NOMD_Achau</v>
          </cell>
          <cell r="D394">
            <v>1</v>
          </cell>
          <cell r="E394">
            <v>1</v>
          </cell>
          <cell r="F394">
            <v>2.77</v>
          </cell>
          <cell r="G394">
            <v>94.45</v>
          </cell>
          <cell r="H394">
            <v>0.66</v>
          </cell>
          <cell r="I394">
            <v>22.4</v>
          </cell>
          <cell r="J394">
            <v>110.46</v>
          </cell>
        </row>
        <row r="395">
          <cell r="A395" t="str">
            <v>BSC_Mödling_A</v>
          </cell>
          <cell r="B395">
            <v>9920</v>
          </cell>
          <cell r="C395" t="str">
            <v>NOMD_Achau</v>
          </cell>
          <cell r="D395">
            <v>1</v>
          </cell>
          <cell r="E395">
            <v>2</v>
          </cell>
          <cell r="F395">
            <v>5.05</v>
          </cell>
          <cell r="G395">
            <v>61.58</v>
          </cell>
          <cell r="H395">
            <v>1.43</v>
          </cell>
          <cell r="I395">
            <v>17.38</v>
          </cell>
          <cell r="J395">
            <v>239.47</v>
          </cell>
        </row>
        <row r="396">
          <cell r="A396" t="str">
            <v>BSC_Wien_E</v>
          </cell>
          <cell r="B396">
            <v>643</v>
          </cell>
          <cell r="C396" t="str">
            <v>NOMD_Breitenfurt</v>
          </cell>
          <cell r="D396">
            <v>1</v>
          </cell>
          <cell r="E396">
            <v>1</v>
          </cell>
          <cell r="F396">
            <v>3.06</v>
          </cell>
          <cell r="G396">
            <v>37.35</v>
          </cell>
          <cell r="H396">
            <v>0.93</v>
          </cell>
          <cell r="I396">
            <v>11.29</v>
          </cell>
          <cell r="J396">
            <v>155.59</v>
          </cell>
        </row>
        <row r="397">
          <cell r="A397" t="str">
            <v>BSC_Mödling_A</v>
          </cell>
          <cell r="B397">
            <v>506</v>
          </cell>
          <cell r="C397" t="str">
            <v>NOMD_Brunn_a_G</v>
          </cell>
          <cell r="D397">
            <v>1</v>
          </cell>
          <cell r="E397">
            <v>1</v>
          </cell>
          <cell r="F397">
            <v>2.2200000000000002</v>
          </cell>
          <cell r="G397">
            <v>75.709999999999994</v>
          </cell>
          <cell r="H397">
            <v>0.54</v>
          </cell>
          <cell r="I397">
            <v>18.43</v>
          </cell>
          <cell r="J397">
            <v>90.89</v>
          </cell>
        </row>
        <row r="398">
          <cell r="A398" t="str">
            <v>BSC_Mödling_A</v>
          </cell>
          <cell r="B398">
            <v>2367</v>
          </cell>
          <cell r="C398" t="str">
            <v>NOMD_Brunn_a_G</v>
          </cell>
          <cell r="D398">
            <v>2</v>
          </cell>
          <cell r="E398">
            <v>1</v>
          </cell>
          <cell r="F398">
            <v>4.58</v>
          </cell>
          <cell r="G398">
            <v>50.86</v>
          </cell>
          <cell r="H398">
            <v>1.26</v>
          </cell>
          <cell r="I398">
            <v>13.99</v>
          </cell>
          <cell r="J398">
            <v>211.76</v>
          </cell>
        </row>
        <row r="399">
          <cell r="A399" t="str">
            <v>BSC_Wien_D</v>
          </cell>
          <cell r="B399">
            <v>1437</v>
          </cell>
          <cell r="C399" t="str">
            <v>NOMD_Giesshuebl</v>
          </cell>
          <cell r="D399">
            <v>1</v>
          </cell>
          <cell r="E399">
            <v>1</v>
          </cell>
          <cell r="F399">
            <v>0.6</v>
          </cell>
          <cell r="G399">
            <v>7.29</v>
          </cell>
          <cell r="H399">
            <v>7.0000000000000007E-2</v>
          </cell>
          <cell r="I399">
            <v>0.88</v>
          </cell>
          <cell r="J399">
            <v>12.15</v>
          </cell>
        </row>
        <row r="400">
          <cell r="A400" t="str">
            <v>BSC_Wien_D</v>
          </cell>
          <cell r="B400">
            <v>7737</v>
          </cell>
          <cell r="C400" t="str">
            <v>NOMD_Giesshuebl</v>
          </cell>
          <cell r="D400">
            <v>1</v>
          </cell>
          <cell r="E400">
            <v>2</v>
          </cell>
          <cell r="F400">
            <v>0.88</v>
          </cell>
          <cell r="G400">
            <v>10.67</v>
          </cell>
          <cell r="H400">
            <v>0.17</v>
          </cell>
          <cell r="I400">
            <v>2.08</v>
          </cell>
          <cell r="J400">
            <v>28.7</v>
          </cell>
        </row>
        <row r="401">
          <cell r="A401" t="str">
            <v>BSC_Mödling_A</v>
          </cell>
          <cell r="B401">
            <v>1271</v>
          </cell>
          <cell r="C401" t="str">
            <v>NOMD_Guntramsdorf</v>
          </cell>
          <cell r="D401">
            <v>1</v>
          </cell>
          <cell r="E401">
            <v>1</v>
          </cell>
          <cell r="F401">
            <v>7.69</v>
          </cell>
          <cell r="G401">
            <v>93.81</v>
          </cell>
          <cell r="H401">
            <v>2.2000000000000002</v>
          </cell>
          <cell r="I401">
            <v>26.8</v>
          </cell>
          <cell r="J401">
            <v>369.18</v>
          </cell>
        </row>
        <row r="402">
          <cell r="A402" t="str">
            <v>BSC_Mödling_A</v>
          </cell>
          <cell r="B402">
            <v>2361</v>
          </cell>
          <cell r="C402" t="str">
            <v>NOMD_Guntramsdorf</v>
          </cell>
          <cell r="D402">
            <v>1</v>
          </cell>
          <cell r="E402">
            <v>2</v>
          </cell>
          <cell r="F402">
            <v>2.81</v>
          </cell>
          <cell r="G402">
            <v>95.81</v>
          </cell>
          <cell r="H402">
            <v>0.73</v>
          </cell>
          <cell r="I402">
            <v>25.02</v>
          </cell>
          <cell r="J402">
            <v>123.39</v>
          </cell>
        </row>
        <row r="403">
          <cell r="A403" t="str">
            <v>BSC_Mödling_A</v>
          </cell>
          <cell r="B403">
            <v>2362</v>
          </cell>
          <cell r="C403" t="str">
            <v>NOMD_Guntramsdorf</v>
          </cell>
          <cell r="D403">
            <v>1</v>
          </cell>
          <cell r="E403">
            <v>3</v>
          </cell>
          <cell r="F403">
            <v>5.26</v>
          </cell>
          <cell r="G403">
            <v>64.14</v>
          </cell>
          <cell r="H403">
            <v>1.59</v>
          </cell>
          <cell r="I403">
            <v>19.41</v>
          </cell>
          <cell r="J403">
            <v>267.39</v>
          </cell>
        </row>
        <row r="404">
          <cell r="A404" t="str">
            <v>BSC_Mödling_A</v>
          </cell>
          <cell r="B404">
            <v>8479</v>
          </cell>
          <cell r="C404" t="str">
            <v>NOMD_Hennersdorf</v>
          </cell>
          <cell r="D404">
            <v>1</v>
          </cell>
          <cell r="E404">
            <v>1</v>
          </cell>
          <cell r="F404">
            <v>3.03</v>
          </cell>
          <cell r="G404">
            <v>103.31</v>
          </cell>
          <cell r="H404">
            <v>0.81</v>
          </cell>
          <cell r="I404">
            <v>27.73</v>
          </cell>
          <cell r="J404">
            <v>136.72999999999999</v>
          </cell>
        </row>
        <row r="405">
          <cell r="A405" t="str">
            <v>BSC_Mödling_A</v>
          </cell>
          <cell r="B405">
            <v>1439</v>
          </cell>
          <cell r="C405" t="str">
            <v>NOMD_Hinterbruehl</v>
          </cell>
          <cell r="D405">
            <v>1</v>
          </cell>
          <cell r="E405">
            <v>1</v>
          </cell>
          <cell r="F405">
            <v>4.78</v>
          </cell>
          <cell r="G405">
            <v>58.29</v>
          </cell>
          <cell r="H405">
            <v>1.42</v>
          </cell>
          <cell r="I405">
            <v>17.28</v>
          </cell>
          <cell r="J405">
            <v>238.11</v>
          </cell>
        </row>
        <row r="406">
          <cell r="A406" t="str">
            <v>BSC_Mödling_A</v>
          </cell>
          <cell r="B406">
            <v>688</v>
          </cell>
          <cell r="C406" t="str">
            <v>NOMD_IH_SCS_Gebaeude</v>
          </cell>
          <cell r="D406">
            <v>1</v>
          </cell>
          <cell r="E406">
            <v>1</v>
          </cell>
          <cell r="F406">
            <v>4.83</v>
          </cell>
          <cell r="G406">
            <v>58.87</v>
          </cell>
          <cell r="H406">
            <v>0.79</v>
          </cell>
          <cell r="I406">
            <v>9.66</v>
          </cell>
          <cell r="J406">
            <v>133.07</v>
          </cell>
        </row>
        <row r="407">
          <cell r="A407" t="str">
            <v>BSC_Wien_D</v>
          </cell>
          <cell r="B407">
            <v>646</v>
          </cell>
          <cell r="C407" t="str">
            <v>NOMD_Kaltenleutgeben</v>
          </cell>
          <cell r="D407">
            <v>1</v>
          </cell>
          <cell r="E407">
            <v>1</v>
          </cell>
          <cell r="F407">
            <v>2.5299999999999998</v>
          </cell>
          <cell r="G407">
            <v>30.85</v>
          </cell>
          <cell r="H407">
            <v>0.56999999999999995</v>
          </cell>
          <cell r="I407">
            <v>7.01</v>
          </cell>
          <cell r="J407">
            <v>96.53</v>
          </cell>
        </row>
        <row r="408">
          <cell r="A408" t="str">
            <v>BSC_Wien_D</v>
          </cell>
          <cell r="B408">
            <v>187</v>
          </cell>
          <cell r="C408" t="str">
            <v>NOMD_Knoten_Voesendorf</v>
          </cell>
          <cell r="D408">
            <v>1</v>
          </cell>
          <cell r="E408">
            <v>1</v>
          </cell>
          <cell r="F408">
            <v>10.69</v>
          </cell>
          <cell r="G408">
            <v>130.33000000000001</v>
          </cell>
          <cell r="H408">
            <v>3.51</v>
          </cell>
          <cell r="I408">
            <v>42.86</v>
          </cell>
          <cell r="J408">
            <v>590.41</v>
          </cell>
        </row>
        <row r="409">
          <cell r="A409" t="str">
            <v>BSC_Wien_D</v>
          </cell>
          <cell r="B409">
            <v>188</v>
          </cell>
          <cell r="C409" t="str">
            <v>NOMD_Knoten_Voesendorf</v>
          </cell>
          <cell r="D409">
            <v>1</v>
          </cell>
          <cell r="E409">
            <v>2</v>
          </cell>
          <cell r="F409">
            <v>5.46</v>
          </cell>
          <cell r="G409">
            <v>66.64</v>
          </cell>
          <cell r="H409">
            <v>1.23</v>
          </cell>
          <cell r="I409">
            <v>15.05</v>
          </cell>
          <cell r="J409">
            <v>207.28</v>
          </cell>
        </row>
        <row r="410">
          <cell r="A410" t="str">
            <v>BSC_Wien_D</v>
          </cell>
          <cell r="B410">
            <v>2113</v>
          </cell>
          <cell r="C410" t="str">
            <v>NOMD_Knoten_Voesendorf</v>
          </cell>
          <cell r="D410">
            <v>1</v>
          </cell>
          <cell r="E410">
            <v>3</v>
          </cell>
          <cell r="F410">
            <v>3.13</v>
          </cell>
          <cell r="G410">
            <v>38.200000000000003</v>
          </cell>
          <cell r="H410">
            <v>0.99</v>
          </cell>
          <cell r="I410">
            <v>12.04</v>
          </cell>
          <cell r="J410">
            <v>165.9</v>
          </cell>
        </row>
        <row r="411">
          <cell r="A411" t="str">
            <v>BSC_Wien_D</v>
          </cell>
          <cell r="B411">
            <v>429</v>
          </cell>
          <cell r="C411" t="str">
            <v>NOMD_Moedling</v>
          </cell>
          <cell r="D411">
            <v>1</v>
          </cell>
          <cell r="E411">
            <v>1</v>
          </cell>
          <cell r="F411">
            <v>4.1399999999999997</v>
          </cell>
          <cell r="G411">
            <v>50.49</v>
          </cell>
          <cell r="H411">
            <v>1.51</v>
          </cell>
          <cell r="I411">
            <v>18.37</v>
          </cell>
          <cell r="J411">
            <v>253.08</v>
          </cell>
        </row>
        <row r="412">
          <cell r="A412" t="str">
            <v>BSC_Wien_D</v>
          </cell>
          <cell r="B412">
            <v>430</v>
          </cell>
          <cell r="C412" t="str">
            <v>NOMD_Moedling</v>
          </cell>
          <cell r="D412">
            <v>1</v>
          </cell>
          <cell r="E412">
            <v>2</v>
          </cell>
          <cell r="F412">
            <v>6.04</v>
          </cell>
          <cell r="G412">
            <v>73.66</v>
          </cell>
          <cell r="H412">
            <v>1.78</v>
          </cell>
          <cell r="I412">
            <v>21.7</v>
          </cell>
          <cell r="J412">
            <v>298.94</v>
          </cell>
        </row>
        <row r="413">
          <cell r="A413" t="str">
            <v>BSC_Wien_D</v>
          </cell>
          <cell r="B413">
            <v>2130</v>
          </cell>
          <cell r="C413" t="str">
            <v>NOMD_Moedling</v>
          </cell>
          <cell r="D413">
            <v>1</v>
          </cell>
          <cell r="E413">
            <v>3</v>
          </cell>
          <cell r="F413">
            <v>5.0999999999999996</v>
          </cell>
          <cell r="G413">
            <v>62.22</v>
          </cell>
          <cell r="H413">
            <v>1.45</v>
          </cell>
          <cell r="I413">
            <v>17.73</v>
          </cell>
          <cell r="J413">
            <v>244.29</v>
          </cell>
        </row>
        <row r="414">
          <cell r="A414" t="str">
            <v>BSC_Mödling_A</v>
          </cell>
          <cell r="B414">
            <v>1190</v>
          </cell>
          <cell r="C414" t="str">
            <v>NOMD_Moedling_Ost</v>
          </cell>
          <cell r="D414">
            <v>1</v>
          </cell>
          <cell r="E414">
            <v>1</v>
          </cell>
          <cell r="F414">
            <v>4.33</v>
          </cell>
          <cell r="G414">
            <v>52.8</v>
          </cell>
          <cell r="H414">
            <v>1.36</v>
          </cell>
          <cell r="I414">
            <v>16.53</v>
          </cell>
          <cell r="J414">
            <v>227.71</v>
          </cell>
        </row>
        <row r="415">
          <cell r="A415" t="str">
            <v>BSC_Mödling_A</v>
          </cell>
          <cell r="B415">
            <v>7643</v>
          </cell>
          <cell r="C415" t="str">
            <v>NOMD_Moedling_Ost</v>
          </cell>
          <cell r="D415">
            <v>2</v>
          </cell>
          <cell r="E415">
            <v>1</v>
          </cell>
          <cell r="F415">
            <v>7.22</v>
          </cell>
          <cell r="G415">
            <v>88.05</v>
          </cell>
          <cell r="H415">
            <v>1.91</v>
          </cell>
          <cell r="I415">
            <v>23.3</v>
          </cell>
          <cell r="J415">
            <v>321.04000000000002</v>
          </cell>
        </row>
        <row r="416">
          <cell r="A416" t="str">
            <v>BSC_Mödling_A</v>
          </cell>
          <cell r="B416">
            <v>1270</v>
          </cell>
          <cell r="C416" t="str">
            <v>NOMD_Muenchendorf</v>
          </cell>
          <cell r="D416">
            <v>1</v>
          </cell>
          <cell r="E416">
            <v>1</v>
          </cell>
          <cell r="F416">
            <v>4</v>
          </cell>
          <cell r="G416">
            <v>48.78</v>
          </cell>
          <cell r="H416">
            <v>1.1200000000000001</v>
          </cell>
          <cell r="I416">
            <v>13.62</v>
          </cell>
          <cell r="J416">
            <v>187.58</v>
          </cell>
        </row>
        <row r="417">
          <cell r="A417" t="str">
            <v>BSC_Wien_D</v>
          </cell>
          <cell r="B417">
            <v>138</v>
          </cell>
          <cell r="C417" t="str">
            <v>NOMD_Perchtoldsdf_Ost</v>
          </cell>
          <cell r="D417">
            <v>1</v>
          </cell>
          <cell r="E417">
            <v>1</v>
          </cell>
          <cell r="F417">
            <v>3.06</v>
          </cell>
          <cell r="G417">
            <v>37.25</v>
          </cell>
          <cell r="H417">
            <v>0.83</v>
          </cell>
          <cell r="I417">
            <v>10.1</v>
          </cell>
          <cell r="J417">
            <v>139.08000000000001</v>
          </cell>
        </row>
        <row r="418">
          <cell r="A418" t="str">
            <v>BSC_Wien_D</v>
          </cell>
          <cell r="B418">
            <v>141</v>
          </cell>
          <cell r="C418" t="str">
            <v>NOMD_Perchtoldsdf_Ost</v>
          </cell>
          <cell r="D418">
            <v>1</v>
          </cell>
          <cell r="E418">
            <v>2</v>
          </cell>
          <cell r="F418">
            <v>3.09</v>
          </cell>
          <cell r="G418">
            <v>37.71</v>
          </cell>
          <cell r="H418">
            <v>1.03</v>
          </cell>
          <cell r="I418">
            <v>12.56</v>
          </cell>
          <cell r="J418">
            <v>173</v>
          </cell>
        </row>
        <row r="419">
          <cell r="A419" t="str">
            <v>BSC_Wien_D</v>
          </cell>
          <cell r="B419">
            <v>504</v>
          </cell>
          <cell r="C419" t="str">
            <v>NOMD_Perchtoldsdf_West</v>
          </cell>
          <cell r="D419">
            <v>1</v>
          </cell>
          <cell r="E419">
            <v>1</v>
          </cell>
          <cell r="F419">
            <v>4.09</v>
          </cell>
          <cell r="G419">
            <v>49.88</v>
          </cell>
          <cell r="H419">
            <v>1.29</v>
          </cell>
          <cell r="I419">
            <v>15.71</v>
          </cell>
          <cell r="J419">
            <v>216.37</v>
          </cell>
        </row>
        <row r="420">
          <cell r="A420" t="str">
            <v>BSC_Wien_D</v>
          </cell>
          <cell r="B420">
            <v>505</v>
          </cell>
          <cell r="C420" t="str">
            <v>NOMD_Perchtoldsdf_West</v>
          </cell>
          <cell r="D420">
            <v>1</v>
          </cell>
          <cell r="E420">
            <v>2</v>
          </cell>
          <cell r="F420">
            <v>3.29</v>
          </cell>
          <cell r="G420">
            <v>40.06</v>
          </cell>
          <cell r="H420">
            <v>0.97</v>
          </cell>
          <cell r="I420">
            <v>11.78</v>
          </cell>
          <cell r="J420">
            <v>162.29</v>
          </cell>
        </row>
        <row r="421">
          <cell r="A421" t="str">
            <v>BSC_Mödling_A</v>
          </cell>
          <cell r="B421">
            <v>216</v>
          </cell>
          <cell r="C421" t="str">
            <v>NOMD_Shopping_City_Sued</v>
          </cell>
          <cell r="D421">
            <v>1</v>
          </cell>
          <cell r="E421">
            <v>1</v>
          </cell>
          <cell r="F421">
            <v>9.33</v>
          </cell>
          <cell r="G421">
            <v>113.75</v>
          </cell>
          <cell r="H421">
            <v>2.34</v>
          </cell>
          <cell r="I421">
            <v>28.48</v>
          </cell>
          <cell r="J421">
            <v>392.29</v>
          </cell>
        </row>
        <row r="422">
          <cell r="A422" t="str">
            <v>BSC_Mödling_A</v>
          </cell>
          <cell r="B422">
            <v>217</v>
          </cell>
          <cell r="C422" t="str">
            <v>NOMD_Shopping_City_Sued</v>
          </cell>
          <cell r="D422">
            <v>1</v>
          </cell>
          <cell r="E422">
            <v>2</v>
          </cell>
          <cell r="F422">
            <v>9.3800000000000008</v>
          </cell>
          <cell r="G422">
            <v>114.39</v>
          </cell>
          <cell r="H422">
            <v>2.88</v>
          </cell>
          <cell r="I422">
            <v>35.159999999999997</v>
          </cell>
          <cell r="J422">
            <v>484.38</v>
          </cell>
        </row>
        <row r="423">
          <cell r="A423" t="str">
            <v>BSC_Mödling_A</v>
          </cell>
          <cell r="B423">
            <v>220</v>
          </cell>
          <cell r="C423" t="str">
            <v>NOMD_Shopping_City_Sued</v>
          </cell>
          <cell r="D423">
            <v>1</v>
          </cell>
          <cell r="E423">
            <v>3</v>
          </cell>
          <cell r="F423">
            <v>3.82</v>
          </cell>
          <cell r="G423">
            <v>46.61</v>
          </cell>
          <cell r="H423">
            <v>0.98</v>
          </cell>
          <cell r="I423">
            <v>12.01</v>
          </cell>
          <cell r="J423">
            <v>165.46</v>
          </cell>
        </row>
        <row r="424">
          <cell r="A424" t="str">
            <v>BSC_Mödling_A</v>
          </cell>
          <cell r="B424">
            <v>614</v>
          </cell>
          <cell r="C424" t="str">
            <v>NOMD_Sparbach</v>
          </cell>
          <cell r="D424">
            <v>1</v>
          </cell>
          <cell r="E424">
            <v>1</v>
          </cell>
          <cell r="F424">
            <v>1.41</v>
          </cell>
          <cell r="G424">
            <v>17.13</v>
          </cell>
          <cell r="H424">
            <v>0.35</v>
          </cell>
          <cell r="I424">
            <v>4.28</v>
          </cell>
          <cell r="J424">
            <v>58.93</v>
          </cell>
        </row>
        <row r="425">
          <cell r="A425" t="str">
            <v>BSC_Mödling_A</v>
          </cell>
          <cell r="B425">
            <v>613</v>
          </cell>
          <cell r="C425" t="str">
            <v>NOMD_Weissenbach</v>
          </cell>
          <cell r="D425">
            <v>1</v>
          </cell>
          <cell r="E425">
            <v>1</v>
          </cell>
          <cell r="F425">
            <v>0.81</v>
          </cell>
          <cell r="G425">
            <v>9.85</v>
          </cell>
          <cell r="H425">
            <v>0.15</v>
          </cell>
          <cell r="I425">
            <v>1.88</v>
          </cell>
          <cell r="J425">
            <v>25.96</v>
          </cell>
        </row>
        <row r="426">
          <cell r="A426" t="str">
            <v>BSC_Mödling_A</v>
          </cell>
          <cell r="B426">
            <v>328</v>
          </cell>
          <cell r="C426" t="str">
            <v>NOMD_Wiener_Neudorf</v>
          </cell>
          <cell r="D426">
            <v>1</v>
          </cell>
          <cell r="E426">
            <v>1</v>
          </cell>
          <cell r="F426">
            <v>5.07</v>
          </cell>
          <cell r="G426">
            <v>61.86</v>
          </cell>
          <cell r="H426">
            <v>1.03</v>
          </cell>
          <cell r="I426">
            <v>12.58</v>
          </cell>
          <cell r="J426">
            <v>173.3</v>
          </cell>
        </row>
        <row r="427">
          <cell r="A427" t="str">
            <v>BSC_Mödling_A</v>
          </cell>
          <cell r="B427">
            <v>329</v>
          </cell>
          <cell r="C427" t="str">
            <v>NOMD_Wiener_Neudorf</v>
          </cell>
          <cell r="D427">
            <v>1</v>
          </cell>
          <cell r="E427">
            <v>2</v>
          </cell>
          <cell r="F427">
            <v>6.22</v>
          </cell>
          <cell r="G427">
            <v>75.819999999999993</v>
          </cell>
          <cell r="H427">
            <v>1.59</v>
          </cell>
          <cell r="I427">
            <v>19.34</v>
          </cell>
          <cell r="J427">
            <v>266.38</v>
          </cell>
        </row>
        <row r="428">
          <cell r="A428" t="str">
            <v>BSC_Mödling_A</v>
          </cell>
          <cell r="B428">
            <v>330</v>
          </cell>
          <cell r="C428" t="str">
            <v>NOMD_Wiener_Neudorf</v>
          </cell>
          <cell r="D428">
            <v>1</v>
          </cell>
          <cell r="E428">
            <v>3</v>
          </cell>
          <cell r="F428">
            <v>6.45</v>
          </cell>
          <cell r="G428">
            <v>78.63</v>
          </cell>
          <cell r="H428">
            <v>2.16</v>
          </cell>
          <cell r="I428">
            <v>26.39</v>
          </cell>
          <cell r="J428">
            <v>363.57</v>
          </cell>
        </row>
        <row r="429">
          <cell r="A429" t="str">
            <v>BSC_St_Pölten_A</v>
          </cell>
          <cell r="B429">
            <v>670</v>
          </cell>
          <cell r="C429" t="str">
            <v>NOME_Aggsbach</v>
          </cell>
          <cell r="D429">
            <v>1</v>
          </cell>
          <cell r="E429">
            <v>1</v>
          </cell>
          <cell r="F429">
            <v>1.1100000000000001</v>
          </cell>
          <cell r="G429">
            <v>37.729999999999997</v>
          </cell>
          <cell r="H429">
            <v>0.31</v>
          </cell>
          <cell r="I429">
            <v>10.53</v>
          </cell>
          <cell r="J429">
            <v>51.93</v>
          </cell>
        </row>
        <row r="430">
          <cell r="A430" t="str">
            <v>BSC_Amstetten_A</v>
          </cell>
          <cell r="B430">
            <v>425</v>
          </cell>
          <cell r="C430" t="str">
            <v>NOME_Brunn</v>
          </cell>
          <cell r="D430">
            <v>1</v>
          </cell>
          <cell r="E430">
            <v>1</v>
          </cell>
          <cell r="F430">
            <v>6.19</v>
          </cell>
          <cell r="G430">
            <v>75.48</v>
          </cell>
          <cell r="H430">
            <v>1.58</v>
          </cell>
          <cell r="I430">
            <v>19.23</v>
          </cell>
          <cell r="J430">
            <v>264.89</v>
          </cell>
        </row>
        <row r="431">
          <cell r="A431" t="str">
            <v>BSC_St_Pölten_A</v>
          </cell>
          <cell r="B431">
            <v>1394</v>
          </cell>
          <cell r="C431" t="str">
            <v>NOME_Emmersdorf</v>
          </cell>
          <cell r="D431">
            <v>1</v>
          </cell>
          <cell r="E431">
            <v>1</v>
          </cell>
          <cell r="F431">
            <v>2.1</v>
          </cell>
          <cell r="G431">
            <v>25.55</v>
          </cell>
          <cell r="H431">
            <v>0.49</v>
          </cell>
          <cell r="I431">
            <v>5.93</v>
          </cell>
          <cell r="J431">
            <v>81.64</v>
          </cell>
        </row>
        <row r="432">
          <cell r="A432" t="str">
            <v>BSC_Amstetten_A</v>
          </cell>
          <cell r="B432">
            <v>983</v>
          </cell>
          <cell r="C432" t="str">
            <v>NOME_Hengstberg</v>
          </cell>
          <cell r="D432">
            <v>1</v>
          </cell>
          <cell r="E432">
            <v>1</v>
          </cell>
          <cell r="F432">
            <v>1.02</v>
          </cell>
          <cell r="G432">
            <v>34.659999999999997</v>
          </cell>
          <cell r="H432">
            <v>0.2</v>
          </cell>
          <cell r="I432">
            <v>6.65</v>
          </cell>
          <cell r="J432">
            <v>32.79</v>
          </cell>
        </row>
        <row r="433">
          <cell r="A433" t="str">
            <v>BSC_St_Pölten_A</v>
          </cell>
          <cell r="B433">
            <v>888</v>
          </cell>
          <cell r="C433" t="str">
            <v>NOME_Kilb</v>
          </cell>
          <cell r="D433">
            <v>1</v>
          </cell>
          <cell r="E433">
            <v>1</v>
          </cell>
          <cell r="F433">
            <v>1.5</v>
          </cell>
          <cell r="G433">
            <v>51.27</v>
          </cell>
          <cell r="H433">
            <v>0.46</v>
          </cell>
          <cell r="I433">
            <v>15.75</v>
          </cell>
          <cell r="J433">
            <v>77.680000000000007</v>
          </cell>
        </row>
        <row r="434">
          <cell r="A434" t="str">
            <v>BSC_St_Pölten_A</v>
          </cell>
          <cell r="B434">
            <v>60</v>
          </cell>
          <cell r="C434" t="str">
            <v>NOME_Loosdorf</v>
          </cell>
          <cell r="D434">
            <v>1</v>
          </cell>
          <cell r="E434">
            <v>1</v>
          </cell>
          <cell r="F434">
            <v>4.55</v>
          </cell>
          <cell r="G434">
            <v>55.46</v>
          </cell>
          <cell r="H434">
            <v>1.53</v>
          </cell>
          <cell r="I434">
            <v>18.68</v>
          </cell>
          <cell r="J434">
            <v>257.32</v>
          </cell>
        </row>
        <row r="435">
          <cell r="A435" t="str">
            <v>BSC_Amstetten_A</v>
          </cell>
          <cell r="B435">
            <v>897</v>
          </cell>
          <cell r="C435" t="str">
            <v>NOME_Marbach</v>
          </cell>
          <cell r="D435">
            <v>1</v>
          </cell>
          <cell r="E435">
            <v>1</v>
          </cell>
          <cell r="F435">
            <v>1.91</v>
          </cell>
          <cell r="G435">
            <v>23.29</v>
          </cell>
          <cell r="H435">
            <v>0.46</v>
          </cell>
          <cell r="I435">
            <v>5.59</v>
          </cell>
          <cell r="J435">
            <v>77</v>
          </cell>
        </row>
        <row r="436">
          <cell r="A436" t="str">
            <v>BSC_St_Pölten_A</v>
          </cell>
          <cell r="B436">
            <v>393</v>
          </cell>
          <cell r="C436" t="str">
            <v>NOME_Melk</v>
          </cell>
          <cell r="D436">
            <v>1</v>
          </cell>
          <cell r="E436">
            <v>1</v>
          </cell>
          <cell r="F436">
            <v>5.79</v>
          </cell>
          <cell r="G436">
            <v>70.61</v>
          </cell>
          <cell r="H436">
            <v>2.04</v>
          </cell>
          <cell r="I436">
            <v>24.83</v>
          </cell>
          <cell r="J436">
            <v>342.09</v>
          </cell>
        </row>
        <row r="437">
          <cell r="A437" t="str">
            <v>BSC_St_Pölten_A</v>
          </cell>
          <cell r="B437">
            <v>594</v>
          </cell>
          <cell r="C437" t="str">
            <v>NOME_Ornding</v>
          </cell>
          <cell r="D437">
            <v>1</v>
          </cell>
          <cell r="E437">
            <v>1</v>
          </cell>
          <cell r="F437">
            <v>2.72</v>
          </cell>
          <cell r="G437">
            <v>33.17</v>
          </cell>
          <cell r="H437">
            <v>0.79</v>
          </cell>
          <cell r="I437">
            <v>9.58</v>
          </cell>
          <cell r="J437">
            <v>132.01</v>
          </cell>
        </row>
        <row r="438">
          <cell r="A438" t="str">
            <v>BSC_Amstetten_A</v>
          </cell>
          <cell r="B438">
            <v>2014</v>
          </cell>
          <cell r="C438" t="str">
            <v>NOME_Persenbeug</v>
          </cell>
          <cell r="D438">
            <v>1</v>
          </cell>
          <cell r="E438">
            <v>1</v>
          </cell>
          <cell r="F438">
            <v>5.74</v>
          </cell>
          <cell r="G438">
            <v>70</v>
          </cell>
          <cell r="H438">
            <v>1.63</v>
          </cell>
          <cell r="I438">
            <v>19.86</v>
          </cell>
          <cell r="J438">
            <v>273.61</v>
          </cell>
        </row>
        <row r="439">
          <cell r="A439" t="str">
            <v>BSC_Amstetten_A</v>
          </cell>
          <cell r="B439">
            <v>982</v>
          </cell>
          <cell r="C439" t="str">
            <v>NOME_St_Leonhard</v>
          </cell>
          <cell r="D439">
            <v>1</v>
          </cell>
          <cell r="E439">
            <v>1</v>
          </cell>
          <cell r="F439">
            <v>2.75</v>
          </cell>
          <cell r="G439">
            <v>33.6</v>
          </cell>
          <cell r="H439">
            <v>0.57999999999999996</v>
          </cell>
          <cell r="I439">
            <v>7.13</v>
          </cell>
          <cell r="J439">
            <v>98.26</v>
          </cell>
        </row>
        <row r="440">
          <cell r="A440" t="str">
            <v>BSC_Amstetten_A</v>
          </cell>
          <cell r="B440">
            <v>276</v>
          </cell>
          <cell r="C440" t="str">
            <v>NOME_Weinzierlberg</v>
          </cell>
          <cell r="D440">
            <v>1</v>
          </cell>
          <cell r="E440">
            <v>1</v>
          </cell>
          <cell r="F440">
            <v>8.74</v>
          </cell>
          <cell r="G440">
            <v>106.64</v>
          </cell>
          <cell r="H440">
            <v>1.72</v>
          </cell>
          <cell r="I440">
            <v>20.94</v>
          </cell>
          <cell r="J440">
            <v>288.52999999999997</v>
          </cell>
        </row>
        <row r="441">
          <cell r="A441" t="str">
            <v>BSC_Amstetten_A</v>
          </cell>
          <cell r="B441">
            <v>275</v>
          </cell>
          <cell r="C441" t="str">
            <v>NOME_Ybbsfeld</v>
          </cell>
          <cell r="D441">
            <v>1</v>
          </cell>
          <cell r="E441">
            <v>1</v>
          </cell>
          <cell r="F441">
            <v>10.68</v>
          </cell>
          <cell r="G441">
            <v>130.21</v>
          </cell>
          <cell r="H441">
            <v>1.18</v>
          </cell>
          <cell r="I441">
            <v>14.41</v>
          </cell>
          <cell r="J441">
            <v>198.58</v>
          </cell>
        </row>
        <row r="442">
          <cell r="A442" t="str">
            <v>BSC_Mistelbach_A</v>
          </cell>
          <cell r="B442">
            <v>2056</v>
          </cell>
          <cell r="C442" t="str">
            <v>NOMI_Altlichtenwarth</v>
          </cell>
          <cell r="D442">
            <v>1</v>
          </cell>
          <cell r="E442">
            <v>1</v>
          </cell>
          <cell r="F442">
            <v>1.44</v>
          </cell>
          <cell r="G442">
            <v>49.06</v>
          </cell>
          <cell r="H442">
            <v>0.4</v>
          </cell>
          <cell r="I442">
            <v>13.46</v>
          </cell>
          <cell r="J442">
            <v>66.39</v>
          </cell>
        </row>
        <row r="443">
          <cell r="A443" t="str">
            <v>BSC_Mistelbach_A</v>
          </cell>
          <cell r="B443">
            <v>2053</v>
          </cell>
          <cell r="C443" t="str">
            <v>NOMI_Bernhardsthal</v>
          </cell>
          <cell r="D443">
            <v>1</v>
          </cell>
          <cell r="E443">
            <v>1</v>
          </cell>
          <cell r="F443">
            <v>1.36</v>
          </cell>
          <cell r="G443">
            <v>46.42</v>
          </cell>
          <cell r="H443">
            <v>0.21</v>
          </cell>
          <cell r="I443">
            <v>7.04</v>
          </cell>
          <cell r="J443">
            <v>34.700000000000003</v>
          </cell>
        </row>
        <row r="444">
          <cell r="A444" t="str">
            <v>BSC_Mistelbach_A</v>
          </cell>
          <cell r="B444">
            <v>2026</v>
          </cell>
          <cell r="C444" t="str">
            <v>NOMI_Eichenbrunn</v>
          </cell>
          <cell r="D444">
            <v>1</v>
          </cell>
          <cell r="E444">
            <v>1</v>
          </cell>
          <cell r="F444">
            <v>0.49</v>
          </cell>
          <cell r="G444">
            <v>16.61</v>
          </cell>
          <cell r="H444">
            <v>0.06</v>
          </cell>
          <cell r="I444">
            <v>2.0299999999999998</v>
          </cell>
          <cell r="J444">
            <v>10.01</v>
          </cell>
        </row>
        <row r="445">
          <cell r="A445" t="str">
            <v>BSC_Mistelbach_A</v>
          </cell>
          <cell r="B445">
            <v>708</v>
          </cell>
          <cell r="C445" t="str">
            <v>NOMI_Gaweinstal</v>
          </cell>
          <cell r="D445">
            <v>1</v>
          </cell>
          <cell r="E445">
            <v>1</v>
          </cell>
          <cell r="F445">
            <v>2.78</v>
          </cell>
          <cell r="G445">
            <v>33.93</v>
          </cell>
          <cell r="H445">
            <v>0.62</v>
          </cell>
          <cell r="I445">
            <v>7.6</v>
          </cell>
          <cell r="J445">
            <v>104.64</v>
          </cell>
        </row>
        <row r="446">
          <cell r="A446" t="str">
            <v>BSC_Mistelbach_A</v>
          </cell>
          <cell r="B446">
            <v>10720</v>
          </cell>
          <cell r="C446" t="str">
            <v>NOMI_Gross_Engersdorf</v>
          </cell>
          <cell r="D446">
            <v>1</v>
          </cell>
          <cell r="E446">
            <v>1</v>
          </cell>
          <cell r="F446">
            <v>1.26</v>
          </cell>
          <cell r="G446">
            <v>15.4</v>
          </cell>
          <cell r="H446">
            <v>0.19</v>
          </cell>
          <cell r="I446">
            <v>2.2599999999999998</v>
          </cell>
          <cell r="J446">
            <v>31.19</v>
          </cell>
        </row>
        <row r="447">
          <cell r="A447" t="str">
            <v>BSC_Mistelbach_A</v>
          </cell>
          <cell r="B447">
            <v>10721</v>
          </cell>
          <cell r="C447" t="str">
            <v>NOMI_Gross_Engersdorf</v>
          </cell>
          <cell r="D447">
            <v>1</v>
          </cell>
          <cell r="E447">
            <v>2</v>
          </cell>
          <cell r="F447">
            <v>1.73</v>
          </cell>
          <cell r="G447">
            <v>21.13</v>
          </cell>
          <cell r="H447">
            <v>0.38</v>
          </cell>
          <cell r="I447">
            <v>4.6100000000000003</v>
          </cell>
          <cell r="J447">
            <v>63.48</v>
          </cell>
        </row>
        <row r="448">
          <cell r="A448" t="str">
            <v>BSC_Mistelbach_A</v>
          </cell>
          <cell r="B448">
            <v>2038</v>
          </cell>
          <cell r="C448" t="str">
            <v>NOMI_Hobersdorf</v>
          </cell>
          <cell r="D448">
            <v>1</v>
          </cell>
          <cell r="E448">
            <v>1</v>
          </cell>
          <cell r="F448">
            <v>2.4700000000000002</v>
          </cell>
          <cell r="G448">
            <v>84.14</v>
          </cell>
          <cell r="H448">
            <v>0.53</v>
          </cell>
          <cell r="I448">
            <v>18.13</v>
          </cell>
          <cell r="J448">
            <v>89.41</v>
          </cell>
        </row>
        <row r="449">
          <cell r="A449" t="str">
            <v>BSC_Mistelbach_A</v>
          </cell>
          <cell r="B449">
            <v>2040</v>
          </cell>
          <cell r="C449" t="str">
            <v>NOMI_Hoerersdorf</v>
          </cell>
          <cell r="D449">
            <v>1</v>
          </cell>
          <cell r="E449">
            <v>1</v>
          </cell>
          <cell r="F449">
            <v>1.17</v>
          </cell>
          <cell r="G449">
            <v>39.94</v>
          </cell>
          <cell r="H449">
            <v>0.34</v>
          </cell>
          <cell r="I449">
            <v>11.66</v>
          </cell>
          <cell r="J449">
            <v>57.5</v>
          </cell>
        </row>
        <row r="450">
          <cell r="A450" t="str">
            <v>BSC_Mistelbach_A</v>
          </cell>
          <cell r="B450">
            <v>1306</v>
          </cell>
          <cell r="C450" t="str">
            <v>NOMI_Kasanberg</v>
          </cell>
          <cell r="D450">
            <v>1</v>
          </cell>
          <cell r="E450">
            <v>1</v>
          </cell>
          <cell r="F450">
            <v>1.67</v>
          </cell>
          <cell r="G450">
            <v>56.81</v>
          </cell>
          <cell r="H450">
            <v>0.4</v>
          </cell>
          <cell r="I450">
            <v>13.75</v>
          </cell>
          <cell r="J450">
            <v>67.81</v>
          </cell>
        </row>
        <row r="451">
          <cell r="A451" t="str">
            <v>BSC_Mistelbach_A</v>
          </cell>
          <cell r="B451">
            <v>2057</v>
          </cell>
          <cell r="C451" t="str">
            <v>NOMI_Katzelsdorf</v>
          </cell>
          <cell r="D451">
            <v>1</v>
          </cell>
          <cell r="E451">
            <v>1</v>
          </cell>
          <cell r="F451">
            <v>0.97</v>
          </cell>
          <cell r="G451">
            <v>32.96</v>
          </cell>
          <cell r="H451">
            <v>0.13</v>
          </cell>
          <cell r="I451">
            <v>4.5</v>
          </cell>
          <cell r="J451">
            <v>22.18</v>
          </cell>
        </row>
        <row r="452">
          <cell r="A452" t="str">
            <v>BSC_Mistelbach_A</v>
          </cell>
          <cell r="B452">
            <v>2016</v>
          </cell>
          <cell r="C452" t="str">
            <v>NOMI_Laa_an_der_Thaya</v>
          </cell>
          <cell r="D452">
            <v>1</v>
          </cell>
          <cell r="E452">
            <v>1</v>
          </cell>
          <cell r="F452">
            <v>2.96</v>
          </cell>
          <cell r="G452">
            <v>32.909999999999997</v>
          </cell>
          <cell r="H452">
            <v>0.85</v>
          </cell>
          <cell r="I452">
            <v>9.42</v>
          </cell>
          <cell r="J452">
            <v>142.55000000000001</v>
          </cell>
        </row>
        <row r="453">
          <cell r="A453" t="str">
            <v>BSC_Mistelbach_A</v>
          </cell>
          <cell r="B453">
            <v>749</v>
          </cell>
          <cell r="C453" t="str">
            <v>NOMI_Mistelbach</v>
          </cell>
          <cell r="D453">
            <v>1</v>
          </cell>
          <cell r="E453">
            <v>1</v>
          </cell>
          <cell r="F453">
            <v>4.45</v>
          </cell>
          <cell r="G453">
            <v>54.3</v>
          </cell>
          <cell r="H453">
            <v>1.58</v>
          </cell>
          <cell r="I453">
            <v>19.22</v>
          </cell>
          <cell r="J453">
            <v>264.79000000000002</v>
          </cell>
        </row>
        <row r="454">
          <cell r="A454" t="str">
            <v>BSC_Mistelbach_A</v>
          </cell>
          <cell r="B454">
            <v>750</v>
          </cell>
          <cell r="C454" t="str">
            <v>NOMI_Neubau</v>
          </cell>
          <cell r="D454">
            <v>1</v>
          </cell>
          <cell r="E454">
            <v>1</v>
          </cell>
          <cell r="F454">
            <v>1.35</v>
          </cell>
          <cell r="G454">
            <v>16.52</v>
          </cell>
          <cell r="H454">
            <v>0.27</v>
          </cell>
          <cell r="I454">
            <v>3.25</v>
          </cell>
          <cell r="J454">
            <v>44.81</v>
          </cell>
        </row>
        <row r="455">
          <cell r="A455" t="str">
            <v>BSC_Mistelbach_A</v>
          </cell>
          <cell r="B455">
            <v>2022</v>
          </cell>
          <cell r="C455" t="str">
            <v>NOMI_Poysdorf</v>
          </cell>
          <cell r="D455">
            <v>1</v>
          </cell>
          <cell r="E455">
            <v>1</v>
          </cell>
          <cell r="F455">
            <v>1.88</v>
          </cell>
          <cell r="G455">
            <v>64.13</v>
          </cell>
          <cell r="H455">
            <v>0.43</v>
          </cell>
          <cell r="I455">
            <v>14.68</v>
          </cell>
          <cell r="J455">
            <v>72.37</v>
          </cell>
        </row>
        <row r="456">
          <cell r="A456" t="str">
            <v>BSC_Mistelbach_A</v>
          </cell>
          <cell r="B456">
            <v>963</v>
          </cell>
          <cell r="C456" t="str">
            <v>NOMI_Schrick</v>
          </cell>
          <cell r="D456">
            <v>1</v>
          </cell>
          <cell r="E456">
            <v>1</v>
          </cell>
          <cell r="F456">
            <v>0.87</v>
          </cell>
          <cell r="G456">
            <v>29.64</v>
          </cell>
          <cell r="H456">
            <v>0.2</v>
          </cell>
          <cell r="I456">
            <v>6.77</v>
          </cell>
          <cell r="J456">
            <v>33.380000000000003</v>
          </cell>
        </row>
        <row r="457">
          <cell r="A457" t="str">
            <v>BSC_Mistelbach_A</v>
          </cell>
          <cell r="B457">
            <v>2019</v>
          </cell>
          <cell r="C457" t="str">
            <v>NOMI_Staatz</v>
          </cell>
          <cell r="D457">
            <v>1</v>
          </cell>
          <cell r="E457">
            <v>1</v>
          </cell>
          <cell r="F457">
            <v>0.85</v>
          </cell>
          <cell r="G457">
            <v>28.96</v>
          </cell>
          <cell r="H457">
            <v>0.17</v>
          </cell>
          <cell r="I457">
            <v>5.88</v>
          </cell>
          <cell r="J457">
            <v>28.98</v>
          </cell>
        </row>
        <row r="458">
          <cell r="A458" t="str">
            <v>BSC_Mistelbach_A</v>
          </cell>
          <cell r="B458">
            <v>2024</v>
          </cell>
          <cell r="C458" t="str">
            <v>NOMI_Stronsdorf</v>
          </cell>
          <cell r="D458">
            <v>1</v>
          </cell>
          <cell r="E458">
            <v>1</v>
          </cell>
          <cell r="F458">
            <v>1.44</v>
          </cell>
          <cell r="G458">
            <v>48.97</v>
          </cell>
          <cell r="H458">
            <v>0.3</v>
          </cell>
          <cell r="I458">
            <v>10.16</v>
          </cell>
          <cell r="J458">
            <v>50.12</v>
          </cell>
        </row>
        <row r="459">
          <cell r="A459" t="str">
            <v>BSC_Mistelbach_A</v>
          </cell>
          <cell r="B459">
            <v>2041</v>
          </cell>
          <cell r="C459" t="str">
            <v>NOMI_Wildenduernbach</v>
          </cell>
          <cell r="D459">
            <v>1</v>
          </cell>
          <cell r="E459">
            <v>1</v>
          </cell>
          <cell r="F459">
            <v>1.1499999999999999</v>
          </cell>
          <cell r="G459">
            <v>14.02</v>
          </cell>
          <cell r="H459">
            <v>0.16</v>
          </cell>
          <cell r="I459">
            <v>1.99</v>
          </cell>
          <cell r="J459">
            <v>27.44</v>
          </cell>
        </row>
        <row r="460">
          <cell r="A460" t="str">
            <v>BSC_Mistelbach_A</v>
          </cell>
          <cell r="B460">
            <v>690</v>
          </cell>
          <cell r="C460" t="str">
            <v>NOMI_Wolkersdorf</v>
          </cell>
          <cell r="D460">
            <v>1</v>
          </cell>
          <cell r="E460">
            <v>1</v>
          </cell>
          <cell r="F460">
            <v>5.49</v>
          </cell>
          <cell r="G460">
            <v>66.89</v>
          </cell>
          <cell r="H460">
            <v>1.51</v>
          </cell>
          <cell r="I460">
            <v>18.420000000000002</v>
          </cell>
          <cell r="J460">
            <v>253.72</v>
          </cell>
        </row>
        <row r="461">
          <cell r="A461" t="str">
            <v>BSC_Mistelbach_A</v>
          </cell>
          <cell r="B461">
            <v>2121</v>
          </cell>
          <cell r="C461" t="str">
            <v>NOMI_Wulzeshofen</v>
          </cell>
          <cell r="D461">
            <v>1</v>
          </cell>
          <cell r="E461">
            <v>1</v>
          </cell>
          <cell r="F461">
            <v>1.4</v>
          </cell>
          <cell r="G461">
            <v>47.69</v>
          </cell>
          <cell r="H461">
            <v>0.21</v>
          </cell>
          <cell r="I461">
            <v>7.28</v>
          </cell>
          <cell r="J461">
            <v>35.880000000000003</v>
          </cell>
        </row>
        <row r="462">
          <cell r="A462" t="str">
            <v>BSC_Hartberg_A</v>
          </cell>
          <cell r="B462">
            <v>475</v>
          </cell>
          <cell r="C462" t="str">
            <v>NONK_Gleissenfeld</v>
          </cell>
          <cell r="D462">
            <v>1</v>
          </cell>
          <cell r="E462">
            <v>1</v>
          </cell>
          <cell r="F462">
            <v>1.47</v>
          </cell>
          <cell r="G462">
            <v>50.08</v>
          </cell>
          <cell r="H462">
            <v>0.43</v>
          </cell>
          <cell r="I462">
            <v>14.63</v>
          </cell>
          <cell r="J462">
            <v>72.17</v>
          </cell>
        </row>
        <row r="463">
          <cell r="A463" t="str">
            <v>BSC_Mödling_A</v>
          </cell>
          <cell r="B463">
            <v>611</v>
          </cell>
          <cell r="C463" t="str">
            <v>NONK_Gloggnitz</v>
          </cell>
          <cell r="D463">
            <v>1</v>
          </cell>
          <cell r="E463">
            <v>1</v>
          </cell>
          <cell r="F463">
            <v>1.56</v>
          </cell>
          <cell r="G463">
            <v>53.14</v>
          </cell>
          <cell r="H463">
            <v>0.44</v>
          </cell>
          <cell r="I463">
            <v>14.9</v>
          </cell>
          <cell r="J463">
            <v>73.5</v>
          </cell>
        </row>
        <row r="464">
          <cell r="A464" t="str">
            <v>BSC_Wiener_Neustadt_A</v>
          </cell>
          <cell r="B464">
            <v>2036</v>
          </cell>
          <cell r="C464" t="str">
            <v>NONK_Gloggnitz_City</v>
          </cell>
          <cell r="D464">
            <v>1</v>
          </cell>
          <cell r="E464">
            <v>1</v>
          </cell>
          <cell r="F464">
            <v>2.02</v>
          </cell>
          <cell r="G464">
            <v>24.66</v>
          </cell>
          <cell r="H464">
            <v>0.57999999999999996</v>
          </cell>
          <cell r="I464">
            <v>7.05</v>
          </cell>
          <cell r="J464">
            <v>97.12</v>
          </cell>
        </row>
        <row r="465">
          <cell r="A465" t="str">
            <v>BSC_Wiener_Neustadt_A</v>
          </cell>
          <cell r="B465">
            <v>2410</v>
          </cell>
          <cell r="C465" t="str">
            <v>NONK_Gloggnitz_City</v>
          </cell>
          <cell r="D465">
            <v>1</v>
          </cell>
          <cell r="E465">
            <v>2</v>
          </cell>
          <cell r="F465">
            <v>1.88</v>
          </cell>
          <cell r="G465">
            <v>22.86</v>
          </cell>
          <cell r="H465">
            <v>0.34</v>
          </cell>
          <cell r="I465">
            <v>4.12</v>
          </cell>
          <cell r="J465">
            <v>56.8</v>
          </cell>
        </row>
        <row r="466">
          <cell r="A466" t="str">
            <v>BSC_Wiener_Neustadt_A</v>
          </cell>
          <cell r="B466">
            <v>658</v>
          </cell>
          <cell r="C466" t="str">
            <v>NONK_Goettschach</v>
          </cell>
          <cell r="D466">
            <v>1</v>
          </cell>
          <cell r="E466">
            <v>1</v>
          </cell>
          <cell r="F466">
            <v>1.67</v>
          </cell>
          <cell r="G466">
            <v>56.89</v>
          </cell>
          <cell r="H466">
            <v>0.38</v>
          </cell>
          <cell r="I466">
            <v>12.91</v>
          </cell>
          <cell r="J466">
            <v>63.69</v>
          </cell>
        </row>
        <row r="467">
          <cell r="A467" t="str">
            <v>BSC_Hartberg_A</v>
          </cell>
          <cell r="B467">
            <v>380</v>
          </cell>
          <cell r="C467" t="str">
            <v>NONK_Grimmenstein</v>
          </cell>
          <cell r="D467">
            <v>1</v>
          </cell>
          <cell r="E467">
            <v>1</v>
          </cell>
          <cell r="F467">
            <v>2.0299999999999998</v>
          </cell>
          <cell r="G467">
            <v>69.069999999999993</v>
          </cell>
          <cell r="H467">
            <v>0.44</v>
          </cell>
          <cell r="I467">
            <v>14.99</v>
          </cell>
          <cell r="J467">
            <v>73.92</v>
          </cell>
        </row>
        <row r="468">
          <cell r="A468" t="str">
            <v>BSC_Hartberg_A</v>
          </cell>
          <cell r="B468">
            <v>379</v>
          </cell>
          <cell r="C468" t="str">
            <v>NONK_Grottendorf</v>
          </cell>
          <cell r="D468">
            <v>1</v>
          </cell>
          <cell r="E468">
            <v>1</v>
          </cell>
          <cell r="F468">
            <v>2.19</v>
          </cell>
          <cell r="G468">
            <v>74.61</v>
          </cell>
          <cell r="H468">
            <v>0.48</v>
          </cell>
          <cell r="I468">
            <v>16.52</v>
          </cell>
          <cell r="J468">
            <v>81.47</v>
          </cell>
        </row>
        <row r="469">
          <cell r="A469" t="str">
            <v>BSC_Wiener_Neustadt_A</v>
          </cell>
          <cell r="B469">
            <v>2044</v>
          </cell>
          <cell r="C469" t="str">
            <v>NONK_Gruenbach</v>
          </cell>
          <cell r="D469">
            <v>1</v>
          </cell>
          <cell r="E469">
            <v>1</v>
          </cell>
          <cell r="F469">
            <v>2.2400000000000002</v>
          </cell>
          <cell r="G469">
            <v>27.35</v>
          </cell>
          <cell r="H469">
            <v>0.43</v>
          </cell>
          <cell r="I469">
            <v>5.26</v>
          </cell>
          <cell r="J469">
            <v>72.44</v>
          </cell>
        </row>
        <row r="470">
          <cell r="A470" t="str">
            <v>BSC_Hartberg_A</v>
          </cell>
          <cell r="B470">
            <v>378</v>
          </cell>
          <cell r="C470" t="str">
            <v>NONK_Kulma</v>
          </cell>
          <cell r="D470">
            <v>1</v>
          </cell>
          <cell r="E470">
            <v>1</v>
          </cell>
          <cell r="F470">
            <v>1.34</v>
          </cell>
          <cell r="G470">
            <v>45.65</v>
          </cell>
          <cell r="H470">
            <v>0.12</v>
          </cell>
          <cell r="I470">
            <v>4.26</v>
          </cell>
          <cell r="J470">
            <v>20.98</v>
          </cell>
        </row>
        <row r="471">
          <cell r="A471" t="str">
            <v>BSC_Mödling_A</v>
          </cell>
          <cell r="B471">
            <v>278</v>
          </cell>
          <cell r="C471" t="str">
            <v>NONK_Loipersbach</v>
          </cell>
          <cell r="D471">
            <v>1</v>
          </cell>
          <cell r="E471">
            <v>1</v>
          </cell>
          <cell r="F471">
            <v>2.31</v>
          </cell>
          <cell r="G471">
            <v>28.23</v>
          </cell>
          <cell r="H471">
            <v>0.79</v>
          </cell>
          <cell r="I471">
            <v>9.59</v>
          </cell>
          <cell r="J471">
            <v>132.11000000000001</v>
          </cell>
        </row>
        <row r="472">
          <cell r="A472" t="str">
            <v>BSC_Mödling_A</v>
          </cell>
          <cell r="B472">
            <v>280</v>
          </cell>
          <cell r="C472" t="str">
            <v>NONK_Neunkirchen</v>
          </cell>
          <cell r="D472">
            <v>1</v>
          </cell>
          <cell r="E472">
            <v>1</v>
          </cell>
          <cell r="F472">
            <v>10.130000000000001</v>
          </cell>
          <cell r="G472">
            <v>123.59</v>
          </cell>
          <cell r="H472">
            <v>3.31</v>
          </cell>
          <cell r="I472">
            <v>40.35</v>
          </cell>
          <cell r="J472">
            <v>555.9</v>
          </cell>
        </row>
        <row r="473">
          <cell r="A473" t="str">
            <v>BSC_Wiener_Neustadt_A</v>
          </cell>
          <cell r="B473">
            <v>2034</v>
          </cell>
          <cell r="C473" t="str">
            <v>NONK_Payerbach</v>
          </cell>
          <cell r="D473">
            <v>1</v>
          </cell>
          <cell r="E473">
            <v>1</v>
          </cell>
          <cell r="F473">
            <v>2.59</v>
          </cell>
          <cell r="G473">
            <v>31.58</v>
          </cell>
          <cell r="H473">
            <v>0.52</v>
          </cell>
          <cell r="I473">
            <v>6.33</v>
          </cell>
          <cell r="J473">
            <v>87.14</v>
          </cell>
        </row>
        <row r="474">
          <cell r="A474" t="str">
            <v>BSC_Wiener_Neustadt_A</v>
          </cell>
          <cell r="B474">
            <v>2013</v>
          </cell>
          <cell r="C474" t="str">
            <v>NONK_Saubersdorf</v>
          </cell>
          <cell r="D474">
            <v>1</v>
          </cell>
          <cell r="E474">
            <v>1</v>
          </cell>
          <cell r="F474">
            <v>3.08</v>
          </cell>
          <cell r="G474">
            <v>37.590000000000003</v>
          </cell>
          <cell r="H474">
            <v>0.8</v>
          </cell>
          <cell r="I474">
            <v>9.82</v>
          </cell>
          <cell r="J474">
            <v>135.22</v>
          </cell>
        </row>
        <row r="475">
          <cell r="A475" t="str">
            <v>BSC_Mödling_A</v>
          </cell>
          <cell r="B475">
            <v>610</v>
          </cell>
          <cell r="C475" t="str">
            <v>NONK_Semmering</v>
          </cell>
          <cell r="D475">
            <v>1</v>
          </cell>
          <cell r="E475">
            <v>1</v>
          </cell>
          <cell r="F475">
            <v>1.96</v>
          </cell>
          <cell r="G475">
            <v>23.87</v>
          </cell>
          <cell r="H475">
            <v>0.43</v>
          </cell>
          <cell r="I475">
            <v>5.3</v>
          </cell>
          <cell r="J475">
            <v>73.010000000000005</v>
          </cell>
        </row>
        <row r="476">
          <cell r="A476" t="str">
            <v>BSC_Wiener_Neustadt_A</v>
          </cell>
          <cell r="B476">
            <v>1189</v>
          </cell>
          <cell r="C476" t="str">
            <v>NONK_St_Egyden</v>
          </cell>
          <cell r="D476">
            <v>1</v>
          </cell>
          <cell r="E476">
            <v>1</v>
          </cell>
          <cell r="F476">
            <v>1.23</v>
          </cell>
          <cell r="G476">
            <v>41.82</v>
          </cell>
          <cell r="H476">
            <v>0.28000000000000003</v>
          </cell>
          <cell r="I476">
            <v>9.43</v>
          </cell>
          <cell r="J476">
            <v>46.52</v>
          </cell>
        </row>
        <row r="477">
          <cell r="A477" t="str">
            <v>BSC_Wiener_Neustadt_A</v>
          </cell>
          <cell r="B477">
            <v>2025</v>
          </cell>
          <cell r="C477" t="str">
            <v>NONK_Unterhoeflein</v>
          </cell>
          <cell r="D477">
            <v>1</v>
          </cell>
          <cell r="E477">
            <v>1</v>
          </cell>
          <cell r="F477">
            <v>1.19</v>
          </cell>
          <cell r="G477">
            <v>40.54</v>
          </cell>
          <cell r="H477">
            <v>0.26</v>
          </cell>
          <cell r="I477">
            <v>8.7100000000000009</v>
          </cell>
          <cell r="J477">
            <v>42.96</v>
          </cell>
        </row>
        <row r="478">
          <cell r="A478" t="str">
            <v>BSC_Wiener_Neustadt_A</v>
          </cell>
          <cell r="B478">
            <v>612</v>
          </cell>
          <cell r="C478" t="str">
            <v>NONK_Wimpassing</v>
          </cell>
          <cell r="D478">
            <v>1</v>
          </cell>
          <cell r="E478">
            <v>1</v>
          </cell>
          <cell r="F478">
            <v>4.54</v>
          </cell>
          <cell r="G478">
            <v>55.3</v>
          </cell>
          <cell r="H478">
            <v>1.31</v>
          </cell>
          <cell r="I478">
            <v>16</v>
          </cell>
          <cell r="J478">
            <v>220.42</v>
          </cell>
        </row>
        <row r="479">
          <cell r="A479" t="str">
            <v>BSC_Wiener_Neustadt_A</v>
          </cell>
          <cell r="B479">
            <v>2388</v>
          </cell>
          <cell r="C479" t="str">
            <v>NONK_Wimpassing</v>
          </cell>
          <cell r="D479">
            <v>2</v>
          </cell>
          <cell r="E479">
            <v>1</v>
          </cell>
          <cell r="F479">
            <v>5.04</v>
          </cell>
          <cell r="G479">
            <v>61.43</v>
          </cell>
          <cell r="H479">
            <v>1.5</v>
          </cell>
          <cell r="I479">
            <v>18.27</v>
          </cell>
          <cell r="J479">
            <v>251.73</v>
          </cell>
        </row>
        <row r="480">
          <cell r="A480" t="str">
            <v>BSC_St_Pölten_A</v>
          </cell>
          <cell r="B480">
            <v>595</v>
          </cell>
          <cell r="C480" t="str">
            <v>NOPL_Aschberg</v>
          </cell>
          <cell r="D480">
            <v>1</v>
          </cell>
          <cell r="E480">
            <v>1</v>
          </cell>
          <cell r="F480">
            <v>4.1100000000000003</v>
          </cell>
          <cell r="G480">
            <v>50.12</v>
          </cell>
          <cell r="H480">
            <v>1.27</v>
          </cell>
          <cell r="I480">
            <v>15.55</v>
          </cell>
          <cell r="J480">
            <v>214.16</v>
          </cell>
        </row>
        <row r="481">
          <cell r="A481" t="str">
            <v>BSC_St_Pölten_A</v>
          </cell>
          <cell r="B481">
            <v>394</v>
          </cell>
          <cell r="C481" t="str">
            <v>NOPL_Boeheimkirchen</v>
          </cell>
          <cell r="D481">
            <v>1</v>
          </cell>
          <cell r="E481">
            <v>1</v>
          </cell>
          <cell r="F481">
            <v>5.21</v>
          </cell>
          <cell r="G481">
            <v>63.47</v>
          </cell>
          <cell r="H481">
            <v>1.43</v>
          </cell>
          <cell r="I481">
            <v>17.41</v>
          </cell>
          <cell r="J481">
            <v>239.9</v>
          </cell>
        </row>
        <row r="482">
          <cell r="A482" t="str">
            <v>BSC_St_Pölten_A</v>
          </cell>
          <cell r="B482">
            <v>2150</v>
          </cell>
          <cell r="C482" t="str">
            <v>NOPL_Eichgraben</v>
          </cell>
          <cell r="D482">
            <v>1</v>
          </cell>
          <cell r="E482">
            <v>1</v>
          </cell>
          <cell r="F482">
            <v>2.54</v>
          </cell>
          <cell r="G482">
            <v>30.97</v>
          </cell>
          <cell r="H482">
            <v>0.74</v>
          </cell>
          <cell r="I482">
            <v>9.01</v>
          </cell>
          <cell r="J482">
            <v>124.13</v>
          </cell>
        </row>
        <row r="483">
          <cell r="A483" t="str">
            <v>BSC_Wien_E</v>
          </cell>
          <cell r="B483">
            <v>1608</v>
          </cell>
          <cell r="C483" t="str">
            <v>NOPL_Gschaid</v>
          </cell>
          <cell r="D483">
            <v>1</v>
          </cell>
          <cell r="E483">
            <v>1</v>
          </cell>
          <cell r="F483">
            <v>3.57</v>
          </cell>
          <cell r="G483">
            <v>43.5</v>
          </cell>
          <cell r="H483">
            <v>0.85</v>
          </cell>
          <cell r="I483">
            <v>10.41</v>
          </cell>
          <cell r="J483">
            <v>143.44999999999999</v>
          </cell>
        </row>
        <row r="484">
          <cell r="A484" t="str">
            <v>BSC_St_Pölten_A</v>
          </cell>
          <cell r="B484">
            <v>638</v>
          </cell>
          <cell r="C484" t="str">
            <v>NOPL_Herzogenburg</v>
          </cell>
          <cell r="D484">
            <v>1</v>
          </cell>
          <cell r="E484">
            <v>1</v>
          </cell>
          <cell r="F484">
            <v>6.42</v>
          </cell>
          <cell r="G484">
            <v>78.260000000000005</v>
          </cell>
          <cell r="H484">
            <v>2.46</v>
          </cell>
          <cell r="I484">
            <v>30.03</v>
          </cell>
          <cell r="J484">
            <v>413.76</v>
          </cell>
        </row>
        <row r="485">
          <cell r="A485" t="str">
            <v>BSC_St_Pölten_A</v>
          </cell>
          <cell r="B485">
            <v>1010</v>
          </cell>
          <cell r="C485" t="str">
            <v>NOPL_Hofstetten</v>
          </cell>
          <cell r="D485">
            <v>1</v>
          </cell>
          <cell r="E485">
            <v>1</v>
          </cell>
          <cell r="F485">
            <v>1.6</v>
          </cell>
          <cell r="G485">
            <v>54.59</v>
          </cell>
          <cell r="H485">
            <v>0.3</v>
          </cell>
          <cell r="I485">
            <v>10.220000000000001</v>
          </cell>
          <cell r="J485">
            <v>50.39</v>
          </cell>
        </row>
        <row r="486">
          <cell r="A486" t="str">
            <v>BSC_St_Pölten_A</v>
          </cell>
          <cell r="B486">
            <v>989</v>
          </cell>
          <cell r="C486" t="str">
            <v>NOPL_Kirchberg</v>
          </cell>
          <cell r="D486">
            <v>1</v>
          </cell>
          <cell r="E486">
            <v>1</v>
          </cell>
          <cell r="F486">
            <v>1.37</v>
          </cell>
          <cell r="G486">
            <v>46.76</v>
          </cell>
          <cell r="H486">
            <v>0.39</v>
          </cell>
          <cell r="I486">
            <v>13.14</v>
          </cell>
          <cell r="J486">
            <v>64.790000000000006</v>
          </cell>
        </row>
        <row r="487">
          <cell r="A487" t="str">
            <v>BSC_St_Pölten_A</v>
          </cell>
          <cell r="B487">
            <v>541</v>
          </cell>
          <cell r="C487" t="str">
            <v>NOPL_Kreith</v>
          </cell>
          <cell r="D487">
            <v>1</v>
          </cell>
          <cell r="E487">
            <v>1</v>
          </cell>
          <cell r="F487">
            <v>2.38</v>
          </cell>
          <cell r="G487">
            <v>81.08</v>
          </cell>
          <cell r="H487">
            <v>0.7</v>
          </cell>
          <cell r="I487">
            <v>23.87</v>
          </cell>
          <cell r="J487">
            <v>117.7</v>
          </cell>
        </row>
        <row r="488">
          <cell r="A488" t="str">
            <v>BSC_St_Pölten_A</v>
          </cell>
          <cell r="B488">
            <v>1030</v>
          </cell>
          <cell r="C488" t="str">
            <v>NOPL_Neulengbach</v>
          </cell>
          <cell r="D488">
            <v>1</v>
          </cell>
          <cell r="E488">
            <v>1</v>
          </cell>
          <cell r="F488">
            <v>3.5</v>
          </cell>
          <cell r="G488">
            <v>42.71</v>
          </cell>
          <cell r="H488">
            <v>0.83</v>
          </cell>
          <cell r="I488">
            <v>10.16</v>
          </cell>
          <cell r="J488">
            <v>140</v>
          </cell>
        </row>
        <row r="489">
          <cell r="A489" t="str">
            <v>BSC_St_Pölten_A</v>
          </cell>
          <cell r="B489">
            <v>1316</v>
          </cell>
          <cell r="C489" t="str">
            <v>NOPL_Ober_Grafendorf</v>
          </cell>
          <cell r="D489">
            <v>1</v>
          </cell>
          <cell r="E489">
            <v>1</v>
          </cell>
          <cell r="F489">
            <v>3.91</v>
          </cell>
          <cell r="G489">
            <v>47.65</v>
          </cell>
          <cell r="H489">
            <v>1.08</v>
          </cell>
          <cell r="I489">
            <v>13.22</v>
          </cell>
          <cell r="J489">
            <v>182.18</v>
          </cell>
        </row>
        <row r="490">
          <cell r="A490" t="str">
            <v>BSC_St_Pölten_A</v>
          </cell>
          <cell r="B490">
            <v>802</v>
          </cell>
          <cell r="C490" t="str">
            <v>NOPL_Perschling</v>
          </cell>
          <cell r="D490">
            <v>1</v>
          </cell>
          <cell r="E490">
            <v>1</v>
          </cell>
          <cell r="F490">
            <v>2.13</v>
          </cell>
          <cell r="G490">
            <v>26.04</v>
          </cell>
          <cell r="H490">
            <v>0.34</v>
          </cell>
          <cell r="I490">
            <v>4.2</v>
          </cell>
          <cell r="J490">
            <v>57.91</v>
          </cell>
        </row>
        <row r="491">
          <cell r="A491" t="str">
            <v>BSC_St_Pölten_A</v>
          </cell>
          <cell r="B491">
            <v>9235</v>
          </cell>
          <cell r="C491" t="str">
            <v>NOPL_Pyhra</v>
          </cell>
          <cell r="D491">
            <v>1</v>
          </cell>
          <cell r="E491">
            <v>1</v>
          </cell>
          <cell r="F491">
            <v>2.48</v>
          </cell>
          <cell r="G491">
            <v>30.18</v>
          </cell>
          <cell r="H491">
            <v>0.41</v>
          </cell>
          <cell r="I491">
            <v>4.99</v>
          </cell>
          <cell r="J491">
            <v>68.760000000000005</v>
          </cell>
        </row>
        <row r="492">
          <cell r="A492" t="str">
            <v>BSC_St_Pölten_A</v>
          </cell>
          <cell r="B492">
            <v>1695</v>
          </cell>
          <cell r="C492" t="str">
            <v>NOPL_Rabenstein</v>
          </cell>
          <cell r="D492">
            <v>1</v>
          </cell>
          <cell r="E492">
            <v>1</v>
          </cell>
          <cell r="F492">
            <v>2.02</v>
          </cell>
          <cell r="G492">
            <v>68.73</v>
          </cell>
          <cell r="H492">
            <v>0.34</v>
          </cell>
          <cell r="I492">
            <v>11.6</v>
          </cell>
          <cell r="J492">
            <v>57.21</v>
          </cell>
        </row>
        <row r="493">
          <cell r="A493" t="str">
            <v>BSC_St_Pölten_A</v>
          </cell>
          <cell r="B493">
            <v>59</v>
          </cell>
          <cell r="C493" t="str">
            <v>NOPL_Saudorf</v>
          </cell>
          <cell r="D493">
            <v>1</v>
          </cell>
          <cell r="E493">
            <v>1</v>
          </cell>
          <cell r="F493">
            <v>4.54</v>
          </cell>
          <cell r="G493">
            <v>55.36</v>
          </cell>
          <cell r="H493">
            <v>1.46</v>
          </cell>
          <cell r="I493">
            <v>17.809999999999999</v>
          </cell>
          <cell r="J493">
            <v>245.32</v>
          </cell>
        </row>
        <row r="494">
          <cell r="A494" t="str">
            <v>BSC_St_Pölten_A</v>
          </cell>
          <cell r="B494">
            <v>1016</v>
          </cell>
          <cell r="C494" t="str">
            <v>NOPL_Statzendorf</v>
          </cell>
          <cell r="D494">
            <v>1</v>
          </cell>
          <cell r="E494">
            <v>1</v>
          </cell>
          <cell r="F494">
            <v>3.65</v>
          </cell>
          <cell r="G494">
            <v>44.51</v>
          </cell>
          <cell r="H494">
            <v>0.99</v>
          </cell>
          <cell r="I494">
            <v>12.09</v>
          </cell>
          <cell r="J494">
            <v>166.56</v>
          </cell>
        </row>
        <row r="495">
          <cell r="A495" t="str">
            <v>BSC_Krems_A</v>
          </cell>
          <cell r="B495">
            <v>675</v>
          </cell>
          <cell r="C495" t="str">
            <v>NOPL_Wagram_a_d_Traisen</v>
          </cell>
          <cell r="D495">
            <v>1</v>
          </cell>
          <cell r="E495">
            <v>1</v>
          </cell>
          <cell r="F495">
            <v>6.03</v>
          </cell>
          <cell r="G495">
            <v>73.47</v>
          </cell>
          <cell r="H495">
            <v>1.72</v>
          </cell>
          <cell r="I495">
            <v>21.02</v>
          </cell>
          <cell r="J495">
            <v>289.62</v>
          </cell>
        </row>
        <row r="496">
          <cell r="A496" t="str">
            <v>BSC_St_Pölten_A</v>
          </cell>
          <cell r="B496">
            <v>789</v>
          </cell>
          <cell r="C496" t="str">
            <v>NOPL_Wilhelmsburg</v>
          </cell>
          <cell r="D496">
            <v>1</v>
          </cell>
          <cell r="E496">
            <v>1</v>
          </cell>
          <cell r="F496">
            <v>4.16</v>
          </cell>
          <cell r="G496">
            <v>50.7</v>
          </cell>
          <cell r="H496">
            <v>1.23</v>
          </cell>
          <cell r="I496">
            <v>15</v>
          </cell>
          <cell r="J496">
            <v>206.7</v>
          </cell>
        </row>
        <row r="497">
          <cell r="A497" t="str">
            <v>BSC_St_Pölten_A</v>
          </cell>
          <cell r="B497">
            <v>250</v>
          </cell>
          <cell r="C497" t="str">
            <v>NOPS_Bahnhofplatz</v>
          </cell>
          <cell r="D497">
            <v>1</v>
          </cell>
          <cell r="E497">
            <v>1</v>
          </cell>
          <cell r="F497">
            <v>11.56</v>
          </cell>
          <cell r="G497">
            <v>141</v>
          </cell>
          <cell r="H497">
            <v>4.75</v>
          </cell>
          <cell r="I497">
            <v>57.88</v>
          </cell>
          <cell r="J497">
            <v>797.37</v>
          </cell>
        </row>
        <row r="498">
          <cell r="A498" t="str">
            <v>BSC_St_Pölten_A</v>
          </cell>
          <cell r="B498">
            <v>251</v>
          </cell>
          <cell r="C498" t="str">
            <v>NOPS_Bahnhofplatz</v>
          </cell>
          <cell r="D498">
            <v>1</v>
          </cell>
          <cell r="E498">
            <v>2</v>
          </cell>
          <cell r="F498">
            <v>8.5</v>
          </cell>
          <cell r="G498">
            <v>103.62</v>
          </cell>
          <cell r="H498">
            <v>2.65</v>
          </cell>
          <cell r="I498">
            <v>32.369999999999997</v>
          </cell>
          <cell r="J498">
            <v>445.9</v>
          </cell>
        </row>
        <row r="499">
          <cell r="A499" t="str">
            <v>BSC_St_Pölten_A</v>
          </cell>
          <cell r="B499">
            <v>252</v>
          </cell>
          <cell r="C499" t="str">
            <v>NOPS_Bahnhofplatz</v>
          </cell>
          <cell r="D499">
            <v>1</v>
          </cell>
          <cell r="E499">
            <v>3</v>
          </cell>
          <cell r="F499">
            <v>4.2699999999999996</v>
          </cell>
          <cell r="G499">
            <v>52.1</v>
          </cell>
          <cell r="H499">
            <v>1.21</v>
          </cell>
          <cell r="I499">
            <v>14.75</v>
          </cell>
          <cell r="J499">
            <v>203.17</v>
          </cell>
        </row>
        <row r="500">
          <cell r="A500" t="str">
            <v>BSC_St_Pölten_A</v>
          </cell>
          <cell r="B500">
            <v>253</v>
          </cell>
          <cell r="C500" t="str">
            <v>NOPS_Porschestr</v>
          </cell>
          <cell r="D500">
            <v>1</v>
          </cell>
          <cell r="E500">
            <v>1</v>
          </cell>
          <cell r="F500">
            <v>7.96</v>
          </cell>
          <cell r="G500">
            <v>97.07</v>
          </cell>
          <cell r="H500">
            <v>2.9</v>
          </cell>
          <cell r="I500">
            <v>35.31</v>
          </cell>
          <cell r="J500">
            <v>486.39</v>
          </cell>
        </row>
        <row r="501">
          <cell r="A501" t="str">
            <v>BSC_St_Pölten_A</v>
          </cell>
          <cell r="B501">
            <v>255</v>
          </cell>
          <cell r="C501" t="str">
            <v>NOPS_Porschestr</v>
          </cell>
          <cell r="D501">
            <v>1</v>
          </cell>
          <cell r="E501">
            <v>2</v>
          </cell>
          <cell r="F501">
            <v>8.73</v>
          </cell>
          <cell r="G501">
            <v>106.52</v>
          </cell>
          <cell r="H501">
            <v>3.03</v>
          </cell>
          <cell r="I501">
            <v>36.909999999999997</v>
          </cell>
          <cell r="J501">
            <v>508.46</v>
          </cell>
        </row>
        <row r="502">
          <cell r="A502" t="str">
            <v>BSC_St_Pölten_A</v>
          </cell>
          <cell r="B502">
            <v>256</v>
          </cell>
          <cell r="C502" t="str">
            <v>NOPS_Porschestr</v>
          </cell>
          <cell r="D502">
            <v>1</v>
          </cell>
          <cell r="E502">
            <v>3</v>
          </cell>
          <cell r="F502">
            <v>4.5999999999999996</v>
          </cell>
          <cell r="G502">
            <v>56.1</v>
          </cell>
          <cell r="H502">
            <v>1.34</v>
          </cell>
          <cell r="I502">
            <v>16.38</v>
          </cell>
          <cell r="J502">
            <v>225.63</v>
          </cell>
        </row>
        <row r="503">
          <cell r="A503" t="str">
            <v>BSC_Amstetten_A</v>
          </cell>
          <cell r="B503">
            <v>2107</v>
          </cell>
          <cell r="C503" t="str">
            <v>NOSB_Goestling</v>
          </cell>
          <cell r="D503">
            <v>1</v>
          </cell>
          <cell r="E503">
            <v>1</v>
          </cell>
          <cell r="F503">
            <v>1.08</v>
          </cell>
          <cell r="G503">
            <v>13.14</v>
          </cell>
          <cell r="H503">
            <v>0.16</v>
          </cell>
          <cell r="I503">
            <v>1.9</v>
          </cell>
          <cell r="J503">
            <v>26.13</v>
          </cell>
        </row>
        <row r="504">
          <cell r="A504" t="str">
            <v>BSC_Amstetten_A</v>
          </cell>
          <cell r="B504">
            <v>884</v>
          </cell>
          <cell r="C504" t="str">
            <v>NOSB_Gresten</v>
          </cell>
          <cell r="D504">
            <v>1</v>
          </cell>
          <cell r="E504">
            <v>1</v>
          </cell>
          <cell r="F504">
            <v>2.0699999999999998</v>
          </cell>
          <cell r="G504">
            <v>70.430000000000007</v>
          </cell>
          <cell r="H504">
            <v>0.41</v>
          </cell>
          <cell r="I504">
            <v>14.1</v>
          </cell>
          <cell r="J504">
            <v>69.510000000000005</v>
          </cell>
        </row>
        <row r="505">
          <cell r="A505" t="str">
            <v>BSC_Amstetten_A</v>
          </cell>
          <cell r="B505">
            <v>1603</v>
          </cell>
          <cell r="C505" t="str">
            <v>NOSB_Hochkar</v>
          </cell>
          <cell r="D505">
            <v>1</v>
          </cell>
          <cell r="E505">
            <v>1</v>
          </cell>
          <cell r="F505">
            <v>0.6</v>
          </cell>
          <cell r="G505">
            <v>20.440000000000001</v>
          </cell>
          <cell r="H505">
            <v>0.02</v>
          </cell>
          <cell r="I505">
            <v>0.72</v>
          </cell>
          <cell r="J505">
            <v>3.54</v>
          </cell>
        </row>
        <row r="506">
          <cell r="A506" t="str">
            <v>BSC_Mariazell_A</v>
          </cell>
          <cell r="B506">
            <v>1970</v>
          </cell>
          <cell r="C506" t="str">
            <v>NOSB_Lackenhof</v>
          </cell>
          <cell r="D506">
            <v>1</v>
          </cell>
          <cell r="E506">
            <v>1</v>
          </cell>
          <cell r="F506">
            <v>0.46</v>
          </cell>
          <cell r="G506">
            <v>5.61</v>
          </cell>
          <cell r="H506">
            <v>0.04</v>
          </cell>
          <cell r="I506">
            <v>0.52</v>
          </cell>
          <cell r="J506">
            <v>7.14</v>
          </cell>
        </row>
        <row r="507">
          <cell r="A507" t="str">
            <v>BSC_Amstetten_A</v>
          </cell>
          <cell r="B507">
            <v>2110</v>
          </cell>
          <cell r="C507" t="str">
            <v>NOSB_Lassing</v>
          </cell>
          <cell r="D507">
            <v>1</v>
          </cell>
          <cell r="E507">
            <v>1</v>
          </cell>
          <cell r="F507">
            <v>0.72</v>
          </cell>
          <cell r="G507">
            <v>24.53</v>
          </cell>
          <cell r="H507">
            <v>0.06</v>
          </cell>
          <cell r="I507">
            <v>2.0099999999999998</v>
          </cell>
          <cell r="J507">
            <v>9.93</v>
          </cell>
        </row>
        <row r="508">
          <cell r="A508" t="str">
            <v>BSC_Amstetten_A</v>
          </cell>
          <cell r="B508">
            <v>2109</v>
          </cell>
          <cell r="C508" t="str">
            <v>NOSB_Lunz_am_See</v>
          </cell>
          <cell r="D508">
            <v>1</v>
          </cell>
          <cell r="E508">
            <v>1</v>
          </cell>
          <cell r="F508">
            <v>1.29</v>
          </cell>
          <cell r="G508">
            <v>15.76</v>
          </cell>
          <cell r="H508">
            <v>0.16</v>
          </cell>
          <cell r="I508">
            <v>2</v>
          </cell>
          <cell r="J508">
            <v>27.62</v>
          </cell>
        </row>
        <row r="509">
          <cell r="A509" t="str">
            <v>BSC_Amstetten_A</v>
          </cell>
          <cell r="B509">
            <v>1964</v>
          </cell>
          <cell r="C509" t="str">
            <v>NOSB_Maisszinken</v>
          </cell>
          <cell r="D509">
            <v>1</v>
          </cell>
          <cell r="E509">
            <v>1</v>
          </cell>
          <cell r="F509">
            <v>0.74</v>
          </cell>
          <cell r="G509">
            <v>25.1</v>
          </cell>
          <cell r="H509">
            <v>7.0000000000000007E-2</v>
          </cell>
          <cell r="I509">
            <v>2.5099999999999998</v>
          </cell>
          <cell r="J509">
            <v>12.37</v>
          </cell>
        </row>
        <row r="510">
          <cell r="A510" t="str">
            <v>BSC_Amstetten_A</v>
          </cell>
          <cell r="B510">
            <v>1985</v>
          </cell>
          <cell r="C510" t="str">
            <v>NOSB_Oberndorf</v>
          </cell>
          <cell r="D510">
            <v>1</v>
          </cell>
          <cell r="E510">
            <v>1</v>
          </cell>
          <cell r="F510">
            <v>2.0499999999999998</v>
          </cell>
          <cell r="G510">
            <v>69.84</v>
          </cell>
          <cell r="H510">
            <v>0.35</v>
          </cell>
          <cell r="I510">
            <v>12.05</v>
          </cell>
          <cell r="J510">
            <v>59.42</v>
          </cell>
        </row>
        <row r="511">
          <cell r="A511" t="str">
            <v>BSC_Amstetten_A</v>
          </cell>
          <cell r="B511">
            <v>865</v>
          </cell>
          <cell r="C511" t="str">
            <v>NOSB_Purgstall</v>
          </cell>
          <cell r="D511">
            <v>1</v>
          </cell>
          <cell r="E511">
            <v>1</v>
          </cell>
          <cell r="F511">
            <v>2.12</v>
          </cell>
          <cell r="G511">
            <v>25.88</v>
          </cell>
          <cell r="H511">
            <v>0.6</v>
          </cell>
          <cell r="I511">
            <v>7.34</v>
          </cell>
          <cell r="J511">
            <v>101.14</v>
          </cell>
        </row>
        <row r="512">
          <cell r="A512" t="str">
            <v>BSC_Amstetten_A</v>
          </cell>
          <cell r="B512">
            <v>1991</v>
          </cell>
          <cell r="C512" t="str">
            <v>NOSB_Scheibbs</v>
          </cell>
          <cell r="D512">
            <v>1</v>
          </cell>
          <cell r="E512">
            <v>1</v>
          </cell>
          <cell r="F512">
            <v>2.57</v>
          </cell>
          <cell r="G512">
            <v>87.55</v>
          </cell>
          <cell r="H512">
            <v>0.52</v>
          </cell>
          <cell r="I512">
            <v>17.68</v>
          </cell>
          <cell r="J512">
            <v>87.18</v>
          </cell>
        </row>
        <row r="513">
          <cell r="A513" t="str">
            <v>BSC_Amstetten_A</v>
          </cell>
          <cell r="B513">
            <v>2027</v>
          </cell>
          <cell r="C513" t="str">
            <v>NOSB_St_Anton_Jessnitz</v>
          </cell>
          <cell r="D513">
            <v>1</v>
          </cell>
          <cell r="E513">
            <v>1</v>
          </cell>
          <cell r="F513">
            <v>0.5</v>
          </cell>
          <cell r="G513">
            <v>16.95</v>
          </cell>
          <cell r="H513">
            <v>0.03</v>
          </cell>
          <cell r="I513">
            <v>0.98</v>
          </cell>
          <cell r="J513">
            <v>4.8499999999999996</v>
          </cell>
        </row>
        <row r="514">
          <cell r="A514" t="str">
            <v>BSC_Amstetten_A</v>
          </cell>
          <cell r="B514">
            <v>2029</v>
          </cell>
          <cell r="C514" t="str">
            <v>NOSB_St_Anton_Jessnitz</v>
          </cell>
          <cell r="D514">
            <v>1</v>
          </cell>
          <cell r="E514">
            <v>2</v>
          </cell>
          <cell r="F514">
            <v>0.89</v>
          </cell>
          <cell r="G514">
            <v>30.32</v>
          </cell>
          <cell r="H514">
            <v>0.08</v>
          </cell>
          <cell r="I514">
            <v>2.66</v>
          </cell>
          <cell r="J514">
            <v>13.11</v>
          </cell>
        </row>
        <row r="515">
          <cell r="A515" t="str">
            <v>BSC_Amstetten_A</v>
          </cell>
          <cell r="B515">
            <v>864</v>
          </cell>
          <cell r="C515" t="str">
            <v>NOSB_Steinakirchen</v>
          </cell>
          <cell r="D515">
            <v>1</v>
          </cell>
          <cell r="E515">
            <v>1</v>
          </cell>
          <cell r="F515">
            <v>2.63</v>
          </cell>
          <cell r="G515">
            <v>89.68</v>
          </cell>
          <cell r="H515">
            <v>0.46</v>
          </cell>
          <cell r="I515">
            <v>15.6</v>
          </cell>
          <cell r="J515">
            <v>76.92</v>
          </cell>
        </row>
        <row r="516">
          <cell r="A516" t="str">
            <v>BSC_Amstetten_A</v>
          </cell>
          <cell r="B516">
            <v>2277</v>
          </cell>
          <cell r="C516" t="str">
            <v>NOSB_Stickleiten</v>
          </cell>
          <cell r="D516">
            <v>1</v>
          </cell>
          <cell r="E516">
            <v>1</v>
          </cell>
          <cell r="F516">
            <v>0.31</v>
          </cell>
          <cell r="G516">
            <v>10.48</v>
          </cell>
          <cell r="H516">
            <v>0.02</v>
          </cell>
          <cell r="I516">
            <v>0.6</v>
          </cell>
          <cell r="J516">
            <v>2.95</v>
          </cell>
        </row>
        <row r="517">
          <cell r="A517" t="str">
            <v>BSC_Amstetten_A</v>
          </cell>
          <cell r="B517">
            <v>2290</v>
          </cell>
          <cell r="C517" t="str">
            <v>NOSB_Stiegengraben</v>
          </cell>
          <cell r="D517">
            <v>1</v>
          </cell>
          <cell r="E517">
            <v>1</v>
          </cell>
          <cell r="F517">
            <v>0.18</v>
          </cell>
          <cell r="G517">
            <v>6.13</v>
          </cell>
          <cell r="H517">
            <v>0.01</v>
          </cell>
          <cell r="I517">
            <v>0.42</v>
          </cell>
          <cell r="J517">
            <v>2.08</v>
          </cell>
        </row>
        <row r="518">
          <cell r="A518" t="str">
            <v>BSC_Amstetten_A</v>
          </cell>
          <cell r="B518">
            <v>987</v>
          </cell>
          <cell r="C518" t="str">
            <v>NOSB_Winterbach</v>
          </cell>
          <cell r="D518">
            <v>1</v>
          </cell>
          <cell r="E518">
            <v>1</v>
          </cell>
          <cell r="F518">
            <v>0.71</v>
          </cell>
          <cell r="G518">
            <v>24.19</v>
          </cell>
          <cell r="H518">
            <v>7.0000000000000007E-2</v>
          </cell>
          <cell r="I518">
            <v>2.4700000000000002</v>
          </cell>
          <cell r="J518">
            <v>12.2</v>
          </cell>
        </row>
        <row r="519">
          <cell r="A519" t="str">
            <v>BSC_Krems_A</v>
          </cell>
          <cell r="B519">
            <v>846</v>
          </cell>
          <cell r="C519" t="str">
            <v>NOTU_Feuersbrunn_Wagram</v>
          </cell>
          <cell r="D519">
            <v>1</v>
          </cell>
          <cell r="E519">
            <v>1</v>
          </cell>
          <cell r="F519">
            <v>5.62</v>
          </cell>
          <cell r="G519">
            <v>68.53</v>
          </cell>
          <cell r="H519">
            <v>1.93</v>
          </cell>
          <cell r="I519">
            <v>23.53</v>
          </cell>
          <cell r="J519">
            <v>324.17</v>
          </cell>
        </row>
        <row r="520">
          <cell r="A520" t="str">
            <v>BSC_Krems_A</v>
          </cell>
          <cell r="B520">
            <v>1175</v>
          </cell>
          <cell r="C520" t="str">
            <v>NOTU_Grossweikersdorf</v>
          </cell>
          <cell r="D520">
            <v>1</v>
          </cell>
          <cell r="E520">
            <v>1</v>
          </cell>
          <cell r="F520">
            <v>3.68</v>
          </cell>
          <cell r="G520">
            <v>44.91</v>
          </cell>
          <cell r="H520">
            <v>0.87</v>
          </cell>
          <cell r="I520">
            <v>10.65</v>
          </cell>
          <cell r="J520">
            <v>146.69</v>
          </cell>
        </row>
        <row r="521">
          <cell r="A521" t="str">
            <v>BSC_Wien_H</v>
          </cell>
          <cell r="B521">
            <v>1649</v>
          </cell>
          <cell r="C521" t="str">
            <v>NOTU_Hadersfeld</v>
          </cell>
          <cell r="D521">
            <v>1</v>
          </cell>
          <cell r="E521">
            <v>1</v>
          </cell>
          <cell r="F521">
            <v>1.49</v>
          </cell>
          <cell r="G521">
            <v>50.59</v>
          </cell>
          <cell r="H521">
            <v>0.16</v>
          </cell>
          <cell r="I521">
            <v>5.33</v>
          </cell>
          <cell r="J521">
            <v>26.27</v>
          </cell>
        </row>
        <row r="522">
          <cell r="A522" t="str">
            <v>BSC_Krems_A</v>
          </cell>
          <cell r="B522">
            <v>9223</v>
          </cell>
          <cell r="C522" t="str">
            <v>NOTU_Judenau</v>
          </cell>
          <cell r="D522">
            <v>1</v>
          </cell>
          <cell r="E522">
            <v>1</v>
          </cell>
          <cell r="F522">
            <v>3.37</v>
          </cell>
          <cell r="G522">
            <v>114.89</v>
          </cell>
          <cell r="H522">
            <v>0.77</v>
          </cell>
          <cell r="I522">
            <v>26.26</v>
          </cell>
          <cell r="J522">
            <v>129.5</v>
          </cell>
        </row>
        <row r="523">
          <cell r="A523" t="str">
            <v>BSC_Krems_A</v>
          </cell>
          <cell r="B523">
            <v>10600</v>
          </cell>
          <cell r="C523" t="str">
            <v>NOTU_Judenau</v>
          </cell>
          <cell r="D523">
            <v>1</v>
          </cell>
          <cell r="E523">
            <v>2</v>
          </cell>
          <cell r="F523">
            <v>3.12</v>
          </cell>
          <cell r="G523">
            <v>106.12</v>
          </cell>
          <cell r="H523">
            <v>0.89</v>
          </cell>
          <cell r="I523">
            <v>30.24</v>
          </cell>
          <cell r="J523">
            <v>149.11000000000001</v>
          </cell>
        </row>
        <row r="524">
          <cell r="A524" t="str">
            <v>BSC_Wien_E</v>
          </cell>
          <cell r="B524">
            <v>632</v>
          </cell>
          <cell r="C524" t="str">
            <v>NOTU_Laabach</v>
          </cell>
          <cell r="D524">
            <v>1</v>
          </cell>
          <cell r="E524">
            <v>1</v>
          </cell>
          <cell r="F524">
            <v>1.29</v>
          </cell>
          <cell r="G524">
            <v>43.95</v>
          </cell>
          <cell r="H524">
            <v>0.21</v>
          </cell>
          <cell r="I524">
            <v>7.16</v>
          </cell>
          <cell r="J524">
            <v>35.32</v>
          </cell>
        </row>
        <row r="525">
          <cell r="A525" t="str">
            <v>BSC_St_Pölten_A</v>
          </cell>
          <cell r="B525">
            <v>1457</v>
          </cell>
          <cell r="C525" t="str">
            <v>NOTU_Sieghardtskirchen</v>
          </cell>
          <cell r="D525">
            <v>1</v>
          </cell>
          <cell r="E525">
            <v>1</v>
          </cell>
          <cell r="F525">
            <v>2.29</v>
          </cell>
          <cell r="G525">
            <v>27.99</v>
          </cell>
          <cell r="H525">
            <v>0.47</v>
          </cell>
          <cell r="I525">
            <v>5.77</v>
          </cell>
          <cell r="J525">
            <v>79.52</v>
          </cell>
        </row>
        <row r="526">
          <cell r="A526" t="str">
            <v>BSC_Wien_H</v>
          </cell>
          <cell r="B526">
            <v>1998</v>
          </cell>
          <cell r="C526" t="str">
            <v>NOTU_St_Andrae_Hagental</v>
          </cell>
          <cell r="D526">
            <v>1</v>
          </cell>
          <cell r="E526">
            <v>1</v>
          </cell>
          <cell r="F526">
            <v>0.39</v>
          </cell>
          <cell r="G526">
            <v>13.12</v>
          </cell>
          <cell r="H526">
            <v>0.06</v>
          </cell>
          <cell r="I526">
            <v>1.88</v>
          </cell>
          <cell r="J526">
            <v>9.27</v>
          </cell>
        </row>
        <row r="527">
          <cell r="A527" t="str">
            <v>BSC_St_Pölten_A</v>
          </cell>
          <cell r="B527">
            <v>639</v>
          </cell>
          <cell r="C527" t="str">
            <v>NOTU_Tulln</v>
          </cell>
          <cell r="D527">
            <v>1</v>
          </cell>
          <cell r="E527">
            <v>1</v>
          </cell>
          <cell r="F527">
            <v>6.49</v>
          </cell>
          <cell r="G527">
            <v>221.09</v>
          </cell>
          <cell r="H527">
            <v>2.59</v>
          </cell>
          <cell r="I527">
            <v>88.11</v>
          </cell>
          <cell r="J527">
            <v>434.52</v>
          </cell>
        </row>
        <row r="528">
          <cell r="A528" t="str">
            <v>BSC_St_Pölten_A</v>
          </cell>
          <cell r="B528">
            <v>640</v>
          </cell>
          <cell r="C528" t="str">
            <v>NOTU_Tulln</v>
          </cell>
          <cell r="D528">
            <v>1</v>
          </cell>
          <cell r="E528">
            <v>2</v>
          </cell>
          <cell r="F528">
            <v>3.79</v>
          </cell>
          <cell r="G528">
            <v>46.16</v>
          </cell>
          <cell r="H528">
            <v>1.2</v>
          </cell>
          <cell r="I528">
            <v>14.59</v>
          </cell>
          <cell r="J528">
            <v>201.01</v>
          </cell>
        </row>
        <row r="529">
          <cell r="A529" t="str">
            <v>BSC_Krems_A</v>
          </cell>
          <cell r="B529">
            <v>713</v>
          </cell>
          <cell r="C529" t="str">
            <v>NOTU_Utzenlaa</v>
          </cell>
          <cell r="D529">
            <v>1</v>
          </cell>
          <cell r="E529">
            <v>1</v>
          </cell>
          <cell r="F529">
            <v>2.27</v>
          </cell>
          <cell r="G529">
            <v>77.25</v>
          </cell>
          <cell r="H529">
            <v>0.56000000000000005</v>
          </cell>
          <cell r="I529">
            <v>18.940000000000001</v>
          </cell>
          <cell r="J529">
            <v>93.42</v>
          </cell>
        </row>
        <row r="530">
          <cell r="A530" t="str">
            <v>BSC_Wien_F</v>
          </cell>
          <cell r="B530">
            <v>795</v>
          </cell>
          <cell r="C530" t="str">
            <v>NOTU_Zeiselmauer</v>
          </cell>
          <cell r="D530">
            <v>1</v>
          </cell>
          <cell r="E530">
            <v>1</v>
          </cell>
          <cell r="F530">
            <v>7.22</v>
          </cell>
          <cell r="G530">
            <v>88.08</v>
          </cell>
          <cell r="H530">
            <v>2.54</v>
          </cell>
          <cell r="I530">
            <v>31.01</v>
          </cell>
          <cell r="J530">
            <v>427.27</v>
          </cell>
        </row>
        <row r="531">
          <cell r="A531" t="str">
            <v>BSC_Krems_A</v>
          </cell>
          <cell r="B531">
            <v>845</v>
          </cell>
          <cell r="C531" t="str">
            <v>NOTU_Zwentendorf</v>
          </cell>
          <cell r="D531">
            <v>1</v>
          </cell>
          <cell r="E531">
            <v>1</v>
          </cell>
          <cell r="F531">
            <v>4.0999999999999996</v>
          </cell>
          <cell r="G531">
            <v>50</v>
          </cell>
          <cell r="H531">
            <v>1.04</v>
          </cell>
          <cell r="I531">
            <v>12.71</v>
          </cell>
          <cell r="J531">
            <v>175.14</v>
          </cell>
        </row>
        <row r="532">
          <cell r="A532" t="str">
            <v>BSC_Wiener_Neustadt_A</v>
          </cell>
          <cell r="B532">
            <v>1709</v>
          </cell>
          <cell r="C532" t="str">
            <v>NOWB_Bad_Schoenau</v>
          </cell>
          <cell r="D532">
            <v>1</v>
          </cell>
          <cell r="E532">
            <v>1</v>
          </cell>
          <cell r="F532">
            <v>1.43</v>
          </cell>
          <cell r="G532">
            <v>17.440000000000001</v>
          </cell>
          <cell r="H532">
            <v>0.13</v>
          </cell>
          <cell r="I532">
            <v>1.62</v>
          </cell>
          <cell r="J532">
            <v>22.35</v>
          </cell>
        </row>
        <row r="533">
          <cell r="A533" t="str">
            <v>BSC_Wiener_Neustadt_A</v>
          </cell>
          <cell r="B533">
            <v>1703</v>
          </cell>
          <cell r="C533" t="str">
            <v>NOWB_Bromberg</v>
          </cell>
          <cell r="D533">
            <v>1</v>
          </cell>
          <cell r="E533">
            <v>1</v>
          </cell>
          <cell r="F533">
            <v>0.53</v>
          </cell>
          <cell r="G533">
            <v>18.059999999999999</v>
          </cell>
          <cell r="H533">
            <v>0.05</v>
          </cell>
          <cell r="I533">
            <v>1.86</v>
          </cell>
          <cell r="J533">
            <v>9.16</v>
          </cell>
        </row>
        <row r="534">
          <cell r="A534" t="str">
            <v>BSC_Wiener_Neustadt_A</v>
          </cell>
          <cell r="B534">
            <v>2382</v>
          </cell>
          <cell r="C534" t="str">
            <v>NOWB_Bromberg</v>
          </cell>
          <cell r="D534">
            <v>1</v>
          </cell>
          <cell r="E534">
            <v>2</v>
          </cell>
          <cell r="F534">
            <v>1.65</v>
          </cell>
          <cell r="G534">
            <v>56.04</v>
          </cell>
          <cell r="H534">
            <v>0.2</v>
          </cell>
          <cell r="I534">
            <v>6.98</v>
          </cell>
          <cell r="J534">
            <v>34.44</v>
          </cell>
        </row>
        <row r="535">
          <cell r="A535" t="str">
            <v>BSC_Bruck_an_der_Leitha_A</v>
          </cell>
          <cell r="B535">
            <v>400</v>
          </cell>
          <cell r="C535" t="str">
            <v>NOWB_Ebenfurth</v>
          </cell>
          <cell r="D535">
            <v>1</v>
          </cell>
          <cell r="E535">
            <v>1</v>
          </cell>
          <cell r="F535">
            <v>6.34</v>
          </cell>
          <cell r="G535">
            <v>77.34</v>
          </cell>
          <cell r="H535">
            <v>2.2400000000000002</v>
          </cell>
          <cell r="I535">
            <v>27.32</v>
          </cell>
          <cell r="J535">
            <v>376.44</v>
          </cell>
        </row>
        <row r="536">
          <cell r="A536" t="str">
            <v>BSC_Wiener_Neustadt_A</v>
          </cell>
          <cell r="B536">
            <v>1259</v>
          </cell>
          <cell r="C536" t="str">
            <v>NOWB_Eggendorf</v>
          </cell>
          <cell r="D536">
            <v>1</v>
          </cell>
          <cell r="E536">
            <v>1</v>
          </cell>
          <cell r="F536">
            <v>2.67</v>
          </cell>
          <cell r="G536">
            <v>32.5</v>
          </cell>
          <cell r="H536">
            <v>0.68</v>
          </cell>
          <cell r="I536">
            <v>8.31</v>
          </cell>
          <cell r="J536">
            <v>114.45</v>
          </cell>
        </row>
        <row r="537">
          <cell r="A537" t="str">
            <v>BSC_Bruck_an_der_Leitha_A</v>
          </cell>
          <cell r="B537">
            <v>1257</v>
          </cell>
          <cell r="C537" t="str">
            <v>NOWB_Felixdorf</v>
          </cell>
          <cell r="D537">
            <v>1</v>
          </cell>
          <cell r="E537">
            <v>1</v>
          </cell>
          <cell r="F537">
            <v>3.53</v>
          </cell>
          <cell r="G537">
            <v>43.05</v>
          </cell>
          <cell r="H537">
            <v>0.97</v>
          </cell>
          <cell r="I537">
            <v>11.79</v>
          </cell>
          <cell r="J537">
            <v>162.41</v>
          </cell>
        </row>
        <row r="538">
          <cell r="A538" t="str">
            <v>BSC_Bruck_an_der_Leitha_A</v>
          </cell>
          <cell r="B538">
            <v>1700</v>
          </cell>
          <cell r="C538" t="str">
            <v>NOWB_Felixdorf</v>
          </cell>
          <cell r="D538">
            <v>1</v>
          </cell>
          <cell r="E538">
            <v>2</v>
          </cell>
          <cell r="F538">
            <v>5.12</v>
          </cell>
          <cell r="G538">
            <v>62.5</v>
          </cell>
          <cell r="H538">
            <v>0.6</v>
          </cell>
          <cell r="I538">
            <v>7.29</v>
          </cell>
          <cell r="J538">
            <v>100.48</v>
          </cell>
        </row>
        <row r="539">
          <cell r="A539" t="str">
            <v>BSC_Bruck_an_der_Leitha_A</v>
          </cell>
          <cell r="B539">
            <v>7697</v>
          </cell>
          <cell r="C539" t="str">
            <v>NOWB_Felixdorf</v>
          </cell>
          <cell r="D539">
            <v>1</v>
          </cell>
          <cell r="E539">
            <v>3</v>
          </cell>
          <cell r="F539">
            <v>2.65</v>
          </cell>
          <cell r="G539">
            <v>32.25</v>
          </cell>
          <cell r="H539">
            <v>0.95</v>
          </cell>
          <cell r="I539">
            <v>11.62</v>
          </cell>
          <cell r="J539">
            <v>160.13999999999999</v>
          </cell>
        </row>
        <row r="540">
          <cell r="A540" t="str">
            <v>BSC_Wiener_Neustadt_A</v>
          </cell>
          <cell r="B540">
            <v>2011</v>
          </cell>
          <cell r="C540" t="str">
            <v>NOWB_Gutenstein</v>
          </cell>
          <cell r="D540">
            <v>1</v>
          </cell>
          <cell r="E540">
            <v>1</v>
          </cell>
          <cell r="F540">
            <v>0.76</v>
          </cell>
          <cell r="G540">
            <v>25.81</v>
          </cell>
          <cell r="H540">
            <v>0.11</v>
          </cell>
          <cell r="I540">
            <v>3.82</v>
          </cell>
          <cell r="J540">
            <v>18.850000000000001</v>
          </cell>
        </row>
        <row r="541">
          <cell r="A541" t="str">
            <v>BSC_Wiener_Neustadt_A</v>
          </cell>
          <cell r="B541">
            <v>1711</v>
          </cell>
          <cell r="C541" t="str">
            <v>NOWB_Hochwolkersdorf</v>
          </cell>
          <cell r="D541">
            <v>1</v>
          </cell>
          <cell r="E541">
            <v>1</v>
          </cell>
          <cell r="F541">
            <v>0.53</v>
          </cell>
          <cell r="G541">
            <v>18.14</v>
          </cell>
          <cell r="H541">
            <v>0.05</v>
          </cell>
          <cell r="I541">
            <v>1.68</v>
          </cell>
          <cell r="J541">
            <v>8.27</v>
          </cell>
        </row>
        <row r="542">
          <cell r="A542" t="str">
            <v>BSC_Wiener_Neustadt_A</v>
          </cell>
          <cell r="B542">
            <v>2383</v>
          </cell>
          <cell r="C542" t="str">
            <v>NOWB_Hochwolkersdorf</v>
          </cell>
          <cell r="D542">
            <v>1</v>
          </cell>
          <cell r="E542">
            <v>2</v>
          </cell>
          <cell r="F542">
            <v>0.48</v>
          </cell>
          <cell r="G542">
            <v>16.440000000000001</v>
          </cell>
          <cell r="H542">
            <v>0.11</v>
          </cell>
          <cell r="I542">
            <v>3.89</v>
          </cell>
          <cell r="J542">
            <v>19.2</v>
          </cell>
        </row>
        <row r="543">
          <cell r="A543" t="str">
            <v>BSC_Wiener_Neustadt_A</v>
          </cell>
          <cell r="B543">
            <v>1708</v>
          </cell>
          <cell r="C543" t="str">
            <v>NOWB_Krumbach</v>
          </cell>
          <cell r="D543">
            <v>1</v>
          </cell>
          <cell r="E543">
            <v>1</v>
          </cell>
          <cell r="F543">
            <v>0.84</v>
          </cell>
          <cell r="G543">
            <v>28.62</v>
          </cell>
          <cell r="H543">
            <v>0.16</v>
          </cell>
          <cell r="I543">
            <v>5.33</v>
          </cell>
          <cell r="J543">
            <v>26.28</v>
          </cell>
        </row>
        <row r="544">
          <cell r="A544" t="str">
            <v>BSC_Wiener_Neustadt_A</v>
          </cell>
          <cell r="B544">
            <v>2007</v>
          </cell>
          <cell r="C544" t="str">
            <v>NOWB_Markt_Piesting</v>
          </cell>
          <cell r="D544">
            <v>1</v>
          </cell>
          <cell r="E544">
            <v>1</v>
          </cell>
          <cell r="F544">
            <v>1.89</v>
          </cell>
          <cell r="G544">
            <v>23.02</v>
          </cell>
          <cell r="H544">
            <v>0.4</v>
          </cell>
          <cell r="I544">
            <v>4.8499999999999996</v>
          </cell>
          <cell r="J544">
            <v>66.760000000000005</v>
          </cell>
        </row>
        <row r="545">
          <cell r="A545" t="str">
            <v>BSC_Wiener_Neustadt_A</v>
          </cell>
          <cell r="B545">
            <v>2042</v>
          </cell>
          <cell r="C545" t="str">
            <v>NOWB_Pernitz</v>
          </cell>
          <cell r="D545">
            <v>1</v>
          </cell>
          <cell r="E545">
            <v>1</v>
          </cell>
          <cell r="F545">
            <v>1.5</v>
          </cell>
          <cell r="G545">
            <v>51.1</v>
          </cell>
          <cell r="H545">
            <v>0.26</v>
          </cell>
          <cell r="I545">
            <v>8.98</v>
          </cell>
          <cell r="J545">
            <v>44.28</v>
          </cell>
        </row>
        <row r="546">
          <cell r="A546" t="str">
            <v>BSC_Wiener_Neustadt_A</v>
          </cell>
          <cell r="B546">
            <v>2404</v>
          </cell>
          <cell r="C546" t="str">
            <v>NOWB_Theresienfeld</v>
          </cell>
          <cell r="D546">
            <v>1</v>
          </cell>
          <cell r="E546">
            <v>1</v>
          </cell>
          <cell r="F546">
            <v>4.05</v>
          </cell>
          <cell r="G546">
            <v>49.45</v>
          </cell>
          <cell r="H546">
            <v>0.92</v>
          </cell>
          <cell r="I546">
            <v>11.26</v>
          </cell>
          <cell r="J546">
            <v>155.15</v>
          </cell>
        </row>
        <row r="547">
          <cell r="A547" t="str">
            <v>BSC_Wiener_Neustadt_A</v>
          </cell>
          <cell r="B547">
            <v>7648</v>
          </cell>
          <cell r="C547" t="str">
            <v>NOWB_Theresienfeld</v>
          </cell>
          <cell r="D547">
            <v>1</v>
          </cell>
          <cell r="E547">
            <v>2</v>
          </cell>
          <cell r="F547">
            <v>4.92</v>
          </cell>
          <cell r="G547">
            <v>60</v>
          </cell>
          <cell r="H547">
            <v>0.96</v>
          </cell>
          <cell r="I547">
            <v>11.73</v>
          </cell>
          <cell r="J547">
            <v>161.57</v>
          </cell>
        </row>
        <row r="548">
          <cell r="A548" t="str">
            <v>BSC_Wiener_Neustadt_A</v>
          </cell>
          <cell r="B548">
            <v>2010</v>
          </cell>
          <cell r="C548" t="str">
            <v>NOWB_Waldegg_Kressenberg</v>
          </cell>
          <cell r="D548">
            <v>1</v>
          </cell>
          <cell r="E548">
            <v>1</v>
          </cell>
          <cell r="F548">
            <v>0.93</v>
          </cell>
          <cell r="G548">
            <v>31.51</v>
          </cell>
          <cell r="H548">
            <v>0.14000000000000001</v>
          </cell>
          <cell r="I548">
            <v>4.9000000000000004</v>
          </cell>
          <cell r="J548">
            <v>24.18</v>
          </cell>
        </row>
        <row r="549">
          <cell r="A549" t="str">
            <v>BSC_Wiener_Neustadt_A</v>
          </cell>
          <cell r="B549">
            <v>1705</v>
          </cell>
          <cell r="C549" t="str">
            <v>NOWB_Wiesmath</v>
          </cell>
          <cell r="D549">
            <v>1</v>
          </cell>
          <cell r="E549">
            <v>1</v>
          </cell>
          <cell r="F549">
            <v>1.77</v>
          </cell>
          <cell r="G549">
            <v>60.47</v>
          </cell>
          <cell r="H549">
            <v>0.25</v>
          </cell>
          <cell r="I549">
            <v>8.39</v>
          </cell>
          <cell r="J549">
            <v>41.38</v>
          </cell>
        </row>
        <row r="550">
          <cell r="A550" t="str">
            <v>BSC_Mödling_A</v>
          </cell>
          <cell r="B550">
            <v>507</v>
          </cell>
          <cell r="C550" t="str">
            <v>NOWB_Woellersdorf</v>
          </cell>
          <cell r="D550">
            <v>1</v>
          </cell>
          <cell r="E550">
            <v>1</v>
          </cell>
          <cell r="F550">
            <v>3.86</v>
          </cell>
          <cell r="G550">
            <v>47.04</v>
          </cell>
          <cell r="H550">
            <v>0.75</v>
          </cell>
          <cell r="I550">
            <v>9.1999999999999993</v>
          </cell>
          <cell r="J550">
            <v>126.7</v>
          </cell>
        </row>
        <row r="551">
          <cell r="A551" t="str">
            <v>BSC_Wiener_Neustadt_A</v>
          </cell>
          <cell r="B551">
            <v>2009</v>
          </cell>
          <cell r="C551" t="str">
            <v>NOWB_Wopfing</v>
          </cell>
          <cell r="D551">
            <v>1</v>
          </cell>
          <cell r="E551">
            <v>1</v>
          </cell>
          <cell r="F551">
            <v>3.14</v>
          </cell>
          <cell r="G551">
            <v>38.32</v>
          </cell>
          <cell r="H551">
            <v>0.8</v>
          </cell>
          <cell r="I551">
            <v>9.8000000000000007</v>
          </cell>
          <cell r="J551">
            <v>135.08000000000001</v>
          </cell>
        </row>
        <row r="552">
          <cell r="A552" t="str">
            <v>BSC_Wiener_Neustadt_A</v>
          </cell>
          <cell r="B552">
            <v>528</v>
          </cell>
          <cell r="C552" t="str">
            <v>NOWB_Wr_Neustadt_Autobahn</v>
          </cell>
          <cell r="D552">
            <v>1</v>
          </cell>
          <cell r="E552">
            <v>1</v>
          </cell>
          <cell r="F552">
            <v>5</v>
          </cell>
          <cell r="G552">
            <v>61.03</v>
          </cell>
          <cell r="H552">
            <v>2.0499999999999998</v>
          </cell>
          <cell r="I552">
            <v>24.99</v>
          </cell>
          <cell r="J552">
            <v>344.23</v>
          </cell>
        </row>
        <row r="553">
          <cell r="A553" t="str">
            <v>BSC_Wiener_Neustadt_A</v>
          </cell>
          <cell r="B553">
            <v>8568</v>
          </cell>
          <cell r="C553" t="str">
            <v>NOWN_Ganglberger_Gasse</v>
          </cell>
          <cell r="D553">
            <v>1</v>
          </cell>
          <cell r="E553">
            <v>1</v>
          </cell>
          <cell r="F553">
            <v>2.11</v>
          </cell>
          <cell r="G553">
            <v>25.73</v>
          </cell>
          <cell r="H553">
            <v>0.62</v>
          </cell>
          <cell r="I553">
            <v>7.59</v>
          </cell>
          <cell r="J553">
            <v>104.51</v>
          </cell>
        </row>
        <row r="554">
          <cell r="A554" t="str">
            <v>BSC_Wiener_Neustadt_A</v>
          </cell>
          <cell r="B554">
            <v>8569</v>
          </cell>
          <cell r="C554" t="str">
            <v>NOWN_Ganglberger_Gasse</v>
          </cell>
          <cell r="D554">
            <v>1</v>
          </cell>
          <cell r="E554">
            <v>2</v>
          </cell>
          <cell r="F554">
            <v>2.02</v>
          </cell>
          <cell r="G554">
            <v>24.57</v>
          </cell>
          <cell r="H554">
            <v>0.4</v>
          </cell>
          <cell r="I554">
            <v>4.8499999999999996</v>
          </cell>
          <cell r="J554">
            <v>66.84</v>
          </cell>
        </row>
        <row r="555">
          <cell r="A555" t="str">
            <v>BSC_Wiener_Neustadt_A</v>
          </cell>
          <cell r="B555">
            <v>405</v>
          </cell>
          <cell r="C555" t="str">
            <v>NOWN_Wiener_Neustadt</v>
          </cell>
          <cell r="D555">
            <v>1</v>
          </cell>
          <cell r="E555">
            <v>1</v>
          </cell>
          <cell r="F555">
            <v>4.71</v>
          </cell>
          <cell r="G555">
            <v>57.47</v>
          </cell>
          <cell r="H555">
            <v>1.52</v>
          </cell>
          <cell r="I555">
            <v>18.57</v>
          </cell>
          <cell r="J555">
            <v>255.9</v>
          </cell>
        </row>
        <row r="556">
          <cell r="A556" t="str">
            <v>BSC_Wiener_Neustadt_A</v>
          </cell>
          <cell r="B556">
            <v>406</v>
          </cell>
          <cell r="C556" t="str">
            <v>NOWN_Wiener_Neustadt</v>
          </cell>
          <cell r="D556">
            <v>1</v>
          </cell>
          <cell r="E556">
            <v>2</v>
          </cell>
          <cell r="F556">
            <v>8.92</v>
          </cell>
          <cell r="G556">
            <v>108.78</v>
          </cell>
          <cell r="H556">
            <v>2.29</v>
          </cell>
          <cell r="I556">
            <v>27.92</v>
          </cell>
          <cell r="J556">
            <v>384.62</v>
          </cell>
        </row>
        <row r="557">
          <cell r="A557" t="str">
            <v>BSC_Wiener_Neustadt_A</v>
          </cell>
          <cell r="B557">
            <v>407</v>
          </cell>
          <cell r="C557" t="str">
            <v>NOWN_Wiener_Neustadt</v>
          </cell>
          <cell r="D557">
            <v>1</v>
          </cell>
          <cell r="E557">
            <v>3</v>
          </cell>
          <cell r="F557">
            <v>8.89</v>
          </cell>
          <cell r="G557">
            <v>108.44</v>
          </cell>
          <cell r="H557">
            <v>3.19</v>
          </cell>
          <cell r="I557">
            <v>38.96</v>
          </cell>
          <cell r="J557">
            <v>536.67999999999995</v>
          </cell>
        </row>
        <row r="558">
          <cell r="A558" t="str">
            <v>BSC_Wiener_Neustadt_A</v>
          </cell>
          <cell r="B558">
            <v>8500</v>
          </cell>
          <cell r="C558" t="str">
            <v>NOWN_Wienerstr</v>
          </cell>
          <cell r="D558">
            <v>1</v>
          </cell>
          <cell r="E558">
            <v>1</v>
          </cell>
          <cell r="F558">
            <v>3.1</v>
          </cell>
          <cell r="G558">
            <v>37.799999999999997</v>
          </cell>
          <cell r="H558">
            <v>0.97</v>
          </cell>
          <cell r="I558">
            <v>11.81</v>
          </cell>
          <cell r="J558">
            <v>162.75</v>
          </cell>
        </row>
        <row r="559">
          <cell r="A559" t="str">
            <v>BSC_Wiener_Neustadt_A</v>
          </cell>
          <cell r="B559">
            <v>8501</v>
          </cell>
          <cell r="C559" t="str">
            <v>NOWN_Wienerstr</v>
          </cell>
          <cell r="D559">
            <v>1</v>
          </cell>
          <cell r="E559">
            <v>2</v>
          </cell>
          <cell r="F559">
            <v>4.99</v>
          </cell>
          <cell r="G559">
            <v>60.88</v>
          </cell>
          <cell r="H559">
            <v>1.54</v>
          </cell>
          <cell r="I559">
            <v>18.809999999999999</v>
          </cell>
          <cell r="J559">
            <v>259.16000000000003</v>
          </cell>
        </row>
        <row r="560">
          <cell r="A560" t="str">
            <v>BSC_Wiener_Neustadt_A</v>
          </cell>
          <cell r="B560">
            <v>8502</v>
          </cell>
          <cell r="C560" t="str">
            <v>NOWN_Wienerstr</v>
          </cell>
          <cell r="D560">
            <v>1</v>
          </cell>
          <cell r="E560">
            <v>3</v>
          </cell>
          <cell r="F560">
            <v>8.39</v>
          </cell>
          <cell r="G560">
            <v>102.28</v>
          </cell>
          <cell r="H560">
            <v>1.21</v>
          </cell>
          <cell r="I560">
            <v>14.75</v>
          </cell>
          <cell r="J560">
            <v>203.2</v>
          </cell>
        </row>
        <row r="561">
          <cell r="A561" t="str">
            <v>BSC_Zwettl_A</v>
          </cell>
          <cell r="B561">
            <v>965</v>
          </cell>
          <cell r="C561" t="str">
            <v>NOWT_Gross_Siegharts</v>
          </cell>
          <cell r="D561">
            <v>1</v>
          </cell>
          <cell r="E561">
            <v>1</v>
          </cell>
          <cell r="F561">
            <v>3.17</v>
          </cell>
          <cell r="G561">
            <v>107.82</v>
          </cell>
          <cell r="H561">
            <v>0.83</v>
          </cell>
          <cell r="I561">
            <v>28.2</v>
          </cell>
          <cell r="J561">
            <v>139.06</v>
          </cell>
        </row>
        <row r="562">
          <cell r="A562" t="str">
            <v>BSC_Zwettl_A</v>
          </cell>
          <cell r="B562">
            <v>1007</v>
          </cell>
          <cell r="C562" t="str">
            <v>NOWT_Oberndorf</v>
          </cell>
          <cell r="D562">
            <v>1</v>
          </cell>
          <cell r="E562">
            <v>1</v>
          </cell>
          <cell r="F562">
            <v>1.34</v>
          </cell>
          <cell r="G562">
            <v>16.399999999999999</v>
          </cell>
          <cell r="H562">
            <v>0.25</v>
          </cell>
          <cell r="I562">
            <v>3.04</v>
          </cell>
          <cell r="J562">
            <v>41.93</v>
          </cell>
        </row>
        <row r="563">
          <cell r="A563" t="str">
            <v>BSC_Zwettl_A</v>
          </cell>
          <cell r="B563">
            <v>649</v>
          </cell>
          <cell r="C563" t="str">
            <v>NOWT_Vitis</v>
          </cell>
          <cell r="D563">
            <v>1</v>
          </cell>
          <cell r="E563">
            <v>1</v>
          </cell>
          <cell r="F563">
            <v>2.71</v>
          </cell>
          <cell r="G563">
            <v>92.32</v>
          </cell>
          <cell r="H563">
            <v>0.52</v>
          </cell>
          <cell r="I563">
            <v>17.579999999999998</v>
          </cell>
          <cell r="J563">
            <v>86.71</v>
          </cell>
        </row>
        <row r="564">
          <cell r="A564" t="str">
            <v>BSC_Zwettl_A</v>
          </cell>
          <cell r="B564">
            <v>642</v>
          </cell>
          <cell r="C564" t="str">
            <v>NOWT_Waidhofen</v>
          </cell>
          <cell r="D564">
            <v>1</v>
          </cell>
          <cell r="E564">
            <v>1</v>
          </cell>
          <cell r="F564">
            <v>4.38</v>
          </cell>
          <cell r="G564">
            <v>53.35</v>
          </cell>
          <cell r="H564">
            <v>1.44</v>
          </cell>
          <cell r="I564">
            <v>17.57</v>
          </cell>
          <cell r="J564">
            <v>241.99</v>
          </cell>
        </row>
        <row r="565">
          <cell r="A565" t="str">
            <v>BSC_Wien_B</v>
          </cell>
          <cell r="B565">
            <v>1223</v>
          </cell>
          <cell r="C565" t="str">
            <v>NOWU_Airport_Parkhaus_AUA</v>
          </cell>
          <cell r="D565">
            <v>1</v>
          </cell>
          <cell r="E565">
            <v>1</v>
          </cell>
          <cell r="F565">
            <v>1.29</v>
          </cell>
          <cell r="G565">
            <v>15.73</v>
          </cell>
          <cell r="H565">
            <v>0.31</v>
          </cell>
          <cell r="I565">
            <v>3.83</v>
          </cell>
          <cell r="J565">
            <v>52.7</v>
          </cell>
        </row>
        <row r="566">
          <cell r="A566" t="str">
            <v>BSC_Wien_B</v>
          </cell>
          <cell r="B566">
            <v>1226</v>
          </cell>
          <cell r="C566" t="str">
            <v>NOWU_Airport_Parkhaus_AUA</v>
          </cell>
          <cell r="D566">
            <v>1</v>
          </cell>
          <cell r="E566">
            <v>2</v>
          </cell>
          <cell r="F566">
            <v>1.36</v>
          </cell>
          <cell r="G566">
            <v>16.55</v>
          </cell>
          <cell r="H566">
            <v>0.17</v>
          </cell>
          <cell r="I566">
            <v>2.09</v>
          </cell>
          <cell r="J566">
            <v>28.83</v>
          </cell>
        </row>
        <row r="567">
          <cell r="A567" t="str">
            <v>BSC_Wien_B</v>
          </cell>
          <cell r="B567">
            <v>1227</v>
          </cell>
          <cell r="C567" t="str">
            <v>NOWU_Airport_Parkhaus_AUA</v>
          </cell>
          <cell r="D567">
            <v>1</v>
          </cell>
          <cell r="E567">
            <v>3</v>
          </cell>
          <cell r="F567">
            <v>1.9</v>
          </cell>
          <cell r="G567">
            <v>23.11</v>
          </cell>
          <cell r="H567">
            <v>0.53</v>
          </cell>
          <cell r="I567">
            <v>6.42</v>
          </cell>
          <cell r="J567">
            <v>88.43</v>
          </cell>
        </row>
        <row r="568">
          <cell r="A568" t="str">
            <v>BSC_Wien_B</v>
          </cell>
          <cell r="B568">
            <v>2785</v>
          </cell>
          <cell r="C568" t="str">
            <v>NOWU_Airport_Schwechat</v>
          </cell>
          <cell r="D568">
            <v>1</v>
          </cell>
          <cell r="E568">
            <v>1</v>
          </cell>
          <cell r="F568">
            <v>3.21</v>
          </cell>
          <cell r="G568">
            <v>39.21</v>
          </cell>
          <cell r="H568">
            <v>0.48</v>
          </cell>
          <cell r="I568">
            <v>5.88</v>
          </cell>
          <cell r="J568">
            <v>81.05</v>
          </cell>
        </row>
        <row r="569">
          <cell r="A569" t="str">
            <v>BSC_Wien_B</v>
          </cell>
          <cell r="B569">
            <v>2985</v>
          </cell>
          <cell r="C569" t="str">
            <v>NOWU_Airport_Schwechat</v>
          </cell>
          <cell r="D569">
            <v>1</v>
          </cell>
          <cell r="E569">
            <v>2</v>
          </cell>
          <cell r="F569">
            <v>7.91</v>
          </cell>
          <cell r="G569">
            <v>56.36</v>
          </cell>
          <cell r="H569">
            <v>1.91</v>
          </cell>
          <cell r="I569">
            <v>13.64</v>
          </cell>
          <cell r="J569">
            <v>321.54000000000002</v>
          </cell>
        </row>
        <row r="570">
          <cell r="A570" t="str">
            <v>BSC_Wien_B</v>
          </cell>
          <cell r="B570">
            <v>2885</v>
          </cell>
          <cell r="C570" t="str">
            <v>NOWU_Airport_Schwechat</v>
          </cell>
          <cell r="D570">
            <v>2</v>
          </cell>
          <cell r="E570">
            <v>1</v>
          </cell>
          <cell r="F570">
            <v>21.65</v>
          </cell>
          <cell r="G570">
            <v>107.45</v>
          </cell>
          <cell r="H570">
            <v>4.2699999999999996</v>
          </cell>
          <cell r="I570">
            <v>21.18</v>
          </cell>
          <cell r="J570">
            <v>717.07</v>
          </cell>
        </row>
        <row r="571">
          <cell r="A571" t="str">
            <v>BSC_Wien_E</v>
          </cell>
          <cell r="B571">
            <v>847</v>
          </cell>
          <cell r="C571" t="str">
            <v>NOWU_Auhof</v>
          </cell>
          <cell r="D571">
            <v>1</v>
          </cell>
          <cell r="E571">
            <v>1</v>
          </cell>
          <cell r="F571">
            <v>0.81</v>
          </cell>
          <cell r="G571">
            <v>27.76</v>
          </cell>
          <cell r="H571">
            <v>0.14000000000000001</v>
          </cell>
          <cell r="I571">
            <v>4.8600000000000003</v>
          </cell>
          <cell r="J571">
            <v>23.97</v>
          </cell>
        </row>
        <row r="572">
          <cell r="A572" t="str">
            <v>BSC_Bruck_an_der_Leitha_A</v>
          </cell>
          <cell r="B572">
            <v>617</v>
          </cell>
          <cell r="C572" t="str">
            <v>NOWU_Fischamend</v>
          </cell>
          <cell r="D572">
            <v>1</v>
          </cell>
          <cell r="E572">
            <v>1</v>
          </cell>
          <cell r="F572">
            <v>2.57</v>
          </cell>
          <cell r="G572">
            <v>31.34</v>
          </cell>
          <cell r="H572">
            <v>0.8</v>
          </cell>
          <cell r="I572">
            <v>9.7899999999999991</v>
          </cell>
          <cell r="J572">
            <v>134.88</v>
          </cell>
        </row>
        <row r="573">
          <cell r="A573" t="str">
            <v>BSC_Bruck_an_der_Leitha_A</v>
          </cell>
          <cell r="B573">
            <v>2350</v>
          </cell>
          <cell r="C573" t="str">
            <v>NOWU_Fischamend</v>
          </cell>
          <cell r="D573">
            <v>1</v>
          </cell>
          <cell r="E573">
            <v>2</v>
          </cell>
          <cell r="F573">
            <v>2.95</v>
          </cell>
          <cell r="G573">
            <v>36</v>
          </cell>
          <cell r="H573">
            <v>0.92</v>
          </cell>
          <cell r="I573">
            <v>11.17</v>
          </cell>
          <cell r="J573">
            <v>153.93</v>
          </cell>
        </row>
        <row r="574">
          <cell r="A574" t="str">
            <v>BSC_Wien_E</v>
          </cell>
          <cell r="B574">
            <v>637</v>
          </cell>
          <cell r="C574" t="str">
            <v>NOWU_Gablitz</v>
          </cell>
          <cell r="D574">
            <v>1</v>
          </cell>
          <cell r="E574">
            <v>1</v>
          </cell>
          <cell r="F574">
            <v>3.49</v>
          </cell>
          <cell r="G574">
            <v>42.56</v>
          </cell>
          <cell r="H574">
            <v>0.94</v>
          </cell>
          <cell r="I574">
            <v>11.46</v>
          </cell>
          <cell r="J574">
            <v>157.93</v>
          </cell>
        </row>
        <row r="575">
          <cell r="A575" t="str">
            <v>BSC_Wien_H</v>
          </cell>
          <cell r="B575">
            <v>508</v>
          </cell>
          <cell r="C575" t="str">
            <v>NOWU_Gerasdorf</v>
          </cell>
          <cell r="D575">
            <v>1</v>
          </cell>
          <cell r="E575">
            <v>1</v>
          </cell>
          <cell r="F575">
            <v>3.55</v>
          </cell>
          <cell r="G575">
            <v>43.29</v>
          </cell>
          <cell r="H575">
            <v>1.1399999999999999</v>
          </cell>
          <cell r="I575">
            <v>13.86</v>
          </cell>
          <cell r="J575">
            <v>190.97</v>
          </cell>
        </row>
        <row r="576">
          <cell r="A576" t="str">
            <v>BSC_Wien_H</v>
          </cell>
          <cell r="B576">
            <v>10520</v>
          </cell>
          <cell r="C576" t="str">
            <v>NOWU_Gerasdorf</v>
          </cell>
          <cell r="D576">
            <v>1</v>
          </cell>
          <cell r="E576">
            <v>2</v>
          </cell>
          <cell r="F576">
            <v>1.43</v>
          </cell>
          <cell r="G576">
            <v>17.440000000000001</v>
          </cell>
          <cell r="H576">
            <v>0.44</v>
          </cell>
          <cell r="I576">
            <v>5.36</v>
          </cell>
          <cell r="J576">
            <v>73.88</v>
          </cell>
        </row>
        <row r="577">
          <cell r="A577" t="str">
            <v>BSC_Wien_H</v>
          </cell>
          <cell r="B577">
            <v>10521</v>
          </cell>
          <cell r="C577" t="str">
            <v>NOWU_Gerasdorf</v>
          </cell>
          <cell r="D577">
            <v>1</v>
          </cell>
          <cell r="E577">
            <v>3</v>
          </cell>
          <cell r="F577">
            <v>3.15</v>
          </cell>
          <cell r="G577">
            <v>38.44</v>
          </cell>
          <cell r="H577">
            <v>1.01</v>
          </cell>
          <cell r="I577">
            <v>12.26</v>
          </cell>
          <cell r="J577">
            <v>168.95</v>
          </cell>
        </row>
        <row r="578">
          <cell r="A578" t="str">
            <v>BSC_Bruck_an_der_Leitha_A</v>
          </cell>
          <cell r="B578">
            <v>648</v>
          </cell>
          <cell r="C578" t="str">
            <v>NOWU_Gramatneusiedl</v>
          </cell>
          <cell r="D578">
            <v>1</v>
          </cell>
          <cell r="E578">
            <v>1</v>
          </cell>
          <cell r="F578">
            <v>3.88</v>
          </cell>
          <cell r="G578">
            <v>47.32</v>
          </cell>
          <cell r="H578">
            <v>1.24</v>
          </cell>
          <cell r="I578">
            <v>15.14</v>
          </cell>
          <cell r="J578">
            <v>208.53</v>
          </cell>
        </row>
        <row r="579">
          <cell r="A579" t="str">
            <v>BSC_Bruck_an_der_Leitha_A</v>
          </cell>
          <cell r="B579">
            <v>7582</v>
          </cell>
          <cell r="C579" t="str">
            <v>NOWU_Gramatneusiedl</v>
          </cell>
          <cell r="D579">
            <v>2</v>
          </cell>
          <cell r="E579">
            <v>1</v>
          </cell>
          <cell r="F579">
            <v>2.75</v>
          </cell>
          <cell r="G579">
            <v>33.5</v>
          </cell>
          <cell r="H579">
            <v>0.72</v>
          </cell>
          <cell r="I579">
            <v>8.84</v>
          </cell>
          <cell r="J579">
            <v>121.79</v>
          </cell>
        </row>
        <row r="580">
          <cell r="A580" t="str">
            <v>BSC_St_Pölten_A</v>
          </cell>
          <cell r="B580">
            <v>849</v>
          </cell>
          <cell r="C580" t="str">
            <v>NOWU_Grossram</v>
          </cell>
          <cell r="D580">
            <v>1</v>
          </cell>
          <cell r="E580">
            <v>1</v>
          </cell>
          <cell r="F580">
            <v>1.05</v>
          </cell>
          <cell r="G580">
            <v>35.94</v>
          </cell>
          <cell r="H580">
            <v>0.22</v>
          </cell>
          <cell r="I580">
            <v>7.45</v>
          </cell>
          <cell r="J580">
            <v>36.74</v>
          </cell>
        </row>
        <row r="581">
          <cell r="A581" t="str">
            <v>BSC_Wien_E</v>
          </cell>
          <cell r="B581">
            <v>848</v>
          </cell>
          <cell r="C581" t="str">
            <v>NOWU_Heimbautal</v>
          </cell>
          <cell r="D581">
            <v>1</v>
          </cell>
          <cell r="E581">
            <v>1</v>
          </cell>
          <cell r="F581">
            <v>2.7</v>
          </cell>
          <cell r="G581">
            <v>92.07</v>
          </cell>
          <cell r="H581">
            <v>0.5</v>
          </cell>
          <cell r="I581">
            <v>16.89</v>
          </cell>
          <cell r="J581">
            <v>83.28</v>
          </cell>
        </row>
        <row r="582">
          <cell r="A582" t="str">
            <v>BSC_Mödling_A</v>
          </cell>
          <cell r="B582">
            <v>616</v>
          </cell>
          <cell r="C582" t="str">
            <v>NOWU_Himberg</v>
          </cell>
          <cell r="D582">
            <v>1</v>
          </cell>
          <cell r="E582">
            <v>1</v>
          </cell>
          <cell r="F582">
            <v>8.18</v>
          </cell>
          <cell r="G582">
            <v>99.72</v>
          </cell>
          <cell r="H582">
            <v>2.81</v>
          </cell>
          <cell r="I582">
            <v>34.24</v>
          </cell>
          <cell r="J582">
            <v>471.7</v>
          </cell>
        </row>
        <row r="583">
          <cell r="A583" t="str">
            <v>BSC_Wien_D</v>
          </cell>
          <cell r="B583">
            <v>2051</v>
          </cell>
          <cell r="C583" t="str">
            <v>NOWU_Kledering</v>
          </cell>
          <cell r="D583">
            <v>1</v>
          </cell>
          <cell r="E583">
            <v>1</v>
          </cell>
          <cell r="F583">
            <v>1.63</v>
          </cell>
          <cell r="G583">
            <v>19.91</v>
          </cell>
          <cell r="H583">
            <v>0.27</v>
          </cell>
          <cell r="I583">
            <v>3.31</v>
          </cell>
          <cell r="J583">
            <v>45.66</v>
          </cell>
        </row>
        <row r="584">
          <cell r="A584" t="str">
            <v>BSC_Wien_D</v>
          </cell>
          <cell r="B584">
            <v>2054</v>
          </cell>
          <cell r="C584" t="str">
            <v>NOWU_Kledering</v>
          </cell>
          <cell r="D584">
            <v>1</v>
          </cell>
          <cell r="E584">
            <v>2</v>
          </cell>
          <cell r="F584">
            <v>3.46</v>
          </cell>
          <cell r="G584">
            <v>42.19</v>
          </cell>
          <cell r="H584">
            <v>0.81</v>
          </cell>
          <cell r="I584">
            <v>9.8800000000000008</v>
          </cell>
          <cell r="J584">
            <v>136.16</v>
          </cell>
        </row>
        <row r="585">
          <cell r="A585" t="str">
            <v>BSC_Wien_D</v>
          </cell>
          <cell r="B585">
            <v>2055</v>
          </cell>
          <cell r="C585" t="str">
            <v>NOWU_Kledering</v>
          </cell>
          <cell r="D585">
            <v>1</v>
          </cell>
          <cell r="E585">
            <v>3</v>
          </cell>
          <cell r="F585">
            <v>1.84</v>
          </cell>
          <cell r="G585">
            <v>22.47</v>
          </cell>
          <cell r="H585">
            <v>0.37</v>
          </cell>
          <cell r="I585">
            <v>4.53</v>
          </cell>
          <cell r="J585">
            <v>62.39</v>
          </cell>
        </row>
        <row r="586">
          <cell r="A586" t="str">
            <v>BSC_Wien_F</v>
          </cell>
          <cell r="B586">
            <v>519</v>
          </cell>
          <cell r="C586" t="str">
            <v>NOWU_Klosterneuburg</v>
          </cell>
          <cell r="D586">
            <v>1</v>
          </cell>
          <cell r="E586">
            <v>1</v>
          </cell>
          <cell r="F586">
            <v>4.12</v>
          </cell>
          <cell r="G586">
            <v>50.18</v>
          </cell>
          <cell r="H586">
            <v>1.1499999999999999</v>
          </cell>
          <cell r="I586">
            <v>14.06</v>
          </cell>
          <cell r="J586">
            <v>193.69</v>
          </cell>
        </row>
        <row r="587">
          <cell r="A587" t="str">
            <v>BSC_Wien_F</v>
          </cell>
          <cell r="B587">
            <v>521</v>
          </cell>
          <cell r="C587" t="str">
            <v>NOWU_Klosterneuburg</v>
          </cell>
          <cell r="D587">
            <v>1</v>
          </cell>
          <cell r="E587">
            <v>2</v>
          </cell>
          <cell r="F587">
            <v>5.58</v>
          </cell>
          <cell r="G587">
            <v>61.96</v>
          </cell>
          <cell r="H587">
            <v>2.0099999999999998</v>
          </cell>
          <cell r="I587">
            <v>22.27</v>
          </cell>
          <cell r="J587">
            <v>337.07</v>
          </cell>
        </row>
        <row r="588">
          <cell r="A588" t="str">
            <v>BSC_Klosterneuburg_A</v>
          </cell>
          <cell r="B588">
            <v>2045</v>
          </cell>
          <cell r="C588" t="str">
            <v>NOWU_Klosterneuburg_Nord</v>
          </cell>
          <cell r="D588">
            <v>1</v>
          </cell>
          <cell r="E588">
            <v>1</v>
          </cell>
          <cell r="F588">
            <v>2.46</v>
          </cell>
          <cell r="G588">
            <v>30.03</v>
          </cell>
          <cell r="H588">
            <v>0.73</v>
          </cell>
          <cell r="I588">
            <v>8.8699999999999992</v>
          </cell>
          <cell r="J588">
            <v>122.21</v>
          </cell>
        </row>
        <row r="589">
          <cell r="A589" t="str">
            <v>BSC_Wien_F</v>
          </cell>
          <cell r="B589">
            <v>2000</v>
          </cell>
          <cell r="C589" t="str">
            <v>NOWU_Klosterneuburg_Weidling</v>
          </cell>
          <cell r="D589">
            <v>1</v>
          </cell>
          <cell r="E589">
            <v>1</v>
          </cell>
          <cell r="F589">
            <v>3.26</v>
          </cell>
          <cell r="G589">
            <v>39.72</v>
          </cell>
          <cell r="H589">
            <v>1.1599999999999999</v>
          </cell>
          <cell r="I589">
            <v>14.15</v>
          </cell>
          <cell r="J589">
            <v>194.99</v>
          </cell>
        </row>
        <row r="590">
          <cell r="A590" t="str">
            <v>BSC_Klosterneuburg_A</v>
          </cell>
          <cell r="B590">
            <v>2047</v>
          </cell>
          <cell r="C590" t="str">
            <v>NOWU_Kritzendorf</v>
          </cell>
          <cell r="D590">
            <v>1</v>
          </cell>
          <cell r="E590">
            <v>1</v>
          </cell>
          <cell r="F590">
            <v>1.01</v>
          </cell>
          <cell r="G590">
            <v>34.49</v>
          </cell>
          <cell r="H590">
            <v>0.25</v>
          </cell>
          <cell r="I590">
            <v>8.4600000000000009</v>
          </cell>
          <cell r="J590">
            <v>41.71</v>
          </cell>
        </row>
        <row r="591">
          <cell r="A591" t="str">
            <v>BSC_Wien_E</v>
          </cell>
          <cell r="B591">
            <v>2140</v>
          </cell>
          <cell r="C591" t="str">
            <v>NOWU_Laab_im_Walde</v>
          </cell>
          <cell r="D591">
            <v>1</v>
          </cell>
          <cell r="E591">
            <v>1</v>
          </cell>
          <cell r="F591">
            <v>1.85</v>
          </cell>
          <cell r="G591">
            <v>62.94</v>
          </cell>
          <cell r="H591">
            <v>0.31</v>
          </cell>
          <cell r="I591">
            <v>10.65</v>
          </cell>
          <cell r="J591">
            <v>52.55</v>
          </cell>
        </row>
        <row r="592">
          <cell r="A592" t="str">
            <v>BSC_Wien_F</v>
          </cell>
          <cell r="B592">
            <v>1656</v>
          </cell>
          <cell r="C592" t="str">
            <v>NOWU_Mauerbach</v>
          </cell>
          <cell r="D592">
            <v>1</v>
          </cell>
          <cell r="E592">
            <v>1</v>
          </cell>
          <cell r="F592">
            <v>1.64</v>
          </cell>
          <cell r="G592">
            <v>55.7</v>
          </cell>
          <cell r="H592">
            <v>0.38</v>
          </cell>
          <cell r="I592">
            <v>13.09</v>
          </cell>
          <cell r="J592">
            <v>64.55</v>
          </cell>
        </row>
        <row r="593">
          <cell r="A593" t="str">
            <v>BSC_Wien_B</v>
          </cell>
          <cell r="B593">
            <v>2385</v>
          </cell>
          <cell r="C593" t="str">
            <v>NOWU_OMV_Schwechat</v>
          </cell>
          <cell r="D593">
            <v>1</v>
          </cell>
          <cell r="E593">
            <v>1</v>
          </cell>
          <cell r="F593">
            <v>2.4700000000000002</v>
          </cell>
          <cell r="G593">
            <v>30.09</v>
          </cell>
          <cell r="H593">
            <v>0.72</v>
          </cell>
          <cell r="I593">
            <v>8.77</v>
          </cell>
          <cell r="J593">
            <v>120.79</v>
          </cell>
        </row>
        <row r="594">
          <cell r="A594" t="str">
            <v>BSC_Wien_B</v>
          </cell>
          <cell r="B594">
            <v>2485</v>
          </cell>
          <cell r="C594" t="str">
            <v>NOWU_OMV_Schwechat</v>
          </cell>
          <cell r="D594">
            <v>1</v>
          </cell>
          <cell r="E594">
            <v>2</v>
          </cell>
          <cell r="F594">
            <v>2.61</v>
          </cell>
          <cell r="G594">
            <v>88.91</v>
          </cell>
          <cell r="H594">
            <v>0.56000000000000005</v>
          </cell>
          <cell r="I594">
            <v>18.95</v>
          </cell>
          <cell r="J594">
            <v>93.43</v>
          </cell>
        </row>
        <row r="595">
          <cell r="A595" t="str">
            <v>BSC_Wien_B</v>
          </cell>
          <cell r="B595">
            <v>2585</v>
          </cell>
          <cell r="C595" t="str">
            <v>NOWU_OMV_Schwechat</v>
          </cell>
          <cell r="D595">
            <v>1</v>
          </cell>
          <cell r="E595">
            <v>3</v>
          </cell>
          <cell r="F595">
            <v>9.48</v>
          </cell>
          <cell r="G595">
            <v>115.57</v>
          </cell>
          <cell r="H595">
            <v>2.62</v>
          </cell>
          <cell r="I595">
            <v>31.9</v>
          </cell>
          <cell r="J595">
            <v>439.5</v>
          </cell>
        </row>
        <row r="596">
          <cell r="A596" t="str">
            <v>BSC_Wien_E</v>
          </cell>
          <cell r="B596">
            <v>700</v>
          </cell>
          <cell r="C596" t="str">
            <v>NOWU_Pressbaum</v>
          </cell>
          <cell r="D596">
            <v>1</v>
          </cell>
          <cell r="E596">
            <v>1</v>
          </cell>
          <cell r="F596">
            <v>4.71</v>
          </cell>
          <cell r="G596">
            <v>57.41</v>
          </cell>
          <cell r="H596">
            <v>1.29</v>
          </cell>
          <cell r="I596">
            <v>15.73</v>
          </cell>
          <cell r="J596">
            <v>216.75</v>
          </cell>
        </row>
        <row r="597">
          <cell r="A597" t="str">
            <v>BSC_Wien_E</v>
          </cell>
          <cell r="B597">
            <v>701</v>
          </cell>
          <cell r="C597" t="str">
            <v>NOWU_Pressbaum</v>
          </cell>
          <cell r="D597">
            <v>1</v>
          </cell>
          <cell r="E597">
            <v>2</v>
          </cell>
          <cell r="F597">
            <v>2.14</v>
          </cell>
          <cell r="G597">
            <v>72.819999999999993</v>
          </cell>
          <cell r="H597">
            <v>0.54</v>
          </cell>
          <cell r="I597">
            <v>18.309999999999999</v>
          </cell>
          <cell r="J597">
            <v>90.3</v>
          </cell>
        </row>
        <row r="598">
          <cell r="A598" t="str">
            <v>BSC_Wien_E</v>
          </cell>
          <cell r="B598">
            <v>457</v>
          </cell>
          <cell r="C598" t="str">
            <v>NOWU_Purkersdorf</v>
          </cell>
          <cell r="D598">
            <v>1</v>
          </cell>
          <cell r="E598">
            <v>1</v>
          </cell>
          <cell r="F598">
            <v>4.55</v>
          </cell>
          <cell r="G598">
            <v>55.52</v>
          </cell>
          <cell r="H598">
            <v>1.63</v>
          </cell>
          <cell r="I598">
            <v>19.88</v>
          </cell>
          <cell r="J598">
            <v>273.83</v>
          </cell>
        </row>
        <row r="599">
          <cell r="A599" t="str">
            <v>BSC_Wien_B</v>
          </cell>
          <cell r="B599">
            <v>9206</v>
          </cell>
          <cell r="C599" t="str">
            <v>NOWU_Rauchenwarth</v>
          </cell>
          <cell r="D599">
            <v>1</v>
          </cell>
          <cell r="E599">
            <v>1</v>
          </cell>
          <cell r="F599">
            <v>1.1100000000000001</v>
          </cell>
          <cell r="G599">
            <v>13.6</v>
          </cell>
          <cell r="H599">
            <v>0.06</v>
          </cell>
          <cell r="I599">
            <v>0.79</v>
          </cell>
          <cell r="J599">
            <v>10.82</v>
          </cell>
        </row>
        <row r="600">
          <cell r="A600" t="str">
            <v>BSC_Wien_B</v>
          </cell>
          <cell r="B600">
            <v>10800</v>
          </cell>
          <cell r="C600" t="str">
            <v>NOWU_Rauchenwarth</v>
          </cell>
          <cell r="D600">
            <v>1</v>
          </cell>
          <cell r="E600">
            <v>2</v>
          </cell>
          <cell r="F600">
            <v>1.23</v>
          </cell>
          <cell r="G600">
            <v>14.94</v>
          </cell>
          <cell r="H600">
            <v>0.15</v>
          </cell>
          <cell r="I600">
            <v>1.89</v>
          </cell>
          <cell r="J600">
            <v>25.98</v>
          </cell>
        </row>
        <row r="601">
          <cell r="A601" t="str">
            <v>BSC_Bruck_an_der_Leitha_A</v>
          </cell>
          <cell r="B601">
            <v>641</v>
          </cell>
          <cell r="C601" t="str">
            <v>NOWU_Schwadorf</v>
          </cell>
          <cell r="D601">
            <v>1</v>
          </cell>
          <cell r="E601">
            <v>1</v>
          </cell>
          <cell r="F601">
            <v>4.1900000000000004</v>
          </cell>
          <cell r="G601">
            <v>51.07</v>
          </cell>
          <cell r="H601">
            <v>1.08</v>
          </cell>
          <cell r="I601">
            <v>13.12</v>
          </cell>
          <cell r="J601">
            <v>180.74</v>
          </cell>
        </row>
        <row r="602">
          <cell r="A602" t="str">
            <v>BSC_Wien_B</v>
          </cell>
          <cell r="B602">
            <v>1308</v>
          </cell>
          <cell r="C602" t="str">
            <v>NOWU_Schwechat</v>
          </cell>
          <cell r="D602">
            <v>1</v>
          </cell>
          <cell r="E602">
            <v>1</v>
          </cell>
          <cell r="F602">
            <v>4.42</v>
          </cell>
          <cell r="G602">
            <v>53.96</v>
          </cell>
          <cell r="H602">
            <v>1.43</v>
          </cell>
          <cell r="I602">
            <v>17.43</v>
          </cell>
          <cell r="J602">
            <v>240.12</v>
          </cell>
        </row>
        <row r="603">
          <cell r="A603" t="str">
            <v>BSC_Wien_B</v>
          </cell>
          <cell r="B603">
            <v>1310</v>
          </cell>
          <cell r="C603" t="str">
            <v>NOWU_Schwechat</v>
          </cell>
          <cell r="D603">
            <v>1</v>
          </cell>
          <cell r="E603">
            <v>2</v>
          </cell>
          <cell r="F603">
            <v>6.04</v>
          </cell>
          <cell r="G603">
            <v>73.63</v>
          </cell>
          <cell r="H603">
            <v>1.87</v>
          </cell>
          <cell r="I603">
            <v>22.84</v>
          </cell>
          <cell r="J603">
            <v>314.61</v>
          </cell>
        </row>
        <row r="604">
          <cell r="A604" t="str">
            <v>BSC_Wien_B</v>
          </cell>
          <cell r="B604">
            <v>1311</v>
          </cell>
          <cell r="C604" t="str">
            <v>NOWU_Schwechat</v>
          </cell>
          <cell r="D604">
            <v>1</v>
          </cell>
          <cell r="E604">
            <v>3</v>
          </cell>
          <cell r="F604">
            <v>6.63</v>
          </cell>
          <cell r="G604">
            <v>80.849999999999994</v>
          </cell>
          <cell r="H604">
            <v>2.2200000000000002</v>
          </cell>
          <cell r="I604">
            <v>27.08</v>
          </cell>
          <cell r="J604">
            <v>373.01</v>
          </cell>
        </row>
        <row r="605">
          <cell r="A605" t="str">
            <v>BSC_Wien_I</v>
          </cell>
          <cell r="B605">
            <v>2223</v>
          </cell>
          <cell r="C605" t="str">
            <v>NOWU_Suessenbrunn</v>
          </cell>
          <cell r="D605">
            <v>1</v>
          </cell>
          <cell r="E605">
            <v>1</v>
          </cell>
          <cell r="F605">
            <v>1.6</v>
          </cell>
          <cell r="G605">
            <v>19.54</v>
          </cell>
          <cell r="H605">
            <v>0.46</v>
          </cell>
          <cell r="I605">
            <v>5.57</v>
          </cell>
          <cell r="J605">
            <v>76.75</v>
          </cell>
        </row>
        <row r="606">
          <cell r="A606" t="str">
            <v>BSC_Wien_I</v>
          </cell>
          <cell r="B606">
            <v>2224</v>
          </cell>
          <cell r="C606" t="str">
            <v>NOWU_Suessenbrunn</v>
          </cell>
          <cell r="D606">
            <v>1</v>
          </cell>
          <cell r="E606">
            <v>2</v>
          </cell>
          <cell r="F606">
            <v>2.92</v>
          </cell>
          <cell r="G606">
            <v>99.47</v>
          </cell>
          <cell r="H606">
            <v>0.87</v>
          </cell>
          <cell r="I606">
            <v>29.6</v>
          </cell>
          <cell r="J606">
            <v>145.99</v>
          </cell>
        </row>
        <row r="607">
          <cell r="A607" t="str">
            <v>BSC_Wien_I</v>
          </cell>
          <cell r="B607">
            <v>7386</v>
          </cell>
          <cell r="C607" t="str">
            <v>NOWU_Suessenbrunn</v>
          </cell>
          <cell r="D607">
            <v>1</v>
          </cell>
          <cell r="E607">
            <v>3</v>
          </cell>
          <cell r="F607">
            <v>1.47</v>
          </cell>
          <cell r="G607">
            <v>17.93</v>
          </cell>
          <cell r="H607">
            <v>0.33</v>
          </cell>
          <cell r="I607">
            <v>3.97</v>
          </cell>
          <cell r="J607">
            <v>54.63</v>
          </cell>
        </row>
        <row r="608">
          <cell r="A608" t="str">
            <v>BSC_Klosterneuburg_A</v>
          </cell>
          <cell r="B608">
            <v>2089</v>
          </cell>
          <cell r="C608" t="str">
            <v>NOWU_Unter_Kritzendorf</v>
          </cell>
          <cell r="D608">
            <v>1</v>
          </cell>
          <cell r="E608">
            <v>1</v>
          </cell>
          <cell r="F608">
            <v>1.1499999999999999</v>
          </cell>
          <cell r="G608">
            <v>39.01</v>
          </cell>
          <cell r="H608">
            <v>0.26</v>
          </cell>
          <cell r="I608">
            <v>8.81</v>
          </cell>
          <cell r="J608">
            <v>43.45</v>
          </cell>
        </row>
        <row r="609">
          <cell r="A609" t="str">
            <v>BSC_Klosterneuburg_A</v>
          </cell>
          <cell r="B609">
            <v>2090</v>
          </cell>
          <cell r="C609" t="str">
            <v>NOWU_Unter_Kritzendorf</v>
          </cell>
          <cell r="D609">
            <v>1</v>
          </cell>
          <cell r="E609">
            <v>2</v>
          </cell>
          <cell r="F609">
            <v>1.47</v>
          </cell>
          <cell r="G609">
            <v>49.91</v>
          </cell>
          <cell r="H609">
            <v>0.37</v>
          </cell>
          <cell r="I609">
            <v>12.52</v>
          </cell>
          <cell r="J609">
            <v>61.75</v>
          </cell>
        </row>
        <row r="610">
          <cell r="A610" t="str">
            <v>BSC_Wien_F</v>
          </cell>
          <cell r="B610">
            <v>1965</v>
          </cell>
          <cell r="C610" t="str">
            <v>NOWU_Untermauerbach</v>
          </cell>
          <cell r="D610">
            <v>1</v>
          </cell>
          <cell r="E610">
            <v>1</v>
          </cell>
          <cell r="F610">
            <v>2.17</v>
          </cell>
          <cell r="G610">
            <v>74.09</v>
          </cell>
          <cell r="H610">
            <v>0.5</v>
          </cell>
          <cell r="I610">
            <v>17.11</v>
          </cell>
          <cell r="J610">
            <v>84.4</v>
          </cell>
        </row>
        <row r="611">
          <cell r="A611" t="str">
            <v>BSC_Wien_F</v>
          </cell>
          <cell r="B611">
            <v>2301</v>
          </cell>
          <cell r="C611" t="str">
            <v>NOWU_Weidlingbach</v>
          </cell>
          <cell r="D611">
            <v>1</v>
          </cell>
          <cell r="E611">
            <v>1</v>
          </cell>
          <cell r="F611">
            <v>0.52</v>
          </cell>
          <cell r="G611">
            <v>17.8</v>
          </cell>
          <cell r="H611">
            <v>0.06</v>
          </cell>
          <cell r="I611">
            <v>2.06</v>
          </cell>
          <cell r="J611">
            <v>10.16</v>
          </cell>
        </row>
        <row r="612">
          <cell r="A612" t="str">
            <v>BSC_Amstetten_A</v>
          </cell>
          <cell r="B612">
            <v>1956</v>
          </cell>
          <cell r="C612" t="str">
            <v>NOWY_Waidhofen_a_d_Ybbs</v>
          </cell>
          <cell r="D612">
            <v>1</v>
          </cell>
          <cell r="E612">
            <v>1</v>
          </cell>
          <cell r="F612">
            <v>2.5</v>
          </cell>
          <cell r="G612">
            <v>30.49</v>
          </cell>
          <cell r="H612">
            <v>0.72</v>
          </cell>
          <cell r="I612">
            <v>8.77</v>
          </cell>
          <cell r="J612">
            <v>120.77</v>
          </cell>
        </row>
        <row r="613">
          <cell r="A613" t="str">
            <v>BSC_Zwettl_A</v>
          </cell>
          <cell r="B613">
            <v>1026</v>
          </cell>
          <cell r="C613" t="str">
            <v>NOZT_Aggsbach</v>
          </cell>
          <cell r="D613">
            <v>1</v>
          </cell>
          <cell r="E613">
            <v>1</v>
          </cell>
          <cell r="F613">
            <v>0.46</v>
          </cell>
          <cell r="G613">
            <v>15.76</v>
          </cell>
          <cell r="H613">
            <v>0.05</v>
          </cell>
          <cell r="I613">
            <v>1.63</v>
          </cell>
          <cell r="J613">
            <v>8.0500000000000007</v>
          </cell>
        </row>
        <row r="614">
          <cell r="A614" t="str">
            <v>BSC_Zwettl_A</v>
          </cell>
          <cell r="B614">
            <v>891</v>
          </cell>
          <cell r="C614" t="str">
            <v>NOZT_Arbesbach</v>
          </cell>
          <cell r="D614">
            <v>1</v>
          </cell>
          <cell r="E614">
            <v>1</v>
          </cell>
          <cell r="F614">
            <v>1.02</v>
          </cell>
          <cell r="G614">
            <v>12.41</v>
          </cell>
          <cell r="H614">
            <v>0.09</v>
          </cell>
          <cell r="I614">
            <v>1.08</v>
          </cell>
          <cell r="J614">
            <v>14.9</v>
          </cell>
        </row>
        <row r="615">
          <cell r="A615" t="str">
            <v>BSC_Zwettl_A</v>
          </cell>
          <cell r="B615">
            <v>1962</v>
          </cell>
          <cell r="C615" t="str">
            <v>NOZT_Arbesbach_Schwarzau</v>
          </cell>
          <cell r="D615">
            <v>1</v>
          </cell>
          <cell r="E615">
            <v>1</v>
          </cell>
          <cell r="F615">
            <v>0.61</v>
          </cell>
          <cell r="G615">
            <v>20.87</v>
          </cell>
          <cell r="H615">
            <v>0.09</v>
          </cell>
          <cell r="I615">
            <v>3.19</v>
          </cell>
          <cell r="J615">
            <v>15.72</v>
          </cell>
        </row>
        <row r="616">
          <cell r="A616" t="str">
            <v>BSC_Zwettl_A</v>
          </cell>
          <cell r="B616">
            <v>651</v>
          </cell>
          <cell r="C616" t="str">
            <v>NOZT_Goepfritz</v>
          </cell>
          <cell r="D616">
            <v>1</v>
          </cell>
          <cell r="E616">
            <v>1</v>
          </cell>
          <cell r="F616">
            <v>2.12</v>
          </cell>
          <cell r="G616">
            <v>25.91</v>
          </cell>
          <cell r="H616">
            <v>0.32</v>
          </cell>
          <cell r="I616">
            <v>3.93</v>
          </cell>
          <cell r="J616">
            <v>54.16</v>
          </cell>
        </row>
        <row r="617">
          <cell r="A617" t="str">
            <v>BSC_Zwettl_A</v>
          </cell>
          <cell r="B617">
            <v>1458</v>
          </cell>
          <cell r="C617" t="str">
            <v>NOZT_Grafenschlag</v>
          </cell>
          <cell r="D617">
            <v>1</v>
          </cell>
          <cell r="E617">
            <v>1</v>
          </cell>
          <cell r="F617">
            <v>1.0900000000000001</v>
          </cell>
          <cell r="G617">
            <v>13.32</v>
          </cell>
          <cell r="H617">
            <v>0.18</v>
          </cell>
          <cell r="I617">
            <v>2.21</v>
          </cell>
          <cell r="J617">
            <v>30.48</v>
          </cell>
        </row>
        <row r="618">
          <cell r="A618" t="str">
            <v>BSC_Zwettl_A</v>
          </cell>
          <cell r="B618">
            <v>970</v>
          </cell>
          <cell r="C618" t="str">
            <v>NOZT_Gross_Gerungs</v>
          </cell>
          <cell r="D618">
            <v>1</v>
          </cell>
          <cell r="E618">
            <v>1</v>
          </cell>
          <cell r="F618">
            <v>1.26</v>
          </cell>
          <cell r="G618">
            <v>42.84</v>
          </cell>
          <cell r="H618">
            <v>0.23</v>
          </cell>
          <cell r="I618">
            <v>7.74</v>
          </cell>
          <cell r="J618">
            <v>38.159999999999997</v>
          </cell>
        </row>
        <row r="619">
          <cell r="A619" t="str">
            <v>BSC_Zwettl_A</v>
          </cell>
          <cell r="B619">
            <v>1411</v>
          </cell>
          <cell r="C619" t="str">
            <v>NOZT_Grossglobnitz</v>
          </cell>
          <cell r="D619">
            <v>1</v>
          </cell>
          <cell r="E619">
            <v>1</v>
          </cell>
          <cell r="F619">
            <v>0.51</v>
          </cell>
          <cell r="G619">
            <v>17.2</v>
          </cell>
          <cell r="H619">
            <v>0.04</v>
          </cell>
          <cell r="I619">
            <v>1.22</v>
          </cell>
          <cell r="J619">
            <v>6.02</v>
          </cell>
        </row>
        <row r="620">
          <cell r="A620" t="str">
            <v>BSC_Zwettl_A</v>
          </cell>
          <cell r="B620">
            <v>903</v>
          </cell>
          <cell r="C620" t="str">
            <v>NOZT_Langschlag</v>
          </cell>
          <cell r="D620">
            <v>1</v>
          </cell>
          <cell r="E620">
            <v>1</v>
          </cell>
          <cell r="F620">
            <v>0.52</v>
          </cell>
          <cell r="G620">
            <v>17.8</v>
          </cell>
          <cell r="H620">
            <v>0.06</v>
          </cell>
          <cell r="I620">
            <v>2.12</v>
          </cell>
          <cell r="J620">
            <v>10.43</v>
          </cell>
        </row>
        <row r="621">
          <cell r="A621" t="str">
            <v>BSC_Zwettl_A</v>
          </cell>
          <cell r="B621">
            <v>899</v>
          </cell>
          <cell r="C621" t="str">
            <v>NOZT_Martinsberg</v>
          </cell>
          <cell r="D621">
            <v>1</v>
          </cell>
          <cell r="E621">
            <v>1</v>
          </cell>
          <cell r="F621">
            <v>0.75</v>
          </cell>
          <cell r="G621">
            <v>25.55</v>
          </cell>
          <cell r="H621">
            <v>0.09</v>
          </cell>
          <cell r="I621">
            <v>3.04</v>
          </cell>
          <cell r="J621">
            <v>15.01</v>
          </cell>
        </row>
        <row r="622">
          <cell r="A622" t="str">
            <v>BSC_Zwettl_A</v>
          </cell>
          <cell r="B622">
            <v>1027</v>
          </cell>
          <cell r="C622" t="str">
            <v>NOZT_Neupoella</v>
          </cell>
          <cell r="D622">
            <v>1</v>
          </cell>
          <cell r="E622">
            <v>1</v>
          </cell>
          <cell r="F622">
            <v>1</v>
          </cell>
          <cell r="G622">
            <v>12.19</v>
          </cell>
          <cell r="H622">
            <v>0.12</v>
          </cell>
          <cell r="I622">
            <v>1.46</v>
          </cell>
          <cell r="J622">
            <v>20.16</v>
          </cell>
        </row>
        <row r="623">
          <cell r="A623" t="str">
            <v>BSC_Zwettl_A</v>
          </cell>
          <cell r="B623">
            <v>889</v>
          </cell>
          <cell r="C623" t="str">
            <v>NOZT_Ottenschlag</v>
          </cell>
          <cell r="D623">
            <v>1</v>
          </cell>
          <cell r="E623">
            <v>1</v>
          </cell>
          <cell r="F623">
            <v>1.22</v>
          </cell>
          <cell r="G623">
            <v>14.85</v>
          </cell>
          <cell r="H623">
            <v>0.2</v>
          </cell>
          <cell r="I623">
            <v>2.4700000000000002</v>
          </cell>
          <cell r="J623">
            <v>33.99</v>
          </cell>
        </row>
        <row r="624">
          <cell r="A624" t="str">
            <v>BSC_Zwettl_A</v>
          </cell>
          <cell r="B624">
            <v>1704</v>
          </cell>
          <cell r="C624" t="str">
            <v>NOZT_Rappottenstein</v>
          </cell>
          <cell r="D624">
            <v>1</v>
          </cell>
          <cell r="E624">
            <v>1</v>
          </cell>
          <cell r="F624">
            <v>0.87</v>
          </cell>
          <cell r="G624">
            <v>29.75</v>
          </cell>
          <cell r="H624">
            <v>0.11</v>
          </cell>
          <cell r="I624">
            <v>3.82</v>
          </cell>
          <cell r="J624">
            <v>18.84</v>
          </cell>
        </row>
        <row r="625">
          <cell r="A625" t="str">
            <v>BSC_Zwettl_A</v>
          </cell>
          <cell r="B625">
            <v>650</v>
          </cell>
          <cell r="C625" t="str">
            <v>NOZT_Schwarzenau</v>
          </cell>
          <cell r="D625">
            <v>1</v>
          </cell>
          <cell r="E625">
            <v>1</v>
          </cell>
          <cell r="F625">
            <v>1.63</v>
          </cell>
          <cell r="G625">
            <v>55.44</v>
          </cell>
          <cell r="H625">
            <v>0.39</v>
          </cell>
          <cell r="I625">
            <v>13.18</v>
          </cell>
          <cell r="J625">
            <v>64.98</v>
          </cell>
        </row>
        <row r="626">
          <cell r="A626" t="str">
            <v>BSC_Zwettl_A</v>
          </cell>
          <cell r="B626">
            <v>1008</v>
          </cell>
          <cell r="C626" t="str">
            <v>NOZT_Thumling</v>
          </cell>
          <cell r="D626">
            <v>1</v>
          </cell>
          <cell r="E626">
            <v>1</v>
          </cell>
          <cell r="F626">
            <v>0.37</v>
          </cell>
          <cell r="G626">
            <v>12.69</v>
          </cell>
          <cell r="H626">
            <v>0.01</v>
          </cell>
          <cell r="I626">
            <v>0.43</v>
          </cell>
          <cell r="J626">
            <v>2.14</v>
          </cell>
        </row>
        <row r="627">
          <cell r="A627" t="str">
            <v>BSC_Zwettl_A</v>
          </cell>
          <cell r="B627">
            <v>2035</v>
          </cell>
          <cell r="C627" t="str">
            <v>NOZT_Waldhausen</v>
          </cell>
          <cell r="D627">
            <v>1</v>
          </cell>
          <cell r="E627">
            <v>1</v>
          </cell>
          <cell r="F627">
            <v>0.5</v>
          </cell>
          <cell r="G627">
            <v>17.12</v>
          </cell>
          <cell r="H627">
            <v>7.0000000000000007E-2</v>
          </cell>
          <cell r="I627">
            <v>2.3199999999999998</v>
          </cell>
          <cell r="J627">
            <v>11.44</v>
          </cell>
        </row>
        <row r="628">
          <cell r="A628" t="str">
            <v>BSC_Zwettl_A</v>
          </cell>
          <cell r="B628">
            <v>2037</v>
          </cell>
          <cell r="C628" t="str">
            <v>NOZT_Waldhausen</v>
          </cell>
          <cell r="D628">
            <v>1</v>
          </cell>
          <cell r="E628">
            <v>2</v>
          </cell>
          <cell r="F628">
            <v>0.94</v>
          </cell>
          <cell r="G628">
            <v>31.94</v>
          </cell>
          <cell r="H628">
            <v>0.13</v>
          </cell>
          <cell r="I628">
            <v>4.3099999999999996</v>
          </cell>
          <cell r="J628">
            <v>21.27</v>
          </cell>
        </row>
        <row r="629">
          <cell r="A629" t="str">
            <v>BSC_Zwettl_A</v>
          </cell>
          <cell r="B629">
            <v>673</v>
          </cell>
          <cell r="C629" t="str">
            <v>NOZT_Zwettl</v>
          </cell>
          <cell r="D629">
            <v>1</v>
          </cell>
          <cell r="E629">
            <v>1</v>
          </cell>
          <cell r="F629">
            <v>1.8</v>
          </cell>
          <cell r="G629">
            <v>61.49</v>
          </cell>
          <cell r="H629">
            <v>0.4</v>
          </cell>
          <cell r="I629">
            <v>13.52</v>
          </cell>
          <cell r="J629">
            <v>66.69</v>
          </cell>
        </row>
        <row r="630">
          <cell r="A630" t="str">
            <v>BSC_Zwettl_A</v>
          </cell>
          <cell r="B630">
            <v>674</v>
          </cell>
          <cell r="C630" t="str">
            <v>NOZT_Zwettl</v>
          </cell>
          <cell r="D630">
            <v>1</v>
          </cell>
          <cell r="E630">
            <v>2</v>
          </cell>
          <cell r="F630">
            <v>2.2200000000000002</v>
          </cell>
          <cell r="G630">
            <v>75.709999999999994</v>
          </cell>
          <cell r="H630">
            <v>0.49</v>
          </cell>
          <cell r="I630">
            <v>16.690000000000001</v>
          </cell>
          <cell r="J630">
            <v>82.31</v>
          </cell>
        </row>
        <row r="631">
          <cell r="A631" t="str">
            <v>BSC_Ried_A</v>
          </cell>
          <cell r="B631">
            <v>1743</v>
          </cell>
          <cell r="C631" t="str">
            <v>OOBR_Altheim</v>
          </cell>
          <cell r="D631">
            <v>1</v>
          </cell>
          <cell r="E631">
            <v>1</v>
          </cell>
          <cell r="F631">
            <v>2.75</v>
          </cell>
          <cell r="G631">
            <v>93.6</v>
          </cell>
          <cell r="H631">
            <v>0.74</v>
          </cell>
          <cell r="I631">
            <v>25.26</v>
          </cell>
          <cell r="J631">
            <v>124.58</v>
          </cell>
        </row>
        <row r="632">
          <cell r="A632" t="str">
            <v>BSC_Ried_A</v>
          </cell>
          <cell r="B632">
            <v>1746</v>
          </cell>
          <cell r="C632" t="str">
            <v>OOBR_Braunau_Neustadt</v>
          </cell>
          <cell r="D632">
            <v>1</v>
          </cell>
          <cell r="E632">
            <v>1</v>
          </cell>
          <cell r="F632">
            <v>6.25</v>
          </cell>
          <cell r="G632">
            <v>212.83</v>
          </cell>
          <cell r="H632">
            <v>1.95</v>
          </cell>
          <cell r="I632">
            <v>66.540000000000006</v>
          </cell>
          <cell r="J632">
            <v>328.16</v>
          </cell>
        </row>
        <row r="633">
          <cell r="A633" t="str">
            <v>BSC_Salzburg_A</v>
          </cell>
          <cell r="B633">
            <v>8319</v>
          </cell>
          <cell r="C633" t="str">
            <v>OOBR_Franking</v>
          </cell>
          <cell r="D633">
            <v>1</v>
          </cell>
          <cell r="E633">
            <v>1</v>
          </cell>
          <cell r="F633">
            <v>0.98</v>
          </cell>
          <cell r="G633">
            <v>33.299999999999997</v>
          </cell>
          <cell r="H633">
            <v>0.12</v>
          </cell>
          <cell r="I633">
            <v>4.12</v>
          </cell>
          <cell r="J633">
            <v>20.329999999999998</v>
          </cell>
        </row>
        <row r="634">
          <cell r="A634" t="str">
            <v>BSC_Salzburg_A</v>
          </cell>
          <cell r="B634">
            <v>8320</v>
          </cell>
          <cell r="C634" t="str">
            <v>OOBR_Franking</v>
          </cell>
          <cell r="D634">
            <v>1</v>
          </cell>
          <cell r="E634">
            <v>2</v>
          </cell>
          <cell r="F634">
            <v>0.59</v>
          </cell>
          <cell r="G634">
            <v>20.18</v>
          </cell>
          <cell r="H634">
            <v>0.04</v>
          </cell>
          <cell r="I634">
            <v>1.31</v>
          </cell>
          <cell r="J634">
            <v>6.44</v>
          </cell>
        </row>
        <row r="635">
          <cell r="A635" t="str">
            <v>BSC_Ried_A</v>
          </cell>
          <cell r="B635">
            <v>8017</v>
          </cell>
          <cell r="C635" t="str">
            <v>OOBR_Gilgenberg</v>
          </cell>
          <cell r="D635">
            <v>1</v>
          </cell>
          <cell r="E635">
            <v>1</v>
          </cell>
          <cell r="F635">
            <v>0.39</v>
          </cell>
          <cell r="G635">
            <v>13.2</v>
          </cell>
          <cell r="H635">
            <v>0.03</v>
          </cell>
          <cell r="I635">
            <v>1.04</v>
          </cell>
          <cell r="J635">
            <v>5.1100000000000003</v>
          </cell>
        </row>
        <row r="636">
          <cell r="A636" t="str">
            <v>BSC_Ried_A</v>
          </cell>
          <cell r="B636">
            <v>8018</v>
          </cell>
          <cell r="C636" t="str">
            <v>OOBR_Gilgenberg</v>
          </cell>
          <cell r="D636">
            <v>1</v>
          </cell>
          <cell r="E636">
            <v>2</v>
          </cell>
          <cell r="F636">
            <v>0.67</v>
          </cell>
          <cell r="G636">
            <v>22.74</v>
          </cell>
          <cell r="H636">
            <v>0.02</v>
          </cell>
          <cell r="I636">
            <v>0.81</v>
          </cell>
          <cell r="J636">
            <v>4</v>
          </cell>
        </row>
        <row r="637">
          <cell r="A637" t="str">
            <v>BSC_Ried_A</v>
          </cell>
          <cell r="B637">
            <v>1755</v>
          </cell>
          <cell r="C637" t="str">
            <v>OOBR_Handenberg</v>
          </cell>
          <cell r="D637">
            <v>1</v>
          </cell>
          <cell r="E637">
            <v>1</v>
          </cell>
          <cell r="F637">
            <v>0.94</v>
          </cell>
          <cell r="G637">
            <v>32.11</v>
          </cell>
          <cell r="H637">
            <v>7.0000000000000007E-2</v>
          </cell>
          <cell r="I637">
            <v>2.27</v>
          </cell>
          <cell r="J637">
            <v>11.19</v>
          </cell>
        </row>
        <row r="638">
          <cell r="A638" t="str">
            <v>BSC_Salzburg_B</v>
          </cell>
          <cell r="B638">
            <v>2464</v>
          </cell>
          <cell r="C638" t="str">
            <v>OOBR_Lochen</v>
          </cell>
          <cell r="D638">
            <v>1</v>
          </cell>
          <cell r="E638">
            <v>1</v>
          </cell>
          <cell r="F638">
            <v>1.33</v>
          </cell>
          <cell r="G638">
            <v>16.25</v>
          </cell>
          <cell r="H638">
            <v>0.37</v>
          </cell>
          <cell r="I638">
            <v>4.49</v>
          </cell>
          <cell r="J638">
            <v>61.85</v>
          </cell>
        </row>
        <row r="639">
          <cell r="A639" t="str">
            <v>BSC_Ried_A</v>
          </cell>
          <cell r="B639">
            <v>1744</v>
          </cell>
          <cell r="C639" t="str">
            <v>OOBR_Mauerkirchen</v>
          </cell>
          <cell r="D639">
            <v>1</v>
          </cell>
          <cell r="E639">
            <v>1</v>
          </cell>
          <cell r="F639">
            <v>2.2000000000000002</v>
          </cell>
          <cell r="G639">
            <v>74.95</v>
          </cell>
          <cell r="H639">
            <v>0.3</v>
          </cell>
          <cell r="I639">
            <v>10.18</v>
          </cell>
          <cell r="J639">
            <v>50.19</v>
          </cell>
        </row>
        <row r="640">
          <cell r="A640" t="str">
            <v>BSC_Ried_A</v>
          </cell>
          <cell r="B640">
            <v>7437</v>
          </cell>
          <cell r="C640" t="str">
            <v>OOBR_Mauerkirchen</v>
          </cell>
          <cell r="D640">
            <v>2</v>
          </cell>
          <cell r="E640">
            <v>1</v>
          </cell>
          <cell r="F640">
            <v>1.89</v>
          </cell>
          <cell r="G640">
            <v>22.99</v>
          </cell>
          <cell r="H640">
            <v>0.41</v>
          </cell>
          <cell r="I640">
            <v>5.0599999999999996</v>
          </cell>
          <cell r="J640">
            <v>69.69</v>
          </cell>
        </row>
        <row r="641">
          <cell r="A641" t="str">
            <v>BSC_Ried_A</v>
          </cell>
          <cell r="B641">
            <v>1756</v>
          </cell>
          <cell r="C641" t="str">
            <v>OOBR_Neukirchen</v>
          </cell>
          <cell r="D641">
            <v>1</v>
          </cell>
          <cell r="E641">
            <v>1</v>
          </cell>
          <cell r="F641">
            <v>0.91</v>
          </cell>
          <cell r="G641">
            <v>30.92</v>
          </cell>
          <cell r="H641">
            <v>0.15</v>
          </cell>
          <cell r="I641">
            <v>5.22</v>
          </cell>
          <cell r="J641">
            <v>25.73</v>
          </cell>
        </row>
        <row r="642">
          <cell r="A642" t="str">
            <v>BSC_Salzburg_A</v>
          </cell>
          <cell r="B642">
            <v>1748</v>
          </cell>
          <cell r="C642" t="str">
            <v>OOBR_Ostermiething</v>
          </cell>
          <cell r="D642">
            <v>1</v>
          </cell>
          <cell r="E642">
            <v>1</v>
          </cell>
          <cell r="F642">
            <v>1.94</v>
          </cell>
          <cell r="G642">
            <v>23.6</v>
          </cell>
          <cell r="H642">
            <v>0.43</v>
          </cell>
          <cell r="I642">
            <v>5.24</v>
          </cell>
          <cell r="J642">
            <v>72.180000000000007</v>
          </cell>
        </row>
        <row r="643">
          <cell r="A643" t="str">
            <v>BSC_Ried_A</v>
          </cell>
          <cell r="B643">
            <v>1751</v>
          </cell>
          <cell r="C643" t="str">
            <v>OOBR_Pischelsdorf_Landerting</v>
          </cell>
          <cell r="D643">
            <v>1</v>
          </cell>
          <cell r="E643">
            <v>1</v>
          </cell>
          <cell r="F643">
            <v>1.25</v>
          </cell>
          <cell r="G643">
            <v>42.67</v>
          </cell>
          <cell r="H643">
            <v>0.19</v>
          </cell>
          <cell r="I643">
            <v>6.36</v>
          </cell>
          <cell r="J643">
            <v>31.34</v>
          </cell>
        </row>
        <row r="644">
          <cell r="A644" t="str">
            <v>BSC_Ried_A</v>
          </cell>
          <cell r="B644">
            <v>7502</v>
          </cell>
          <cell r="C644" t="str">
            <v>OOBR_Schwand</v>
          </cell>
          <cell r="D644">
            <v>1</v>
          </cell>
          <cell r="E644">
            <v>1</v>
          </cell>
          <cell r="F644">
            <v>0.7</v>
          </cell>
          <cell r="G644">
            <v>24.02</v>
          </cell>
          <cell r="H644">
            <v>0.04</v>
          </cell>
          <cell r="I644">
            <v>1.53</v>
          </cell>
          <cell r="J644">
            <v>7.53</v>
          </cell>
        </row>
        <row r="645">
          <cell r="A645" t="str">
            <v>BSC_Ried_A</v>
          </cell>
          <cell r="B645">
            <v>1750</v>
          </cell>
          <cell r="C645" t="str">
            <v>OOBR_Weng_Riedlham</v>
          </cell>
          <cell r="D645">
            <v>1</v>
          </cell>
          <cell r="E645">
            <v>1</v>
          </cell>
          <cell r="F645">
            <v>0.84</v>
          </cell>
          <cell r="G645">
            <v>28.62</v>
          </cell>
          <cell r="H645">
            <v>0.18</v>
          </cell>
          <cell r="I645">
            <v>6.07</v>
          </cell>
          <cell r="J645">
            <v>29.91</v>
          </cell>
        </row>
        <row r="646">
          <cell r="A646" t="str">
            <v>BSC_Linz_A</v>
          </cell>
          <cell r="B646">
            <v>8682</v>
          </cell>
          <cell r="C646" t="str">
            <v>OOEF_Alkoven</v>
          </cell>
          <cell r="D646">
            <v>1</v>
          </cell>
          <cell r="E646">
            <v>1</v>
          </cell>
          <cell r="F646">
            <v>3.63</v>
          </cell>
          <cell r="G646">
            <v>44.3</v>
          </cell>
          <cell r="H646">
            <v>1</v>
          </cell>
          <cell r="I646">
            <v>12.16</v>
          </cell>
          <cell r="J646">
            <v>167.47</v>
          </cell>
        </row>
        <row r="647">
          <cell r="A647" t="str">
            <v>BSC_Wels_A</v>
          </cell>
          <cell r="B647">
            <v>1737</v>
          </cell>
          <cell r="C647" t="str">
            <v>OOEF_Aschach_a_d_Donau</v>
          </cell>
          <cell r="D647">
            <v>1</v>
          </cell>
          <cell r="E647">
            <v>1</v>
          </cell>
          <cell r="F647">
            <v>3.48</v>
          </cell>
          <cell r="G647">
            <v>42.5</v>
          </cell>
          <cell r="H647">
            <v>0.65</v>
          </cell>
          <cell r="I647">
            <v>7.94</v>
          </cell>
          <cell r="J647">
            <v>109.35</v>
          </cell>
        </row>
        <row r="648">
          <cell r="A648" t="str">
            <v>BSC_Wels_A</v>
          </cell>
          <cell r="B648">
            <v>981</v>
          </cell>
          <cell r="C648" t="str">
            <v>OOEF_Eferding</v>
          </cell>
          <cell r="D648">
            <v>1</v>
          </cell>
          <cell r="E648">
            <v>1</v>
          </cell>
          <cell r="F648">
            <v>5.21</v>
          </cell>
          <cell r="G648">
            <v>63.53</v>
          </cell>
          <cell r="H648">
            <v>1.39</v>
          </cell>
          <cell r="I648">
            <v>16.95</v>
          </cell>
          <cell r="J648">
            <v>233.47</v>
          </cell>
        </row>
        <row r="649">
          <cell r="A649" t="str">
            <v>BSC_Freistadt_A</v>
          </cell>
          <cell r="B649">
            <v>2247</v>
          </cell>
          <cell r="C649" t="str">
            <v>OOFR_Bad_Zell</v>
          </cell>
          <cell r="D649">
            <v>1</v>
          </cell>
          <cell r="E649">
            <v>1</v>
          </cell>
          <cell r="F649">
            <v>0.97</v>
          </cell>
          <cell r="G649">
            <v>11.89</v>
          </cell>
          <cell r="H649">
            <v>0.13</v>
          </cell>
          <cell r="I649">
            <v>1.54</v>
          </cell>
          <cell r="J649">
            <v>21.17</v>
          </cell>
        </row>
        <row r="650">
          <cell r="A650" t="str">
            <v>BSC_Freistadt_A</v>
          </cell>
          <cell r="B650">
            <v>861</v>
          </cell>
          <cell r="C650" t="str">
            <v>OOFR_Freistadt</v>
          </cell>
          <cell r="D650">
            <v>1</v>
          </cell>
          <cell r="E650">
            <v>1</v>
          </cell>
          <cell r="F650">
            <v>4.96</v>
          </cell>
          <cell r="G650">
            <v>60.42</v>
          </cell>
          <cell r="H650">
            <v>1.1200000000000001</v>
          </cell>
          <cell r="I650">
            <v>13.6</v>
          </cell>
          <cell r="J650">
            <v>187.37</v>
          </cell>
        </row>
        <row r="651">
          <cell r="A651" t="str">
            <v>BSC_Freistadt_A</v>
          </cell>
          <cell r="B651">
            <v>1982</v>
          </cell>
          <cell r="C651" t="str">
            <v>OOFR_Kefermarkt</v>
          </cell>
          <cell r="D651">
            <v>1</v>
          </cell>
          <cell r="E651">
            <v>1</v>
          </cell>
          <cell r="F651">
            <v>1.34</v>
          </cell>
          <cell r="G651">
            <v>16.309999999999999</v>
          </cell>
          <cell r="H651">
            <v>0.22</v>
          </cell>
          <cell r="I651">
            <v>2.7</v>
          </cell>
          <cell r="J651">
            <v>37.21</v>
          </cell>
        </row>
        <row r="652">
          <cell r="A652" t="str">
            <v>BSC_Linz_B</v>
          </cell>
          <cell r="B652">
            <v>876</v>
          </cell>
          <cell r="C652" t="str">
            <v>OOFR_Pregarten</v>
          </cell>
          <cell r="D652">
            <v>1</v>
          </cell>
          <cell r="E652">
            <v>1</v>
          </cell>
          <cell r="F652">
            <v>3.4</v>
          </cell>
          <cell r="G652">
            <v>41.49</v>
          </cell>
          <cell r="H652">
            <v>0.92</v>
          </cell>
          <cell r="I652">
            <v>11.2</v>
          </cell>
          <cell r="J652">
            <v>154.34</v>
          </cell>
        </row>
        <row r="653">
          <cell r="A653" t="str">
            <v>BSC_Freistadt_A</v>
          </cell>
          <cell r="B653">
            <v>994</v>
          </cell>
          <cell r="C653" t="str">
            <v>OOFR_Rainbach</v>
          </cell>
          <cell r="D653">
            <v>1</v>
          </cell>
          <cell r="E653">
            <v>1</v>
          </cell>
          <cell r="F653">
            <v>1.44</v>
          </cell>
          <cell r="G653">
            <v>17.53</v>
          </cell>
          <cell r="H653">
            <v>0.2</v>
          </cell>
          <cell r="I653">
            <v>2.38</v>
          </cell>
          <cell r="J653">
            <v>32.83</v>
          </cell>
        </row>
        <row r="654">
          <cell r="A654" t="str">
            <v>BSC_Freistadt_A</v>
          </cell>
          <cell r="B654">
            <v>988</v>
          </cell>
          <cell r="C654" t="str">
            <v>OOFR_Tragwein</v>
          </cell>
          <cell r="D654">
            <v>1</v>
          </cell>
          <cell r="E654">
            <v>1</v>
          </cell>
          <cell r="F654">
            <v>1.24</v>
          </cell>
          <cell r="G654">
            <v>15.15</v>
          </cell>
          <cell r="H654">
            <v>0.28999999999999998</v>
          </cell>
          <cell r="I654">
            <v>3.56</v>
          </cell>
          <cell r="J654">
            <v>49.08</v>
          </cell>
        </row>
        <row r="655">
          <cell r="A655" t="str">
            <v>BSC_Salzburg_B</v>
          </cell>
          <cell r="B655">
            <v>562</v>
          </cell>
          <cell r="C655" t="str">
            <v>OOGM_Aigen</v>
          </cell>
          <cell r="D655">
            <v>1</v>
          </cell>
          <cell r="E655">
            <v>1</v>
          </cell>
          <cell r="F655">
            <v>2.39</v>
          </cell>
          <cell r="G655">
            <v>81.33</v>
          </cell>
          <cell r="H655">
            <v>0.54</v>
          </cell>
          <cell r="I655">
            <v>18.43</v>
          </cell>
          <cell r="J655">
            <v>90.88</v>
          </cell>
        </row>
        <row r="656">
          <cell r="A656" t="str">
            <v>BSC_Salzburg_B</v>
          </cell>
          <cell r="B656">
            <v>36</v>
          </cell>
          <cell r="C656" t="str">
            <v>OOGM_Bad_Goisern_Hochmuth</v>
          </cell>
          <cell r="D656">
            <v>1</v>
          </cell>
          <cell r="E656">
            <v>1</v>
          </cell>
          <cell r="F656">
            <v>2.74</v>
          </cell>
          <cell r="G656">
            <v>33.380000000000003</v>
          </cell>
          <cell r="H656">
            <v>0.57999999999999996</v>
          </cell>
          <cell r="I656">
            <v>7.02</v>
          </cell>
          <cell r="J656">
            <v>96.77</v>
          </cell>
        </row>
        <row r="657">
          <cell r="A657" t="str">
            <v>BSC_Salzburg_B</v>
          </cell>
          <cell r="B657">
            <v>8139</v>
          </cell>
          <cell r="C657" t="str">
            <v>OOGM_Bad_Goisern_Obersee</v>
          </cell>
          <cell r="D657">
            <v>1</v>
          </cell>
          <cell r="E657">
            <v>1</v>
          </cell>
          <cell r="F657">
            <v>1.54</v>
          </cell>
          <cell r="G657">
            <v>18.809999999999999</v>
          </cell>
          <cell r="H657">
            <v>0.45</v>
          </cell>
          <cell r="I657">
            <v>5.47</v>
          </cell>
          <cell r="J657">
            <v>75.42</v>
          </cell>
        </row>
        <row r="658">
          <cell r="A658" t="str">
            <v>BSC_Salzburg_B</v>
          </cell>
          <cell r="B658">
            <v>563</v>
          </cell>
          <cell r="C658" t="str">
            <v>OOGM_Bad_Ischl</v>
          </cell>
          <cell r="D658">
            <v>1</v>
          </cell>
          <cell r="E658">
            <v>1</v>
          </cell>
          <cell r="F658">
            <v>5.88</v>
          </cell>
          <cell r="G658">
            <v>29.17</v>
          </cell>
          <cell r="H658">
            <v>1.75</v>
          </cell>
          <cell r="I658">
            <v>8.66</v>
          </cell>
          <cell r="J658">
            <v>293.27999999999997</v>
          </cell>
        </row>
        <row r="659">
          <cell r="A659" t="str">
            <v>BSC_Salzburg_B</v>
          </cell>
          <cell r="B659">
            <v>61</v>
          </cell>
          <cell r="C659" t="str">
            <v>OOGM_Bad_Ischl_Lauffen</v>
          </cell>
          <cell r="D659">
            <v>1</v>
          </cell>
          <cell r="E659">
            <v>1</v>
          </cell>
          <cell r="F659">
            <v>0.77</v>
          </cell>
          <cell r="G659">
            <v>26.32</v>
          </cell>
          <cell r="H659">
            <v>0.08</v>
          </cell>
          <cell r="I659">
            <v>2.83</v>
          </cell>
          <cell r="J659">
            <v>13.95</v>
          </cell>
        </row>
        <row r="660">
          <cell r="A660" t="str">
            <v>BSC_Vöcklabruck_A</v>
          </cell>
          <cell r="B660">
            <v>488</v>
          </cell>
          <cell r="C660" t="str">
            <v>OOGM_Ebensee</v>
          </cell>
          <cell r="D660">
            <v>1</v>
          </cell>
          <cell r="E660">
            <v>1</v>
          </cell>
          <cell r="F660">
            <v>4.8899999999999997</v>
          </cell>
          <cell r="G660">
            <v>59.69</v>
          </cell>
          <cell r="H660">
            <v>1.32</v>
          </cell>
          <cell r="I660">
            <v>16.09</v>
          </cell>
          <cell r="J660">
            <v>221.61</v>
          </cell>
        </row>
        <row r="661">
          <cell r="A661" t="str">
            <v>BSC_Vöcklabruck_A</v>
          </cell>
          <cell r="B661">
            <v>922</v>
          </cell>
          <cell r="C661" t="str">
            <v>OOGM_Ebensee_Langwies</v>
          </cell>
          <cell r="D661">
            <v>1</v>
          </cell>
          <cell r="E661">
            <v>1</v>
          </cell>
          <cell r="F661">
            <v>0.55000000000000004</v>
          </cell>
          <cell r="G661">
            <v>6.74</v>
          </cell>
          <cell r="H661">
            <v>0.09</v>
          </cell>
          <cell r="I661">
            <v>1.1299999999999999</v>
          </cell>
          <cell r="J661">
            <v>15.6</v>
          </cell>
        </row>
        <row r="662">
          <cell r="A662" t="str">
            <v>BSC_Vöcklabruck_A</v>
          </cell>
          <cell r="B662">
            <v>564</v>
          </cell>
          <cell r="C662" t="str">
            <v>OOGM_Gmunden</v>
          </cell>
          <cell r="D662">
            <v>1</v>
          </cell>
          <cell r="E662">
            <v>1</v>
          </cell>
          <cell r="F662">
            <v>10.33</v>
          </cell>
          <cell r="G662">
            <v>125.94</v>
          </cell>
          <cell r="H662">
            <v>3.33</v>
          </cell>
          <cell r="I662">
            <v>40.58</v>
          </cell>
          <cell r="J662">
            <v>559.05999999999995</v>
          </cell>
        </row>
        <row r="663">
          <cell r="A663" t="str">
            <v>BSC_Bischofshofen_A</v>
          </cell>
          <cell r="B663">
            <v>8140</v>
          </cell>
          <cell r="C663" t="str">
            <v>OOGM_Gosau</v>
          </cell>
          <cell r="D663">
            <v>1</v>
          </cell>
          <cell r="E663">
            <v>1</v>
          </cell>
          <cell r="F663">
            <v>0.26</v>
          </cell>
          <cell r="G663">
            <v>8.77</v>
          </cell>
          <cell r="H663">
            <v>0.03</v>
          </cell>
          <cell r="I663">
            <v>1.18</v>
          </cell>
          <cell r="J663">
            <v>5.81</v>
          </cell>
        </row>
        <row r="664">
          <cell r="A664" t="str">
            <v>BSC_Bischofshofen_A</v>
          </cell>
          <cell r="B664">
            <v>11780</v>
          </cell>
          <cell r="C664" t="str">
            <v>OOGM_Gosau</v>
          </cell>
          <cell r="D664">
            <v>1</v>
          </cell>
          <cell r="E664">
            <v>2</v>
          </cell>
          <cell r="F664">
            <v>0.88</v>
          </cell>
          <cell r="G664">
            <v>10.76</v>
          </cell>
          <cell r="H664">
            <v>0.09</v>
          </cell>
          <cell r="I664">
            <v>1.0900000000000001</v>
          </cell>
          <cell r="J664">
            <v>15</v>
          </cell>
        </row>
        <row r="665">
          <cell r="A665" t="str">
            <v>BSC_Bischofshofen_A</v>
          </cell>
          <cell r="B665">
            <v>11781</v>
          </cell>
          <cell r="C665" t="str">
            <v>OOGM_Gosau</v>
          </cell>
          <cell r="D665">
            <v>1</v>
          </cell>
          <cell r="E665">
            <v>3</v>
          </cell>
          <cell r="F665">
            <v>0.37</v>
          </cell>
          <cell r="G665">
            <v>12.6</v>
          </cell>
          <cell r="H665">
            <v>0.02</v>
          </cell>
          <cell r="I665">
            <v>0.64</v>
          </cell>
          <cell r="J665">
            <v>3.14</v>
          </cell>
        </row>
        <row r="666">
          <cell r="A666" t="str">
            <v>BSC_Vöcklabruck_A</v>
          </cell>
          <cell r="B666">
            <v>565</v>
          </cell>
          <cell r="C666" t="str">
            <v>OOGM_Laakirchen</v>
          </cell>
          <cell r="D666">
            <v>1</v>
          </cell>
          <cell r="E666">
            <v>1</v>
          </cell>
          <cell r="F666">
            <v>4.34</v>
          </cell>
          <cell r="G666">
            <v>52.96</v>
          </cell>
          <cell r="H666">
            <v>1.22</v>
          </cell>
          <cell r="I666">
            <v>14.89</v>
          </cell>
          <cell r="J666">
            <v>205.1</v>
          </cell>
        </row>
        <row r="667">
          <cell r="A667" t="str">
            <v>BSC_Vöcklabruck_A</v>
          </cell>
          <cell r="B667">
            <v>490</v>
          </cell>
          <cell r="C667" t="str">
            <v>OOGM_Ohlsdf_Ehrendf</v>
          </cell>
          <cell r="D667">
            <v>1</v>
          </cell>
          <cell r="E667">
            <v>1</v>
          </cell>
          <cell r="F667">
            <v>6.46</v>
          </cell>
          <cell r="G667">
            <v>78.75</v>
          </cell>
          <cell r="H667">
            <v>1.89</v>
          </cell>
          <cell r="I667">
            <v>23.05</v>
          </cell>
          <cell r="J667">
            <v>317.57</v>
          </cell>
        </row>
        <row r="668">
          <cell r="A668" t="str">
            <v>BSC_Vöcklabruck_A</v>
          </cell>
          <cell r="B668">
            <v>241</v>
          </cell>
          <cell r="C668" t="str">
            <v>OOGM_Steyrermuehl_Edt</v>
          </cell>
          <cell r="D668">
            <v>1</v>
          </cell>
          <cell r="E668">
            <v>1</v>
          </cell>
          <cell r="F668">
            <v>1.31</v>
          </cell>
          <cell r="G668">
            <v>16.04</v>
          </cell>
          <cell r="H668">
            <v>0.28000000000000003</v>
          </cell>
          <cell r="I668">
            <v>3.42</v>
          </cell>
          <cell r="J668">
            <v>47.12</v>
          </cell>
        </row>
        <row r="669">
          <cell r="A669" t="str">
            <v>BSC_Vöcklabruck_A</v>
          </cell>
          <cell r="B669">
            <v>2347</v>
          </cell>
          <cell r="C669" t="str">
            <v>OOGM_Steyrermuehl_Edt</v>
          </cell>
          <cell r="D669">
            <v>2</v>
          </cell>
          <cell r="E669">
            <v>1</v>
          </cell>
          <cell r="F669">
            <v>1.6</v>
          </cell>
          <cell r="G669">
            <v>19.57</v>
          </cell>
          <cell r="H669">
            <v>0.41</v>
          </cell>
          <cell r="I669">
            <v>4.96</v>
          </cell>
          <cell r="J669">
            <v>68.31</v>
          </cell>
        </row>
        <row r="670">
          <cell r="A670" t="str">
            <v>BSC_Wels_A</v>
          </cell>
          <cell r="B670">
            <v>214</v>
          </cell>
          <cell r="C670" t="str">
            <v>OOGM_Vorchdorf</v>
          </cell>
          <cell r="D670">
            <v>1</v>
          </cell>
          <cell r="E670">
            <v>1</v>
          </cell>
          <cell r="F670">
            <v>3.31</v>
          </cell>
          <cell r="G670">
            <v>40.36</v>
          </cell>
          <cell r="H670">
            <v>0.94</v>
          </cell>
          <cell r="I670">
            <v>11.5</v>
          </cell>
          <cell r="J670">
            <v>158.43</v>
          </cell>
        </row>
        <row r="671">
          <cell r="A671" t="str">
            <v>BSC_Ried_A</v>
          </cell>
          <cell r="B671">
            <v>902</v>
          </cell>
          <cell r="C671" t="str">
            <v>OOGR_Aistersheim_Edt</v>
          </cell>
          <cell r="D671">
            <v>1</v>
          </cell>
          <cell r="E671">
            <v>1</v>
          </cell>
          <cell r="F671">
            <v>2.13</v>
          </cell>
          <cell r="G671">
            <v>25.94</v>
          </cell>
          <cell r="H671">
            <v>0.56999999999999995</v>
          </cell>
          <cell r="I671">
            <v>6.92</v>
          </cell>
          <cell r="J671">
            <v>95.34</v>
          </cell>
        </row>
        <row r="672">
          <cell r="A672" t="str">
            <v>BSC_Ried_A</v>
          </cell>
          <cell r="B672">
            <v>1738</v>
          </cell>
          <cell r="C672" t="str">
            <v>OOGR_Gallspach</v>
          </cell>
          <cell r="D672">
            <v>1</v>
          </cell>
          <cell r="E672">
            <v>1</v>
          </cell>
          <cell r="F672">
            <v>0.86</v>
          </cell>
          <cell r="G672">
            <v>10.46</v>
          </cell>
          <cell r="H672">
            <v>0.14000000000000001</v>
          </cell>
          <cell r="I672">
            <v>1.68</v>
          </cell>
          <cell r="J672">
            <v>23.17</v>
          </cell>
        </row>
        <row r="673">
          <cell r="A673" t="str">
            <v>BSC_Vöcklabruck_A</v>
          </cell>
          <cell r="B673">
            <v>798</v>
          </cell>
          <cell r="C673" t="str">
            <v>OOGR_Gaspoltshofen</v>
          </cell>
          <cell r="D673">
            <v>1</v>
          </cell>
          <cell r="E673">
            <v>1</v>
          </cell>
          <cell r="F673">
            <v>3.59</v>
          </cell>
          <cell r="G673">
            <v>43.75</v>
          </cell>
          <cell r="H673">
            <v>0.61</v>
          </cell>
          <cell r="I673">
            <v>7.44</v>
          </cell>
          <cell r="J673">
            <v>102.43</v>
          </cell>
        </row>
        <row r="674">
          <cell r="A674" t="str">
            <v>BSC_Wels_A</v>
          </cell>
          <cell r="B674">
            <v>901</v>
          </cell>
          <cell r="C674" t="str">
            <v>OOGR_Grieskirchen</v>
          </cell>
          <cell r="D674">
            <v>1</v>
          </cell>
          <cell r="E674">
            <v>1</v>
          </cell>
          <cell r="F674">
            <v>4.7699999999999996</v>
          </cell>
          <cell r="G674">
            <v>58.17</v>
          </cell>
          <cell r="H674">
            <v>1.07</v>
          </cell>
          <cell r="I674">
            <v>13.04</v>
          </cell>
          <cell r="J674">
            <v>179.63</v>
          </cell>
        </row>
        <row r="675">
          <cell r="A675" t="str">
            <v>BSC_Ried_A</v>
          </cell>
          <cell r="B675">
            <v>815</v>
          </cell>
          <cell r="C675" t="str">
            <v>OOGR_Haag_am_Hausruck</v>
          </cell>
          <cell r="D675">
            <v>1</v>
          </cell>
          <cell r="E675">
            <v>1</v>
          </cell>
          <cell r="F675">
            <v>2</v>
          </cell>
          <cell r="G675">
            <v>24.39</v>
          </cell>
          <cell r="H675">
            <v>0.49</v>
          </cell>
          <cell r="I675">
            <v>5.97</v>
          </cell>
          <cell r="J675">
            <v>82.22</v>
          </cell>
        </row>
        <row r="676">
          <cell r="A676" t="str">
            <v>BSC_Ried_A</v>
          </cell>
          <cell r="B676">
            <v>1438</v>
          </cell>
          <cell r="C676" t="str">
            <v>OOGR_Meggenhofen</v>
          </cell>
          <cell r="D676">
            <v>1</v>
          </cell>
          <cell r="E676">
            <v>1</v>
          </cell>
          <cell r="F676">
            <v>1.1499999999999999</v>
          </cell>
          <cell r="G676">
            <v>13.99</v>
          </cell>
          <cell r="H676">
            <v>0.28000000000000003</v>
          </cell>
          <cell r="I676">
            <v>3.38</v>
          </cell>
          <cell r="J676">
            <v>46.61</v>
          </cell>
        </row>
        <row r="677">
          <cell r="A677" t="str">
            <v>BSC_Ried_A</v>
          </cell>
          <cell r="B677">
            <v>1734</v>
          </cell>
          <cell r="C677" t="str">
            <v>OOGR_Neumarkt</v>
          </cell>
          <cell r="D677">
            <v>1</v>
          </cell>
          <cell r="E677">
            <v>1</v>
          </cell>
          <cell r="F677">
            <v>1.67</v>
          </cell>
          <cell r="G677">
            <v>20.399999999999999</v>
          </cell>
          <cell r="H677">
            <v>0.35</v>
          </cell>
          <cell r="I677">
            <v>4.2699999999999996</v>
          </cell>
          <cell r="J677">
            <v>58.84</v>
          </cell>
        </row>
        <row r="678">
          <cell r="A678" t="str">
            <v>BSC_Ried_A</v>
          </cell>
          <cell r="B678">
            <v>816</v>
          </cell>
          <cell r="C678" t="str">
            <v>OOGR_Pram</v>
          </cell>
          <cell r="D678">
            <v>1</v>
          </cell>
          <cell r="E678">
            <v>1</v>
          </cell>
          <cell r="F678">
            <v>1.1200000000000001</v>
          </cell>
          <cell r="G678">
            <v>13.69</v>
          </cell>
          <cell r="H678">
            <v>0.28000000000000003</v>
          </cell>
          <cell r="I678">
            <v>3.42</v>
          </cell>
          <cell r="J678">
            <v>47.17</v>
          </cell>
        </row>
        <row r="679">
          <cell r="A679" t="str">
            <v>BSC_Wels_A</v>
          </cell>
          <cell r="B679">
            <v>799</v>
          </cell>
          <cell r="C679" t="str">
            <v>OOGR_Wallern</v>
          </cell>
          <cell r="D679">
            <v>1</v>
          </cell>
          <cell r="E679">
            <v>1</v>
          </cell>
          <cell r="F679">
            <v>0.85</v>
          </cell>
          <cell r="G679">
            <v>10.33</v>
          </cell>
          <cell r="H679">
            <v>0.18</v>
          </cell>
          <cell r="I679">
            <v>2.2200000000000002</v>
          </cell>
          <cell r="J679">
            <v>30.59</v>
          </cell>
        </row>
        <row r="680">
          <cell r="A680" t="str">
            <v>BSC_Wels_A</v>
          </cell>
          <cell r="B680">
            <v>10040</v>
          </cell>
          <cell r="C680" t="str">
            <v>OOGR_Wallern</v>
          </cell>
          <cell r="D680">
            <v>1</v>
          </cell>
          <cell r="E680">
            <v>2</v>
          </cell>
          <cell r="F680">
            <v>1.22</v>
          </cell>
          <cell r="G680">
            <v>14.85</v>
          </cell>
          <cell r="H680">
            <v>0.19</v>
          </cell>
          <cell r="I680">
            <v>2.29</v>
          </cell>
          <cell r="J680">
            <v>31.51</v>
          </cell>
        </row>
        <row r="681">
          <cell r="A681" t="str">
            <v>BSC_Wels_A</v>
          </cell>
          <cell r="B681">
            <v>10041</v>
          </cell>
          <cell r="C681" t="str">
            <v>OOGR_Wallern</v>
          </cell>
          <cell r="D681">
            <v>1</v>
          </cell>
          <cell r="E681">
            <v>3</v>
          </cell>
          <cell r="F681">
            <v>2.71</v>
          </cell>
          <cell r="G681">
            <v>33.049999999999997</v>
          </cell>
          <cell r="H681">
            <v>0.61</v>
          </cell>
          <cell r="I681">
            <v>7.45</v>
          </cell>
          <cell r="J681">
            <v>102.69</v>
          </cell>
        </row>
        <row r="682">
          <cell r="A682" t="str">
            <v>BSC_Wels_A</v>
          </cell>
          <cell r="B682">
            <v>654</v>
          </cell>
          <cell r="C682" t="str">
            <v>OOKI_Kirchdorf</v>
          </cell>
          <cell r="D682">
            <v>1</v>
          </cell>
          <cell r="E682">
            <v>1</v>
          </cell>
          <cell r="F682">
            <v>4.1399999999999997</v>
          </cell>
          <cell r="G682">
            <v>50.46</v>
          </cell>
          <cell r="H682">
            <v>1.3</v>
          </cell>
          <cell r="I682">
            <v>15.86</v>
          </cell>
          <cell r="J682">
            <v>218.55</v>
          </cell>
        </row>
        <row r="683">
          <cell r="A683" t="str">
            <v>BSC_Wels_A</v>
          </cell>
          <cell r="B683">
            <v>664</v>
          </cell>
          <cell r="C683" t="str">
            <v>OOKI_Kremsmuenster</v>
          </cell>
          <cell r="D683">
            <v>1</v>
          </cell>
          <cell r="E683">
            <v>1</v>
          </cell>
          <cell r="F683">
            <v>3.76</v>
          </cell>
          <cell r="G683">
            <v>45.82</v>
          </cell>
          <cell r="H683">
            <v>0.92</v>
          </cell>
          <cell r="I683">
            <v>11.21</v>
          </cell>
          <cell r="J683">
            <v>154.41</v>
          </cell>
        </row>
        <row r="684">
          <cell r="A684" t="str">
            <v>BSC_Steyr_A</v>
          </cell>
          <cell r="B684">
            <v>932</v>
          </cell>
          <cell r="C684" t="str">
            <v>OOKI_Micheldorf</v>
          </cell>
          <cell r="D684">
            <v>1</v>
          </cell>
          <cell r="E684">
            <v>1</v>
          </cell>
          <cell r="F684">
            <v>2.23</v>
          </cell>
          <cell r="G684">
            <v>27.22</v>
          </cell>
          <cell r="H684">
            <v>0.59</v>
          </cell>
          <cell r="I684">
            <v>7.14</v>
          </cell>
          <cell r="J684">
            <v>98.31</v>
          </cell>
        </row>
        <row r="685">
          <cell r="A685" t="str">
            <v>BSC_Steyr_A</v>
          </cell>
          <cell r="B685">
            <v>666</v>
          </cell>
          <cell r="C685" t="str">
            <v>OOKI_Molln</v>
          </cell>
          <cell r="D685">
            <v>1</v>
          </cell>
          <cell r="E685">
            <v>1</v>
          </cell>
          <cell r="F685">
            <v>3.27</v>
          </cell>
          <cell r="G685">
            <v>39.880000000000003</v>
          </cell>
          <cell r="H685">
            <v>0.85</v>
          </cell>
          <cell r="I685">
            <v>10.34</v>
          </cell>
          <cell r="J685">
            <v>142.49</v>
          </cell>
        </row>
        <row r="686">
          <cell r="A686" t="str">
            <v>BSC_Steyr_A</v>
          </cell>
          <cell r="B686">
            <v>931</v>
          </cell>
          <cell r="C686" t="str">
            <v>OOKI_Molln_Frauenstein</v>
          </cell>
          <cell r="D686">
            <v>1</v>
          </cell>
          <cell r="E686">
            <v>1</v>
          </cell>
          <cell r="F686">
            <v>0.45</v>
          </cell>
          <cell r="G686">
            <v>15.33</v>
          </cell>
          <cell r="H686">
            <v>0.04</v>
          </cell>
          <cell r="I686">
            <v>1.24</v>
          </cell>
          <cell r="J686">
            <v>6.13</v>
          </cell>
        </row>
        <row r="687">
          <cell r="A687" t="str">
            <v>BSC_Steyr_A</v>
          </cell>
          <cell r="B687">
            <v>1447</v>
          </cell>
          <cell r="C687" t="str">
            <v>OOKI_Molln_Frauenstein</v>
          </cell>
          <cell r="D687">
            <v>1</v>
          </cell>
          <cell r="E687">
            <v>2</v>
          </cell>
          <cell r="F687">
            <v>0.81</v>
          </cell>
          <cell r="G687">
            <v>27.42</v>
          </cell>
          <cell r="H687">
            <v>0.15</v>
          </cell>
          <cell r="I687">
            <v>5.07</v>
          </cell>
          <cell r="J687">
            <v>25.02</v>
          </cell>
        </row>
        <row r="688">
          <cell r="A688" t="str">
            <v>BSC_Liezen_A</v>
          </cell>
          <cell r="B688">
            <v>1732</v>
          </cell>
          <cell r="C688" t="str">
            <v>OOKI_Molln_Traunfried</v>
          </cell>
          <cell r="D688">
            <v>1</v>
          </cell>
          <cell r="E688">
            <v>1</v>
          </cell>
          <cell r="F688">
            <v>1.27</v>
          </cell>
          <cell r="G688">
            <v>15.52</v>
          </cell>
          <cell r="H688">
            <v>0.11</v>
          </cell>
          <cell r="I688">
            <v>1.36</v>
          </cell>
          <cell r="J688">
            <v>18.79</v>
          </cell>
        </row>
        <row r="689">
          <cell r="A689" t="str">
            <v>BSC_Wels_A</v>
          </cell>
          <cell r="B689">
            <v>773</v>
          </cell>
          <cell r="C689" t="str">
            <v>OOKI_Pettenbach</v>
          </cell>
          <cell r="D689">
            <v>1</v>
          </cell>
          <cell r="E689">
            <v>1</v>
          </cell>
          <cell r="F689">
            <v>1.73</v>
          </cell>
          <cell r="G689">
            <v>21.07</v>
          </cell>
          <cell r="H689">
            <v>0.45</v>
          </cell>
          <cell r="I689">
            <v>5.47</v>
          </cell>
          <cell r="J689">
            <v>75.349999999999994</v>
          </cell>
        </row>
        <row r="690">
          <cell r="A690" t="str">
            <v>BSC_Wels_A</v>
          </cell>
          <cell r="B690">
            <v>774</v>
          </cell>
          <cell r="C690" t="str">
            <v>OOKI_Schlierbach</v>
          </cell>
          <cell r="D690">
            <v>1</v>
          </cell>
          <cell r="E690">
            <v>1</v>
          </cell>
          <cell r="F690">
            <v>2.81</v>
          </cell>
          <cell r="G690">
            <v>34.270000000000003</v>
          </cell>
          <cell r="H690">
            <v>0.81</v>
          </cell>
          <cell r="I690">
            <v>9.84</v>
          </cell>
          <cell r="J690">
            <v>135.5</v>
          </cell>
        </row>
        <row r="691">
          <cell r="A691" t="str">
            <v>BSC_Liezen_A</v>
          </cell>
          <cell r="B691">
            <v>936</v>
          </cell>
          <cell r="C691" t="str">
            <v>OOKI_Spital_a_Pyhrn</v>
          </cell>
          <cell r="D691">
            <v>1</v>
          </cell>
          <cell r="E691">
            <v>1</v>
          </cell>
          <cell r="F691">
            <v>1.08</v>
          </cell>
          <cell r="G691">
            <v>13.14</v>
          </cell>
          <cell r="H691">
            <v>0.23</v>
          </cell>
          <cell r="I691">
            <v>2.8</v>
          </cell>
          <cell r="J691">
            <v>38.54</v>
          </cell>
        </row>
        <row r="692">
          <cell r="A692" t="str">
            <v>BSC_Liezen_A</v>
          </cell>
          <cell r="B692">
            <v>934</v>
          </cell>
          <cell r="C692" t="str">
            <v>OOKI_St_Pankraz</v>
          </cell>
          <cell r="D692">
            <v>1</v>
          </cell>
          <cell r="E692">
            <v>1</v>
          </cell>
          <cell r="F692">
            <v>1.03</v>
          </cell>
          <cell r="G692">
            <v>12.53</v>
          </cell>
          <cell r="H692">
            <v>0.2</v>
          </cell>
          <cell r="I692">
            <v>2.48</v>
          </cell>
          <cell r="J692">
            <v>34.19</v>
          </cell>
        </row>
        <row r="693">
          <cell r="A693" t="str">
            <v>BSC_Steyr_A</v>
          </cell>
          <cell r="B693">
            <v>775</v>
          </cell>
          <cell r="C693" t="str">
            <v>OOKI_Steinbach</v>
          </cell>
          <cell r="D693">
            <v>1</v>
          </cell>
          <cell r="E693">
            <v>1</v>
          </cell>
          <cell r="F693">
            <v>2.52</v>
          </cell>
          <cell r="G693">
            <v>85.76</v>
          </cell>
          <cell r="H693">
            <v>0.47</v>
          </cell>
          <cell r="I693">
            <v>15.91</v>
          </cell>
          <cell r="J693">
            <v>78.48</v>
          </cell>
        </row>
        <row r="694">
          <cell r="A694" t="str">
            <v>BSC_Liezen_A</v>
          </cell>
          <cell r="B694">
            <v>935</v>
          </cell>
          <cell r="C694" t="str">
            <v>OOKI_Windischgarsten</v>
          </cell>
          <cell r="D694">
            <v>1</v>
          </cell>
          <cell r="E694">
            <v>1</v>
          </cell>
          <cell r="F694">
            <v>2.46</v>
          </cell>
          <cell r="G694">
            <v>29.94</v>
          </cell>
          <cell r="H694">
            <v>0.68</v>
          </cell>
          <cell r="I694">
            <v>8.24</v>
          </cell>
          <cell r="J694">
            <v>113.57</v>
          </cell>
        </row>
        <row r="695">
          <cell r="A695" t="str">
            <v>BSC_Wels_A</v>
          </cell>
          <cell r="B695">
            <v>208</v>
          </cell>
          <cell r="C695" t="str">
            <v>OOLL_Allhaming</v>
          </cell>
          <cell r="D695">
            <v>1</v>
          </cell>
          <cell r="E695">
            <v>1</v>
          </cell>
          <cell r="F695">
            <v>2.11</v>
          </cell>
          <cell r="G695">
            <v>71.88</v>
          </cell>
          <cell r="H695">
            <v>0.43</v>
          </cell>
          <cell r="I695">
            <v>14.73</v>
          </cell>
          <cell r="J695">
            <v>72.650000000000006</v>
          </cell>
        </row>
        <row r="696">
          <cell r="A696" t="str">
            <v>BSC_Linz_B</v>
          </cell>
          <cell r="B696">
            <v>246</v>
          </cell>
          <cell r="C696" t="str">
            <v>OOLL_Enns_Kottingrath</v>
          </cell>
          <cell r="D696">
            <v>1</v>
          </cell>
          <cell r="E696">
            <v>1</v>
          </cell>
          <cell r="F696">
            <v>3.45</v>
          </cell>
          <cell r="G696">
            <v>42.03</v>
          </cell>
          <cell r="H696">
            <v>1.04</v>
          </cell>
          <cell r="I696">
            <v>12.63</v>
          </cell>
          <cell r="J696">
            <v>173.93</v>
          </cell>
        </row>
        <row r="697">
          <cell r="A697" t="str">
            <v>BSC_Linz_B</v>
          </cell>
          <cell r="B697">
            <v>623</v>
          </cell>
          <cell r="C697" t="str">
            <v>OOLL_Enns_Kottingrath</v>
          </cell>
          <cell r="D697">
            <v>1</v>
          </cell>
          <cell r="E697">
            <v>2</v>
          </cell>
          <cell r="F697">
            <v>3.69</v>
          </cell>
          <cell r="G697">
            <v>45.03</v>
          </cell>
          <cell r="H697">
            <v>0.57999999999999996</v>
          </cell>
          <cell r="I697">
            <v>7.1</v>
          </cell>
          <cell r="J697">
            <v>97.85</v>
          </cell>
        </row>
        <row r="698">
          <cell r="A698" t="str">
            <v>BSC_Linz_B</v>
          </cell>
          <cell r="B698">
            <v>2245</v>
          </cell>
          <cell r="C698" t="str">
            <v>OOLL_Enns_Zentrum</v>
          </cell>
          <cell r="D698">
            <v>1</v>
          </cell>
          <cell r="E698">
            <v>1</v>
          </cell>
          <cell r="F698">
            <v>3.83</v>
          </cell>
          <cell r="G698">
            <v>46.64</v>
          </cell>
          <cell r="H698">
            <v>1.05</v>
          </cell>
          <cell r="I698">
            <v>12.84</v>
          </cell>
          <cell r="J698">
            <v>176.87</v>
          </cell>
        </row>
        <row r="699">
          <cell r="A699" t="str">
            <v>BSC_Linz_B</v>
          </cell>
          <cell r="B699">
            <v>7443</v>
          </cell>
          <cell r="C699" t="str">
            <v>OOLL_Enns_Zentrum</v>
          </cell>
          <cell r="D699">
            <v>1</v>
          </cell>
          <cell r="E699">
            <v>2</v>
          </cell>
          <cell r="F699">
            <v>4.09</v>
          </cell>
          <cell r="G699">
            <v>49.85</v>
          </cell>
          <cell r="H699">
            <v>1.05</v>
          </cell>
          <cell r="I699">
            <v>12.86</v>
          </cell>
          <cell r="J699">
            <v>177.12</v>
          </cell>
        </row>
        <row r="700">
          <cell r="A700" t="str">
            <v>BSC_Linz_B</v>
          </cell>
          <cell r="B700">
            <v>7444</v>
          </cell>
          <cell r="C700" t="str">
            <v>OOLL_Enns_Zentrum</v>
          </cell>
          <cell r="D700">
            <v>1</v>
          </cell>
          <cell r="E700">
            <v>3</v>
          </cell>
          <cell r="F700">
            <v>6.4</v>
          </cell>
          <cell r="G700">
            <v>78.02</v>
          </cell>
          <cell r="H700">
            <v>1.87</v>
          </cell>
          <cell r="I700">
            <v>22.78</v>
          </cell>
          <cell r="J700">
            <v>313.83</v>
          </cell>
        </row>
        <row r="701">
          <cell r="A701" t="str">
            <v>BSC_Linz_A</v>
          </cell>
          <cell r="B701">
            <v>242</v>
          </cell>
          <cell r="C701" t="str">
            <v>OOLL_Haid_Lenaustr</v>
          </cell>
          <cell r="D701">
            <v>1</v>
          </cell>
          <cell r="E701">
            <v>1</v>
          </cell>
          <cell r="F701">
            <v>6.09</v>
          </cell>
          <cell r="G701">
            <v>74.27</v>
          </cell>
          <cell r="H701">
            <v>2.2599999999999998</v>
          </cell>
          <cell r="I701">
            <v>27.52</v>
          </cell>
          <cell r="J701">
            <v>379.07</v>
          </cell>
        </row>
        <row r="702">
          <cell r="A702" t="str">
            <v>BSC_Linz_A</v>
          </cell>
          <cell r="B702">
            <v>243</v>
          </cell>
          <cell r="C702" t="str">
            <v>OOLL_Haid_Lenaustr</v>
          </cell>
          <cell r="D702">
            <v>1</v>
          </cell>
          <cell r="E702">
            <v>2</v>
          </cell>
          <cell r="F702">
            <v>5.21</v>
          </cell>
          <cell r="G702">
            <v>63.53</v>
          </cell>
          <cell r="H702">
            <v>1.72</v>
          </cell>
          <cell r="I702">
            <v>21.02</v>
          </cell>
          <cell r="J702">
            <v>289.62</v>
          </cell>
        </row>
        <row r="703">
          <cell r="A703" t="str">
            <v>BSC_Linz_A</v>
          </cell>
          <cell r="B703">
            <v>244</v>
          </cell>
          <cell r="C703" t="str">
            <v>OOLL_Haid_Lenaustr</v>
          </cell>
          <cell r="D703">
            <v>1</v>
          </cell>
          <cell r="E703">
            <v>3</v>
          </cell>
          <cell r="F703">
            <v>6.17</v>
          </cell>
          <cell r="G703">
            <v>75.209999999999994</v>
          </cell>
          <cell r="H703">
            <v>1.79</v>
          </cell>
          <cell r="I703">
            <v>21.78</v>
          </cell>
          <cell r="J703">
            <v>300</v>
          </cell>
        </row>
        <row r="704">
          <cell r="A704" t="str">
            <v>BSC_Linz_A</v>
          </cell>
          <cell r="B704">
            <v>520</v>
          </cell>
          <cell r="C704" t="str">
            <v>OOLL_Hart</v>
          </cell>
          <cell r="D704">
            <v>1</v>
          </cell>
          <cell r="E704">
            <v>1</v>
          </cell>
          <cell r="F704">
            <v>9.7100000000000009</v>
          </cell>
          <cell r="G704">
            <v>118.38</v>
          </cell>
          <cell r="H704">
            <v>3.43</v>
          </cell>
          <cell r="I704">
            <v>41.83</v>
          </cell>
          <cell r="J704">
            <v>576.25</v>
          </cell>
        </row>
        <row r="705">
          <cell r="A705" t="str">
            <v>BSC_Linz_A</v>
          </cell>
          <cell r="B705">
            <v>522</v>
          </cell>
          <cell r="C705" t="str">
            <v>OOLL_Hart</v>
          </cell>
          <cell r="D705">
            <v>1</v>
          </cell>
          <cell r="E705">
            <v>2</v>
          </cell>
          <cell r="F705">
            <v>8.86</v>
          </cell>
          <cell r="G705">
            <v>108.08</v>
          </cell>
          <cell r="H705">
            <v>2.5</v>
          </cell>
          <cell r="I705">
            <v>30.48</v>
          </cell>
          <cell r="J705">
            <v>419.84</v>
          </cell>
        </row>
        <row r="706">
          <cell r="A706" t="str">
            <v>BSC_Linz_A</v>
          </cell>
          <cell r="B706">
            <v>523</v>
          </cell>
          <cell r="C706" t="str">
            <v>OOLL_Hart</v>
          </cell>
          <cell r="D706">
            <v>1</v>
          </cell>
          <cell r="E706">
            <v>3</v>
          </cell>
          <cell r="F706">
            <v>3.48</v>
          </cell>
          <cell r="G706">
            <v>42.5</v>
          </cell>
          <cell r="H706">
            <v>1.02</v>
          </cell>
          <cell r="I706">
            <v>12.46</v>
          </cell>
          <cell r="J706">
            <v>171.65</v>
          </cell>
        </row>
        <row r="707">
          <cell r="A707" t="str">
            <v>BSC_Linz_B</v>
          </cell>
          <cell r="B707">
            <v>195</v>
          </cell>
          <cell r="C707" t="str">
            <v>OOLL_Ipfdorf</v>
          </cell>
          <cell r="D707">
            <v>1</v>
          </cell>
          <cell r="E707">
            <v>1</v>
          </cell>
          <cell r="F707">
            <v>9.2799999999999994</v>
          </cell>
          <cell r="G707">
            <v>113.14</v>
          </cell>
          <cell r="H707">
            <v>2.83</v>
          </cell>
          <cell r="I707">
            <v>34.520000000000003</v>
          </cell>
          <cell r="J707">
            <v>475.53</v>
          </cell>
        </row>
        <row r="708">
          <cell r="A708" t="str">
            <v>BSC_Wels_A</v>
          </cell>
          <cell r="B708">
            <v>656</v>
          </cell>
          <cell r="C708" t="str">
            <v>OOLL_Kematen</v>
          </cell>
          <cell r="D708">
            <v>1</v>
          </cell>
          <cell r="E708">
            <v>1</v>
          </cell>
          <cell r="F708">
            <v>2.57</v>
          </cell>
          <cell r="G708">
            <v>31.31</v>
          </cell>
          <cell r="H708">
            <v>0.55000000000000004</v>
          </cell>
          <cell r="I708">
            <v>6.76</v>
          </cell>
          <cell r="J708">
            <v>93.07</v>
          </cell>
        </row>
        <row r="709">
          <cell r="A709" t="str">
            <v>BSC_Linz_B</v>
          </cell>
          <cell r="B709">
            <v>777</v>
          </cell>
          <cell r="C709" t="str">
            <v>OOLL_Kronstorf</v>
          </cell>
          <cell r="D709">
            <v>1</v>
          </cell>
          <cell r="E709">
            <v>1</v>
          </cell>
          <cell r="F709">
            <v>2.19</v>
          </cell>
          <cell r="G709">
            <v>26.71</v>
          </cell>
          <cell r="H709">
            <v>0.6</v>
          </cell>
          <cell r="I709">
            <v>7.33</v>
          </cell>
          <cell r="J709">
            <v>101.04</v>
          </cell>
        </row>
        <row r="710">
          <cell r="A710" t="str">
            <v>BSC_Wels_A</v>
          </cell>
          <cell r="B710">
            <v>699</v>
          </cell>
          <cell r="C710" t="str">
            <v>OOLL_Leithen</v>
          </cell>
          <cell r="D710">
            <v>1</v>
          </cell>
          <cell r="E710">
            <v>1</v>
          </cell>
          <cell r="F710">
            <v>7.69</v>
          </cell>
          <cell r="G710">
            <v>93.81</v>
          </cell>
          <cell r="H710">
            <v>2.39</v>
          </cell>
          <cell r="I710">
            <v>29.16</v>
          </cell>
          <cell r="J710">
            <v>401.77</v>
          </cell>
        </row>
        <row r="711">
          <cell r="A711" t="str">
            <v>BSC_Linz_A</v>
          </cell>
          <cell r="B711">
            <v>527</v>
          </cell>
          <cell r="C711" t="str">
            <v>OOLL_Leonding</v>
          </cell>
          <cell r="D711">
            <v>1</v>
          </cell>
          <cell r="E711">
            <v>1</v>
          </cell>
          <cell r="F711">
            <v>9.9499999999999993</v>
          </cell>
          <cell r="G711">
            <v>121.37</v>
          </cell>
          <cell r="H711">
            <v>3.57</v>
          </cell>
          <cell r="I711">
            <v>43.56</v>
          </cell>
          <cell r="J711">
            <v>600.08000000000004</v>
          </cell>
        </row>
        <row r="712">
          <cell r="A712" t="str">
            <v>BSC_Wels_A</v>
          </cell>
          <cell r="B712">
            <v>665</v>
          </cell>
          <cell r="C712" t="str">
            <v>OOLL_Neuhofen</v>
          </cell>
          <cell r="D712">
            <v>1</v>
          </cell>
          <cell r="E712">
            <v>1</v>
          </cell>
          <cell r="F712">
            <v>3.96</v>
          </cell>
          <cell r="G712">
            <v>48.26</v>
          </cell>
          <cell r="H712">
            <v>1.05</v>
          </cell>
          <cell r="I712">
            <v>12.82</v>
          </cell>
          <cell r="J712">
            <v>176.66</v>
          </cell>
        </row>
        <row r="713">
          <cell r="A713" t="str">
            <v>BSC_Steyr_A</v>
          </cell>
          <cell r="B713">
            <v>711</v>
          </cell>
          <cell r="C713" t="str">
            <v>OOLL_Niederneukirchen</v>
          </cell>
          <cell r="D713">
            <v>1</v>
          </cell>
          <cell r="E713">
            <v>1</v>
          </cell>
          <cell r="F713">
            <v>2.5</v>
          </cell>
          <cell r="G713">
            <v>30.46</v>
          </cell>
          <cell r="H713">
            <v>0.7</v>
          </cell>
          <cell r="I713">
            <v>8.59</v>
          </cell>
          <cell r="J713">
            <v>118.28</v>
          </cell>
        </row>
        <row r="714">
          <cell r="A714" t="str">
            <v>BSC_Linz_A</v>
          </cell>
          <cell r="B714">
            <v>548</v>
          </cell>
          <cell r="C714" t="str">
            <v>OOLL_Pasching_Haidmannw</v>
          </cell>
          <cell r="D714">
            <v>1</v>
          </cell>
          <cell r="E714">
            <v>1</v>
          </cell>
          <cell r="F714">
            <v>4.29</v>
          </cell>
          <cell r="G714">
            <v>52.38</v>
          </cell>
          <cell r="H714">
            <v>1.41</v>
          </cell>
          <cell r="I714">
            <v>17.18</v>
          </cell>
          <cell r="J714">
            <v>236.63</v>
          </cell>
        </row>
        <row r="715">
          <cell r="A715" t="str">
            <v>BSC_Linz_A</v>
          </cell>
          <cell r="B715">
            <v>549</v>
          </cell>
          <cell r="C715" t="str">
            <v>OOLL_Pasching_Haidmannw</v>
          </cell>
          <cell r="D715">
            <v>1</v>
          </cell>
          <cell r="E715">
            <v>2</v>
          </cell>
          <cell r="F715">
            <v>2.74</v>
          </cell>
          <cell r="G715">
            <v>33.380000000000003</v>
          </cell>
          <cell r="H715">
            <v>0.79</v>
          </cell>
          <cell r="I715">
            <v>9.58</v>
          </cell>
          <cell r="J715">
            <v>132.02000000000001</v>
          </cell>
        </row>
        <row r="716">
          <cell r="A716" t="str">
            <v>BSC_Wels_A</v>
          </cell>
          <cell r="B716">
            <v>213</v>
          </cell>
          <cell r="C716" t="str">
            <v>OOLL_Scharrndorf</v>
          </cell>
          <cell r="D716">
            <v>1</v>
          </cell>
          <cell r="E716">
            <v>1</v>
          </cell>
          <cell r="F716">
            <v>1.74</v>
          </cell>
          <cell r="G716">
            <v>21.22</v>
          </cell>
          <cell r="H716">
            <v>0.41</v>
          </cell>
          <cell r="I716">
            <v>5.04</v>
          </cell>
          <cell r="J716">
            <v>69.5</v>
          </cell>
        </row>
        <row r="717">
          <cell r="A717" t="str">
            <v>BSC_Linz_A</v>
          </cell>
          <cell r="B717">
            <v>9019</v>
          </cell>
          <cell r="C717" t="str">
            <v>OOLL_Traun_Joh_Roithner_Str</v>
          </cell>
          <cell r="D717">
            <v>1</v>
          </cell>
          <cell r="E717">
            <v>1</v>
          </cell>
          <cell r="F717">
            <v>6.26</v>
          </cell>
          <cell r="G717">
            <v>76.31</v>
          </cell>
          <cell r="H717">
            <v>1.4</v>
          </cell>
          <cell r="I717">
            <v>17.100000000000001</v>
          </cell>
          <cell r="J717">
            <v>235.58</v>
          </cell>
        </row>
        <row r="718">
          <cell r="A718" t="str">
            <v>BSC_Linz_A</v>
          </cell>
          <cell r="B718">
            <v>9020</v>
          </cell>
          <cell r="C718" t="str">
            <v>OOLL_Traun_Joh_Roithner_Str</v>
          </cell>
          <cell r="D718">
            <v>1</v>
          </cell>
          <cell r="E718">
            <v>2</v>
          </cell>
          <cell r="F718">
            <v>4.21</v>
          </cell>
          <cell r="G718">
            <v>51.4</v>
          </cell>
          <cell r="H718">
            <v>1.42</v>
          </cell>
          <cell r="I718">
            <v>17.32</v>
          </cell>
          <cell r="J718">
            <v>238.58</v>
          </cell>
        </row>
        <row r="719">
          <cell r="A719" t="str">
            <v>BSC_Linz_A</v>
          </cell>
          <cell r="B719">
            <v>9021</v>
          </cell>
          <cell r="C719" t="str">
            <v>OOLL_Traun_Joh_Roithner_Str</v>
          </cell>
          <cell r="D719">
            <v>1</v>
          </cell>
          <cell r="E719">
            <v>3</v>
          </cell>
          <cell r="F719">
            <v>5.0599999999999996</v>
          </cell>
          <cell r="G719">
            <v>61.74</v>
          </cell>
          <cell r="H719">
            <v>1.86</v>
          </cell>
          <cell r="I719">
            <v>22.65</v>
          </cell>
          <cell r="J719">
            <v>312.02</v>
          </cell>
        </row>
        <row r="720">
          <cell r="A720" t="str">
            <v>BSC_Linz_A</v>
          </cell>
          <cell r="B720">
            <v>1391</v>
          </cell>
          <cell r="C720" t="str">
            <v>OOLL_Zaubertal</v>
          </cell>
          <cell r="D720">
            <v>1</v>
          </cell>
          <cell r="E720">
            <v>1</v>
          </cell>
          <cell r="F720">
            <v>2.73</v>
          </cell>
          <cell r="G720">
            <v>93.09</v>
          </cell>
          <cell r="H720">
            <v>0.4</v>
          </cell>
          <cell r="I720">
            <v>13.76</v>
          </cell>
          <cell r="J720">
            <v>67.86</v>
          </cell>
        </row>
        <row r="721">
          <cell r="A721" t="str">
            <v>BSC_Linz_B</v>
          </cell>
          <cell r="B721">
            <v>714</v>
          </cell>
          <cell r="C721" t="str">
            <v>OOLS_Altenberger_Str</v>
          </cell>
          <cell r="D721">
            <v>1</v>
          </cell>
          <cell r="E721">
            <v>1</v>
          </cell>
          <cell r="F721">
            <v>5.47</v>
          </cell>
          <cell r="G721">
            <v>66.67</v>
          </cell>
          <cell r="H721">
            <v>1.38</v>
          </cell>
          <cell r="I721">
            <v>16.86</v>
          </cell>
          <cell r="J721">
            <v>232.24</v>
          </cell>
        </row>
        <row r="722">
          <cell r="A722" t="str">
            <v>BSC_Linz_B</v>
          </cell>
          <cell r="B722">
            <v>715</v>
          </cell>
          <cell r="C722" t="str">
            <v>OOLS_Altenberger_Str</v>
          </cell>
          <cell r="D722">
            <v>1</v>
          </cell>
          <cell r="E722">
            <v>2</v>
          </cell>
          <cell r="F722">
            <v>5.96</v>
          </cell>
          <cell r="G722">
            <v>72.709999999999994</v>
          </cell>
          <cell r="H722">
            <v>1.88</v>
          </cell>
          <cell r="I722">
            <v>22.98</v>
          </cell>
          <cell r="J722">
            <v>316.58</v>
          </cell>
        </row>
        <row r="723">
          <cell r="A723" t="str">
            <v>BSC_Linz_A</v>
          </cell>
          <cell r="B723">
            <v>448</v>
          </cell>
          <cell r="C723" t="str">
            <v>OOLS_Boehmerwaldstr</v>
          </cell>
          <cell r="D723">
            <v>1</v>
          </cell>
          <cell r="E723">
            <v>1</v>
          </cell>
          <cell r="F723">
            <v>3.12</v>
          </cell>
          <cell r="G723">
            <v>37.99</v>
          </cell>
          <cell r="H723">
            <v>0.89</v>
          </cell>
          <cell r="I723">
            <v>10.86</v>
          </cell>
          <cell r="J723">
            <v>149.61000000000001</v>
          </cell>
        </row>
        <row r="724">
          <cell r="A724" t="str">
            <v>BSC_Linz_A</v>
          </cell>
          <cell r="B724">
            <v>449</v>
          </cell>
          <cell r="C724" t="str">
            <v>OOLS_Boehmerwaldstr</v>
          </cell>
          <cell r="D724">
            <v>1</v>
          </cell>
          <cell r="E724">
            <v>2</v>
          </cell>
          <cell r="F724">
            <v>5.14</v>
          </cell>
          <cell r="G724">
            <v>62.74</v>
          </cell>
          <cell r="H724">
            <v>1.7</v>
          </cell>
          <cell r="I724">
            <v>20.76</v>
          </cell>
          <cell r="J724">
            <v>286.02</v>
          </cell>
        </row>
        <row r="725">
          <cell r="A725" t="str">
            <v>BSC_Linz_A</v>
          </cell>
          <cell r="B725">
            <v>450</v>
          </cell>
          <cell r="C725" t="str">
            <v>OOLS_Boehmerwaldstr</v>
          </cell>
          <cell r="D725">
            <v>1</v>
          </cell>
          <cell r="E725">
            <v>3</v>
          </cell>
          <cell r="F725">
            <v>4.63</v>
          </cell>
          <cell r="G725">
            <v>56.49</v>
          </cell>
          <cell r="H725">
            <v>1.25</v>
          </cell>
          <cell r="I725">
            <v>15.19</v>
          </cell>
          <cell r="J725">
            <v>209.21</v>
          </cell>
        </row>
        <row r="726">
          <cell r="A726" t="str">
            <v>BSC_Linz_B</v>
          </cell>
          <cell r="B726">
            <v>524</v>
          </cell>
          <cell r="C726" t="str">
            <v>OOLS_Dinghofer_Str</v>
          </cell>
          <cell r="D726">
            <v>1</v>
          </cell>
          <cell r="E726">
            <v>1</v>
          </cell>
          <cell r="F726">
            <v>1.99</v>
          </cell>
          <cell r="G726">
            <v>67.790000000000006</v>
          </cell>
          <cell r="H726">
            <v>0.57999999999999996</v>
          </cell>
          <cell r="I726">
            <v>19.739999999999998</v>
          </cell>
          <cell r="J726">
            <v>97.36</v>
          </cell>
        </row>
        <row r="727">
          <cell r="A727" t="str">
            <v>BSC_Linz_B</v>
          </cell>
          <cell r="B727">
            <v>525</v>
          </cell>
          <cell r="C727" t="str">
            <v>OOLS_Dinghofer_Str</v>
          </cell>
          <cell r="D727">
            <v>1</v>
          </cell>
          <cell r="E727">
            <v>2</v>
          </cell>
          <cell r="F727">
            <v>4.96</v>
          </cell>
          <cell r="G727">
            <v>60.52</v>
          </cell>
          <cell r="H727">
            <v>1.68</v>
          </cell>
          <cell r="I727">
            <v>20.440000000000001</v>
          </cell>
          <cell r="J727">
            <v>281.54000000000002</v>
          </cell>
        </row>
        <row r="728">
          <cell r="A728" t="str">
            <v>BSC_Linz_B</v>
          </cell>
          <cell r="B728">
            <v>526</v>
          </cell>
          <cell r="C728" t="str">
            <v>OOLS_Dinghofer_Str</v>
          </cell>
          <cell r="D728">
            <v>1</v>
          </cell>
          <cell r="E728">
            <v>3</v>
          </cell>
          <cell r="F728">
            <v>3.33</v>
          </cell>
          <cell r="G728">
            <v>40.549999999999997</v>
          </cell>
          <cell r="H728">
            <v>0.94</v>
          </cell>
          <cell r="I728">
            <v>11.49</v>
          </cell>
          <cell r="J728">
            <v>158.35</v>
          </cell>
        </row>
        <row r="729">
          <cell r="A729" t="str">
            <v>BSC_Linz_B</v>
          </cell>
          <cell r="B729">
            <v>444</v>
          </cell>
          <cell r="C729" t="str">
            <v>OOLS_Garnisonstr</v>
          </cell>
          <cell r="D729">
            <v>1</v>
          </cell>
          <cell r="E729">
            <v>1</v>
          </cell>
          <cell r="F729">
            <v>4.21</v>
          </cell>
          <cell r="G729">
            <v>51.31</v>
          </cell>
          <cell r="H729">
            <v>1.24</v>
          </cell>
          <cell r="I729">
            <v>15.07</v>
          </cell>
          <cell r="J729">
            <v>207.55</v>
          </cell>
        </row>
        <row r="730">
          <cell r="A730" t="str">
            <v>BSC_Linz_B</v>
          </cell>
          <cell r="B730">
            <v>445</v>
          </cell>
          <cell r="C730" t="str">
            <v>OOLS_Garnisonstr</v>
          </cell>
          <cell r="D730">
            <v>1</v>
          </cell>
          <cell r="E730">
            <v>2</v>
          </cell>
          <cell r="F730">
            <v>3.87</v>
          </cell>
          <cell r="G730">
            <v>47.13</v>
          </cell>
          <cell r="H730">
            <v>1.1000000000000001</v>
          </cell>
          <cell r="I730">
            <v>13.46</v>
          </cell>
          <cell r="J730">
            <v>185.44</v>
          </cell>
        </row>
        <row r="731">
          <cell r="A731" t="str">
            <v>BSC_Linz_B</v>
          </cell>
          <cell r="B731">
            <v>446</v>
          </cell>
          <cell r="C731" t="str">
            <v>OOLS_Garnisonstr</v>
          </cell>
          <cell r="D731">
            <v>1</v>
          </cell>
          <cell r="E731">
            <v>3</v>
          </cell>
          <cell r="F731">
            <v>2.77</v>
          </cell>
          <cell r="G731">
            <v>33.840000000000003</v>
          </cell>
          <cell r="H731">
            <v>0.59</v>
          </cell>
          <cell r="I731">
            <v>7.15</v>
          </cell>
          <cell r="J731">
            <v>98.57</v>
          </cell>
        </row>
        <row r="732">
          <cell r="A732" t="str">
            <v>BSC_Linz_A</v>
          </cell>
          <cell r="B732">
            <v>1380</v>
          </cell>
          <cell r="C732" t="str">
            <v>OOLS_Herrenstr</v>
          </cell>
          <cell r="D732">
            <v>1</v>
          </cell>
          <cell r="E732">
            <v>1</v>
          </cell>
          <cell r="F732">
            <v>2.06</v>
          </cell>
          <cell r="G732">
            <v>70.260000000000005</v>
          </cell>
          <cell r="H732">
            <v>0.6</v>
          </cell>
          <cell r="I732">
            <v>20.5</v>
          </cell>
          <cell r="J732">
            <v>101.09</v>
          </cell>
        </row>
        <row r="733">
          <cell r="A733" t="str">
            <v>BSC_Linz_A</v>
          </cell>
          <cell r="B733">
            <v>1381</v>
          </cell>
          <cell r="C733" t="str">
            <v>OOLS_Herrenstr</v>
          </cell>
          <cell r="D733">
            <v>1</v>
          </cell>
          <cell r="E733">
            <v>2</v>
          </cell>
          <cell r="F733">
            <v>2.46</v>
          </cell>
          <cell r="G733">
            <v>29.97</v>
          </cell>
          <cell r="H733">
            <v>0.65</v>
          </cell>
          <cell r="I733">
            <v>7.92</v>
          </cell>
          <cell r="J733">
            <v>109.16</v>
          </cell>
        </row>
        <row r="734">
          <cell r="A734" t="str">
            <v>BSC_Linz_A</v>
          </cell>
          <cell r="B734">
            <v>1382</v>
          </cell>
          <cell r="C734" t="str">
            <v>OOLS_Herrenstr</v>
          </cell>
          <cell r="D734">
            <v>1</v>
          </cell>
          <cell r="E734">
            <v>3</v>
          </cell>
          <cell r="F734">
            <v>5.65</v>
          </cell>
          <cell r="G734">
            <v>68.900000000000006</v>
          </cell>
          <cell r="H734">
            <v>1.5</v>
          </cell>
          <cell r="I734">
            <v>18.309999999999999</v>
          </cell>
          <cell r="J734">
            <v>252.28</v>
          </cell>
        </row>
        <row r="735">
          <cell r="A735" t="str">
            <v>BSC_Linz_A</v>
          </cell>
          <cell r="B735">
            <v>2272</v>
          </cell>
          <cell r="C735" t="str">
            <v>OOLS_Hinsenkampplatz</v>
          </cell>
          <cell r="D735">
            <v>1</v>
          </cell>
          <cell r="E735">
            <v>1</v>
          </cell>
          <cell r="F735">
            <v>4.79</v>
          </cell>
          <cell r="G735">
            <v>58.47</v>
          </cell>
          <cell r="H735">
            <v>1.71</v>
          </cell>
          <cell r="I735">
            <v>20.83</v>
          </cell>
          <cell r="J735">
            <v>286.97000000000003</v>
          </cell>
        </row>
        <row r="736">
          <cell r="A736" t="str">
            <v>BSC_Linz_A</v>
          </cell>
          <cell r="B736">
            <v>2273</v>
          </cell>
          <cell r="C736" t="str">
            <v>OOLS_Hinsenkampplatz</v>
          </cell>
          <cell r="D736">
            <v>1</v>
          </cell>
          <cell r="E736">
            <v>2</v>
          </cell>
          <cell r="F736">
            <v>7.34</v>
          </cell>
          <cell r="G736">
            <v>89.48</v>
          </cell>
          <cell r="H736">
            <v>2.4500000000000002</v>
          </cell>
          <cell r="I736">
            <v>29.85</v>
          </cell>
          <cell r="J736">
            <v>411.27</v>
          </cell>
        </row>
        <row r="737">
          <cell r="A737" t="str">
            <v>BSC_Linz_A</v>
          </cell>
          <cell r="B737">
            <v>2274</v>
          </cell>
          <cell r="C737" t="str">
            <v>OOLS_Hinsenkampplatz</v>
          </cell>
          <cell r="D737">
            <v>1</v>
          </cell>
          <cell r="E737">
            <v>3</v>
          </cell>
          <cell r="F737">
            <v>4.99</v>
          </cell>
          <cell r="G737">
            <v>60.82</v>
          </cell>
          <cell r="H737">
            <v>1.27</v>
          </cell>
          <cell r="I737">
            <v>15.44</v>
          </cell>
          <cell r="J737">
            <v>212.7</v>
          </cell>
        </row>
        <row r="738">
          <cell r="A738" t="str">
            <v>BSC_Linz_A</v>
          </cell>
          <cell r="B738">
            <v>7542</v>
          </cell>
          <cell r="C738" t="str">
            <v>OOLS_Hugo_Wolf_Str</v>
          </cell>
          <cell r="D738">
            <v>1</v>
          </cell>
          <cell r="E738">
            <v>1</v>
          </cell>
          <cell r="F738">
            <v>5.01</v>
          </cell>
          <cell r="G738">
            <v>61.16</v>
          </cell>
          <cell r="H738">
            <v>1.61</v>
          </cell>
          <cell r="I738">
            <v>19.66</v>
          </cell>
          <cell r="J738">
            <v>270.86</v>
          </cell>
        </row>
        <row r="739">
          <cell r="A739" t="str">
            <v>BSC_Linz_A</v>
          </cell>
          <cell r="B739">
            <v>7543</v>
          </cell>
          <cell r="C739" t="str">
            <v>OOLS_Hugo_Wolf_Str</v>
          </cell>
          <cell r="D739">
            <v>1</v>
          </cell>
          <cell r="E739">
            <v>2</v>
          </cell>
          <cell r="F739">
            <v>3.02</v>
          </cell>
          <cell r="G739">
            <v>102.71</v>
          </cell>
          <cell r="H739">
            <v>0.84</v>
          </cell>
          <cell r="I739">
            <v>28.59</v>
          </cell>
          <cell r="J739">
            <v>140.99</v>
          </cell>
        </row>
        <row r="740">
          <cell r="A740" t="str">
            <v>BSC_Linz_B</v>
          </cell>
          <cell r="B740">
            <v>1011</v>
          </cell>
          <cell r="C740" t="str">
            <v>OOLS_Kremplstr</v>
          </cell>
          <cell r="D740">
            <v>1</v>
          </cell>
          <cell r="E740">
            <v>1</v>
          </cell>
          <cell r="F740">
            <v>3.45</v>
          </cell>
          <cell r="G740">
            <v>42.07</v>
          </cell>
          <cell r="H740">
            <v>0.81</v>
          </cell>
          <cell r="I740">
            <v>9.9</v>
          </cell>
          <cell r="J740">
            <v>136.38</v>
          </cell>
        </row>
        <row r="741">
          <cell r="A741" t="str">
            <v>BSC_Linz_B</v>
          </cell>
          <cell r="B741">
            <v>1012</v>
          </cell>
          <cell r="C741" t="str">
            <v>OOLS_Kremplstr</v>
          </cell>
          <cell r="D741">
            <v>1</v>
          </cell>
          <cell r="E741">
            <v>2</v>
          </cell>
          <cell r="F741">
            <v>7.02</v>
          </cell>
          <cell r="G741">
            <v>85.61</v>
          </cell>
          <cell r="H741">
            <v>2.15</v>
          </cell>
          <cell r="I741">
            <v>26.21</v>
          </cell>
          <cell r="J741">
            <v>361.07</v>
          </cell>
        </row>
        <row r="742">
          <cell r="A742" t="str">
            <v>BSC_Linz_B</v>
          </cell>
          <cell r="B742">
            <v>1013</v>
          </cell>
          <cell r="C742" t="str">
            <v>OOLS_Kremplstr</v>
          </cell>
          <cell r="D742">
            <v>1</v>
          </cell>
          <cell r="E742">
            <v>3</v>
          </cell>
          <cell r="F742">
            <v>3.58</v>
          </cell>
          <cell r="G742">
            <v>43.69</v>
          </cell>
          <cell r="H742">
            <v>0.8</v>
          </cell>
          <cell r="I742">
            <v>9.7799999999999994</v>
          </cell>
          <cell r="J742">
            <v>134.71</v>
          </cell>
        </row>
        <row r="743">
          <cell r="A743" t="str">
            <v>BSC_Linz_B</v>
          </cell>
          <cell r="B743">
            <v>584</v>
          </cell>
          <cell r="C743" t="str">
            <v>OOLS_Lastenstr</v>
          </cell>
          <cell r="D743">
            <v>1</v>
          </cell>
          <cell r="E743">
            <v>1</v>
          </cell>
          <cell r="F743">
            <v>3.9</v>
          </cell>
          <cell r="G743">
            <v>47.62</v>
          </cell>
          <cell r="H743">
            <v>1.32</v>
          </cell>
          <cell r="I743">
            <v>16.11</v>
          </cell>
          <cell r="J743">
            <v>221.88</v>
          </cell>
        </row>
        <row r="744">
          <cell r="A744" t="str">
            <v>BSC_Linz_B</v>
          </cell>
          <cell r="B744">
            <v>587</v>
          </cell>
          <cell r="C744" t="str">
            <v>OOLS_Lastenstr</v>
          </cell>
          <cell r="D744">
            <v>1</v>
          </cell>
          <cell r="E744">
            <v>2</v>
          </cell>
          <cell r="F744">
            <v>9.64</v>
          </cell>
          <cell r="G744">
            <v>117.62</v>
          </cell>
          <cell r="H744">
            <v>3.27</v>
          </cell>
          <cell r="I744">
            <v>39.92</v>
          </cell>
          <cell r="J744">
            <v>550.01</v>
          </cell>
        </row>
        <row r="745">
          <cell r="A745" t="str">
            <v>BSC_Linz_B</v>
          </cell>
          <cell r="B745">
            <v>588</v>
          </cell>
          <cell r="C745" t="str">
            <v>OOLS_Lastenstr</v>
          </cell>
          <cell r="D745">
            <v>1</v>
          </cell>
          <cell r="E745">
            <v>3</v>
          </cell>
          <cell r="F745">
            <v>3.54</v>
          </cell>
          <cell r="G745">
            <v>43.17</v>
          </cell>
          <cell r="H745">
            <v>1.04</v>
          </cell>
          <cell r="I745">
            <v>12.68</v>
          </cell>
          <cell r="J745">
            <v>174.65</v>
          </cell>
        </row>
        <row r="746">
          <cell r="A746" t="str">
            <v>BSC_Linz_A</v>
          </cell>
          <cell r="B746">
            <v>437</v>
          </cell>
          <cell r="C746" t="str">
            <v>OOLS_Linke_Brueckenstr</v>
          </cell>
          <cell r="D746">
            <v>1</v>
          </cell>
          <cell r="E746">
            <v>1</v>
          </cell>
          <cell r="F746">
            <v>5.34</v>
          </cell>
          <cell r="G746">
            <v>65.180000000000007</v>
          </cell>
          <cell r="H746">
            <v>1.87</v>
          </cell>
          <cell r="I746">
            <v>22.75</v>
          </cell>
          <cell r="J746">
            <v>313.43</v>
          </cell>
        </row>
        <row r="747">
          <cell r="A747" t="str">
            <v>BSC_Linz_A</v>
          </cell>
          <cell r="B747">
            <v>438</v>
          </cell>
          <cell r="C747" t="str">
            <v>OOLS_Linke_Brueckenstr</v>
          </cell>
          <cell r="D747">
            <v>1</v>
          </cell>
          <cell r="E747">
            <v>2</v>
          </cell>
          <cell r="F747">
            <v>7.67</v>
          </cell>
          <cell r="G747">
            <v>93.53</v>
          </cell>
          <cell r="H747">
            <v>1.91</v>
          </cell>
          <cell r="I747">
            <v>23.26</v>
          </cell>
          <cell r="J747">
            <v>320.42</v>
          </cell>
        </row>
        <row r="748">
          <cell r="A748" t="str">
            <v>BSC_Linz_A</v>
          </cell>
          <cell r="B748">
            <v>439</v>
          </cell>
          <cell r="C748" t="str">
            <v>OOLS_Linke_Brueckenstr</v>
          </cell>
          <cell r="D748">
            <v>1</v>
          </cell>
          <cell r="E748">
            <v>3</v>
          </cell>
          <cell r="F748">
            <v>2.9</v>
          </cell>
          <cell r="G748">
            <v>35.33</v>
          </cell>
          <cell r="H748">
            <v>0.67</v>
          </cell>
          <cell r="I748">
            <v>8.1199999999999992</v>
          </cell>
          <cell r="J748">
            <v>111.86</v>
          </cell>
        </row>
        <row r="749">
          <cell r="A749" t="str">
            <v>BSC_Linz_B</v>
          </cell>
          <cell r="B749">
            <v>2241</v>
          </cell>
          <cell r="C749" t="str">
            <v>OOLS_Marktmuehlengasse</v>
          </cell>
          <cell r="D749">
            <v>1</v>
          </cell>
          <cell r="E749">
            <v>1</v>
          </cell>
          <cell r="F749">
            <v>7.33</v>
          </cell>
          <cell r="G749">
            <v>89.33</v>
          </cell>
          <cell r="H749">
            <v>2.1800000000000002</v>
          </cell>
          <cell r="I749">
            <v>26.57</v>
          </cell>
          <cell r="J749">
            <v>366.08</v>
          </cell>
        </row>
        <row r="750">
          <cell r="A750" t="str">
            <v>BSC_Linz_B</v>
          </cell>
          <cell r="B750">
            <v>2242</v>
          </cell>
          <cell r="C750" t="str">
            <v>OOLS_Marktmuehlengasse</v>
          </cell>
          <cell r="D750">
            <v>1</v>
          </cell>
          <cell r="E750">
            <v>2</v>
          </cell>
          <cell r="F750">
            <v>6.44</v>
          </cell>
          <cell r="G750">
            <v>78.53</v>
          </cell>
          <cell r="H750">
            <v>1.81</v>
          </cell>
          <cell r="I750">
            <v>22.06</v>
          </cell>
          <cell r="J750">
            <v>303.89999999999998</v>
          </cell>
        </row>
        <row r="751">
          <cell r="A751" t="str">
            <v>BSC_Linz_B</v>
          </cell>
          <cell r="B751">
            <v>2243</v>
          </cell>
          <cell r="C751" t="str">
            <v>OOLS_Marktmuehlengasse</v>
          </cell>
          <cell r="D751">
            <v>1</v>
          </cell>
          <cell r="E751">
            <v>3</v>
          </cell>
          <cell r="F751">
            <v>5.91</v>
          </cell>
          <cell r="G751">
            <v>72.040000000000006</v>
          </cell>
          <cell r="H751">
            <v>1.85</v>
          </cell>
          <cell r="I751">
            <v>22.5</v>
          </cell>
          <cell r="J751">
            <v>310.02</v>
          </cell>
        </row>
        <row r="752">
          <cell r="A752" t="str">
            <v>BSC_Linz_B</v>
          </cell>
          <cell r="B752">
            <v>716</v>
          </cell>
          <cell r="C752" t="str">
            <v>OOLS_Petzoldstr</v>
          </cell>
          <cell r="D752">
            <v>1</v>
          </cell>
          <cell r="E752">
            <v>1</v>
          </cell>
          <cell r="F752">
            <v>3.2</v>
          </cell>
          <cell r="G752">
            <v>39.020000000000003</v>
          </cell>
          <cell r="H752">
            <v>0.86</v>
          </cell>
          <cell r="I752">
            <v>10.48</v>
          </cell>
          <cell r="J752">
            <v>144.35</v>
          </cell>
        </row>
        <row r="753">
          <cell r="A753" t="str">
            <v>BSC_Linz_B</v>
          </cell>
          <cell r="B753">
            <v>717</v>
          </cell>
          <cell r="C753" t="str">
            <v>OOLS_Petzoldstr</v>
          </cell>
          <cell r="D753">
            <v>1</v>
          </cell>
          <cell r="E753">
            <v>2</v>
          </cell>
          <cell r="F753">
            <v>4.72</v>
          </cell>
          <cell r="G753">
            <v>57.53</v>
          </cell>
          <cell r="H753">
            <v>1.46</v>
          </cell>
          <cell r="I753">
            <v>17.86</v>
          </cell>
          <cell r="J753">
            <v>246.1</v>
          </cell>
        </row>
        <row r="754">
          <cell r="A754" t="str">
            <v>BSC_Linz_B</v>
          </cell>
          <cell r="B754">
            <v>718</v>
          </cell>
          <cell r="C754" t="str">
            <v>OOLS_Petzoldstr</v>
          </cell>
          <cell r="D754">
            <v>1</v>
          </cell>
          <cell r="E754">
            <v>3</v>
          </cell>
          <cell r="F754">
            <v>2.0299999999999998</v>
          </cell>
          <cell r="G754">
            <v>69.069999999999993</v>
          </cell>
          <cell r="H754">
            <v>0.62</v>
          </cell>
          <cell r="I754">
            <v>21.09</v>
          </cell>
          <cell r="J754">
            <v>103.98</v>
          </cell>
        </row>
        <row r="755">
          <cell r="A755" t="str">
            <v>BSC_Linz_A</v>
          </cell>
          <cell r="B755">
            <v>1597</v>
          </cell>
          <cell r="C755" t="str">
            <v>OOLS_Stadion_Stadthalle</v>
          </cell>
          <cell r="D755">
            <v>1</v>
          </cell>
          <cell r="E755">
            <v>1</v>
          </cell>
          <cell r="F755">
            <v>0.61</v>
          </cell>
          <cell r="G755">
            <v>3.04</v>
          </cell>
          <cell r="H755">
            <v>0.02</v>
          </cell>
          <cell r="I755">
            <v>0.11</v>
          </cell>
          <cell r="J755">
            <v>3.71</v>
          </cell>
        </row>
        <row r="756">
          <cell r="A756" t="str">
            <v>BSC_Linz_A</v>
          </cell>
          <cell r="B756">
            <v>1616</v>
          </cell>
          <cell r="C756" t="str">
            <v>OOLS_Stadion_Stadthalle</v>
          </cell>
          <cell r="D756">
            <v>1</v>
          </cell>
          <cell r="E756">
            <v>2</v>
          </cell>
          <cell r="F756">
            <v>0.01</v>
          </cell>
          <cell r="G756">
            <v>0.17</v>
          </cell>
          <cell r="H756">
            <v>0</v>
          </cell>
          <cell r="I756">
            <v>0</v>
          </cell>
          <cell r="J756">
            <v>0.01</v>
          </cell>
        </row>
        <row r="757">
          <cell r="A757" t="str">
            <v>BSC_Linz_A</v>
          </cell>
          <cell r="B757">
            <v>451</v>
          </cell>
          <cell r="C757" t="str">
            <v>OOLS_Waldmuellergang</v>
          </cell>
          <cell r="D757">
            <v>1</v>
          </cell>
          <cell r="E757">
            <v>1</v>
          </cell>
          <cell r="F757">
            <v>5.49</v>
          </cell>
          <cell r="G757">
            <v>66.98</v>
          </cell>
          <cell r="H757">
            <v>1.73</v>
          </cell>
          <cell r="I757">
            <v>21.13</v>
          </cell>
          <cell r="J757">
            <v>291.11</v>
          </cell>
        </row>
        <row r="758">
          <cell r="A758" t="str">
            <v>BSC_Linz_A</v>
          </cell>
          <cell r="B758">
            <v>452</v>
          </cell>
          <cell r="C758" t="str">
            <v>OOLS_Waldmuellergang</v>
          </cell>
          <cell r="D758">
            <v>1</v>
          </cell>
          <cell r="E758">
            <v>2</v>
          </cell>
          <cell r="F758">
            <v>5.58</v>
          </cell>
          <cell r="G758">
            <v>68.05</v>
          </cell>
          <cell r="H758">
            <v>1.65</v>
          </cell>
          <cell r="I758">
            <v>20.09</v>
          </cell>
          <cell r="J758">
            <v>276.77</v>
          </cell>
        </row>
        <row r="759">
          <cell r="A759" t="str">
            <v>BSC_Linz_A</v>
          </cell>
          <cell r="B759">
            <v>453</v>
          </cell>
          <cell r="C759" t="str">
            <v>OOLS_Waldmuellergang</v>
          </cell>
          <cell r="D759">
            <v>1</v>
          </cell>
          <cell r="E759">
            <v>3</v>
          </cell>
          <cell r="F759">
            <v>2.77</v>
          </cell>
          <cell r="G759">
            <v>33.81</v>
          </cell>
          <cell r="H759">
            <v>0.8</v>
          </cell>
          <cell r="I759">
            <v>9.81</v>
          </cell>
          <cell r="J759">
            <v>135.13</v>
          </cell>
        </row>
        <row r="760">
          <cell r="A760" t="str">
            <v>BSC_Linz_B</v>
          </cell>
          <cell r="B760">
            <v>2021</v>
          </cell>
          <cell r="C760" t="str">
            <v>OOPE_Arbing</v>
          </cell>
          <cell r="D760">
            <v>1</v>
          </cell>
          <cell r="E760">
            <v>1</v>
          </cell>
          <cell r="F760">
            <v>1.97</v>
          </cell>
          <cell r="G760">
            <v>24.05</v>
          </cell>
          <cell r="H760">
            <v>0.51</v>
          </cell>
          <cell r="I760">
            <v>6.21</v>
          </cell>
          <cell r="J760">
            <v>85.48</v>
          </cell>
        </row>
        <row r="761">
          <cell r="A761" t="str">
            <v>BSC_Linz_B</v>
          </cell>
          <cell r="B761">
            <v>1954</v>
          </cell>
          <cell r="C761" t="str">
            <v>OOPE_Grein</v>
          </cell>
          <cell r="D761">
            <v>1</v>
          </cell>
          <cell r="E761">
            <v>1</v>
          </cell>
          <cell r="F761">
            <v>1.93</v>
          </cell>
          <cell r="G761">
            <v>65.58</v>
          </cell>
          <cell r="H761">
            <v>0.48</v>
          </cell>
          <cell r="I761">
            <v>16.28</v>
          </cell>
          <cell r="J761">
            <v>80.28</v>
          </cell>
        </row>
        <row r="762">
          <cell r="A762" t="str">
            <v>BSC_Amstetten_A</v>
          </cell>
          <cell r="B762">
            <v>976</v>
          </cell>
          <cell r="C762" t="str">
            <v>OOPE_Perg</v>
          </cell>
          <cell r="D762">
            <v>1</v>
          </cell>
          <cell r="E762">
            <v>1</v>
          </cell>
          <cell r="F762">
            <v>3.88</v>
          </cell>
          <cell r="G762">
            <v>132.26</v>
          </cell>
          <cell r="H762">
            <v>1.2</v>
          </cell>
          <cell r="I762">
            <v>40.729999999999997</v>
          </cell>
          <cell r="J762">
            <v>200.88</v>
          </cell>
        </row>
        <row r="763">
          <cell r="A763" t="str">
            <v>BSC_Freistadt_A</v>
          </cell>
          <cell r="B763">
            <v>1955</v>
          </cell>
          <cell r="C763" t="str">
            <v>OOPE_Schwertberg</v>
          </cell>
          <cell r="D763">
            <v>1</v>
          </cell>
          <cell r="E763">
            <v>1</v>
          </cell>
          <cell r="F763">
            <v>3.31</v>
          </cell>
          <cell r="G763">
            <v>40.36</v>
          </cell>
          <cell r="H763">
            <v>0.94</v>
          </cell>
          <cell r="I763">
            <v>11.42</v>
          </cell>
          <cell r="J763">
            <v>157.38999999999999</v>
          </cell>
        </row>
        <row r="764">
          <cell r="A764" t="str">
            <v>BSC_Ried_A</v>
          </cell>
          <cell r="B764">
            <v>817</v>
          </cell>
          <cell r="C764" t="str">
            <v>OORI_Andrichsfurt</v>
          </cell>
          <cell r="D764">
            <v>1</v>
          </cell>
          <cell r="E764">
            <v>1</v>
          </cell>
          <cell r="F764">
            <v>1.27</v>
          </cell>
          <cell r="G764">
            <v>43.43</v>
          </cell>
          <cell r="H764">
            <v>0.32</v>
          </cell>
          <cell r="I764">
            <v>10.97</v>
          </cell>
          <cell r="J764">
            <v>54.08</v>
          </cell>
        </row>
        <row r="765">
          <cell r="A765" t="str">
            <v>BSC_Ried_A</v>
          </cell>
          <cell r="B765">
            <v>821</v>
          </cell>
          <cell r="C765" t="str">
            <v>OORI_Antiesenhofen</v>
          </cell>
          <cell r="D765">
            <v>1</v>
          </cell>
          <cell r="E765">
            <v>1</v>
          </cell>
          <cell r="F765">
            <v>2.21</v>
          </cell>
          <cell r="G765">
            <v>75.12</v>
          </cell>
          <cell r="H765">
            <v>0.61</v>
          </cell>
          <cell r="I765">
            <v>20.82</v>
          </cell>
          <cell r="J765">
            <v>102.67</v>
          </cell>
        </row>
        <row r="766">
          <cell r="A766" t="str">
            <v>BSC_Ried_A</v>
          </cell>
          <cell r="B766">
            <v>10501</v>
          </cell>
          <cell r="C766" t="str">
            <v>OORI_Aurolzmuenster</v>
          </cell>
          <cell r="D766">
            <v>1</v>
          </cell>
          <cell r="E766">
            <v>1</v>
          </cell>
          <cell r="F766">
            <v>1.61</v>
          </cell>
          <cell r="G766">
            <v>54.76</v>
          </cell>
          <cell r="H766">
            <v>0.22</v>
          </cell>
          <cell r="I766">
            <v>7.36</v>
          </cell>
          <cell r="J766">
            <v>36.31</v>
          </cell>
        </row>
        <row r="767">
          <cell r="A767" t="str">
            <v>BSC_Ried_A</v>
          </cell>
          <cell r="B767">
            <v>7503</v>
          </cell>
          <cell r="C767" t="str">
            <v>OORI_Gurten</v>
          </cell>
          <cell r="D767">
            <v>1</v>
          </cell>
          <cell r="E767">
            <v>1</v>
          </cell>
          <cell r="F767">
            <v>0.82</v>
          </cell>
          <cell r="G767">
            <v>28.02</v>
          </cell>
          <cell r="H767">
            <v>0.08</v>
          </cell>
          <cell r="I767">
            <v>2.57</v>
          </cell>
          <cell r="J767">
            <v>12.67</v>
          </cell>
        </row>
        <row r="768">
          <cell r="A768" t="str">
            <v>BSC_Ried_A</v>
          </cell>
          <cell r="B768">
            <v>1758</v>
          </cell>
          <cell r="C768" t="str">
            <v>OORI_Mehrnbach</v>
          </cell>
          <cell r="D768">
            <v>1</v>
          </cell>
          <cell r="E768">
            <v>1</v>
          </cell>
          <cell r="F768">
            <v>0.72</v>
          </cell>
          <cell r="G768">
            <v>24.44</v>
          </cell>
          <cell r="H768">
            <v>0.14000000000000001</v>
          </cell>
          <cell r="I768">
            <v>4.88</v>
          </cell>
          <cell r="J768">
            <v>24.08</v>
          </cell>
        </row>
        <row r="769">
          <cell r="A769" t="str">
            <v>BSC_Ried_A</v>
          </cell>
          <cell r="B769">
            <v>1757</v>
          </cell>
          <cell r="C769" t="str">
            <v>OORI_Mettmach</v>
          </cell>
          <cell r="D769">
            <v>1</v>
          </cell>
          <cell r="E769">
            <v>1</v>
          </cell>
          <cell r="F769">
            <v>2.79</v>
          </cell>
          <cell r="G769">
            <v>34.08</v>
          </cell>
          <cell r="H769">
            <v>0.46</v>
          </cell>
          <cell r="I769">
            <v>5.57</v>
          </cell>
          <cell r="J769">
            <v>76.77</v>
          </cell>
        </row>
        <row r="770">
          <cell r="A770" t="str">
            <v>BSC_Ried_A</v>
          </cell>
          <cell r="B770">
            <v>820</v>
          </cell>
          <cell r="C770" t="str">
            <v>OORI_Ort_Standl</v>
          </cell>
          <cell r="D770">
            <v>1</v>
          </cell>
          <cell r="E770">
            <v>1</v>
          </cell>
          <cell r="F770">
            <v>1.82</v>
          </cell>
          <cell r="G770">
            <v>62.17</v>
          </cell>
          <cell r="H770">
            <v>0.54</v>
          </cell>
          <cell r="I770">
            <v>18.309999999999999</v>
          </cell>
          <cell r="J770">
            <v>90.3</v>
          </cell>
        </row>
        <row r="771">
          <cell r="A771" t="str">
            <v>BSC_Ried_A</v>
          </cell>
          <cell r="B771">
            <v>823</v>
          </cell>
          <cell r="C771" t="str">
            <v>OORI_Pattigham</v>
          </cell>
          <cell r="D771">
            <v>1</v>
          </cell>
          <cell r="E771">
            <v>1</v>
          </cell>
          <cell r="F771">
            <v>2.2000000000000002</v>
          </cell>
          <cell r="G771">
            <v>74.86</v>
          </cell>
          <cell r="H771">
            <v>0.35</v>
          </cell>
          <cell r="I771">
            <v>11.78</v>
          </cell>
          <cell r="J771">
            <v>58.09</v>
          </cell>
        </row>
        <row r="772">
          <cell r="A772" t="str">
            <v>BSC_Ried_A</v>
          </cell>
          <cell r="B772">
            <v>818</v>
          </cell>
          <cell r="C772" t="str">
            <v>OORI_Ried_Bahnhof</v>
          </cell>
          <cell r="D772">
            <v>1</v>
          </cell>
          <cell r="E772">
            <v>1</v>
          </cell>
          <cell r="F772">
            <v>5.5</v>
          </cell>
          <cell r="G772">
            <v>67.010000000000005</v>
          </cell>
          <cell r="H772">
            <v>2.0099999999999998</v>
          </cell>
          <cell r="I772">
            <v>24.51</v>
          </cell>
          <cell r="J772">
            <v>337.69</v>
          </cell>
        </row>
        <row r="773">
          <cell r="A773" t="str">
            <v>BSC_Ried_A</v>
          </cell>
          <cell r="B773">
            <v>1449</v>
          </cell>
          <cell r="C773" t="str">
            <v>OORI_Ried_Bahnhof</v>
          </cell>
          <cell r="D773">
            <v>1</v>
          </cell>
          <cell r="E773">
            <v>2</v>
          </cell>
          <cell r="F773">
            <v>3.04</v>
          </cell>
          <cell r="G773">
            <v>37.07</v>
          </cell>
          <cell r="H773">
            <v>0.91</v>
          </cell>
          <cell r="I773">
            <v>11.11</v>
          </cell>
          <cell r="J773">
            <v>152.99</v>
          </cell>
        </row>
        <row r="774">
          <cell r="A774" t="str">
            <v>BSC_Ried_A</v>
          </cell>
          <cell r="B774">
            <v>819</v>
          </cell>
          <cell r="C774" t="str">
            <v>OORI_St_Marienkirchen_Hatting</v>
          </cell>
          <cell r="D774">
            <v>1</v>
          </cell>
          <cell r="E774">
            <v>1</v>
          </cell>
          <cell r="F774">
            <v>0.67</v>
          </cell>
          <cell r="G774">
            <v>22.82</v>
          </cell>
          <cell r="H774">
            <v>0.15</v>
          </cell>
          <cell r="I774">
            <v>5.12</v>
          </cell>
          <cell r="J774">
            <v>25.26</v>
          </cell>
        </row>
        <row r="775">
          <cell r="A775" t="str">
            <v>BSC_Ried_A</v>
          </cell>
          <cell r="B775">
            <v>1741</v>
          </cell>
          <cell r="C775" t="str">
            <v>OORI_St_Martin</v>
          </cell>
          <cell r="D775">
            <v>1</v>
          </cell>
          <cell r="E775">
            <v>1</v>
          </cell>
          <cell r="F775">
            <v>2.35</v>
          </cell>
          <cell r="G775">
            <v>79.97</v>
          </cell>
          <cell r="H775">
            <v>0.34</v>
          </cell>
          <cell r="I775">
            <v>11.73</v>
          </cell>
          <cell r="J775">
            <v>57.87</v>
          </cell>
        </row>
        <row r="776">
          <cell r="A776" t="str">
            <v>BSC_Freistadt_A</v>
          </cell>
          <cell r="B776">
            <v>2073</v>
          </cell>
          <cell r="C776" t="str">
            <v>OORO_Aigen</v>
          </cell>
          <cell r="D776">
            <v>1</v>
          </cell>
          <cell r="E776">
            <v>1</v>
          </cell>
          <cell r="F776">
            <v>1.32</v>
          </cell>
          <cell r="G776">
            <v>16.100000000000001</v>
          </cell>
          <cell r="H776">
            <v>0.31</v>
          </cell>
          <cell r="I776">
            <v>3.73</v>
          </cell>
          <cell r="J776">
            <v>51.38</v>
          </cell>
        </row>
        <row r="777">
          <cell r="A777" t="str">
            <v>BSC_Freistadt_A</v>
          </cell>
          <cell r="B777">
            <v>1976</v>
          </cell>
          <cell r="C777" t="str">
            <v>OORO_Altenfelden</v>
          </cell>
          <cell r="D777">
            <v>1</v>
          </cell>
          <cell r="E777">
            <v>1</v>
          </cell>
          <cell r="F777">
            <v>1.91</v>
          </cell>
          <cell r="G777">
            <v>65.150000000000006</v>
          </cell>
          <cell r="H777">
            <v>0.43</v>
          </cell>
          <cell r="I777">
            <v>14.77</v>
          </cell>
          <cell r="J777">
            <v>72.84</v>
          </cell>
        </row>
        <row r="778">
          <cell r="A778" t="str">
            <v>BSC_Freistadt_A</v>
          </cell>
          <cell r="B778">
            <v>2074</v>
          </cell>
          <cell r="C778" t="str">
            <v>OORO_Peilstein</v>
          </cell>
          <cell r="D778">
            <v>1</v>
          </cell>
          <cell r="E778">
            <v>1</v>
          </cell>
          <cell r="F778">
            <v>0.98</v>
          </cell>
          <cell r="G778">
            <v>33.299999999999997</v>
          </cell>
          <cell r="H778">
            <v>0.11</v>
          </cell>
          <cell r="I778">
            <v>3.82</v>
          </cell>
          <cell r="J778">
            <v>18.84</v>
          </cell>
        </row>
        <row r="779">
          <cell r="A779" t="str">
            <v>BSC_Linz_B</v>
          </cell>
          <cell r="B779">
            <v>2072</v>
          </cell>
          <cell r="C779" t="str">
            <v>OORO_Rohrbach</v>
          </cell>
          <cell r="D779">
            <v>1</v>
          </cell>
          <cell r="E779">
            <v>1</v>
          </cell>
          <cell r="F779">
            <v>2.19</v>
          </cell>
          <cell r="G779">
            <v>26.71</v>
          </cell>
          <cell r="H779">
            <v>0.33</v>
          </cell>
          <cell r="I779">
            <v>3.96</v>
          </cell>
          <cell r="J779">
            <v>54.61</v>
          </cell>
        </row>
        <row r="780">
          <cell r="A780" t="str">
            <v>BSC_Freistadt_A</v>
          </cell>
          <cell r="B780">
            <v>2069</v>
          </cell>
          <cell r="C780" t="str">
            <v>OORO_St_Martin</v>
          </cell>
          <cell r="D780">
            <v>1</v>
          </cell>
          <cell r="E780">
            <v>1</v>
          </cell>
          <cell r="F780">
            <v>1.18</v>
          </cell>
          <cell r="G780">
            <v>14.42</v>
          </cell>
          <cell r="H780">
            <v>0.34</v>
          </cell>
          <cell r="I780">
            <v>4.18</v>
          </cell>
          <cell r="J780">
            <v>57.61</v>
          </cell>
        </row>
        <row r="781">
          <cell r="A781" t="str">
            <v>BSC_Ried_A</v>
          </cell>
          <cell r="B781">
            <v>1735</v>
          </cell>
          <cell r="C781" t="str">
            <v>OOSD_Riedau</v>
          </cell>
          <cell r="D781">
            <v>1</v>
          </cell>
          <cell r="E781">
            <v>1</v>
          </cell>
          <cell r="F781">
            <v>2.06</v>
          </cell>
          <cell r="G781">
            <v>25.12</v>
          </cell>
          <cell r="H781">
            <v>0.43</v>
          </cell>
          <cell r="I781">
            <v>5.23</v>
          </cell>
          <cell r="J781">
            <v>72</v>
          </cell>
        </row>
        <row r="782">
          <cell r="A782" t="str">
            <v>BSC_Ried_A</v>
          </cell>
          <cell r="B782">
            <v>32</v>
          </cell>
          <cell r="C782" t="str">
            <v>OOSD_Schaerding_Altstadt</v>
          </cell>
          <cell r="D782">
            <v>1</v>
          </cell>
          <cell r="E782">
            <v>1</v>
          </cell>
          <cell r="F782">
            <v>3.54</v>
          </cell>
          <cell r="G782">
            <v>43.14</v>
          </cell>
          <cell r="H782">
            <v>1.01</v>
          </cell>
          <cell r="I782">
            <v>12.26</v>
          </cell>
          <cell r="J782">
            <v>168.96</v>
          </cell>
        </row>
        <row r="783">
          <cell r="A783" t="str">
            <v>BSC_Ried_A</v>
          </cell>
          <cell r="B783">
            <v>822</v>
          </cell>
          <cell r="C783" t="str">
            <v>OOSD_St_Marienkirchen</v>
          </cell>
          <cell r="D783">
            <v>1</v>
          </cell>
          <cell r="E783">
            <v>1</v>
          </cell>
          <cell r="F783">
            <v>2.38</v>
          </cell>
          <cell r="G783">
            <v>29.05</v>
          </cell>
          <cell r="H783">
            <v>0.79</v>
          </cell>
          <cell r="I783">
            <v>9.67</v>
          </cell>
          <cell r="J783">
            <v>133.22</v>
          </cell>
        </row>
        <row r="784">
          <cell r="A784" t="str">
            <v>BSC_Wels_A</v>
          </cell>
          <cell r="B784">
            <v>655</v>
          </cell>
          <cell r="C784" t="str">
            <v>OOSE_Bad_Hall</v>
          </cell>
          <cell r="D784">
            <v>1</v>
          </cell>
          <cell r="E784">
            <v>1</v>
          </cell>
          <cell r="F784">
            <v>4.54</v>
          </cell>
          <cell r="G784">
            <v>55.42</v>
          </cell>
          <cell r="H784">
            <v>1.51</v>
          </cell>
          <cell r="I784">
            <v>18.38</v>
          </cell>
          <cell r="J784">
            <v>253.21</v>
          </cell>
        </row>
        <row r="785">
          <cell r="A785" t="str">
            <v>BSC_Steyr_A</v>
          </cell>
          <cell r="B785">
            <v>7652</v>
          </cell>
          <cell r="C785" t="str">
            <v>OOSE_Gaflenz</v>
          </cell>
          <cell r="D785">
            <v>1</v>
          </cell>
          <cell r="E785">
            <v>1</v>
          </cell>
          <cell r="F785">
            <v>0.49</v>
          </cell>
          <cell r="G785">
            <v>6.04</v>
          </cell>
          <cell r="H785">
            <v>0.05</v>
          </cell>
          <cell r="I785">
            <v>0.66</v>
          </cell>
          <cell r="J785">
            <v>9.1300000000000008</v>
          </cell>
        </row>
        <row r="786">
          <cell r="A786" t="str">
            <v>BSC_Steyr_A</v>
          </cell>
          <cell r="B786">
            <v>7646</v>
          </cell>
          <cell r="C786" t="str">
            <v>OOSE_Garsten</v>
          </cell>
          <cell r="D786">
            <v>1</v>
          </cell>
          <cell r="E786">
            <v>1</v>
          </cell>
          <cell r="F786">
            <v>2.66</v>
          </cell>
          <cell r="G786">
            <v>32.409999999999997</v>
          </cell>
          <cell r="H786">
            <v>0.75</v>
          </cell>
          <cell r="I786">
            <v>9.18</v>
          </cell>
          <cell r="J786">
            <v>126.41</v>
          </cell>
        </row>
        <row r="787">
          <cell r="A787" t="str">
            <v>BSC_Steyr_A</v>
          </cell>
          <cell r="B787">
            <v>667</v>
          </cell>
          <cell r="C787" t="str">
            <v>OOSE_Sierning</v>
          </cell>
          <cell r="D787">
            <v>1</v>
          </cell>
          <cell r="E787">
            <v>1</v>
          </cell>
          <cell r="F787">
            <v>5.2</v>
          </cell>
          <cell r="G787">
            <v>63.38</v>
          </cell>
          <cell r="H787">
            <v>1.55</v>
          </cell>
          <cell r="I787">
            <v>18.87</v>
          </cell>
          <cell r="J787">
            <v>259.95</v>
          </cell>
        </row>
        <row r="788">
          <cell r="A788" t="str">
            <v>BSC_Steyr_A</v>
          </cell>
          <cell r="B788">
            <v>776</v>
          </cell>
          <cell r="C788" t="str">
            <v>OOSE_Wolfern</v>
          </cell>
          <cell r="D788">
            <v>1</v>
          </cell>
          <cell r="E788">
            <v>1</v>
          </cell>
          <cell r="F788">
            <v>2.16</v>
          </cell>
          <cell r="G788">
            <v>73.67</v>
          </cell>
          <cell r="H788">
            <v>0.43</v>
          </cell>
          <cell r="I788">
            <v>14.48</v>
          </cell>
          <cell r="J788">
            <v>71.41</v>
          </cell>
        </row>
        <row r="789">
          <cell r="A789" t="str">
            <v>BSC_Steyr_A</v>
          </cell>
          <cell r="B789">
            <v>790</v>
          </cell>
          <cell r="C789" t="str">
            <v>OOSR_Hinterbergerstr</v>
          </cell>
          <cell r="D789">
            <v>1</v>
          </cell>
          <cell r="E789">
            <v>1</v>
          </cell>
          <cell r="F789">
            <v>11.82</v>
          </cell>
          <cell r="G789">
            <v>84.23</v>
          </cell>
          <cell r="H789">
            <v>3.9</v>
          </cell>
          <cell r="I789">
            <v>27.81</v>
          </cell>
          <cell r="J789">
            <v>655.72</v>
          </cell>
        </row>
        <row r="790">
          <cell r="A790" t="str">
            <v>BSC_Steyr_A</v>
          </cell>
          <cell r="B790">
            <v>11640</v>
          </cell>
          <cell r="C790" t="str">
            <v>OOSR_Hinterbergerstr</v>
          </cell>
          <cell r="D790">
            <v>1</v>
          </cell>
          <cell r="E790">
            <v>2</v>
          </cell>
          <cell r="F790">
            <v>5.76</v>
          </cell>
          <cell r="G790">
            <v>41.04</v>
          </cell>
          <cell r="H790">
            <v>1.79</v>
          </cell>
          <cell r="I790">
            <v>12.75</v>
          </cell>
          <cell r="J790">
            <v>300.64999999999998</v>
          </cell>
        </row>
        <row r="791">
          <cell r="A791" t="str">
            <v>BSC_Steyr_A</v>
          </cell>
          <cell r="B791">
            <v>793</v>
          </cell>
          <cell r="C791" t="str">
            <v>OOSR_Volksstr</v>
          </cell>
          <cell r="D791">
            <v>1</v>
          </cell>
          <cell r="E791">
            <v>1</v>
          </cell>
          <cell r="F791">
            <v>8.61</v>
          </cell>
          <cell r="G791">
            <v>105.03</v>
          </cell>
          <cell r="H791">
            <v>3.19</v>
          </cell>
          <cell r="I791">
            <v>38.9</v>
          </cell>
          <cell r="J791">
            <v>535.9</v>
          </cell>
        </row>
        <row r="792">
          <cell r="A792" t="str">
            <v>BSC_Steyr_A</v>
          </cell>
          <cell r="B792">
            <v>800</v>
          </cell>
          <cell r="C792" t="str">
            <v>OOSR_Volksstr</v>
          </cell>
          <cell r="D792">
            <v>1</v>
          </cell>
          <cell r="E792">
            <v>2</v>
          </cell>
          <cell r="F792">
            <v>4.8499999999999996</v>
          </cell>
          <cell r="G792">
            <v>59.14</v>
          </cell>
          <cell r="H792">
            <v>1.64</v>
          </cell>
          <cell r="I792">
            <v>19.98</v>
          </cell>
          <cell r="J792">
            <v>275.27</v>
          </cell>
        </row>
        <row r="793">
          <cell r="A793" t="str">
            <v>BSC_Steyr_A</v>
          </cell>
          <cell r="B793">
            <v>801</v>
          </cell>
          <cell r="C793" t="str">
            <v>OOSR_Volksstr</v>
          </cell>
          <cell r="D793">
            <v>1</v>
          </cell>
          <cell r="E793">
            <v>3</v>
          </cell>
          <cell r="F793">
            <v>4.3499999999999996</v>
          </cell>
          <cell r="G793">
            <v>53.02</v>
          </cell>
          <cell r="H793">
            <v>1.42</v>
          </cell>
          <cell r="I793">
            <v>17.32</v>
          </cell>
          <cell r="J793">
            <v>238.65</v>
          </cell>
        </row>
        <row r="794">
          <cell r="A794" t="str">
            <v>BSC_Freistadt_A</v>
          </cell>
          <cell r="B794">
            <v>872</v>
          </cell>
          <cell r="C794" t="str">
            <v>OOUU_Bad_Leonfelden</v>
          </cell>
          <cell r="D794">
            <v>1</v>
          </cell>
          <cell r="E794">
            <v>1</v>
          </cell>
          <cell r="F794">
            <v>2.4</v>
          </cell>
          <cell r="G794">
            <v>29.24</v>
          </cell>
          <cell r="H794">
            <v>0.55000000000000004</v>
          </cell>
          <cell r="I794">
            <v>6.76</v>
          </cell>
          <cell r="J794">
            <v>93.12</v>
          </cell>
        </row>
        <row r="795">
          <cell r="A795" t="str">
            <v>BSC_Linz_B</v>
          </cell>
          <cell r="B795">
            <v>868</v>
          </cell>
          <cell r="C795" t="str">
            <v>OOUU_Gallneukirchen</v>
          </cell>
          <cell r="D795">
            <v>1</v>
          </cell>
          <cell r="E795">
            <v>1</v>
          </cell>
          <cell r="F795">
            <v>3.35</v>
          </cell>
          <cell r="G795">
            <v>40.79</v>
          </cell>
          <cell r="H795">
            <v>0.95</v>
          </cell>
          <cell r="I795">
            <v>11.55</v>
          </cell>
          <cell r="J795">
            <v>159.05000000000001</v>
          </cell>
        </row>
        <row r="796">
          <cell r="A796" t="str">
            <v>BSC_Linz_A</v>
          </cell>
          <cell r="B796">
            <v>9288</v>
          </cell>
          <cell r="C796" t="str">
            <v>OOUU_Gramastetten</v>
          </cell>
          <cell r="D796">
            <v>1</v>
          </cell>
          <cell r="E796">
            <v>1</v>
          </cell>
          <cell r="F796">
            <v>0.79</v>
          </cell>
          <cell r="G796">
            <v>9.57</v>
          </cell>
          <cell r="H796">
            <v>0.06</v>
          </cell>
          <cell r="I796">
            <v>0.76</v>
          </cell>
          <cell r="J796">
            <v>10.53</v>
          </cell>
        </row>
        <row r="797">
          <cell r="A797" t="str">
            <v>BSC_Linz_A</v>
          </cell>
          <cell r="B797">
            <v>11100</v>
          </cell>
          <cell r="C797" t="str">
            <v>OOUU_Gramastetten</v>
          </cell>
          <cell r="D797">
            <v>1</v>
          </cell>
          <cell r="E797">
            <v>2</v>
          </cell>
          <cell r="F797">
            <v>0.35</v>
          </cell>
          <cell r="G797">
            <v>11.84</v>
          </cell>
          <cell r="H797">
            <v>0.04</v>
          </cell>
          <cell r="I797">
            <v>1.35</v>
          </cell>
          <cell r="J797">
            <v>6.64</v>
          </cell>
        </row>
        <row r="798">
          <cell r="A798" t="str">
            <v>BSC_Freistadt_A</v>
          </cell>
          <cell r="B798">
            <v>1981</v>
          </cell>
          <cell r="C798" t="str">
            <v>OOUU_Hellmonsoedt</v>
          </cell>
          <cell r="D798">
            <v>1</v>
          </cell>
          <cell r="E798">
            <v>1</v>
          </cell>
          <cell r="F798">
            <v>1.29</v>
          </cell>
          <cell r="G798">
            <v>15.73</v>
          </cell>
          <cell r="H798">
            <v>0.28999999999999998</v>
          </cell>
          <cell r="I798">
            <v>3.52</v>
          </cell>
          <cell r="J798">
            <v>48.47</v>
          </cell>
        </row>
        <row r="799">
          <cell r="A799" t="str">
            <v>BSC_Linz_B</v>
          </cell>
          <cell r="B799">
            <v>866</v>
          </cell>
          <cell r="C799" t="str">
            <v>OOUU_Innertreffling</v>
          </cell>
          <cell r="D799">
            <v>1</v>
          </cell>
          <cell r="E799">
            <v>1</v>
          </cell>
          <cell r="F799">
            <v>2.72</v>
          </cell>
          <cell r="G799">
            <v>33.17</v>
          </cell>
          <cell r="H799">
            <v>0.63</v>
          </cell>
          <cell r="I799">
            <v>7.7</v>
          </cell>
          <cell r="J799">
            <v>106.05</v>
          </cell>
        </row>
        <row r="800">
          <cell r="A800" t="str">
            <v>BSC_Linz_A</v>
          </cell>
          <cell r="B800">
            <v>1004</v>
          </cell>
          <cell r="C800" t="str">
            <v>OOUU_Kirchschlag</v>
          </cell>
          <cell r="D800">
            <v>1</v>
          </cell>
          <cell r="E800">
            <v>1</v>
          </cell>
          <cell r="F800">
            <v>1.1299999999999999</v>
          </cell>
          <cell r="G800">
            <v>38.409999999999997</v>
          </cell>
          <cell r="H800">
            <v>0.18</v>
          </cell>
          <cell r="I800">
            <v>6.03</v>
          </cell>
          <cell r="J800">
            <v>29.75</v>
          </cell>
        </row>
        <row r="801">
          <cell r="A801" t="str">
            <v>BSC_Linz_A</v>
          </cell>
          <cell r="B801">
            <v>657</v>
          </cell>
          <cell r="C801" t="str">
            <v>OOUU_Ottensheim</v>
          </cell>
          <cell r="D801">
            <v>1</v>
          </cell>
          <cell r="E801">
            <v>1</v>
          </cell>
          <cell r="F801">
            <v>4.5199999999999996</v>
          </cell>
          <cell r="G801">
            <v>55.12</v>
          </cell>
          <cell r="H801">
            <v>1.08</v>
          </cell>
          <cell r="I801">
            <v>13.13</v>
          </cell>
          <cell r="J801">
            <v>180.83</v>
          </cell>
        </row>
        <row r="802">
          <cell r="A802" t="str">
            <v>BSC_Linz_A</v>
          </cell>
          <cell r="B802">
            <v>814</v>
          </cell>
          <cell r="C802" t="str">
            <v>OOUU_Puchenau</v>
          </cell>
          <cell r="D802">
            <v>1</v>
          </cell>
          <cell r="E802">
            <v>1</v>
          </cell>
          <cell r="F802">
            <v>2.6</v>
          </cell>
          <cell r="G802">
            <v>31.77</v>
          </cell>
          <cell r="H802">
            <v>0.56999999999999995</v>
          </cell>
          <cell r="I802">
            <v>6.97</v>
          </cell>
          <cell r="J802">
            <v>95.96</v>
          </cell>
        </row>
        <row r="803">
          <cell r="A803" t="str">
            <v>BSC_Linz_B</v>
          </cell>
          <cell r="B803">
            <v>1697</v>
          </cell>
          <cell r="C803" t="str">
            <v>OOUU_Steyregg</v>
          </cell>
          <cell r="D803">
            <v>1</v>
          </cell>
          <cell r="E803">
            <v>1</v>
          </cell>
          <cell r="F803">
            <v>3.04</v>
          </cell>
          <cell r="G803">
            <v>103.56</v>
          </cell>
          <cell r="H803">
            <v>0.85</v>
          </cell>
          <cell r="I803">
            <v>28.98</v>
          </cell>
          <cell r="J803">
            <v>142.91</v>
          </cell>
        </row>
        <row r="804">
          <cell r="A804" t="str">
            <v>BSC_Freistadt_A</v>
          </cell>
          <cell r="B804">
            <v>577</v>
          </cell>
          <cell r="C804" t="str">
            <v>OOUU_Zwettl_a_d_Rodl</v>
          </cell>
          <cell r="D804">
            <v>1</v>
          </cell>
          <cell r="E804">
            <v>1</v>
          </cell>
          <cell r="F804">
            <v>1.27</v>
          </cell>
          <cell r="G804">
            <v>43.18</v>
          </cell>
          <cell r="H804">
            <v>0.24</v>
          </cell>
          <cell r="I804">
            <v>8.1999999999999993</v>
          </cell>
          <cell r="J804">
            <v>40.450000000000003</v>
          </cell>
        </row>
        <row r="805">
          <cell r="A805" t="str">
            <v>BSC_Vöcklabruck_A</v>
          </cell>
          <cell r="B805">
            <v>828</v>
          </cell>
          <cell r="C805" t="str">
            <v>OOVB_Attnang_Puchheim</v>
          </cell>
          <cell r="D805">
            <v>1</v>
          </cell>
          <cell r="E805">
            <v>1</v>
          </cell>
          <cell r="F805">
            <v>7.02</v>
          </cell>
          <cell r="G805">
            <v>85.61</v>
          </cell>
          <cell r="H805">
            <v>1.97</v>
          </cell>
          <cell r="I805">
            <v>24</v>
          </cell>
          <cell r="J805">
            <v>330.6</v>
          </cell>
        </row>
        <row r="806">
          <cell r="A806" t="str">
            <v>BSC_Vöcklabruck_A</v>
          </cell>
          <cell r="B806">
            <v>12360</v>
          </cell>
          <cell r="C806" t="str">
            <v>OOVB_Attnang_Puchheim</v>
          </cell>
          <cell r="D806">
            <v>1</v>
          </cell>
          <cell r="E806">
            <v>2</v>
          </cell>
          <cell r="F806">
            <v>1.9</v>
          </cell>
          <cell r="G806">
            <v>23.17</v>
          </cell>
          <cell r="H806">
            <v>0.32</v>
          </cell>
          <cell r="I806">
            <v>3.92</v>
          </cell>
          <cell r="J806">
            <v>54</v>
          </cell>
        </row>
        <row r="807">
          <cell r="A807" t="str">
            <v>BSC_Vöcklabruck_A</v>
          </cell>
          <cell r="B807">
            <v>12361</v>
          </cell>
          <cell r="C807" t="str">
            <v>OOVB_Attnang_Puchheim</v>
          </cell>
          <cell r="D807">
            <v>1</v>
          </cell>
          <cell r="E807">
            <v>3</v>
          </cell>
          <cell r="F807">
            <v>3.23</v>
          </cell>
          <cell r="G807">
            <v>39.450000000000003</v>
          </cell>
          <cell r="H807">
            <v>0.35</v>
          </cell>
          <cell r="I807">
            <v>4.26</v>
          </cell>
          <cell r="J807">
            <v>58.72</v>
          </cell>
        </row>
        <row r="808">
          <cell r="A808" t="str">
            <v>BSC_Vöcklabruck_A</v>
          </cell>
          <cell r="B808">
            <v>824</v>
          </cell>
          <cell r="C808" t="str">
            <v>OOVB_Frankenburg</v>
          </cell>
          <cell r="D808">
            <v>1</v>
          </cell>
          <cell r="E808">
            <v>1</v>
          </cell>
          <cell r="F808">
            <v>2.69</v>
          </cell>
          <cell r="G808">
            <v>32.770000000000003</v>
          </cell>
          <cell r="H808">
            <v>0.69</v>
          </cell>
          <cell r="I808">
            <v>8.42</v>
          </cell>
          <cell r="J808">
            <v>115.97</v>
          </cell>
        </row>
        <row r="809">
          <cell r="A809" t="str">
            <v>BSC_Vöcklabruck_A</v>
          </cell>
          <cell r="B809">
            <v>831</v>
          </cell>
          <cell r="C809" t="str">
            <v>OOVB_Frankenmarkt</v>
          </cell>
          <cell r="D809">
            <v>1</v>
          </cell>
          <cell r="E809">
            <v>1</v>
          </cell>
          <cell r="F809">
            <v>2.1800000000000002</v>
          </cell>
          <cell r="G809">
            <v>74.180000000000007</v>
          </cell>
          <cell r="H809">
            <v>0.53</v>
          </cell>
          <cell r="I809">
            <v>18.13</v>
          </cell>
          <cell r="J809">
            <v>89.43</v>
          </cell>
        </row>
        <row r="810">
          <cell r="A810" t="str">
            <v>BSC_Vöcklabruck_A</v>
          </cell>
          <cell r="B810">
            <v>206</v>
          </cell>
          <cell r="C810" t="str">
            <v>OOVB_Hainbach</v>
          </cell>
          <cell r="D810">
            <v>1</v>
          </cell>
          <cell r="E810">
            <v>1</v>
          </cell>
          <cell r="F810">
            <v>1.71</v>
          </cell>
          <cell r="G810">
            <v>58.17</v>
          </cell>
          <cell r="H810">
            <v>0.48</v>
          </cell>
          <cell r="I810">
            <v>16.239999999999998</v>
          </cell>
          <cell r="J810">
            <v>80.11</v>
          </cell>
        </row>
        <row r="811">
          <cell r="A811" t="str">
            <v>BSC_Vöcklabruck_A</v>
          </cell>
          <cell r="B811">
            <v>830</v>
          </cell>
          <cell r="C811" t="str">
            <v>OOVB_Lenzing</v>
          </cell>
          <cell r="D811">
            <v>1</v>
          </cell>
          <cell r="E811">
            <v>1</v>
          </cell>
          <cell r="F811">
            <v>6.01</v>
          </cell>
          <cell r="G811">
            <v>73.290000000000006</v>
          </cell>
          <cell r="H811">
            <v>1.85</v>
          </cell>
          <cell r="I811">
            <v>22.6</v>
          </cell>
          <cell r="J811">
            <v>311.42</v>
          </cell>
        </row>
        <row r="812">
          <cell r="A812" t="str">
            <v>BSC_Salzburg_B</v>
          </cell>
          <cell r="B812">
            <v>203</v>
          </cell>
          <cell r="C812" t="str">
            <v>OOVB_Loehbichl</v>
          </cell>
          <cell r="D812">
            <v>1</v>
          </cell>
          <cell r="E812">
            <v>1</v>
          </cell>
          <cell r="F812">
            <v>1.78</v>
          </cell>
          <cell r="G812">
            <v>60.81</v>
          </cell>
          <cell r="H812">
            <v>0.41</v>
          </cell>
          <cell r="I812">
            <v>14.01</v>
          </cell>
          <cell r="J812">
            <v>69.11</v>
          </cell>
        </row>
        <row r="813">
          <cell r="A813" t="str">
            <v>BSC_Salzburg_B</v>
          </cell>
          <cell r="B813">
            <v>265</v>
          </cell>
          <cell r="C813" t="str">
            <v>OOVB_Mondsee</v>
          </cell>
          <cell r="D813">
            <v>1</v>
          </cell>
          <cell r="E813">
            <v>1</v>
          </cell>
          <cell r="F813">
            <v>4.09</v>
          </cell>
          <cell r="G813">
            <v>49.94</v>
          </cell>
          <cell r="H813">
            <v>1.45</v>
          </cell>
          <cell r="I813">
            <v>17.7</v>
          </cell>
          <cell r="J813">
            <v>243.8</v>
          </cell>
        </row>
        <row r="814">
          <cell r="A814" t="str">
            <v>BSC_Vöcklabruck_A</v>
          </cell>
          <cell r="B814">
            <v>803</v>
          </cell>
          <cell r="C814" t="str">
            <v>OOVB_Nussdorf</v>
          </cell>
          <cell r="D814">
            <v>1</v>
          </cell>
          <cell r="E814">
            <v>1</v>
          </cell>
          <cell r="F814">
            <v>2.46</v>
          </cell>
          <cell r="G814">
            <v>30.06</v>
          </cell>
          <cell r="H814">
            <v>0.88</v>
          </cell>
          <cell r="I814">
            <v>10.69</v>
          </cell>
          <cell r="J814">
            <v>147.21</v>
          </cell>
        </row>
        <row r="815">
          <cell r="A815" t="str">
            <v>BSC_Vöcklabruck_A</v>
          </cell>
          <cell r="B815">
            <v>7522</v>
          </cell>
          <cell r="C815" t="str">
            <v>OOVB_Ottnang_Muehlau</v>
          </cell>
          <cell r="D815">
            <v>1</v>
          </cell>
          <cell r="E815">
            <v>1</v>
          </cell>
          <cell r="F815">
            <v>1.01</v>
          </cell>
          <cell r="G815">
            <v>34.49</v>
          </cell>
          <cell r="H815">
            <v>0.19</v>
          </cell>
          <cell r="I815">
            <v>6.4</v>
          </cell>
          <cell r="J815">
            <v>31.54</v>
          </cell>
        </row>
        <row r="816">
          <cell r="A816" t="str">
            <v>BSC_Vöcklabruck_A</v>
          </cell>
          <cell r="B816">
            <v>826</v>
          </cell>
          <cell r="C816" t="str">
            <v>OOVB_Puchkirchen</v>
          </cell>
          <cell r="D816">
            <v>1</v>
          </cell>
          <cell r="E816">
            <v>1</v>
          </cell>
          <cell r="F816">
            <v>3.88</v>
          </cell>
          <cell r="G816">
            <v>47.25</v>
          </cell>
          <cell r="H816">
            <v>0.84</v>
          </cell>
          <cell r="I816">
            <v>10.220000000000001</v>
          </cell>
          <cell r="J816">
            <v>140.77000000000001</v>
          </cell>
        </row>
        <row r="817">
          <cell r="A817" t="str">
            <v>BSC_Vöcklabruck_A</v>
          </cell>
          <cell r="B817">
            <v>207</v>
          </cell>
          <cell r="C817" t="str">
            <v>OOVB_Rutzenmoos</v>
          </cell>
          <cell r="D817">
            <v>1</v>
          </cell>
          <cell r="E817">
            <v>1</v>
          </cell>
          <cell r="F817">
            <v>2.5499999999999998</v>
          </cell>
          <cell r="G817">
            <v>31.13</v>
          </cell>
          <cell r="H817">
            <v>0.77</v>
          </cell>
          <cell r="I817">
            <v>9.42</v>
          </cell>
          <cell r="J817">
            <v>129.83000000000001</v>
          </cell>
        </row>
        <row r="818">
          <cell r="A818" t="str">
            <v>BSC_Vöcklabruck_A</v>
          </cell>
          <cell r="B818">
            <v>911</v>
          </cell>
          <cell r="C818" t="str">
            <v>OOVB_Schwanenstadt</v>
          </cell>
          <cell r="D818">
            <v>1</v>
          </cell>
          <cell r="E818">
            <v>1</v>
          </cell>
          <cell r="F818">
            <v>5.14</v>
          </cell>
          <cell r="G818">
            <v>62.71</v>
          </cell>
          <cell r="H818">
            <v>1.64</v>
          </cell>
          <cell r="I818">
            <v>19.989999999999998</v>
          </cell>
          <cell r="J818">
            <v>275.41000000000003</v>
          </cell>
        </row>
        <row r="819">
          <cell r="A819" t="str">
            <v>BSC_Vöcklabruck_A</v>
          </cell>
          <cell r="B819">
            <v>266</v>
          </cell>
          <cell r="C819" t="str">
            <v>OOVB_Seewalchen</v>
          </cell>
          <cell r="D819">
            <v>1</v>
          </cell>
          <cell r="E819">
            <v>1</v>
          </cell>
          <cell r="F819">
            <v>5.13</v>
          </cell>
          <cell r="G819">
            <v>62.53</v>
          </cell>
          <cell r="H819">
            <v>1.8</v>
          </cell>
          <cell r="I819">
            <v>21.91</v>
          </cell>
          <cell r="J819">
            <v>301.89999999999998</v>
          </cell>
        </row>
        <row r="820">
          <cell r="A820" t="str">
            <v>BSC_Vöcklabruck_A</v>
          </cell>
          <cell r="B820">
            <v>205</v>
          </cell>
          <cell r="C820" t="str">
            <v>OOVB_St_Georgen</v>
          </cell>
          <cell r="D820">
            <v>1</v>
          </cell>
          <cell r="E820">
            <v>1</v>
          </cell>
          <cell r="F820">
            <v>2.4</v>
          </cell>
          <cell r="G820">
            <v>81.760000000000005</v>
          </cell>
          <cell r="H820">
            <v>0.76</v>
          </cell>
          <cell r="I820">
            <v>26.02</v>
          </cell>
          <cell r="J820">
            <v>128.31</v>
          </cell>
        </row>
        <row r="821">
          <cell r="A821" t="str">
            <v>BSC_Vöcklabruck_A</v>
          </cell>
          <cell r="B821">
            <v>566</v>
          </cell>
          <cell r="C821" t="str">
            <v>OOVB_Steinbach</v>
          </cell>
          <cell r="D821">
            <v>1</v>
          </cell>
          <cell r="E821">
            <v>1</v>
          </cell>
          <cell r="F821">
            <v>2.21</v>
          </cell>
          <cell r="G821">
            <v>75.37</v>
          </cell>
          <cell r="H821">
            <v>0.64</v>
          </cell>
          <cell r="I821">
            <v>21.65</v>
          </cell>
          <cell r="J821">
            <v>106.77</v>
          </cell>
        </row>
        <row r="822">
          <cell r="A822" t="str">
            <v>BSC_Vöcklabruck_A</v>
          </cell>
          <cell r="B822">
            <v>567</v>
          </cell>
          <cell r="C822" t="str">
            <v>OOVB_Steinbach</v>
          </cell>
          <cell r="D822">
            <v>1</v>
          </cell>
          <cell r="E822">
            <v>2</v>
          </cell>
          <cell r="F822">
            <v>1.58</v>
          </cell>
          <cell r="G822">
            <v>53.91</v>
          </cell>
          <cell r="H822">
            <v>0.47</v>
          </cell>
          <cell r="I822">
            <v>15.95</v>
          </cell>
          <cell r="J822">
            <v>78.66</v>
          </cell>
        </row>
        <row r="823">
          <cell r="A823" t="str">
            <v>BSC_Vöcklabruck_A</v>
          </cell>
          <cell r="B823">
            <v>204</v>
          </cell>
          <cell r="C823" t="str">
            <v>OOVB_Strass</v>
          </cell>
          <cell r="D823">
            <v>1</v>
          </cell>
          <cell r="E823">
            <v>1</v>
          </cell>
          <cell r="F823">
            <v>1.29</v>
          </cell>
          <cell r="G823">
            <v>43.86</v>
          </cell>
          <cell r="H823">
            <v>0.28000000000000003</v>
          </cell>
          <cell r="I823">
            <v>9.69</v>
          </cell>
          <cell r="J823">
            <v>47.79</v>
          </cell>
        </row>
        <row r="824">
          <cell r="A824" t="str">
            <v>BSC_Vöcklabruck_A</v>
          </cell>
          <cell r="B824">
            <v>829</v>
          </cell>
          <cell r="C824" t="str">
            <v>OOVB_Voecklabruck_Stadion</v>
          </cell>
          <cell r="D824">
            <v>1</v>
          </cell>
          <cell r="E824">
            <v>1</v>
          </cell>
          <cell r="F824">
            <v>6.35</v>
          </cell>
          <cell r="G824">
            <v>77.47</v>
          </cell>
          <cell r="H824">
            <v>2.1</v>
          </cell>
          <cell r="I824">
            <v>25.58</v>
          </cell>
          <cell r="J824">
            <v>352.44</v>
          </cell>
        </row>
        <row r="825">
          <cell r="A825" t="str">
            <v>BSC_Vöcklabruck_A</v>
          </cell>
          <cell r="B825">
            <v>12340</v>
          </cell>
          <cell r="C825" t="str">
            <v>OOVB_Voecklabruck_Stadion</v>
          </cell>
          <cell r="D825">
            <v>1</v>
          </cell>
          <cell r="E825">
            <v>2</v>
          </cell>
          <cell r="F825">
            <v>3.07</v>
          </cell>
          <cell r="G825">
            <v>37.409999999999997</v>
          </cell>
          <cell r="H825">
            <v>0.99</v>
          </cell>
          <cell r="I825">
            <v>12.09</v>
          </cell>
          <cell r="J825">
            <v>166.55</v>
          </cell>
        </row>
        <row r="826">
          <cell r="A826" t="str">
            <v>BSC_Vöcklabruck_A</v>
          </cell>
          <cell r="B826">
            <v>12341</v>
          </cell>
          <cell r="C826" t="str">
            <v>OOVB_Voecklabruck_Stadion</v>
          </cell>
          <cell r="D826">
            <v>1</v>
          </cell>
          <cell r="E826">
            <v>3</v>
          </cell>
          <cell r="F826">
            <v>2.3199999999999998</v>
          </cell>
          <cell r="G826">
            <v>28.26</v>
          </cell>
          <cell r="H826">
            <v>0.63</v>
          </cell>
          <cell r="I826">
            <v>7.7</v>
          </cell>
          <cell r="J826">
            <v>106.04</v>
          </cell>
        </row>
        <row r="827">
          <cell r="A827" t="str">
            <v>BSC_Vöcklabruck_A</v>
          </cell>
          <cell r="B827">
            <v>825</v>
          </cell>
          <cell r="C827" t="str">
            <v>OOVB_Voecklamarkt</v>
          </cell>
          <cell r="D827">
            <v>1</v>
          </cell>
          <cell r="E827">
            <v>1</v>
          </cell>
          <cell r="F827">
            <v>2.77</v>
          </cell>
          <cell r="G827">
            <v>94.45</v>
          </cell>
          <cell r="H827">
            <v>0.73</v>
          </cell>
          <cell r="I827">
            <v>24.81</v>
          </cell>
          <cell r="J827">
            <v>122.38</v>
          </cell>
        </row>
        <row r="828">
          <cell r="A828" t="str">
            <v>BSC_Vöcklabruck_A</v>
          </cell>
          <cell r="B828">
            <v>827</v>
          </cell>
          <cell r="C828" t="str">
            <v>OOVB_Wolfsegg</v>
          </cell>
          <cell r="D828">
            <v>1</v>
          </cell>
          <cell r="E828">
            <v>1</v>
          </cell>
          <cell r="F828">
            <v>1.68</v>
          </cell>
          <cell r="G828">
            <v>20.46</v>
          </cell>
          <cell r="H828">
            <v>0.31</v>
          </cell>
          <cell r="I828">
            <v>3.74</v>
          </cell>
          <cell r="J828">
            <v>51.54</v>
          </cell>
        </row>
        <row r="829">
          <cell r="A829" t="str">
            <v>BSC_Salzburg_B</v>
          </cell>
          <cell r="B829">
            <v>833</v>
          </cell>
          <cell r="C829" t="str">
            <v>OOVB_Zell_a_Moos</v>
          </cell>
          <cell r="D829">
            <v>1</v>
          </cell>
          <cell r="E829">
            <v>1</v>
          </cell>
          <cell r="F829">
            <v>2.15</v>
          </cell>
          <cell r="G829">
            <v>73.33</v>
          </cell>
          <cell r="H829">
            <v>0.3</v>
          </cell>
          <cell r="I829">
            <v>10.32</v>
          </cell>
          <cell r="J829">
            <v>50.89</v>
          </cell>
        </row>
        <row r="830">
          <cell r="A830" t="str">
            <v>BSC_Wels_A</v>
          </cell>
          <cell r="B830">
            <v>8640</v>
          </cell>
          <cell r="C830" t="str">
            <v>OOWL_Buchkirchen</v>
          </cell>
          <cell r="D830">
            <v>1</v>
          </cell>
          <cell r="E830">
            <v>1</v>
          </cell>
          <cell r="F830">
            <v>1.1599999999999999</v>
          </cell>
          <cell r="G830">
            <v>14.12</v>
          </cell>
          <cell r="H830">
            <v>0.14000000000000001</v>
          </cell>
          <cell r="I830">
            <v>1.72</v>
          </cell>
          <cell r="J830">
            <v>23.71</v>
          </cell>
        </row>
        <row r="831">
          <cell r="A831" t="str">
            <v>BSC_Wels_A</v>
          </cell>
          <cell r="B831">
            <v>550</v>
          </cell>
          <cell r="C831" t="str">
            <v>OOWL_Marchtrenk</v>
          </cell>
          <cell r="D831">
            <v>1</v>
          </cell>
          <cell r="E831">
            <v>1</v>
          </cell>
          <cell r="F831">
            <v>4.25</v>
          </cell>
          <cell r="G831">
            <v>51.83</v>
          </cell>
          <cell r="H831">
            <v>1.1299999999999999</v>
          </cell>
          <cell r="I831">
            <v>13.82</v>
          </cell>
          <cell r="J831">
            <v>190.37</v>
          </cell>
        </row>
        <row r="832">
          <cell r="A832" t="str">
            <v>BSC_Wels_A</v>
          </cell>
          <cell r="B832">
            <v>9840</v>
          </cell>
          <cell r="C832" t="str">
            <v>OOWL_Marchtrenk</v>
          </cell>
          <cell r="D832">
            <v>1</v>
          </cell>
          <cell r="E832">
            <v>2</v>
          </cell>
          <cell r="F832">
            <v>5.32</v>
          </cell>
          <cell r="G832">
            <v>64.849999999999994</v>
          </cell>
          <cell r="H832">
            <v>1.72</v>
          </cell>
          <cell r="I832">
            <v>20.93</v>
          </cell>
          <cell r="J832">
            <v>288.27999999999997</v>
          </cell>
        </row>
        <row r="833">
          <cell r="A833" t="str">
            <v>BSC_Wels_A</v>
          </cell>
          <cell r="B833">
            <v>909</v>
          </cell>
          <cell r="C833" t="str">
            <v>OOWL_Pichl</v>
          </cell>
          <cell r="D833">
            <v>1</v>
          </cell>
          <cell r="E833">
            <v>1</v>
          </cell>
          <cell r="F833">
            <v>1.07</v>
          </cell>
          <cell r="G833">
            <v>13.02</v>
          </cell>
          <cell r="H833">
            <v>0.25</v>
          </cell>
          <cell r="I833">
            <v>3.04</v>
          </cell>
          <cell r="J833">
            <v>41.93</v>
          </cell>
        </row>
        <row r="834">
          <cell r="A834" t="str">
            <v>BSC_Wels_A</v>
          </cell>
          <cell r="B834">
            <v>209</v>
          </cell>
          <cell r="C834" t="str">
            <v>OOWL_Sattledt</v>
          </cell>
          <cell r="D834">
            <v>1</v>
          </cell>
          <cell r="E834">
            <v>1</v>
          </cell>
          <cell r="F834">
            <v>4.93</v>
          </cell>
          <cell r="G834">
            <v>60.12</v>
          </cell>
          <cell r="H834">
            <v>1.65</v>
          </cell>
          <cell r="I834">
            <v>20.07</v>
          </cell>
          <cell r="J834">
            <v>276.44</v>
          </cell>
        </row>
        <row r="835">
          <cell r="A835" t="str">
            <v>BSC_Wels_A</v>
          </cell>
          <cell r="B835">
            <v>910</v>
          </cell>
          <cell r="C835" t="str">
            <v>OOWL_Stadl_Paura</v>
          </cell>
          <cell r="D835">
            <v>1</v>
          </cell>
          <cell r="E835">
            <v>1</v>
          </cell>
          <cell r="F835">
            <v>7.88</v>
          </cell>
          <cell r="G835">
            <v>96.03</v>
          </cell>
          <cell r="H835">
            <v>2.44</v>
          </cell>
          <cell r="I835">
            <v>29.75</v>
          </cell>
          <cell r="J835">
            <v>409.83</v>
          </cell>
        </row>
        <row r="836">
          <cell r="A836" t="str">
            <v>BSC_Wels_A</v>
          </cell>
          <cell r="B836">
            <v>554</v>
          </cell>
          <cell r="C836" t="str">
            <v>OOWS_Salzburger_Str</v>
          </cell>
          <cell r="D836">
            <v>1</v>
          </cell>
          <cell r="E836">
            <v>1</v>
          </cell>
          <cell r="F836">
            <v>7.54</v>
          </cell>
          <cell r="G836">
            <v>92.01</v>
          </cell>
          <cell r="H836">
            <v>2.25</v>
          </cell>
          <cell r="I836">
            <v>27.44</v>
          </cell>
          <cell r="J836">
            <v>378.05</v>
          </cell>
        </row>
        <row r="837">
          <cell r="A837" t="str">
            <v>BSC_Wels_A</v>
          </cell>
          <cell r="B837">
            <v>555</v>
          </cell>
          <cell r="C837" t="str">
            <v>OOWS_Salzburger_Str</v>
          </cell>
          <cell r="D837">
            <v>1</v>
          </cell>
          <cell r="E837">
            <v>2</v>
          </cell>
          <cell r="F837">
            <v>5.85</v>
          </cell>
          <cell r="G837">
            <v>71.31</v>
          </cell>
          <cell r="H837">
            <v>1.57</v>
          </cell>
          <cell r="I837">
            <v>19.16</v>
          </cell>
          <cell r="J837">
            <v>264.01</v>
          </cell>
        </row>
        <row r="838">
          <cell r="A838" t="str">
            <v>BSC_Wels_A</v>
          </cell>
          <cell r="B838">
            <v>556</v>
          </cell>
          <cell r="C838" t="str">
            <v>OOWS_Salzburger_Str</v>
          </cell>
          <cell r="D838">
            <v>1</v>
          </cell>
          <cell r="E838">
            <v>3</v>
          </cell>
          <cell r="F838">
            <v>6.37</v>
          </cell>
          <cell r="G838">
            <v>77.680000000000007</v>
          </cell>
          <cell r="H838">
            <v>2.0099999999999998</v>
          </cell>
          <cell r="I838">
            <v>24.53</v>
          </cell>
          <cell r="J838">
            <v>337.95</v>
          </cell>
        </row>
        <row r="839">
          <cell r="A839" t="str">
            <v>BSC_Wels_A</v>
          </cell>
          <cell r="B839">
            <v>557</v>
          </cell>
          <cell r="C839" t="str">
            <v>OOWS_Steiningerweg</v>
          </cell>
          <cell r="D839">
            <v>1</v>
          </cell>
          <cell r="E839">
            <v>1</v>
          </cell>
          <cell r="F839">
            <v>3.2</v>
          </cell>
          <cell r="G839">
            <v>39.049999999999997</v>
          </cell>
          <cell r="H839">
            <v>0.83</v>
          </cell>
          <cell r="I839">
            <v>10.14</v>
          </cell>
          <cell r="J839">
            <v>139.68</v>
          </cell>
        </row>
        <row r="840">
          <cell r="A840" t="str">
            <v>BSC_Wels_A</v>
          </cell>
          <cell r="B840">
            <v>560</v>
          </cell>
          <cell r="C840" t="str">
            <v>OOWS_Steiningerweg</v>
          </cell>
          <cell r="D840">
            <v>1</v>
          </cell>
          <cell r="E840">
            <v>2</v>
          </cell>
          <cell r="F840">
            <v>5.57</v>
          </cell>
          <cell r="G840">
            <v>67.92</v>
          </cell>
          <cell r="H840">
            <v>1.1200000000000001</v>
          </cell>
          <cell r="I840">
            <v>13.69</v>
          </cell>
          <cell r="J840">
            <v>188.64</v>
          </cell>
        </row>
        <row r="841">
          <cell r="A841" t="str">
            <v>BSC_Wels_A</v>
          </cell>
          <cell r="B841">
            <v>551</v>
          </cell>
          <cell r="C841" t="str">
            <v>OOWS_Stelzhamer_Str</v>
          </cell>
          <cell r="D841">
            <v>1</v>
          </cell>
          <cell r="E841">
            <v>1</v>
          </cell>
          <cell r="F841">
            <v>4.01</v>
          </cell>
          <cell r="G841">
            <v>48.96</v>
          </cell>
          <cell r="H841">
            <v>0.99</v>
          </cell>
          <cell r="I841">
            <v>12.02</v>
          </cell>
          <cell r="J841">
            <v>165.63</v>
          </cell>
        </row>
        <row r="842">
          <cell r="A842" t="str">
            <v>BSC_Wels_A</v>
          </cell>
          <cell r="B842">
            <v>552</v>
          </cell>
          <cell r="C842" t="str">
            <v>OOWS_Stelzhamer_Str</v>
          </cell>
          <cell r="D842">
            <v>1</v>
          </cell>
          <cell r="E842">
            <v>2</v>
          </cell>
          <cell r="F842">
            <v>7.13</v>
          </cell>
          <cell r="G842">
            <v>86.95</v>
          </cell>
          <cell r="H842">
            <v>1.98</v>
          </cell>
          <cell r="I842">
            <v>24.11</v>
          </cell>
          <cell r="J842">
            <v>332.21</v>
          </cell>
        </row>
        <row r="843">
          <cell r="A843" t="str">
            <v>BSC_Wels_A</v>
          </cell>
          <cell r="B843">
            <v>553</v>
          </cell>
          <cell r="C843" t="str">
            <v>OOWS_Stelzhamer_Str</v>
          </cell>
          <cell r="D843">
            <v>1</v>
          </cell>
          <cell r="E843">
            <v>3</v>
          </cell>
          <cell r="F843">
            <v>6.8</v>
          </cell>
          <cell r="G843">
            <v>82.98</v>
          </cell>
          <cell r="H843">
            <v>1.95</v>
          </cell>
          <cell r="I843">
            <v>23.75</v>
          </cell>
          <cell r="J843">
            <v>327.26</v>
          </cell>
        </row>
        <row r="844">
          <cell r="A844" t="str">
            <v>BSC_Wels_A</v>
          </cell>
          <cell r="B844">
            <v>558</v>
          </cell>
          <cell r="C844" t="str">
            <v>OOWS_Straubinger_Str</v>
          </cell>
          <cell r="D844">
            <v>1</v>
          </cell>
          <cell r="E844">
            <v>1</v>
          </cell>
          <cell r="F844">
            <v>10.96</v>
          </cell>
          <cell r="G844">
            <v>133.59</v>
          </cell>
          <cell r="H844">
            <v>1.49</v>
          </cell>
          <cell r="I844">
            <v>18.190000000000001</v>
          </cell>
          <cell r="J844">
            <v>250.64</v>
          </cell>
        </row>
        <row r="845">
          <cell r="A845" t="str">
            <v>BSC_Wels_A</v>
          </cell>
          <cell r="B845">
            <v>559</v>
          </cell>
          <cell r="C845" t="str">
            <v>OOWS_Straubinger_Str</v>
          </cell>
          <cell r="D845">
            <v>1</v>
          </cell>
          <cell r="E845">
            <v>2</v>
          </cell>
          <cell r="F845">
            <v>4.75</v>
          </cell>
          <cell r="G845">
            <v>57.92</v>
          </cell>
          <cell r="H845">
            <v>1.35</v>
          </cell>
          <cell r="I845">
            <v>16.440000000000001</v>
          </cell>
          <cell r="J845">
            <v>226.45</v>
          </cell>
        </row>
        <row r="846">
          <cell r="A846" t="str">
            <v>BSC_Bischofshofen_A</v>
          </cell>
          <cell r="B846">
            <v>544</v>
          </cell>
          <cell r="C846" t="str">
            <v>SAHA_Abtenau_Au</v>
          </cell>
          <cell r="D846">
            <v>1</v>
          </cell>
          <cell r="E846">
            <v>1</v>
          </cell>
          <cell r="F846">
            <v>1.1100000000000001</v>
          </cell>
          <cell r="G846">
            <v>37.9</v>
          </cell>
          <cell r="H846">
            <v>0.23</v>
          </cell>
          <cell r="I846">
            <v>7.83</v>
          </cell>
          <cell r="J846">
            <v>38.590000000000003</v>
          </cell>
        </row>
        <row r="847">
          <cell r="A847" t="str">
            <v>BSC_Bischofshofen_A</v>
          </cell>
          <cell r="B847">
            <v>518</v>
          </cell>
          <cell r="C847" t="str">
            <v>SAHA_Abtenau_Voglau</v>
          </cell>
          <cell r="D847">
            <v>1</v>
          </cell>
          <cell r="E847">
            <v>1</v>
          </cell>
          <cell r="F847">
            <v>1.31</v>
          </cell>
          <cell r="G847">
            <v>44.63</v>
          </cell>
          <cell r="H847">
            <v>0.17</v>
          </cell>
          <cell r="I847">
            <v>5.79</v>
          </cell>
          <cell r="J847">
            <v>28.54</v>
          </cell>
        </row>
        <row r="848">
          <cell r="A848" t="str">
            <v>BSC_Bischofshofen_A</v>
          </cell>
          <cell r="B848">
            <v>772</v>
          </cell>
          <cell r="C848" t="str">
            <v>SAHA_Golling_Lueg</v>
          </cell>
          <cell r="D848">
            <v>1</v>
          </cell>
          <cell r="E848">
            <v>1</v>
          </cell>
          <cell r="F848">
            <v>0.32</v>
          </cell>
          <cell r="G848">
            <v>10.99</v>
          </cell>
          <cell r="H848">
            <v>0.04</v>
          </cell>
          <cell r="I848">
            <v>1.4</v>
          </cell>
          <cell r="J848">
            <v>6.9</v>
          </cell>
        </row>
        <row r="849">
          <cell r="A849" t="str">
            <v>BSC_Bischofshofen_A</v>
          </cell>
          <cell r="B849">
            <v>458</v>
          </cell>
          <cell r="C849" t="str">
            <v>SAHA_Golling_Oberscheffau</v>
          </cell>
          <cell r="D849">
            <v>1</v>
          </cell>
          <cell r="E849">
            <v>1</v>
          </cell>
          <cell r="F849">
            <v>0.69</v>
          </cell>
          <cell r="G849">
            <v>23.59</v>
          </cell>
          <cell r="H849">
            <v>7.0000000000000007E-2</v>
          </cell>
          <cell r="I849">
            <v>2.5099999999999998</v>
          </cell>
          <cell r="J849">
            <v>12.39</v>
          </cell>
        </row>
        <row r="850">
          <cell r="A850" t="str">
            <v>BSC_Salzburg_A</v>
          </cell>
          <cell r="B850">
            <v>472</v>
          </cell>
          <cell r="C850" t="str">
            <v>SAHA_Hallein</v>
          </cell>
          <cell r="D850">
            <v>1</v>
          </cell>
          <cell r="E850">
            <v>1</v>
          </cell>
          <cell r="F850">
            <v>6.29</v>
          </cell>
          <cell r="G850">
            <v>214.19</v>
          </cell>
          <cell r="H850">
            <v>2.31</v>
          </cell>
          <cell r="I850">
            <v>78.72</v>
          </cell>
          <cell r="J850">
            <v>388.2</v>
          </cell>
        </row>
        <row r="851">
          <cell r="A851" t="str">
            <v>BSC_Salzburg_A</v>
          </cell>
          <cell r="B851">
            <v>11220</v>
          </cell>
          <cell r="C851" t="str">
            <v>SAHA_Hallein</v>
          </cell>
          <cell r="D851">
            <v>1</v>
          </cell>
          <cell r="E851">
            <v>2</v>
          </cell>
          <cell r="F851">
            <v>6.13</v>
          </cell>
          <cell r="G851">
            <v>74.81</v>
          </cell>
          <cell r="H851">
            <v>1.72</v>
          </cell>
          <cell r="I851">
            <v>20.96</v>
          </cell>
          <cell r="J851">
            <v>288.81</v>
          </cell>
        </row>
        <row r="852">
          <cell r="A852" t="str">
            <v>BSC_Salzburg_A</v>
          </cell>
          <cell r="B852">
            <v>501</v>
          </cell>
          <cell r="C852" t="str">
            <v>SAHA_Kuchl</v>
          </cell>
          <cell r="D852">
            <v>1</v>
          </cell>
          <cell r="E852">
            <v>1</v>
          </cell>
          <cell r="F852">
            <v>4.88</v>
          </cell>
          <cell r="G852">
            <v>59.51</v>
          </cell>
          <cell r="H852">
            <v>1.3</v>
          </cell>
          <cell r="I852">
            <v>15.83</v>
          </cell>
          <cell r="J852">
            <v>218.08</v>
          </cell>
        </row>
        <row r="853">
          <cell r="A853" t="str">
            <v>BSC_Salzburg_A</v>
          </cell>
          <cell r="B853">
            <v>447</v>
          </cell>
          <cell r="C853" t="str">
            <v>SAHA_Kuchl_Moos</v>
          </cell>
          <cell r="D853">
            <v>1</v>
          </cell>
          <cell r="E853">
            <v>1</v>
          </cell>
          <cell r="F853">
            <v>3.3</v>
          </cell>
          <cell r="G853">
            <v>112.51</v>
          </cell>
          <cell r="H853">
            <v>0.51</v>
          </cell>
          <cell r="I853">
            <v>17.43</v>
          </cell>
          <cell r="J853">
            <v>85.94</v>
          </cell>
        </row>
        <row r="854">
          <cell r="A854" t="str">
            <v>BSC_Bischofshofen_A</v>
          </cell>
          <cell r="B854">
            <v>8180</v>
          </cell>
          <cell r="C854" t="str">
            <v>SAHA_Russbach</v>
          </cell>
          <cell r="D854">
            <v>1</v>
          </cell>
          <cell r="E854">
            <v>1</v>
          </cell>
          <cell r="F854">
            <v>0.38</v>
          </cell>
          <cell r="G854">
            <v>4.57</v>
          </cell>
          <cell r="H854">
            <v>0.03</v>
          </cell>
          <cell r="I854">
            <v>0.36</v>
          </cell>
          <cell r="J854">
            <v>5.01</v>
          </cell>
        </row>
        <row r="855">
          <cell r="A855" t="str">
            <v>BSC_Bischofshofen_A</v>
          </cell>
          <cell r="B855">
            <v>221</v>
          </cell>
          <cell r="C855" t="str">
            <v>SAJO_Altenmarkt_Sinnhub</v>
          </cell>
          <cell r="D855">
            <v>1</v>
          </cell>
          <cell r="E855">
            <v>1</v>
          </cell>
          <cell r="F855">
            <v>2.16</v>
          </cell>
          <cell r="G855">
            <v>26.31</v>
          </cell>
          <cell r="H855">
            <v>0.39</v>
          </cell>
          <cell r="I855">
            <v>4.82</v>
          </cell>
          <cell r="J855">
            <v>66.36</v>
          </cell>
        </row>
        <row r="856">
          <cell r="A856" t="str">
            <v>BSC_Zell_am_See_A</v>
          </cell>
          <cell r="B856">
            <v>596</v>
          </cell>
          <cell r="C856" t="str">
            <v>SAJO_Bad_Gastein</v>
          </cell>
          <cell r="D856">
            <v>1</v>
          </cell>
          <cell r="E856">
            <v>1</v>
          </cell>
          <cell r="F856">
            <v>2.57</v>
          </cell>
          <cell r="G856">
            <v>18.329999999999998</v>
          </cell>
          <cell r="H856">
            <v>0.51</v>
          </cell>
          <cell r="I856">
            <v>3.66</v>
          </cell>
          <cell r="J856">
            <v>86.41</v>
          </cell>
        </row>
        <row r="857">
          <cell r="A857" t="str">
            <v>BSC_Zell_am_See_A</v>
          </cell>
          <cell r="B857">
            <v>694</v>
          </cell>
          <cell r="C857" t="str">
            <v>SAJO_Bad_Gastein</v>
          </cell>
          <cell r="D857">
            <v>1</v>
          </cell>
          <cell r="E857">
            <v>2</v>
          </cell>
          <cell r="F857">
            <v>2.94</v>
          </cell>
          <cell r="G857">
            <v>20.95</v>
          </cell>
          <cell r="H857">
            <v>0.69</v>
          </cell>
          <cell r="I857">
            <v>4.93</v>
          </cell>
          <cell r="J857">
            <v>116.2</v>
          </cell>
        </row>
        <row r="858">
          <cell r="A858" t="str">
            <v>BSC_Zell_am_See_A</v>
          </cell>
          <cell r="B858">
            <v>310</v>
          </cell>
          <cell r="C858" t="str">
            <v>SAJO_Bad_Hofgastein</v>
          </cell>
          <cell r="D858">
            <v>1</v>
          </cell>
          <cell r="E858">
            <v>1</v>
          </cell>
          <cell r="F858">
            <v>10.09</v>
          </cell>
          <cell r="G858">
            <v>123.01</v>
          </cell>
          <cell r="H858">
            <v>2.36</v>
          </cell>
          <cell r="I858">
            <v>28.73</v>
          </cell>
          <cell r="J858">
            <v>395.87</v>
          </cell>
        </row>
        <row r="859">
          <cell r="A859" t="str">
            <v>BSC_Bischofshofen_A</v>
          </cell>
          <cell r="B859">
            <v>497</v>
          </cell>
          <cell r="C859" t="str">
            <v>SAJO_Bischofshofen</v>
          </cell>
          <cell r="D859">
            <v>1</v>
          </cell>
          <cell r="E859">
            <v>1</v>
          </cell>
          <cell r="F859">
            <v>5.18</v>
          </cell>
          <cell r="G859">
            <v>63.23</v>
          </cell>
          <cell r="H859">
            <v>1.07</v>
          </cell>
          <cell r="I859">
            <v>13.03</v>
          </cell>
          <cell r="J859">
            <v>179.46</v>
          </cell>
        </row>
        <row r="860">
          <cell r="A860" t="str">
            <v>BSC_Bischofshofen_A</v>
          </cell>
          <cell r="B860">
            <v>804</v>
          </cell>
          <cell r="C860" t="str">
            <v>SAJO_Bischofshofen_Alpfahrt</v>
          </cell>
          <cell r="D860">
            <v>1</v>
          </cell>
          <cell r="E860">
            <v>1</v>
          </cell>
          <cell r="F860">
            <v>1.54</v>
          </cell>
          <cell r="G860">
            <v>18.809999999999999</v>
          </cell>
          <cell r="H860">
            <v>0.33</v>
          </cell>
          <cell r="I860">
            <v>4</v>
          </cell>
          <cell r="J860">
            <v>55.09</v>
          </cell>
        </row>
        <row r="861">
          <cell r="A861" t="str">
            <v>BSC_Bischofshofen_A</v>
          </cell>
          <cell r="B861">
            <v>1078</v>
          </cell>
          <cell r="C861" t="str">
            <v>SAJO_Dorfgastein</v>
          </cell>
          <cell r="D861">
            <v>1</v>
          </cell>
          <cell r="E861">
            <v>1</v>
          </cell>
          <cell r="F861">
            <v>1.24</v>
          </cell>
          <cell r="G861">
            <v>15.06</v>
          </cell>
          <cell r="H861">
            <v>0.21</v>
          </cell>
          <cell r="I861">
            <v>2.6</v>
          </cell>
          <cell r="J861">
            <v>35.76</v>
          </cell>
        </row>
        <row r="862">
          <cell r="A862" t="str">
            <v>BSC_Bischofshofen_A</v>
          </cell>
          <cell r="B862">
            <v>805</v>
          </cell>
          <cell r="C862" t="str">
            <v>SAJO_Eben</v>
          </cell>
          <cell r="D862">
            <v>1</v>
          </cell>
          <cell r="E862">
            <v>1</v>
          </cell>
          <cell r="F862">
            <v>1.82</v>
          </cell>
          <cell r="G862">
            <v>62.09</v>
          </cell>
          <cell r="H862">
            <v>0.47</v>
          </cell>
          <cell r="I862">
            <v>15.9</v>
          </cell>
          <cell r="J862">
            <v>78.41</v>
          </cell>
        </row>
        <row r="863">
          <cell r="A863" t="str">
            <v>BSC_Bischofshofen_A</v>
          </cell>
          <cell r="B863">
            <v>8098</v>
          </cell>
          <cell r="C863" t="str">
            <v>SAJO_Filzmoos_Neuberg</v>
          </cell>
          <cell r="D863">
            <v>1</v>
          </cell>
          <cell r="E863">
            <v>1</v>
          </cell>
          <cell r="F863">
            <v>0.99</v>
          </cell>
          <cell r="G863">
            <v>12.04</v>
          </cell>
          <cell r="H863">
            <v>0.06</v>
          </cell>
          <cell r="I863">
            <v>0.76</v>
          </cell>
          <cell r="J863">
            <v>10.48</v>
          </cell>
        </row>
        <row r="864">
          <cell r="A864" t="str">
            <v>BSC_Bischofshofen_A</v>
          </cell>
          <cell r="B864">
            <v>917</v>
          </cell>
          <cell r="C864" t="str">
            <v>SAJO_Flachau_Gindl</v>
          </cell>
          <cell r="D864">
            <v>1</v>
          </cell>
          <cell r="E864">
            <v>1</v>
          </cell>
          <cell r="F864">
            <v>0.76</v>
          </cell>
          <cell r="G864">
            <v>9.3000000000000007</v>
          </cell>
          <cell r="H864">
            <v>0.14000000000000001</v>
          </cell>
          <cell r="I864">
            <v>1.68</v>
          </cell>
          <cell r="J864">
            <v>23.13</v>
          </cell>
        </row>
        <row r="865">
          <cell r="A865" t="str">
            <v>BSC_Bischofshofen_A</v>
          </cell>
          <cell r="B865">
            <v>806</v>
          </cell>
          <cell r="C865" t="str">
            <v>SAJO_Flachau_Reitdorf</v>
          </cell>
          <cell r="D865">
            <v>1</v>
          </cell>
          <cell r="E865">
            <v>1</v>
          </cell>
          <cell r="F865">
            <v>1.9</v>
          </cell>
          <cell r="G865">
            <v>9.4</v>
          </cell>
          <cell r="H865">
            <v>0.19</v>
          </cell>
          <cell r="I865">
            <v>0.96</v>
          </cell>
          <cell r="J865">
            <v>32.57</v>
          </cell>
        </row>
        <row r="866">
          <cell r="A866" t="str">
            <v>BSC_Bischofshofen_A</v>
          </cell>
          <cell r="B866">
            <v>1617</v>
          </cell>
          <cell r="C866" t="str">
            <v>SAJO_Flachau_Reitdorf</v>
          </cell>
          <cell r="D866">
            <v>1</v>
          </cell>
          <cell r="E866">
            <v>2</v>
          </cell>
          <cell r="F866">
            <v>0.93</v>
          </cell>
          <cell r="G866">
            <v>11.31</v>
          </cell>
          <cell r="H866">
            <v>0.13</v>
          </cell>
          <cell r="I866">
            <v>1.54</v>
          </cell>
          <cell r="J866">
            <v>21.24</v>
          </cell>
        </row>
        <row r="867">
          <cell r="A867" t="str">
            <v>BSC_Bischofshofen_A</v>
          </cell>
          <cell r="B867">
            <v>807</v>
          </cell>
          <cell r="C867" t="str">
            <v>SAJO_Flachau_Tauernalm</v>
          </cell>
          <cell r="D867">
            <v>1</v>
          </cell>
          <cell r="E867">
            <v>1</v>
          </cell>
          <cell r="F867">
            <v>1.52</v>
          </cell>
          <cell r="G867">
            <v>18.54</v>
          </cell>
          <cell r="H867">
            <v>0.34</v>
          </cell>
          <cell r="I867">
            <v>4.0999999999999996</v>
          </cell>
          <cell r="J867">
            <v>56.51</v>
          </cell>
        </row>
        <row r="868">
          <cell r="A868" t="str">
            <v>BSC_Bischofshofen_A</v>
          </cell>
          <cell r="B868">
            <v>1688</v>
          </cell>
          <cell r="C868" t="str">
            <v>SAJO_Grossarl_Au</v>
          </cell>
          <cell r="D868">
            <v>1</v>
          </cell>
          <cell r="E868">
            <v>1</v>
          </cell>
          <cell r="F868">
            <v>0.42</v>
          </cell>
          <cell r="G868">
            <v>14.39</v>
          </cell>
          <cell r="H868">
            <v>0.05</v>
          </cell>
          <cell r="I868">
            <v>1.55</v>
          </cell>
          <cell r="J868">
            <v>7.66</v>
          </cell>
        </row>
        <row r="869">
          <cell r="A869" t="str">
            <v>BSC_Bischofshofen_A</v>
          </cell>
          <cell r="B869">
            <v>8037</v>
          </cell>
          <cell r="C869" t="str">
            <v>SAJO_Grossarl_Unterberg</v>
          </cell>
          <cell r="D869">
            <v>1</v>
          </cell>
          <cell r="E869">
            <v>1</v>
          </cell>
          <cell r="F869">
            <v>1.0900000000000001</v>
          </cell>
          <cell r="G869">
            <v>13.35</v>
          </cell>
          <cell r="H869">
            <v>0.13</v>
          </cell>
          <cell r="I869">
            <v>1.59</v>
          </cell>
          <cell r="J869">
            <v>21.95</v>
          </cell>
        </row>
        <row r="870">
          <cell r="A870" t="str">
            <v>BSC_Bischofshofen_A</v>
          </cell>
          <cell r="B870">
            <v>1728</v>
          </cell>
          <cell r="C870" t="str">
            <v>SAJO_Huettschlag</v>
          </cell>
          <cell r="D870">
            <v>1</v>
          </cell>
          <cell r="E870">
            <v>1</v>
          </cell>
          <cell r="F870">
            <v>0.47</v>
          </cell>
          <cell r="G870">
            <v>16.010000000000002</v>
          </cell>
          <cell r="H870">
            <v>0.02</v>
          </cell>
          <cell r="I870">
            <v>0.56999999999999995</v>
          </cell>
          <cell r="J870">
            <v>2.81</v>
          </cell>
        </row>
        <row r="871">
          <cell r="A871" t="str">
            <v>BSC_Bischofshofen_A</v>
          </cell>
          <cell r="B871">
            <v>1071</v>
          </cell>
          <cell r="C871" t="str">
            <v>SAJO_Klamm</v>
          </cell>
          <cell r="D871">
            <v>1</v>
          </cell>
          <cell r="E871">
            <v>1</v>
          </cell>
          <cell r="F871">
            <v>1.35</v>
          </cell>
          <cell r="G871">
            <v>46.08</v>
          </cell>
          <cell r="H871">
            <v>0.2</v>
          </cell>
          <cell r="I871">
            <v>6.87</v>
          </cell>
          <cell r="J871">
            <v>33.869999999999997</v>
          </cell>
        </row>
        <row r="872">
          <cell r="A872" t="str">
            <v>BSC_Bischofshofen_A</v>
          </cell>
          <cell r="B872">
            <v>1725</v>
          </cell>
          <cell r="C872" t="str">
            <v>SAJO_Kleinarl</v>
          </cell>
          <cell r="D872">
            <v>1</v>
          </cell>
          <cell r="E872">
            <v>1</v>
          </cell>
          <cell r="F872">
            <v>0.52</v>
          </cell>
          <cell r="G872">
            <v>6.34</v>
          </cell>
          <cell r="H872">
            <v>0.04</v>
          </cell>
          <cell r="I872">
            <v>0.47</v>
          </cell>
          <cell r="J872">
            <v>6.46</v>
          </cell>
        </row>
        <row r="873">
          <cell r="A873" t="str">
            <v>BSC_Bischofshofen_A</v>
          </cell>
          <cell r="B873">
            <v>356</v>
          </cell>
          <cell r="C873" t="str">
            <v>SAJO_Muehlbach</v>
          </cell>
          <cell r="D873">
            <v>1</v>
          </cell>
          <cell r="E873">
            <v>1</v>
          </cell>
          <cell r="F873">
            <v>1.22</v>
          </cell>
          <cell r="G873">
            <v>14.82</v>
          </cell>
          <cell r="H873">
            <v>0.22</v>
          </cell>
          <cell r="I873">
            <v>2.69</v>
          </cell>
          <cell r="J873">
            <v>37.06</v>
          </cell>
        </row>
        <row r="874">
          <cell r="A874" t="str">
            <v>BSC_Bischofshofen_A</v>
          </cell>
          <cell r="B874">
            <v>355</v>
          </cell>
          <cell r="C874" t="str">
            <v>SAJO_Muehlbach_Fellnbach</v>
          </cell>
          <cell r="D874">
            <v>1</v>
          </cell>
          <cell r="E874">
            <v>1</v>
          </cell>
          <cell r="F874">
            <v>0.55000000000000004</v>
          </cell>
          <cell r="G874">
            <v>6.13</v>
          </cell>
          <cell r="H874">
            <v>0.05</v>
          </cell>
          <cell r="I874">
            <v>0.61</v>
          </cell>
          <cell r="J874">
            <v>9.23</v>
          </cell>
        </row>
        <row r="875">
          <cell r="A875" t="str">
            <v>BSC_Bischofshofen_A</v>
          </cell>
          <cell r="B875">
            <v>1721</v>
          </cell>
          <cell r="C875" t="str">
            <v>SAJO_Obertauern_Felseralm</v>
          </cell>
          <cell r="D875">
            <v>1</v>
          </cell>
          <cell r="E875">
            <v>1</v>
          </cell>
          <cell r="F875">
            <v>0.54</v>
          </cell>
          <cell r="G875">
            <v>6.52</v>
          </cell>
          <cell r="H875">
            <v>0.02</v>
          </cell>
          <cell r="I875">
            <v>0.21</v>
          </cell>
          <cell r="J875">
            <v>2.86</v>
          </cell>
        </row>
        <row r="876">
          <cell r="A876" t="str">
            <v>BSC_Bischofshofen_A</v>
          </cell>
          <cell r="B876">
            <v>1722</v>
          </cell>
          <cell r="C876" t="str">
            <v>SAJO_Obertauern_Ort</v>
          </cell>
          <cell r="D876">
            <v>1</v>
          </cell>
          <cell r="E876">
            <v>1</v>
          </cell>
          <cell r="F876">
            <v>0.65</v>
          </cell>
          <cell r="G876">
            <v>7.93</v>
          </cell>
          <cell r="H876">
            <v>0.08</v>
          </cell>
          <cell r="I876">
            <v>0.96</v>
          </cell>
          <cell r="J876">
            <v>13.28</v>
          </cell>
        </row>
        <row r="877">
          <cell r="A877" t="str">
            <v>BSC_Bischofshofen_A</v>
          </cell>
          <cell r="B877">
            <v>218</v>
          </cell>
          <cell r="C877" t="str">
            <v>SAJO_Radstadt_Mandling</v>
          </cell>
          <cell r="D877">
            <v>1</v>
          </cell>
          <cell r="E877">
            <v>1</v>
          </cell>
          <cell r="F877">
            <v>0.55000000000000004</v>
          </cell>
          <cell r="G877">
            <v>6.68</v>
          </cell>
          <cell r="H877">
            <v>0.11</v>
          </cell>
          <cell r="I877">
            <v>1.29</v>
          </cell>
          <cell r="J877">
            <v>17.75</v>
          </cell>
        </row>
        <row r="878">
          <cell r="A878" t="str">
            <v>BSC_Bischofshofen_A</v>
          </cell>
          <cell r="B878">
            <v>219</v>
          </cell>
          <cell r="C878" t="str">
            <v>SAJO_Radstadt_Zentrum</v>
          </cell>
          <cell r="D878">
            <v>1</v>
          </cell>
          <cell r="E878">
            <v>1</v>
          </cell>
          <cell r="F878">
            <v>1.53</v>
          </cell>
          <cell r="G878">
            <v>52.21</v>
          </cell>
          <cell r="H878">
            <v>0.34</v>
          </cell>
          <cell r="I878">
            <v>11.72</v>
          </cell>
          <cell r="J878">
            <v>57.82</v>
          </cell>
        </row>
        <row r="879">
          <cell r="A879" t="str">
            <v>BSC_Bischofshofen_A</v>
          </cell>
          <cell r="B879">
            <v>1072</v>
          </cell>
          <cell r="C879" t="str">
            <v>SAJO_Schwarzach</v>
          </cell>
          <cell r="D879">
            <v>1</v>
          </cell>
          <cell r="E879">
            <v>1</v>
          </cell>
          <cell r="F879">
            <v>1.29</v>
          </cell>
          <cell r="G879">
            <v>15.76</v>
          </cell>
          <cell r="H879">
            <v>0.25</v>
          </cell>
          <cell r="I879">
            <v>3.06</v>
          </cell>
          <cell r="J879">
            <v>42.1</v>
          </cell>
        </row>
        <row r="880">
          <cell r="A880" t="str">
            <v>BSC_Bischofshofen_A</v>
          </cell>
          <cell r="B880">
            <v>1674</v>
          </cell>
          <cell r="C880" t="str">
            <v>SAJO_Schwarzach</v>
          </cell>
          <cell r="D880">
            <v>1</v>
          </cell>
          <cell r="E880">
            <v>2</v>
          </cell>
          <cell r="F880">
            <v>3.39</v>
          </cell>
          <cell r="G880">
            <v>41.34</v>
          </cell>
          <cell r="H880">
            <v>0.83</v>
          </cell>
          <cell r="I880">
            <v>10.17</v>
          </cell>
          <cell r="J880">
            <v>140.06</v>
          </cell>
        </row>
        <row r="881">
          <cell r="A881" t="str">
            <v>BSC_Bischofshofen_A</v>
          </cell>
          <cell r="B881">
            <v>496</v>
          </cell>
          <cell r="C881" t="str">
            <v>SAJO_St_Johann</v>
          </cell>
          <cell r="D881">
            <v>1</v>
          </cell>
          <cell r="E881">
            <v>1</v>
          </cell>
          <cell r="F881">
            <v>4.8600000000000003</v>
          </cell>
          <cell r="G881">
            <v>59.27</v>
          </cell>
          <cell r="H881">
            <v>1.26</v>
          </cell>
          <cell r="I881">
            <v>15.42</v>
          </cell>
          <cell r="J881">
            <v>212.39</v>
          </cell>
        </row>
        <row r="882">
          <cell r="A882" t="str">
            <v>BSC_Bischofshofen_A</v>
          </cell>
          <cell r="B882">
            <v>1726</v>
          </cell>
          <cell r="C882" t="str">
            <v>SAJO_St_Johann_Hallmoos</v>
          </cell>
          <cell r="D882">
            <v>1</v>
          </cell>
          <cell r="E882">
            <v>1</v>
          </cell>
          <cell r="F882">
            <v>0.5</v>
          </cell>
          <cell r="G882">
            <v>6.13</v>
          </cell>
          <cell r="H882">
            <v>0.03</v>
          </cell>
          <cell r="I882">
            <v>0.33</v>
          </cell>
          <cell r="J882">
            <v>4.5599999999999996</v>
          </cell>
        </row>
        <row r="883">
          <cell r="A883" t="str">
            <v>BSC_Bischofshofen_A</v>
          </cell>
          <cell r="B883">
            <v>500</v>
          </cell>
          <cell r="C883" t="str">
            <v>SAJO_Sulzau</v>
          </cell>
          <cell r="D883">
            <v>1</v>
          </cell>
          <cell r="E883">
            <v>1</v>
          </cell>
          <cell r="F883">
            <v>1.1000000000000001</v>
          </cell>
          <cell r="G883">
            <v>13.48</v>
          </cell>
          <cell r="H883">
            <v>0.27</v>
          </cell>
          <cell r="I883">
            <v>3.26</v>
          </cell>
          <cell r="J883">
            <v>44.86</v>
          </cell>
        </row>
        <row r="884">
          <cell r="A884" t="str">
            <v>BSC_Bischofshofen_A</v>
          </cell>
          <cell r="B884">
            <v>1878</v>
          </cell>
          <cell r="C884" t="str">
            <v>SAJO_Untertauern</v>
          </cell>
          <cell r="D884">
            <v>1</v>
          </cell>
          <cell r="E884">
            <v>1</v>
          </cell>
          <cell r="F884">
            <v>0.32</v>
          </cell>
          <cell r="G884">
            <v>3.87</v>
          </cell>
          <cell r="H884">
            <v>0.03</v>
          </cell>
          <cell r="I884">
            <v>0.39</v>
          </cell>
          <cell r="J884">
            <v>5.34</v>
          </cell>
        </row>
        <row r="885">
          <cell r="A885" t="str">
            <v>BSC_Bischofshofen_A</v>
          </cell>
          <cell r="B885">
            <v>1724</v>
          </cell>
          <cell r="C885" t="str">
            <v>SAJO_Wagrain_Fuerbach</v>
          </cell>
          <cell r="D885">
            <v>1</v>
          </cell>
          <cell r="E885">
            <v>1</v>
          </cell>
          <cell r="F885">
            <v>0.99</v>
          </cell>
          <cell r="G885">
            <v>12.13</v>
          </cell>
          <cell r="H885">
            <v>0.15</v>
          </cell>
          <cell r="I885">
            <v>1.83</v>
          </cell>
          <cell r="J885">
            <v>25.19</v>
          </cell>
        </row>
        <row r="886">
          <cell r="A886" t="str">
            <v>BSC_Bischofshofen_A</v>
          </cell>
          <cell r="B886">
            <v>498</v>
          </cell>
          <cell r="C886" t="str">
            <v>SAJO_Werfen</v>
          </cell>
          <cell r="D886">
            <v>1</v>
          </cell>
          <cell r="E886">
            <v>1</v>
          </cell>
          <cell r="F886">
            <v>1.5</v>
          </cell>
          <cell r="G886">
            <v>18.350000000000001</v>
          </cell>
          <cell r="H886">
            <v>0.38</v>
          </cell>
          <cell r="I886">
            <v>4.62</v>
          </cell>
          <cell r="J886">
            <v>63.66</v>
          </cell>
        </row>
        <row r="887">
          <cell r="A887" t="str">
            <v>BSC_Salzburg_B</v>
          </cell>
          <cell r="B887">
            <v>1786</v>
          </cell>
          <cell r="C887" t="str">
            <v>SASG_Bayerhamerstr</v>
          </cell>
          <cell r="D887">
            <v>1</v>
          </cell>
          <cell r="E887">
            <v>1</v>
          </cell>
          <cell r="F887">
            <v>2.87</v>
          </cell>
          <cell r="G887">
            <v>35</v>
          </cell>
          <cell r="H887">
            <v>0.69</v>
          </cell>
          <cell r="I887">
            <v>8.4700000000000006</v>
          </cell>
          <cell r="J887">
            <v>116.63</v>
          </cell>
        </row>
        <row r="888">
          <cell r="A888" t="str">
            <v>BSC_Salzburg_B</v>
          </cell>
          <cell r="B888">
            <v>1886</v>
          </cell>
          <cell r="C888" t="str">
            <v>SASG_Bayerhamerstr</v>
          </cell>
          <cell r="D888">
            <v>1</v>
          </cell>
          <cell r="E888">
            <v>2</v>
          </cell>
          <cell r="F888">
            <v>4.25</v>
          </cell>
          <cell r="G888">
            <v>51.89</v>
          </cell>
          <cell r="H888">
            <v>1.52</v>
          </cell>
          <cell r="I888">
            <v>18.5</v>
          </cell>
          <cell r="J888">
            <v>254.85</v>
          </cell>
        </row>
        <row r="889">
          <cell r="A889" t="str">
            <v>BSC_Salzburg_B</v>
          </cell>
          <cell r="B889">
            <v>1986</v>
          </cell>
          <cell r="C889" t="str">
            <v>SASG_Bayerhamerstr</v>
          </cell>
          <cell r="D889">
            <v>1</v>
          </cell>
          <cell r="E889">
            <v>3</v>
          </cell>
          <cell r="F889">
            <v>3.13</v>
          </cell>
          <cell r="G889">
            <v>106.8</v>
          </cell>
          <cell r="H889">
            <v>0.78</v>
          </cell>
          <cell r="I889">
            <v>26.66</v>
          </cell>
          <cell r="J889">
            <v>131.49</v>
          </cell>
        </row>
        <row r="890">
          <cell r="A890" t="str">
            <v>BSC_Salzburg_B</v>
          </cell>
          <cell r="B890">
            <v>365</v>
          </cell>
          <cell r="C890" t="str">
            <v>SASG_Berg_Sam</v>
          </cell>
          <cell r="D890">
            <v>1</v>
          </cell>
          <cell r="E890">
            <v>1</v>
          </cell>
          <cell r="F890">
            <v>1.95</v>
          </cell>
          <cell r="G890">
            <v>66.260000000000005</v>
          </cell>
          <cell r="H890">
            <v>0.49</v>
          </cell>
          <cell r="I890">
            <v>16.670000000000002</v>
          </cell>
          <cell r="J890">
            <v>82.22</v>
          </cell>
        </row>
        <row r="891">
          <cell r="A891" t="str">
            <v>BSC_Salzburg_A</v>
          </cell>
          <cell r="B891">
            <v>366</v>
          </cell>
          <cell r="C891" t="str">
            <v>SASG_Bessarabierstr</v>
          </cell>
          <cell r="D891">
            <v>1</v>
          </cell>
          <cell r="E891">
            <v>1</v>
          </cell>
          <cell r="F891">
            <v>1.24</v>
          </cell>
          <cell r="G891">
            <v>15.06</v>
          </cell>
          <cell r="H891">
            <v>0.28999999999999998</v>
          </cell>
          <cell r="I891">
            <v>3.56</v>
          </cell>
          <cell r="J891">
            <v>49.05</v>
          </cell>
        </row>
        <row r="892">
          <cell r="A892" t="str">
            <v>BSC_Salzburg_A</v>
          </cell>
          <cell r="B892">
            <v>401</v>
          </cell>
          <cell r="C892" t="str">
            <v>SASG_Bessarabierstr</v>
          </cell>
          <cell r="D892">
            <v>1</v>
          </cell>
          <cell r="E892">
            <v>2</v>
          </cell>
          <cell r="F892">
            <v>1.8</v>
          </cell>
          <cell r="G892">
            <v>22.01</v>
          </cell>
          <cell r="H892">
            <v>0.35</v>
          </cell>
          <cell r="I892">
            <v>4.3099999999999996</v>
          </cell>
          <cell r="J892">
            <v>59.44</v>
          </cell>
        </row>
        <row r="893">
          <cell r="A893" t="str">
            <v>BSC_Salzburg_A</v>
          </cell>
          <cell r="B893">
            <v>1733</v>
          </cell>
          <cell r="C893" t="str">
            <v>SASG_Bessarabierstr</v>
          </cell>
          <cell r="D893">
            <v>1</v>
          </cell>
          <cell r="E893">
            <v>3</v>
          </cell>
          <cell r="F893">
            <v>2.38</v>
          </cell>
          <cell r="G893">
            <v>28.99</v>
          </cell>
          <cell r="H893">
            <v>0.57999999999999996</v>
          </cell>
          <cell r="I893">
            <v>7.06</v>
          </cell>
          <cell r="J893">
            <v>97.22</v>
          </cell>
        </row>
        <row r="894">
          <cell r="A894" t="str">
            <v>BSC_Salzburg_A</v>
          </cell>
          <cell r="B894">
            <v>630</v>
          </cell>
          <cell r="C894" t="str">
            <v>SASG_Chiemseegasse</v>
          </cell>
          <cell r="D894">
            <v>1</v>
          </cell>
          <cell r="E894">
            <v>1</v>
          </cell>
          <cell r="F894">
            <v>3.23</v>
          </cell>
          <cell r="G894">
            <v>39.450000000000003</v>
          </cell>
          <cell r="H894">
            <v>0.77</v>
          </cell>
          <cell r="I894">
            <v>9.41</v>
          </cell>
          <cell r="J894">
            <v>129.66</v>
          </cell>
        </row>
        <row r="895">
          <cell r="A895" t="str">
            <v>BSC_Salzburg_A</v>
          </cell>
          <cell r="B895">
            <v>631</v>
          </cell>
          <cell r="C895" t="str">
            <v>SASG_Chiemseegasse</v>
          </cell>
          <cell r="D895">
            <v>1</v>
          </cell>
          <cell r="E895">
            <v>2</v>
          </cell>
          <cell r="F895">
            <v>3.09</v>
          </cell>
          <cell r="G895">
            <v>37.68</v>
          </cell>
          <cell r="H895">
            <v>0.88</v>
          </cell>
          <cell r="I895">
            <v>10.72</v>
          </cell>
          <cell r="J895">
            <v>147.65</v>
          </cell>
        </row>
        <row r="896">
          <cell r="A896" t="str">
            <v>BSC_Salzburg_B</v>
          </cell>
          <cell r="B896">
            <v>9614</v>
          </cell>
          <cell r="C896" t="str">
            <v>SASG_Fuerbergstr</v>
          </cell>
          <cell r="D896">
            <v>1</v>
          </cell>
          <cell r="E896">
            <v>1</v>
          </cell>
          <cell r="F896">
            <v>2.91</v>
          </cell>
          <cell r="G896">
            <v>99.05</v>
          </cell>
          <cell r="H896">
            <v>0.79</v>
          </cell>
          <cell r="I896">
            <v>26.87</v>
          </cell>
          <cell r="J896">
            <v>132.5</v>
          </cell>
        </row>
        <row r="897">
          <cell r="A897" t="str">
            <v>BSC_Salzburg_B</v>
          </cell>
          <cell r="B897">
            <v>9615</v>
          </cell>
          <cell r="C897" t="str">
            <v>SASG_Fuerbergstr</v>
          </cell>
          <cell r="D897">
            <v>1</v>
          </cell>
          <cell r="E897">
            <v>2</v>
          </cell>
          <cell r="F897">
            <v>2.38</v>
          </cell>
          <cell r="G897">
            <v>28.99</v>
          </cell>
          <cell r="H897">
            <v>0.53</v>
          </cell>
          <cell r="I897">
            <v>6.52</v>
          </cell>
          <cell r="J897">
            <v>89.84</v>
          </cell>
        </row>
        <row r="898">
          <cell r="A898" t="str">
            <v>BSC_Salzburg_B</v>
          </cell>
          <cell r="B898">
            <v>9616</v>
          </cell>
          <cell r="C898" t="str">
            <v>SASG_Fuerbergstr</v>
          </cell>
          <cell r="D898">
            <v>1</v>
          </cell>
          <cell r="E898">
            <v>3</v>
          </cell>
          <cell r="F898">
            <v>1.95</v>
          </cell>
          <cell r="G898">
            <v>23.72</v>
          </cell>
          <cell r="H898">
            <v>0.59</v>
          </cell>
          <cell r="I898">
            <v>7.16</v>
          </cell>
          <cell r="J898">
            <v>98.68</v>
          </cell>
        </row>
        <row r="899">
          <cell r="A899" t="str">
            <v>BSC_Salzburg_A</v>
          </cell>
          <cell r="B899">
            <v>2586</v>
          </cell>
          <cell r="C899" t="str">
            <v>SASG_Fuerstenallee</v>
          </cell>
          <cell r="D899">
            <v>1</v>
          </cell>
          <cell r="E899">
            <v>1</v>
          </cell>
          <cell r="F899">
            <v>3.67</v>
          </cell>
          <cell r="G899">
            <v>44.72</v>
          </cell>
          <cell r="H899">
            <v>0.94</v>
          </cell>
          <cell r="I899">
            <v>11.41</v>
          </cell>
          <cell r="J899">
            <v>157.12</v>
          </cell>
        </row>
        <row r="900">
          <cell r="A900" t="str">
            <v>BSC_Salzburg_A</v>
          </cell>
          <cell r="B900">
            <v>2686</v>
          </cell>
          <cell r="C900" t="str">
            <v>SASG_Fuerstenallee</v>
          </cell>
          <cell r="D900">
            <v>1</v>
          </cell>
          <cell r="E900">
            <v>2</v>
          </cell>
          <cell r="F900">
            <v>4</v>
          </cell>
          <cell r="G900">
            <v>48.84</v>
          </cell>
          <cell r="H900">
            <v>1.01</v>
          </cell>
          <cell r="I900">
            <v>12.3</v>
          </cell>
          <cell r="J900">
            <v>169.45</v>
          </cell>
        </row>
        <row r="901">
          <cell r="A901" t="str">
            <v>BSC_Salzburg_A</v>
          </cell>
          <cell r="B901">
            <v>2786</v>
          </cell>
          <cell r="C901" t="str">
            <v>SASG_Fuerstenallee</v>
          </cell>
          <cell r="D901">
            <v>1</v>
          </cell>
          <cell r="E901">
            <v>3</v>
          </cell>
          <cell r="F901">
            <v>2.0699999999999998</v>
          </cell>
          <cell r="G901">
            <v>70.599999999999994</v>
          </cell>
          <cell r="H901">
            <v>0.41</v>
          </cell>
          <cell r="I901">
            <v>13.89</v>
          </cell>
          <cell r="J901">
            <v>68.489999999999995</v>
          </cell>
        </row>
        <row r="902">
          <cell r="A902" t="str">
            <v>BSC_Salzburg_B</v>
          </cell>
          <cell r="B902">
            <v>2086</v>
          </cell>
          <cell r="C902" t="str">
            <v>SASG_Gaisbergstr</v>
          </cell>
          <cell r="D902">
            <v>1</v>
          </cell>
          <cell r="E902">
            <v>1</v>
          </cell>
          <cell r="F902">
            <v>1.68</v>
          </cell>
          <cell r="G902">
            <v>57.06</v>
          </cell>
          <cell r="H902">
            <v>0.27</v>
          </cell>
          <cell r="I902">
            <v>9.24</v>
          </cell>
          <cell r="J902">
            <v>45.56</v>
          </cell>
        </row>
        <row r="903">
          <cell r="A903" t="str">
            <v>BSC_Salzburg_B</v>
          </cell>
          <cell r="B903">
            <v>2186</v>
          </cell>
          <cell r="C903" t="str">
            <v>SASG_Gaisbergstr</v>
          </cell>
          <cell r="D903">
            <v>1</v>
          </cell>
          <cell r="E903">
            <v>2</v>
          </cell>
          <cell r="F903">
            <v>3.16</v>
          </cell>
          <cell r="G903">
            <v>107.65</v>
          </cell>
          <cell r="H903">
            <v>0.9</v>
          </cell>
          <cell r="I903">
            <v>30.8</v>
          </cell>
          <cell r="J903">
            <v>151.91</v>
          </cell>
        </row>
        <row r="904">
          <cell r="A904" t="str">
            <v>BSC_Salzburg_B</v>
          </cell>
          <cell r="B904">
            <v>2286</v>
          </cell>
          <cell r="C904" t="str">
            <v>SASG_Gaisbergstr</v>
          </cell>
          <cell r="D904">
            <v>1</v>
          </cell>
          <cell r="E904">
            <v>3</v>
          </cell>
          <cell r="F904">
            <v>1.78</v>
          </cell>
          <cell r="G904">
            <v>60.81</v>
          </cell>
          <cell r="H904">
            <v>0.5</v>
          </cell>
          <cell r="I904">
            <v>17.05</v>
          </cell>
          <cell r="J904">
            <v>84.1</v>
          </cell>
        </row>
        <row r="905">
          <cell r="A905" t="str">
            <v>BSC_Salzburg_A</v>
          </cell>
          <cell r="B905">
            <v>2386</v>
          </cell>
          <cell r="C905" t="str">
            <v>SASG_Ginzkeyplatz</v>
          </cell>
          <cell r="D905">
            <v>1</v>
          </cell>
          <cell r="E905">
            <v>1</v>
          </cell>
          <cell r="F905">
            <v>3.11</v>
          </cell>
          <cell r="G905">
            <v>37.93</v>
          </cell>
          <cell r="H905">
            <v>0.98</v>
          </cell>
          <cell r="I905">
            <v>11.93</v>
          </cell>
          <cell r="J905">
            <v>164.39</v>
          </cell>
        </row>
        <row r="906">
          <cell r="A906" t="str">
            <v>BSC_Salzburg_A</v>
          </cell>
          <cell r="B906">
            <v>2486</v>
          </cell>
          <cell r="C906" t="str">
            <v>SASG_Ginzkeyplatz</v>
          </cell>
          <cell r="D906">
            <v>1</v>
          </cell>
          <cell r="E906">
            <v>2</v>
          </cell>
          <cell r="F906">
            <v>2.82</v>
          </cell>
          <cell r="G906">
            <v>34.42</v>
          </cell>
          <cell r="H906">
            <v>0.71</v>
          </cell>
          <cell r="I906">
            <v>8.67</v>
          </cell>
          <cell r="J906">
            <v>119.4</v>
          </cell>
        </row>
        <row r="907">
          <cell r="A907" t="str">
            <v>BSC_Salzburg_A</v>
          </cell>
          <cell r="B907">
            <v>11540</v>
          </cell>
          <cell r="C907" t="str">
            <v>SASG_Ginzkeyplatz</v>
          </cell>
          <cell r="D907">
            <v>1</v>
          </cell>
          <cell r="E907">
            <v>3</v>
          </cell>
          <cell r="F907">
            <v>2.69</v>
          </cell>
          <cell r="G907">
            <v>32.74</v>
          </cell>
          <cell r="H907">
            <v>0.64</v>
          </cell>
          <cell r="I907">
            <v>7.81</v>
          </cell>
          <cell r="J907">
            <v>107.66</v>
          </cell>
        </row>
        <row r="908">
          <cell r="A908" t="str">
            <v>BSC_Salzburg_A</v>
          </cell>
          <cell r="B908">
            <v>9780</v>
          </cell>
          <cell r="C908" t="str">
            <v>SASG_IH_Europark</v>
          </cell>
          <cell r="D908">
            <v>1</v>
          </cell>
          <cell r="E908">
            <v>1</v>
          </cell>
          <cell r="F908">
            <v>0.97</v>
          </cell>
          <cell r="G908">
            <v>32.96</v>
          </cell>
          <cell r="H908">
            <v>0.1</v>
          </cell>
          <cell r="I908">
            <v>3.47</v>
          </cell>
          <cell r="J908">
            <v>17.11</v>
          </cell>
        </row>
        <row r="909">
          <cell r="A909" t="str">
            <v>BSC_Salzburg_A</v>
          </cell>
          <cell r="B909">
            <v>9800</v>
          </cell>
          <cell r="C909" t="str">
            <v>SASG_IH_Europark</v>
          </cell>
          <cell r="D909">
            <v>2</v>
          </cell>
          <cell r="E909">
            <v>1</v>
          </cell>
          <cell r="F909">
            <v>0.74</v>
          </cell>
          <cell r="G909">
            <v>25.21</v>
          </cell>
          <cell r="H909">
            <v>0.06</v>
          </cell>
          <cell r="I909">
            <v>2.0099999999999998</v>
          </cell>
          <cell r="J909">
            <v>9.9</v>
          </cell>
        </row>
        <row r="910">
          <cell r="A910" t="str">
            <v>BSC_Salzburg_A</v>
          </cell>
          <cell r="B910">
            <v>9801</v>
          </cell>
          <cell r="C910" t="str">
            <v>SASG_IH_Europark</v>
          </cell>
          <cell r="D910">
            <v>3</v>
          </cell>
          <cell r="E910">
            <v>1</v>
          </cell>
          <cell r="F910">
            <v>0.92</v>
          </cell>
          <cell r="G910">
            <v>31.26</v>
          </cell>
          <cell r="H910">
            <v>0.09</v>
          </cell>
          <cell r="I910">
            <v>3.21</v>
          </cell>
          <cell r="J910">
            <v>15.84</v>
          </cell>
        </row>
        <row r="911">
          <cell r="A911" t="str">
            <v>BSC_Salzburg_A</v>
          </cell>
          <cell r="B911">
            <v>53</v>
          </cell>
          <cell r="C911" t="str">
            <v>SASG_Innsbr_Bundesstr</v>
          </cell>
          <cell r="D911">
            <v>1</v>
          </cell>
          <cell r="E911">
            <v>1</v>
          </cell>
          <cell r="F911">
            <v>1.53</v>
          </cell>
          <cell r="G911">
            <v>52.29</v>
          </cell>
          <cell r="H911">
            <v>0.28999999999999998</v>
          </cell>
          <cell r="I911">
            <v>9.85</v>
          </cell>
          <cell r="J911">
            <v>48.57</v>
          </cell>
        </row>
        <row r="912">
          <cell r="A912" t="str">
            <v>BSC_Salzburg_A</v>
          </cell>
          <cell r="B912">
            <v>54</v>
          </cell>
          <cell r="C912" t="str">
            <v>SASG_Innsbr_Bundesstr</v>
          </cell>
          <cell r="D912">
            <v>1</v>
          </cell>
          <cell r="E912">
            <v>2</v>
          </cell>
          <cell r="F912">
            <v>4.09</v>
          </cell>
          <cell r="G912">
            <v>49.85</v>
          </cell>
          <cell r="H912">
            <v>1.34</v>
          </cell>
          <cell r="I912">
            <v>16.39</v>
          </cell>
          <cell r="J912">
            <v>225.75</v>
          </cell>
        </row>
        <row r="913">
          <cell r="A913" t="str">
            <v>BSC_Salzburg_A</v>
          </cell>
          <cell r="B913">
            <v>55</v>
          </cell>
          <cell r="C913" t="str">
            <v>SASG_Innsbr_Bundesstr</v>
          </cell>
          <cell r="D913">
            <v>1</v>
          </cell>
          <cell r="E913">
            <v>3</v>
          </cell>
          <cell r="F913">
            <v>6.08</v>
          </cell>
          <cell r="G913">
            <v>74.2</v>
          </cell>
          <cell r="H913">
            <v>1.75</v>
          </cell>
          <cell r="I913">
            <v>21.35</v>
          </cell>
          <cell r="J913">
            <v>294.17</v>
          </cell>
        </row>
        <row r="914">
          <cell r="A914" t="str">
            <v>BSC_Salzburg_B</v>
          </cell>
          <cell r="B914">
            <v>86</v>
          </cell>
          <cell r="C914" t="str">
            <v>SASG_Itzlinger_Hauptstr</v>
          </cell>
          <cell r="D914">
            <v>1</v>
          </cell>
          <cell r="E914">
            <v>1</v>
          </cell>
          <cell r="F914">
            <v>2.9</v>
          </cell>
          <cell r="G914">
            <v>35.33</v>
          </cell>
          <cell r="H914">
            <v>1.08</v>
          </cell>
          <cell r="I914">
            <v>13.22</v>
          </cell>
          <cell r="J914">
            <v>182.11</v>
          </cell>
        </row>
        <row r="915">
          <cell r="A915" t="str">
            <v>BSC_Salzburg_B</v>
          </cell>
          <cell r="B915">
            <v>186</v>
          </cell>
          <cell r="C915" t="str">
            <v>SASG_Itzlinger_Hauptstr</v>
          </cell>
          <cell r="D915">
            <v>1</v>
          </cell>
          <cell r="E915">
            <v>2</v>
          </cell>
          <cell r="F915">
            <v>2.06</v>
          </cell>
          <cell r="G915">
            <v>70.260000000000005</v>
          </cell>
          <cell r="H915">
            <v>0.55000000000000004</v>
          </cell>
          <cell r="I915">
            <v>18.66</v>
          </cell>
          <cell r="J915">
            <v>92.04</v>
          </cell>
        </row>
        <row r="916">
          <cell r="A916" t="str">
            <v>BSC_Salzburg_B</v>
          </cell>
          <cell r="B916">
            <v>286</v>
          </cell>
          <cell r="C916" t="str">
            <v>SASG_Itzlinger_Hauptstr</v>
          </cell>
          <cell r="D916">
            <v>1</v>
          </cell>
          <cell r="E916">
            <v>3</v>
          </cell>
          <cell r="F916">
            <v>3.05</v>
          </cell>
          <cell r="G916">
            <v>103.82</v>
          </cell>
          <cell r="H916">
            <v>0.87</v>
          </cell>
          <cell r="I916">
            <v>29.58</v>
          </cell>
          <cell r="J916">
            <v>145.86000000000001</v>
          </cell>
        </row>
        <row r="917">
          <cell r="A917" t="str">
            <v>BSC_Salzburg_B</v>
          </cell>
          <cell r="B917">
            <v>386</v>
          </cell>
          <cell r="C917" t="str">
            <v>SASG_Linzer_Bundesstr</v>
          </cell>
          <cell r="D917">
            <v>1</v>
          </cell>
          <cell r="E917">
            <v>1</v>
          </cell>
          <cell r="F917">
            <v>1.55</v>
          </cell>
          <cell r="G917">
            <v>52.89</v>
          </cell>
          <cell r="H917">
            <v>0.4</v>
          </cell>
          <cell r="I917">
            <v>13.74</v>
          </cell>
          <cell r="J917">
            <v>67.77</v>
          </cell>
        </row>
        <row r="918">
          <cell r="A918" t="str">
            <v>BSC_Salzburg_B</v>
          </cell>
          <cell r="B918">
            <v>486</v>
          </cell>
          <cell r="C918" t="str">
            <v>SASG_Linzer_Bundesstr</v>
          </cell>
          <cell r="D918">
            <v>1</v>
          </cell>
          <cell r="E918">
            <v>2</v>
          </cell>
          <cell r="F918">
            <v>1.51</v>
          </cell>
          <cell r="G918">
            <v>18.440000000000001</v>
          </cell>
          <cell r="H918">
            <v>0.39</v>
          </cell>
          <cell r="I918">
            <v>4.7</v>
          </cell>
          <cell r="J918">
            <v>64.739999999999995</v>
          </cell>
        </row>
        <row r="919">
          <cell r="A919" t="str">
            <v>BSC_Salzburg_A</v>
          </cell>
          <cell r="B919">
            <v>7</v>
          </cell>
          <cell r="C919" t="str">
            <v>SASG_Michael_Pacher_Str</v>
          </cell>
          <cell r="D919">
            <v>1</v>
          </cell>
          <cell r="E919">
            <v>1</v>
          </cell>
          <cell r="F919">
            <v>3.7</v>
          </cell>
          <cell r="G919">
            <v>45.15</v>
          </cell>
          <cell r="H919">
            <v>1.2</v>
          </cell>
          <cell r="I919">
            <v>14.62</v>
          </cell>
          <cell r="J919">
            <v>201.42</v>
          </cell>
        </row>
        <row r="920">
          <cell r="A920" t="str">
            <v>BSC_Salzburg_A</v>
          </cell>
          <cell r="B920">
            <v>8</v>
          </cell>
          <cell r="C920" t="str">
            <v>SASG_Michael_Pacher_Str</v>
          </cell>
          <cell r="D920">
            <v>1</v>
          </cell>
          <cell r="E920">
            <v>2</v>
          </cell>
          <cell r="F920">
            <v>6.72</v>
          </cell>
          <cell r="G920">
            <v>81.95</v>
          </cell>
          <cell r="H920">
            <v>1.56</v>
          </cell>
          <cell r="I920">
            <v>18.989999999999998</v>
          </cell>
          <cell r="J920">
            <v>261.61</v>
          </cell>
        </row>
        <row r="921">
          <cell r="A921" t="str">
            <v>BSC_Salzburg_A</v>
          </cell>
          <cell r="B921">
            <v>9</v>
          </cell>
          <cell r="C921" t="str">
            <v>SASG_Michael_Pacher_Str</v>
          </cell>
          <cell r="D921">
            <v>1</v>
          </cell>
          <cell r="E921">
            <v>3</v>
          </cell>
          <cell r="F921">
            <v>1.89</v>
          </cell>
          <cell r="G921">
            <v>64.47</v>
          </cell>
          <cell r="H921">
            <v>0.52</v>
          </cell>
          <cell r="I921">
            <v>17.8</v>
          </cell>
          <cell r="J921">
            <v>87.77</v>
          </cell>
        </row>
        <row r="922">
          <cell r="A922" t="str">
            <v>BSC_Salzburg_A</v>
          </cell>
          <cell r="B922">
            <v>2886</v>
          </cell>
          <cell r="C922" t="str">
            <v>SASG_Moosstr</v>
          </cell>
          <cell r="D922">
            <v>1</v>
          </cell>
          <cell r="E922">
            <v>1</v>
          </cell>
          <cell r="F922">
            <v>3.69</v>
          </cell>
          <cell r="G922">
            <v>44.97</v>
          </cell>
          <cell r="H922">
            <v>1.01</v>
          </cell>
          <cell r="I922">
            <v>12.29</v>
          </cell>
          <cell r="J922">
            <v>169.36</v>
          </cell>
        </row>
        <row r="923">
          <cell r="A923" t="str">
            <v>BSC_Salzburg_A</v>
          </cell>
          <cell r="B923">
            <v>1686</v>
          </cell>
          <cell r="C923" t="str">
            <v>SASG_Muenchner_Bundesstr</v>
          </cell>
          <cell r="D923">
            <v>1</v>
          </cell>
          <cell r="E923">
            <v>1</v>
          </cell>
          <cell r="F923">
            <v>5.25</v>
          </cell>
          <cell r="G923">
            <v>178.85</v>
          </cell>
          <cell r="H923">
            <v>2.0299999999999998</v>
          </cell>
          <cell r="I923">
            <v>69.25</v>
          </cell>
          <cell r="J923">
            <v>341.53</v>
          </cell>
        </row>
        <row r="924">
          <cell r="A924" t="str">
            <v>BSC_Salzburg_A</v>
          </cell>
          <cell r="B924">
            <v>1386</v>
          </cell>
          <cell r="C924" t="str">
            <v>SASG_Pillweinstr</v>
          </cell>
          <cell r="D924">
            <v>1</v>
          </cell>
          <cell r="E924">
            <v>1</v>
          </cell>
          <cell r="F924">
            <v>1.69</v>
          </cell>
          <cell r="G924">
            <v>57.57</v>
          </cell>
          <cell r="H924">
            <v>0.44</v>
          </cell>
          <cell r="I924">
            <v>14.99</v>
          </cell>
          <cell r="J924">
            <v>73.900000000000006</v>
          </cell>
        </row>
        <row r="925">
          <cell r="A925" t="str">
            <v>BSC_Salzburg_A</v>
          </cell>
          <cell r="B925">
            <v>1486</v>
          </cell>
          <cell r="C925" t="str">
            <v>SASG_Pillweinstr</v>
          </cell>
          <cell r="D925">
            <v>1</v>
          </cell>
          <cell r="E925">
            <v>2</v>
          </cell>
          <cell r="F925">
            <v>6.51</v>
          </cell>
          <cell r="G925">
            <v>79.39</v>
          </cell>
          <cell r="H925">
            <v>1.83</v>
          </cell>
          <cell r="I925">
            <v>22.26</v>
          </cell>
          <cell r="J925">
            <v>306.67</v>
          </cell>
        </row>
        <row r="926">
          <cell r="A926" t="str">
            <v>BSC_Salzburg_A</v>
          </cell>
          <cell r="B926">
            <v>1586</v>
          </cell>
          <cell r="C926" t="str">
            <v>SASG_Pillweinstr</v>
          </cell>
          <cell r="D926">
            <v>1</v>
          </cell>
          <cell r="E926">
            <v>3</v>
          </cell>
          <cell r="F926">
            <v>1.5</v>
          </cell>
          <cell r="G926">
            <v>51.01</v>
          </cell>
          <cell r="H926">
            <v>0.38</v>
          </cell>
          <cell r="I926">
            <v>13.02</v>
          </cell>
          <cell r="J926">
            <v>64.22</v>
          </cell>
        </row>
        <row r="927">
          <cell r="A927" t="str">
            <v>BSC_Salzburg_B</v>
          </cell>
          <cell r="B927">
            <v>1086</v>
          </cell>
          <cell r="C927" t="str">
            <v>SASG_Rainerstr</v>
          </cell>
          <cell r="D927">
            <v>1</v>
          </cell>
          <cell r="E927">
            <v>1</v>
          </cell>
          <cell r="F927">
            <v>4.72</v>
          </cell>
          <cell r="G927">
            <v>57.53</v>
          </cell>
          <cell r="H927">
            <v>1.55</v>
          </cell>
          <cell r="I927">
            <v>18.96</v>
          </cell>
          <cell r="J927">
            <v>261.2</v>
          </cell>
        </row>
        <row r="928">
          <cell r="A928" t="str">
            <v>BSC_Salzburg_B</v>
          </cell>
          <cell r="B928">
            <v>1186</v>
          </cell>
          <cell r="C928" t="str">
            <v>SASG_Rainerstr</v>
          </cell>
          <cell r="D928">
            <v>1</v>
          </cell>
          <cell r="E928">
            <v>2</v>
          </cell>
          <cell r="F928">
            <v>3.67</v>
          </cell>
          <cell r="G928">
            <v>44.82</v>
          </cell>
          <cell r="H928">
            <v>0.99</v>
          </cell>
          <cell r="I928">
            <v>12.08</v>
          </cell>
          <cell r="J928">
            <v>166.44</v>
          </cell>
        </row>
        <row r="929">
          <cell r="A929" t="str">
            <v>BSC_Salzburg_B</v>
          </cell>
          <cell r="B929">
            <v>1286</v>
          </cell>
          <cell r="C929" t="str">
            <v>SASG_Rainerstr</v>
          </cell>
          <cell r="D929">
            <v>1</v>
          </cell>
          <cell r="E929">
            <v>3</v>
          </cell>
          <cell r="F929">
            <v>2.4900000000000002</v>
          </cell>
          <cell r="G929">
            <v>30.4</v>
          </cell>
          <cell r="H929">
            <v>0.75</v>
          </cell>
          <cell r="I929">
            <v>9.2100000000000009</v>
          </cell>
          <cell r="J929">
            <v>126.83</v>
          </cell>
        </row>
        <row r="930">
          <cell r="A930" t="str">
            <v>BSC_Salzburg_B</v>
          </cell>
          <cell r="B930">
            <v>9609</v>
          </cell>
          <cell r="C930" t="str">
            <v>SASG_Scherenbrandtnerhofstr</v>
          </cell>
          <cell r="D930">
            <v>1</v>
          </cell>
          <cell r="E930">
            <v>1</v>
          </cell>
          <cell r="F930">
            <v>2.15</v>
          </cell>
          <cell r="G930">
            <v>26.22</v>
          </cell>
          <cell r="H930">
            <v>0.48</v>
          </cell>
          <cell r="I930">
            <v>5.8</v>
          </cell>
          <cell r="J930">
            <v>79.959999999999994</v>
          </cell>
        </row>
        <row r="931">
          <cell r="A931" t="str">
            <v>BSC_Salzburg_B</v>
          </cell>
          <cell r="B931">
            <v>9610</v>
          </cell>
          <cell r="C931" t="str">
            <v>SASG_Scherenbrandtnerhofstr</v>
          </cell>
          <cell r="D931">
            <v>1</v>
          </cell>
          <cell r="E931">
            <v>2</v>
          </cell>
          <cell r="F931">
            <v>1.34</v>
          </cell>
          <cell r="G931">
            <v>16.309999999999999</v>
          </cell>
          <cell r="H931">
            <v>0.38</v>
          </cell>
          <cell r="I931">
            <v>4.62</v>
          </cell>
          <cell r="J931">
            <v>63.65</v>
          </cell>
        </row>
        <row r="932">
          <cell r="A932" t="str">
            <v>BSC_Salzburg_B</v>
          </cell>
          <cell r="B932">
            <v>9611</v>
          </cell>
          <cell r="C932" t="str">
            <v>SASG_Scherenbrandtnerhofstr</v>
          </cell>
          <cell r="D932">
            <v>1</v>
          </cell>
          <cell r="E932">
            <v>3</v>
          </cell>
          <cell r="F932">
            <v>1.83</v>
          </cell>
          <cell r="G932">
            <v>22.32</v>
          </cell>
          <cell r="H932">
            <v>0.39</v>
          </cell>
          <cell r="I932">
            <v>4.7699999999999996</v>
          </cell>
          <cell r="J932">
            <v>65.75</v>
          </cell>
        </row>
        <row r="933">
          <cell r="A933" t="str">
            <v>BSC_Salzburg_A</v>
          </cell>
          <cell r="B933">
            <v>786</v>
          </cell>
          <cell r="C933" t="str">
            <v>SASG_Schumacherstr</v>
          </cell>
          <cell r="D933">
            <v>1</v>
          </cell>
          <cell r="E933">
            <v>1</v>
          </cell>
          <cell r="F933">
            <v>4.79</v>
          </cell>
          <cell r="G933">
            <v>58.47</v>
          </cell>
          <cell r="H933">
            <v>1.63</v>
          </cell>
          <cell r="I933">
            <v>19.940000000000001</v>
          </cell>
          <cell r="J933">
            <v>274.67</v>
          </cell>
        </row>
        <row r="934">
          <cell r="A934" t="str">
            <v>BSC_Salzburg_A</v>
          </cell>
          <cell r="B934">
            <v>886</v>
          </cell>
          <cell r="C934" t="str">
            <v>SASG_Schumacherstr</v>
          </cell>
          <cell r="D934">
            <v>1</v>
          </cell>
          <cell r="E934">
            <v>2</v>
          </cell>
          <cell r="F934">
            <v>5.36</v>
          </cell>
          <cell r="G934">
            <v>65.33</v>
          </cell>
          <cell r="H934">
            <v>1.6</v>
          </cell>
          <cell r="I934">
            <v>19.57</v>
          </cell>
          <cell r="J934">
            <v>269.61</v>
          </cell>
        </row>
        <row r="935">
          <cell r="A935" t="str">
            <v>BSC_Salzburg_A</v>
          </cell>
          <cell r="B935">
            <v>986</v>
          </cell>
          <cell r="C935" t="str">
            <v>SASG_Schumacherstr</v>
          </cell>
          <cell r="D935">
            <v>1</v>
          </cell>
          <cell r="E935">
            <v>3</v>
          </cell>
          <cell r="F935">
            <v>2.71</v>
          </cell>
          <cell r="G935">
            <v>92.49</v>
          </cell>
          <cell r="H935">
            <v>0.83</v>
          </cell>
          <cell r="I935">
            <v>28.33</v>
          </cell>
          <cell r="J935">
            <v>139.69</v>
          </cell>
        </row>
        <row r="936">
          <cell r="A936" t="str">
            <v>BSC_Salzburg_A</v>
          </cell>
          <cell r="B936">
            <v>9603</v>
          </cell>
          <cell r="C936" t="str">
            <v>SASG_Siezenheimerstr</v>
          </cell>
          <cell r="D936">
            <v>1</v>
          </cell>
          <cell r="E936">
            <v>1</v>
          </cell>
          <cell r="F936">
            <v>2.3199999999999998</v>
          </cell>
          <cell r="G936">
            <v>79.12</v>
          </cell>
          <cell r="H936">
            <v>0.76</v>
          </cell>
          <cell r="I936">
            <v>25.89</v>
          </cell>
          <cell r="J936">
            <v>127.7</v>
          </cell>
        </row>
        <row r="937">
          <cell r="A937" t="str">
            <v>BSC_Salzburg_A</v>
          </cell>
          <cell r="B937">
            <v>9604</v>
          </cell>
          <cell r="C937" t="str">
            <v>SASG_Siezenheimerstr</v>
          </cell>
          <cell r="D937">
            <v>1</v>
          </cell>
          <cell r="E937">
            <v>2</v>
          </cell>
          <cell r="F937">
            <v>3.3</v>
          </cell>
          <cell r="G937">
            <v>112.51</v>
          </cell>
          <cell r="H937">
            <v>1.02</v>
          </cell>
          <cell r="I937">
            <v>34.81</v>
          </cell>
          <cell r="J937">
            <v>171.68</v>
          </cell>
        </row>
        <row r="938">
          <cell r="A938" t="str">
            <v>BSC_Salzburg_A</v>
          </cell>
          <cell r="B938">
            <v>9605</v>
          </cell>
          <cell r="C938" t="str">
            <v>SASG_Siezenheimerstr</v>
          </cell>
          <cell r="D938">
            <v>1</v>
          </cell>
          <cell r="E938">
            <v>3</v>
          </cell>
          <cell r="F938">
            <v>3.71</v>
          </cell>
          <cell r="G938">
            <v>126.47</v>
          </cell>
          <cell r="H938">
            <v>0.87</v>
          </cell>
          <cell r="I938">
            <v>29.53</v>
          </cell>
          <cell r="J938">
            <v>145.61000000000001</v>
          </cell>
        </row>
        <row r="939">
          <cell r="A939" t="str">
            <v>BSC_Salzburg_A</v>
          </cell>
          <cell r="B939">
            <v>2986</v>
          </cell>
          <cell r="C939" t="str">
            <v>SASG_Universitaetsplatz</v>
          </cell>
          <cell r="D939">
            <v>1</v>
          </cell>
          <cell r="E939">
            <v>1</v>
          </cell>
          <cell r="F939">
            <v>7.14</v>
          </cell>
          <cell r="G939">
            <v>87.04</v>
          </cell>
          <cell r="H939">
            <v>2.2000000000000002</v>
          </cell>
          <cell r="I939">
            <v>26.88</v>
          </cell>
          <cell r="J939">
            <v>370.26</v>
          </cell>
        </row>
        <row r="940">
          <cell r="A940" t="str">
            <v>BSC_Salzburg_A</v>
          </cell>
          <cell r="B940">
            <v>52</v>
          </cell>
          <cell r="C940" t="str">
            <v>SASL_Anif</v>
          </cell>
          <cell r="D940">
            <v>1</v>
          </cell>
          <cell r="E940">
            <v>1</v>
          </cell>
          <cell r="F940">
            <v>6.64</v>
          </cell>
          <cell r="G940">
            <v>80.97</v>
          </cell>
          <cell r="H940">
            <v>1.97</v>
          </cell>
          <cell r="I940">
            <v>24.01</v>
          </cell>
          <cell r="J940">
            <v>330.82</v>
          </cell>
        </row>
        <row r="941">
          <cell r="A941" t="str">
            <v>BSC_Salzburg_A</v>
          </cell>
          <cell r="B941">
            <v>9626</v>
          </cell>
          <cell r="C941" t="str">
            <v>SASL_Anif_Zentrum</v>
          </cell>
          <cell r="D941">
            <v>1</v>
          </cell>
          <cell r="E941">
            <v>1</v>
          </cell>
          <cell r="F941">
            <v>2.27</v>
          </cell>
          <cell r="G941">
            <v>77.42</v>
          </cell>
          <cell r="H941">
            <v>0.62</v>
          </cell>
          <cell r="I941">
            <v>21.29</v>
          </cell>
          <cell r="J941">
            <v>104.99</v>
          </cell>
        </row>
        <row r="942">
          <cell r="A942" t="str">
            <v>BSC_Salzburg_A</v>
          </cell>
          <cell r="B942">
            <v>569</v>
          </cell>
          <cell r="C942" t="str">
            <v>SASL_Anthering</v>
          </cell>
          <cell r="D942">
            <v>1</v>
          </cell>
          <cell r="E942">
            <v>1</v>
          </cell>
          <cell r="F942">
            <v>2.2599999999999998</v>
          </cell>
          <cell r="G942">
            <v>76.91</v>
          </cell>
          <cell r="H942">
            <v>0.56999999999999995</v>
          </cell>
          <cell r="I942">
            <v>19.47</v>
          </cell>
          <cell r="J942">
            <v>96.03</v>
          </cell>
        </row>
        <row r="943">
          <cell r="A943" t="str">
            <v>BSC_Salzburg_B</v>
          </cell>
          <cell r="B943">
            <v>17</v>
          </cell>
          <cell r="C943" t="str">
            <v>SASL_Bergheim</v>
          </cell>
          <cell r="D943">
            <v>1</v>
          </cell>
          <cell r="E943">
            <v>1</v>
          </cell>
          <cell r="F943">
            <v>3.7</v>
          </cell>
          <cell r="G943">
            <v>126.05</v>
          </cell>
          <cell r="H943">
            <v>1.0900000000000001</v>
          </cell>
          <cell r="I943">
            <v>37.08</v>
          </cell>
          <cell r="J943">
            <v>182.88</v>
          </cell>
        </row>
        <row r="944">
          <cell r="A944" t="str">
            <v>BSC_Salzburg_A</v>
          </cell>
          <cell r="B944">
            <v>572</v>
          </cell>
          <cell r="C944" t="str">
            <v>SASL_Buermoos</v>
          </cell>
          <cell r="D944">
            <v>1</v>
          </cell>
          <cell r="E944">
            <v>1</v>
          </cell>
          <cell r="F944">
            <v>2.4</v>
          </cell>
          <cell r="G944">
            <v>29.31</v>
          </cell>
          <cell r="H944">
            <v>0.76</v>
          </cell>
          <cell r="I944">
            <v>9.24</v>
          </cell>
          <cell r="J944">
            <v>127.3</v>
          </cell>
        </row>
        <row r="945">
          <cell r="A945" t="str">
            <v>BSC_Salzburg_B</v>
          </cell>
          <cell r="B945">
            <v>568</v>
          </cell>
          <cell r="C945" t="str">
            <v>SASL_Elixhausen</v>
          </cell>
          <cell r="D945">
            <v>1</v>
          </cell>
          <cell r="E945">
            <v>1</v>
          </cell>
          <cell r="F945">
            <v>1.77</v>
          </cell>
          <cell r="G945">
            <v>60.38</v>
          </cell>
          <cell r="H945">
            <v>0.41</v>
          </cell>
          <cell r="I945">
            <v>13.88</v>
          </cell>
          <cell r="J945">
            <v>68.430000000000007</v>
          </cell>
        </row>
        <row r="946">
          <cell r="A946" t="str">
            <v>BSC_Salzburg_B</v>
          </cell>
          <cell r="B946">
            <v>428</v>
          </cell>
          <cell r="C946" t="str">
            <v>SASL_Eugendorf_Reicherting</v>
          </cell>
          <cell r="D946">
            <v>1</v>
          </cell>
          <cell r="E946">
            <v>1</v>
          </cell>
          <cell r="F946">
            <v>4.34</v>
          </cell>
          <cell r="G946">
            <v>52.89</v>
          </cell>
          <cell r="H946">
            <v>1.32</v>
          </cell>
          <cell r="I946">
            <v>16.079999999999998</v>
          </cell>
          <cell r="J946">
            <v>221.58</v>
          </cell>
        </row>
        <row r="947">
          <cell r="A947" t="str">
            <v>BSC_Salzburg_B</v>
          </cell>
          <cell r="B947">
            <v>469</v>
          </cell>
          <cell r="C947" t="str">
            <v>SASL_Fuschl</v>
          </cell>
          <cell r="D947">
            <v>1</v>
          </cell>
          <cell r="E947">
            <v>1</v>
          </cell>
          <cell r="F947">
            <v>2.23</v>
          </cell>
          <cell r="G947">
            <v>27.22</v>
          </cell>
          <cell r="H947">
            <v>0.47</v>
          </cell>
          <cell r="I947">
            <v>5.72</v>
          </cell>
          <cell r="J947">
            <v>78.739999999999995</v>
          </cell>
        </row>
        <row r="948">
          <cell r="A948" t="str">
            <v>BSC_Salzburg_B</v>
          </cell>
          <cell r="B948">
            <v>662</v>
          </cell>
          <cell r="C948" t="str">
            <v>SASL_Henndorf</v>
          </cell>
          <cell r="D948">
            <v>1</v>
          </cell>
          <cell r="E948">
            <v>1</v>
          </cell>
          <cell r="F948">
            <v>5.95</v>
          </cell>
          <cell r="G948">
            <v>72.53</v>
          </cell>
          <cell r="H948">
            <v>1.37</v>
          </cell>
          <cell r="I948">
            <v>16.7</v>
          </cell>
          <cell r="J948">
            <v>230.08</v>
          </cell>
        </row>
        <row r="949">
          <cell r="A949" t="str">
            <v>BSC_Salzburg_B</v>
          </cell>
          <cell r="B949">
            <v>574</v>
          </cell>
          <cell r="C949" t="str">
            <v>SASL_Mattsee</v>
          </cell>
          <cell r="D949">
            <v>1</v>
          </cell>
          <cell r="E949">
            <v>1</v>
          </cell>
          <cell r="F949">
            <v>2.34</v>
          </cell>
          <cell r="G949">
            <v>79.72</v>
          </cell>
          <cell r="H949">
            <v>0.64</v>
          </cell>
          <cell r="I949">
            <v>21.64</v>
          </cell>
          <cell r="J949">
            <v>106.74</v>
          </cell>
        </row>
        <row r="950">
          <cell r="A950" t="str">
            <v>BSC_Salzburg_B</v>
          </cell>
          <cell r="B950">
            <v>663</v>
          </cell>
          <cell r="C950" t="str">
            <v>SASL_Neumarkt</v>
          </cell>
          <cell r="D950">
            <v>1</v>
          </cell>
          <cell r="E950">
            <v>1</v>
          </cell>
          <cell r="F950">
            <v>3.44</v>
          </cell>
          <cell r="G950">
            <v>41.98</v>
          </cell>
          <cell r="H950">
            <v>1.1200000000000001</v>
          </cell>
          <cell r="I950">
            <v>13.65</v>
          </cell>
          <cell r="J950">
            <v>187.99</v>
          </cell>
        </row>
        <row r="951">
          <cell r="A951" t="str">
            <v>BSC_Salzburg_A</v>
          </cell>
          <cell r="B951">
            <v>571</v>
          </cell>
          <cell r="C951" t="str">
            <v>SASL_Oberndorf</v>
          </cell>
          <cell r="D951">
            <v>1</v>
          </cell>
          <cell r="E951">
            <v>1</v>
          </cell>
          <cell r="F951">
            <v>3.22</v>
          </cell>
          <cell r="G951">
            <v>39.270000000000003</v>
          </cell>
          <cell r="H951">
            <v>1.08</v>
          </cell>
          <cell r="I951">
            <v>13.13</v>
          </cell>
          <cell r="J951">
            <v>180.83</v>
          </cell>
        </row>
        <row r="952">
          <cell r="A952" t="str">
            <v>BSC_Salzburg_B</v>
          </cell>
          <cell r="B952">
            <v>573</v>
          </cell>
          <cell r="C952" t="str">
            <v>SASL_Obertrum</v>
          </cell>
          <cell r="D952">
            <v>1</v>
          </cell>
          <cell r="E952">
            <v>1</v>
          </cell>
          <cell r="F952">
            <v>2.08</v>
          </cell>
          <cell r="G952">
            <v>71.03</v>
          </cell>
          <cell r="H952">
            <v>0.56000000000000005</v>
          </cell>
          <cell r="I952">
            <v>19.23</v>
          </cell>
          <cell r="J952">
            <v>94.84</v>
          </cell>
        </row>
        <row r="953">
          <cell r="A953" t="str">
            <v>BSC_Salzburg_B</v>
          </cell>
          <cell r="B953">
            <v>468</v>
          </cell>
          <cell r="C953" t="str">
            <v>SASL_Plainfeld</v>
          </cell>
          <cell r="D953">
            <v>1</v>
          </cell>
          <cell r="E953">
            <v>1</v>
          </cell>
          <cell r="F953">
            <v>1.69</v>
          </cell>
          <cell r="G953">
            <v>20.55</v>
          </cell>
          <cell r="H953">
            <v>0.39</v>
          </cell>
          <cell r="I953">
            <v>4.7699999999999996</v>
          </cell>
          <cell r="J953">
            <v>65.739999999999995</v>
          </cell>
        </row>
        <row r="954">
          <cell r="A954" t="str">
            <v>BSC_Salzburg_B</v>
          </cell>
          <cell r="B954">
            <v>576</v>
          </cell>
          <cell r="C954" t="str">
            <v>SASL_Seekirchen</v>
          </cell>
          <cell r="D954">
            <v>1</v>
          </cell>
          <cell r="E954">
            <v>1</v>
          </cell>
          <cell r="F954">
            <v>3.89</v>
          </cell>
          <cell r="G954">
            <v>47.44</v>
          </cell>
          <cell r="H954">
            <v>1.3</v>
          </cell>
          <cell r="I954">
            <v>15.91</v>
          </cell>
          <cell r="J954">
            <v>219.17</v>
          </cell>
        </row>
        <row r="955">
          <cell r="A955" t="str">
            <v>BSC_Salzburg_A</v>
          </cell>
          <cell r="B955">
            <v>629</v>
          </cell>
          <cell r="C955" t="str">
            <v>SASL_Siezenheim</v>
          </cell>
          <cell r="D955">
            <v>1</v>
          </cell>
          <cell r="E955">
            <v>1</v>
          </cell>
          <cell r="F955">
            <v>2.08</v>
          </cell>
          <cell r="G955">
            <v>70.86</v>
          </cell>
          <cell r="H955">
            <v>0.6</v>
          </cell>
          <cell r="I955">
            <v>20.45</v>
          </cell>
          <cell r="J955">
            <v>100.86</v>
          </cell>
        </row>
        <row r="956">
          <cell r="A956" t="str">
            <v>BSC_Salzburg_A</v>
          </cell>
          <cell r="B956">
            <v>11460</v>
          </cell>
          <cell r="C956" t="str">
            <v>SASL_Siezenheim</v>
          </cell>
          <cell r="D956">
            <v>1</v>
          </cell>
          <cell r="E956">
            <v>2</v>
          </cell>
          <cell r="F956">
            <v>1.79</v>
          </cell>
          <cell r="G956">
            <v>61.06</v>
          </cell>
          <cell r="H956">
            <v>0.51</v>
          </cell>
          <cell r="I956">
            <v>17.329999999999998</v>
          </cell>
          <cell r="J956">
            <v>85.45</v>
          </cell>
        </row>
        <row r="957">
          <cell r="A957" t="str">
            <v>BSC_Salzburg_B</v>
          </cell>
          <cell r="B957">
            <v>487</v>
          </cell>
          <cell r="C957" t="str">
            <v>SASL_St_Gilgen</v>
          </cell>
          <cell r="D957">
            <v>1</v>
          </cell>
          <cell r="E957">
            <v>1</v>
          </cell>
          <cell r="F957">
            <v>2.64</v>
          </cell>
          <cell r="G957">
            <v>32.22</v>
          </cell>
          <cell r="H957">
            <v>0.62</v>
          </cell>
          <cell r="I957">
            <v>7.58</v>
          </cell>
          <cell r="J957">
            <v>104.38</v>
          </cell>
        </row>
        <row r="958">
          <cell r="A958" t="str">
            <v>BSC_Salzburg_B</v>
          </cell>
          <cell r="B958">
            <v>575</v>
          </cell>
          <cell r="C958" t="str">
            <v>SASL_Strasswalchen</v>
          </cell>
          <cell r="D958">
            <v>1</v>
          </cell>
          <cell r="E958">
            <v>1</v>
          </cell>
          <cell r="F958">
            <v>4.63</v>
          </cell>
          <cell r="G958">
            <v>56.46</v>
          </cell>
          <cell r="H958">
            <v>1.17</v>
          </cell>
          <cell r="I958">
            <v>14.23</v>
          </cell>
          <cell r="J958">
            <v>196.04</v>
          </cell>
        </row>
        <row r="959">
          <cell r="A959" t="str">
            <v>BSC_Vöcklabruck_A</v>
          </cell>
          <cell r="B959">
            <v>832</v>
          </cell>
          <cell r="C959" t="str">
            <v>SASL_Strasswalchen_Brunn</v>
          </cell>
          <cell r="D959">
            <v>1</v>
          </cell>
          <cell r="E959">
            <v>1</v>
          </cell>
          <cell r="F959">
            <v>1.1200000000000001</v>
          </cell>
          <cell r="G959">
            <v>38.07</v>
          </cell>
          <cell r="H959">
            <v>0.22</v>
          </cell>
          <cell r="I959">
            <v>7.44</v>
          </cell>
          <cell r="J959">
            <v>36.700000000000003</v>
          </cell>
        </row>
        <row r="960">
          <cell r="A960" t="str">
            <v>BSC_Salzburg_B</v>
          </cell>
          <cell r="B960">
            <v>561</v>
          </cell>
          <cell r="C960" t="str">
            <v>SASL_Strobl</v>
          </cell>
          <cell r="D960">
            <v>1</v>
          </cell>
          <cell r="E960">
            <v>1</v>
          </cell>
          <cell r="F960">
            <v>5.26</v>
          </cell>
          <cell r="G960">
            <v>64.14</v>
          </cell>
          <cell r="H960">
            <v>1.33</v>
          </cell>
          <cell r="I960">
            <v>16.260000000000002</v>
          </cell>
          <cell r="J960">
            <v>224.01</v>
          </cell>
        </row>
        <row r="961">
          <cell r="A961" t="str">
            <v>BSC_Salzburg_B</v>
          </cell>
          <cell r="B961">
            <v>200</v>
          </cell>
          <cell r="C961" t="str">
            <v>SASL_Thalgau</v>
          </cell>
          <cell r="D961">
            <v>1</v>
          </cell>
          <cell r="E961">
            <v>1</v>
          </cell>
          <cell r="F961">
            <v>4.13</v>
          </cell>
          <cell r="G961">
            <v>50.33</v>
          </cell>
          <cell r="H961">
            <v>1.1000000000000001</v>
          </cell>
          <cell r="I961">
            <v>13.43</v>
          </cell>
          <cell r="J961">
            <v>184.97</v>
          </cell>
        </row>
        <row r="962">
          <cell r="A962" t="str">
            <v>BSC_Salzburg_B</v>
          </cell>
          <cell r="B962">
            <v>920</v>
          </cell>
          <cell r="C962" t="str">
            <v>SASL_Thalgau_Enzersb</v>
          </cell>
          <cell r="D962">
            <v>1</v>
          </cell>
          <cell r="E962">
            <v>1</v>
          </cell>
          <cell r="F962">
            <v>3.04</v>
          </cell>
          <cell r="G962">
            <v>37.01</v>
          </cell>
          <cell r="H962">
            <v>0.72</v>
          </cell>
          <cell r="I962">
            <v>8.76</v>
          </cell>
          <cell r="J962">
            <v>120.66</v>
          </cell>
        </row>
        <row r="963">
          <cell r="A963" t="str">
            <v>BSC_Salzburg_B</v>
          </cell>
          <cell r="B963">
            <v>463</v>
          </cell>
          <cell r="C963" t="str">
            <v>SASL_Unterkoppl</v>
          </cell>
          <cell r="D963">
            <v>1</v>
          </cell>
          <cell r="E963">
            <v>1</v>
          </cell>
          <cell r="F963">
            <v>1.55</v>
          </cell>
          <cell r="G963">
            <v>18.87</v>
          </cell>
          <cell r="H963">
            <v>0.27</v>
          </cell>
          <cell r="I963">
            <v>3.32</v>
          </cell>
          <cell r="J963">
            <v>45.71</v>
          </cell>
        </row>
        <row r="964">
          <cell r="A964" t="str">
            <v>BSC_Salzburg_A</v>
          </cell>
          <cell r="B964">
            <v>1740</v>
          </cell>
          <cell r="C964" t="str">
            <v>SASL_Wals_Walserberg</v>
          </cell>
          <cell r="D964">
            <v>1</v>
          </cell>
          <cell r="E964">
            <v>1</v>
          </cell>
          <cell r="F964">
            <v>2.1</v>
          </cell>
          <cell r="G964">
            <v>71.540000000000006</v>
          </cell>
          <cell r="H964">
            <v>0.62</v>
          </cell>
          <cell r="I964">
            <v>21.14</v>
          </cell>
          <cell r="J964">
            <v>104.27</v>
          </cell>
        </row>
        <row r="965">
          <cell r="A965" t="str">
            <v>BSC_Bischofshofen_A</v>
          </cell>
          <cell r="B965">
            <v>918</v>
          </cell>
          <cell r="C965" t="str">
            <v>SATA_Mauterndorf</v>
          </cell>
          <cell r="D965">
            <v>1</v>
          </cell>
          <cell r="E965">
            <v>1</v>
          </cell>
          <cell r="F965">
            <v>1.39</v>
          </cell>
          <cell r="G965">
            <v>16.95</v>
          </cell>
          <cell r="H965">
            <v>0.26</v>
          </cell>
          <cell r="I965">
            <v>3.15</v>
          </cell>
          <cell r="J965">
            <v>43.35</v>
          </cell>
        </row>
        <row r="966">
          <cell r="A966" t="str">
            <v>BSC_Bischofshofen_A</v>
          </cell>
          <cell r="B966">
            <v>811</v>
          </cell>
          <cell r="C966" t="str">
            <v>SATA_St_Michael_Feichten</v>
          </cell>
          <cell r="D966">
            <v>1</v>
          </cell>
          <cell r="E966">
            <v>1</v>
          </cell>
          <cell r="F966">
            <v>3.16</v>
          </cell>
          <cell r="G966">
            <v>38.5</v>
          </cell>
          <cell r="H966">
            <v>0.85</v>
          </cell>
          <cell r="I966">
            <v>10.34</v>
          </cell>
          <cell r="J966">
            <v>142.52000000000001</v>
          </cell>
        </row>
        <row r="967">
          <cell r="A967" t="str">
            <v>BSC_Bischofshofen_A</v>
          </cell>
          <cell r="B967">
            <v>919</v>
          </cell>
          <cell r="C967" t="str">
            <v>SATA_Tamsweg</v>
          </cell>
          <cell r="D967">
            <v>1</v>
          </cell>
          <cell r="E967">
            <v>1</v>
          </cell>
          <cell r="F967">
            <v>1.5</v>
          </cell>
          <cell r="G967">
            <v>18.23</v>
          </cell>
          <cell r="H967">
            <v>0.28000000000000003</v>
          </cell>
          <cell r="I967">
            <v>3.41</v>
          </cell>
          <cell r="J967">
            <v>46.96</v>
          </cell>
        </row>
        <row r="968">
          <cell r="A968" t="str">
            <v>BSC_Bischofshofen_A</v>
          </cell>
          <cell r="B968">
            <v>1343</v>
          </cell>
          <cell r="C968" t="str">
            <v>SATA_Tamsweg_Lasaberg</v>
          </cell>
          <cell r="D968">
            <v>1</v>
          </cell>
          <cell r="E968">
            <v>1</v>
          </cell>
          <cell r="F968">
            <v>0.52</v>
          </cell>
          <cell r="G968">
            <v>17.8</v>
          </cell>
          <cell r="H968">
            <v>7.0000000000000007E-2</v>
          </cell>
          <cell r="I968">
            <v>2.4</v>
          </cell>
          <cell r="J968">
            <v>11.82</v>
          </cell>
        </row>
        <row r="969">
          <cell r="A969" t="str">
            <v>BSC_Bischofshofen_A</v>
          </cell>
          <cell r="B969">
            <v>9466</v>
          </cell>
          <cell r="C969" t="str">
            <v>SATA_Tweng_Vorderwinkel</v>
          </cell>
          <cell r="D969">
            <v>1</v>
          </cell>
          <cell r="E969">
            <v>1</v>
          </cell>
          <cell r="F969">
            <v>0.24</v>
          </cell>
          <cell r="G969">
            <v>8.18</v>
          </cell>
          <cell r="H969">
            <v>0.02</v>
          </cell>
          <cell r="I969">
            <v>0.64</v>
          </cell>
          <cell r="J969">
            <v>3.17</v>
          </cell>
        </row>
        <row r="970">
          <cell r="A970" t="str">
            <v>BSC_Bischofshofen_A</v>
          </cell>
          <cell r="B970">
            <v>10562</v>
          </cell>
          <cell r="C970" t="str">
            <v>SATA_Tweng_Vorderwinkel</v>
          </cell>
          <cell r="D970">
            <v>1</v>
          </cell>
          <cell r="E970">
            <v>2</v>
          </cell>
          <cell r="F970">
            <v>0.33</v>
          </cell>
          <cell r="G970">
            <v>11.24</v>
          </cell>
          <cell r="H970">
            <v>0.01</v>
          </cell>
          <cell r="I970">
            <v>0.21</v>
          </cell>
          <cell r="J970">
            <v>1.05</v>
          </cell>
        </row>
        <row r="971">
          <cell r="A971" t="str">
            <v>BSC_Bischofshofen_A</v>
          </cell>
          <cell r="B971">
            <v>809</v>
          </cell>
          <cell r="C971" t="str">
            <v>SATA_Zederhaus_Lamm</v>
          </cell>
          <cell r="D971">
            <v>1</v>
          </cell>
          <cell r="E971">
            <v>1</v>
          </cell>
          <cell r="F971">
            <v>0.65</v>
          </cell>
          <cell r="G971">
            <v>22.23</v>
          </cell>
          <cell r="H971">
            <v>0.17</v>
          </cell>
          <cell r="I971">
            <v>5.77</v>
          </cell>
          <cell r="J971">
            <v>28.46</v>
          </cell>
        </row>
        <row r="972">
          <cell r="A972" t="str">
            <v>BSC_Bischofshofen_A</v>
          </cell>
          <cell r="B972">
            <v>808</v>
          </cell>
          <cell r="C972" t="str">
            <v>SATA_Zederhaus_Rothenwand</v>
          </cell>
          <cell r="D972">
            <v>1</v>
          </cell>
          <cell r="E972">
            <v>1</v>
          </cell>
          <cell r="F972">
            <v>6.32</v>
          </cell>
          <cell r="G972">
            <v>215.3</v>
          </cell>
          <cell r="H972">
            <v>0.4</v>
          </cell>
          <cell r="I972">
            <v>13.71</v>
          </cell>
          <cell r="J972">
            <v>67.63</v>
          </cell>
        </row>
        <row r="973">
          <cell r="A973" t="str">
            <v>BSC_Zell_am_See_A</v>
          </cell>
          <cell r="B973">
            <v>1079</v>
          </cell>
          <cell r="C973" t="str">
            <v>SAZE_Bruck_im_Pinzgau</v>
          </cell>
          <cell r="D973">
            <v>1</v>
          </cell>
          <cell r="E973">
            <v>1</v>
          </cell>
          <cell r="F973">
            <v>3.18</v>
          </cell>
          <cell r="G973">
            <v>38.78</v>
          </cell>
          <cell r="H973">
            <v>0.83</v>
          </cell>
          <cell r="I973">
            <v>10.11</v>
          </cell>
          <cell r="J973">
            <v>139.28</v>
          </cell>
        </row>
        <row r="974">
          <cell r="A974" t="str">
            <v>BSC_Zell_am_See_A</v>
          </cell>
          <cell r="B974">
            <v>354</v>
          </cell>
          <cell r="C974" t="str">
            <v>SAZE_Dienten_Ort</v>
          </cell>
          <cell r="D974">
            <v>1</v>
          </cell>
          <cell r="E974">
            <v>1</v>
          </cell>
          <cell r="F974">
            <v>0.46</v>
          </cell>
          <cell r="G974">
            <v>15.59</v>
          </cell>
          <cell r="H974">
            <v>0.03</v>
          </cell>
          <cell r="I974">
            <v>1.19</v>
          </cell>
          <cell r="J974">
            <v>5.86</v>
          </cell>
        </row>
        <row r="975">
          <cell r="A975" t="str">
            <v>BSC_Lienz_A</v>
          </cell>
          <cell r="B975">
            <v>1159</v>
          </cell>
          <cell r="C975" t="str">
            <v>SAZE_FT_Tunnel_Nord</v>
          </cell>
          <cell r="D975">
            <v>1</v>
          </cell>
          <cell r="E975">
            <v>1</v>
          </cell>
          <cell r="F975">
            <v>0.28999999999999998</v>
          </cell>
          <cell r="G975">
            <v>3.6</v>
          </cell>
          <cell r="H975">
            <v>0.04</v>
          </cell>
          <cell r="I975">
            <v>0.45</v>
          </cell>
          <cell r="J975">
            <v>6.23</v>
          </cell>
        </row>
        <row r="976">
          <cell r="A976" t="str">
            <v>BSC_Zell_am_See_A</v>
          </cell>
          <cell r="B976">
            <v>1730</v>
          </cell>
          <cell r="C976" t="str">
            <v>SAZE_Fusch_Kaefertal</v>
          </cell>
          <cell r="D976">
            <v>1</v>
          </cell>
          <cell r="E976">
            <v>1</v>
          </cell>
          <cell r="F976">
            <v>0.99</v>
          </cell>
          <cell r="G976">
            <v>12.13</v>
          </cell>
          <cell r="H976">
            <v>7.0000000000000007E-2</v>
          </cell>
          <cell r="I976">
            <v>0.86</v>
          </cell>
          <cell r="J976">
            <v>11.8</v>
          </cell>
        </row>
        <row r="977">
          <cell r="A977" t="str">
            <v>BSC_Zell_am_See_A</v>
          </cell>
          <cell r="B977">
            <v>1729</v>
          </cell>
          <cell r="C977" t="str">
            <v>SAZE_Fusch_Reith</v>
          </cell>
          <cell r="D977">
            <v>1</v>
          </cell>
          <cell r="E977">
            <v>1</v>
          </cell>
          <cell r="F977">
            <v>1.88</v>
          </cell>
          <cell r="G977">
            <v>64.13</v>
          </cell>
          <cell r="H977">
            <v>0.17</v>
          </cell>
          <cell r="I977">
            <v>5.95</v>
          </cell>
          <cell r="J977">
            <v>29.34</v>
          </cell>
        </row>
        <row r="978">
          <cell r="A978" t="str">
            <v>BSC_Zell_am_See_A</v>
          </cell>
          <cell r="B978">
            <v>1067</v>
          </cell>
          <cell r="C978" t="str">
            <v>SAZE_Gries_im_Pinzgau</v>
          </cell>
          <cell r="D978">
            <v>1</v>
          </cell>
          <cell r="E978">
            <v>1</v>
          </cell>
          <cell r="F978">
            <v>1.51</v>
          </cell>
          <cell r="G978">
            <v>51.44</v>
          </cell>
          <cell r="H978">
            <v>0.28000000000000003</v>
          </cell>
          <cell r="I978">
            <v>9.42</v>
          </cell>
          <cell r="J978">
            <v>46.45</v>
          </cell>
        </row>
        <row r="979">
          <cell r="A979" t="str">
            <v>BSC_Zell_am_See_A</v>
          </cell>
          <cell r="B979">
            <v>311</v>
          </cell>
          <cell r="C979" t="str">
            <v>SAZE_Hinterglemm</v>
          </cell>
          <cell r="D979">
            <v>1</v>
          </cell>
          <cell r="E979">
            <v>1</v>
          </cell>
          <cell r="F979">
            <v>1.97</v>
          </cell>
          <cell r="G979">
            <v>24.05</v>
          </cell>
          <cell r="H979">
            <v>0.51</v>
          </cell>
          <cell r="I979">
            <v>6.24</v>
          </cell>
          <cell r="J979">
            <v>86.01</v>
          </cell>
        </row>
        <row r="980">
          <cell r="A980" t="str">
            <v>BSC_Mittersill_A</v>
          </cell>
          <cell r="B980">
            <v>1063</v>
          </cell>
          <cell r="C980" t="str">
            <v>SAZE_Hochkrimml</v>
          </cell>
          <cell r="D980">
            <v>1</v>
          </cell>
          <cell r="E980">
            <v>1</v>
          </cell>
          <cell r="F980">
            <v>0.79</v>
          </cell>
          <cell r="G980">
            <v>27</v>
          </cell>
          <cell r="H980">
            <v>0.08</v>
          </cell>
          <cell r="I980">
            <v>2.8</v>
          </cell>
          <cell r="J980">
            <v>13.82</v>
          </cell>
        </row>
        <row r="981">
          <cell r="A981" t="str">
            <v>BSC_Mittersill_A</v>
          </cell>
          <cell r="B981">
            <v>1671</v>
          </cell>
          <cell r="C981" t="str">
            <v>SAZE_Hollersbach</v>
          </cell>
          <cell r="D981">
            <v>1</v>
          </cell>
          <cell r="E981">
            <v>1</v>
          </cell>
          <cell r="F981">
            <v>0.51</v>
          </cell>
          <cell r="G981">
            <v>17.2</v>
          </cell>
          <cell r="H981">
            <v>0.1</v>
          </cell>
          <cell r="I981">
            <v>3.4</v>
          </cell>
          <cell r="J981">
            <v>16.760000000000002</v>
          </cell>
        </row>
        <row r="982">
          <cell r="A982" t="str">
            <v>BSC_Zell_am_See_A</v>
          </cell>
          <cell r="B982">
            <v>1073</v>
          </cell>
          <cell r="C982" t="str">
            <v>SAZE_Kaprun</v>
          </cell>
          <cell r="D982">
            <v>1</v>
          </cell>
          <cell r="E982">
            <v>1</v>
          </cell>
          <cell r="F982">
            <v>2.12</v>
          </cell>
          <cell r="G982">
            <v>25.82</v>
          </cell>
          <cell r="H982">
            <v>0.61</v>
          </cell>
          <cell r="I982">
            <v>7.46</v>
          </cell>
          <cell r="J982">
            <v>102.84</v>
          </cell>
        </row>
        <row r="983">
          <cell r="A983" t="str">
            <v>BSC_Zell_am_See_A</v>
          </cell>
          <cell r="B983">
            <v>1673</v>
          </cell>
          <cell r="C983" t="str">
            <v>SAZE_Kaprun</v>
          </cell>
          <cell r="D983">
            <v>1</v>
          </cell>
          <cell r="E983">
            <v>2</v>
          </cell>
          <cell r="F983">
            <v>1.1399999999999999</v>
          </cell>
          <cell r="G983">
            <v>38.67</v>
          </cell>
          <cell r="H983">
            <v>0.23</v>
          </cell>
          <cell r="I983">
            <v>7.81</v>
          </cell>
          <cell r="J983">
            <v>38.49</v>
          </cell>
        </row>
        <row r="984">
          <cell r="A984" t="str">
            <v>BSC_Mittersill_A</v>
          </cell>
          <cell r="B984">
            <v>1065</v>
          </cell>
          <cell r="C984" t="str">
            <v>SAZE_Krimml</v>
          </cell>
          <cell r="D984">
            <v>1</v>
          </cell>
          <cell r="E984">
            <v>1</v>
          </cell>
          <cell r="F984">
            <v>1.01</v>
          </cell>
          <cell r="G984">
            <v>12.32</v>
          </cell>
          <cell r="H984">
            <v>0.11</v>
          </cell>
          <cell r="I984">
            <v>1.3</v>
          </cell>
          <cell r="J984">
            <v>17.98</v>
          </cell>
        </row>
        <row r="985">
          <cell r="A985" t="str">
            <v>BSC_Zell_am_See_A</v>
          </cell>
          <cell r="B985">
            <v>325</v>
          </cell>
          <cell r="C985" t="str">
            <v>SAZE_Leogang_Huetten</v>
          </cell>
          <cell r="D985">
            <v>1</v>
          </cell>
          <cell r="E985">
            <v>1</v>
          </cell>
          <cell r="F985">
            <v>1.53</v>
          </cell>
          <cell r="G985">
            <v>18.66</v>
          </cell>
          <cell r="H985">
            <v>0.37</v>
          </cell>
          <cell r="I985">
            <v>4.5199999999999996</v>
          </cell>
          <cell r="J985">
            <v>62.33</v>
          </cell>
        </row>
        <row r="986">
          <cell r="A986" t="str">
            <v>BSC_Zell_am_See_A</v>
          </cell>
          <cell r="B986">
            <v>1619</v>
          </cell>
          <cell r="C986" t="str">
            <v>SAZE_Lofer_Loderbichl</v>
          </cell>
          <cell r="D986">
            <v>1</v>
          </cell>
          <cell r="E986">
            <v>1</v>
          </cell>
          <cell r="F986">
            <v>0.72</v>
          </cell>
          <cell r="G986">
            <v>24.7</v>
          </cell>
          <cell r="H986">
            <v>0.09</v>
          </cell>
          <cell r="I986">
            <v>2.91</v>
          </cell>
          <cell r="J986">
            <v>14.36</v>
          </cell>
        </row>
        <row r="987">
          <cell r="A987" t="str">
            <v>BSC_Zell_am_See_A</v>
          </cell>
          <cell r="B987">
            <v>7483</v>
          </cell>
          <cell r="C987" t="str">
            <v>SAZE_Lofer_Loderbichl</v>
          </cell>
          <cell r="D987">
            <v>2</v>
          </cell>
          <cell r="E987">
            <v>1</v>
          </cell>
          <cell r="F987">
            <v>1.48</v>
          </cell>
          <cell r="G987">
            <v>50.5</v>
          </cell>
          <cell r="H987">
            <v>0.18</v>
          </cell>
          <cell r="I987">
            <v>6.23</v>
          </cell>
          <cell r="J987">
            <v>30.72</v>
          </cell>
        </row>
        <row r="988">
          <cell r="A988" t="str">
            <v>BSC_Zell_am_See_A</v>
          </cell>
          <cell r="B988">
            <v>930</v>
          </cell>
          <cell r="C988" t="str">
            <v>SAZE_Lofer_Scheffsnoth</v>
          </cell>
          <cell r="D988">
            <v>1</v>
          </cell>
          <cell r="E988">
            <v>1</v>
          </cell>
          <cell r="F988">
            <v>1.48</v>
          </cell>
          <cell r="G988">
            <v>18.02</v>
          </cell>
          <cell r="H988">
            <v>0.26</v>
          </cell>
          <cell r="I988">
            <v>3.18</v>
          </cell>
          <cell r="J988">
            <v>43.75</v>
          </cell>
        </row>
        <row r="989">
          <cell r="A989" t="str">
            <v>BSC_Zell_am_See_A</v>
          </cell>
          <cell r="B989">
            <v>1723</v>
          </cell>
          <cell r="C989" t="str">
            <v>SAZE_Maria_Alm_Aberg</v>
          </cell>
          <cell r="D989">
            <v>1</v>
          </cell>
          <cell r="E989">
            <v>1</v>
          </cell>
          <cell r="F989">
            <v>1.71</v>
          </cell>
          <cell r="G989">
            <v>20.79</v>
          </cell>
          <cell r="H989">
            <v>0.3</v>
          </cell>
          <cell r="I989">
            <v>3.69</v>
          </cell>
          <cell r="J989">
            <v>50.77</v>
          </cell>
        </row>
        <row r="990">
          <cell r="A990" t="str">
            <v>BSC_Zell_am_See_A</v>
          </cell>
          <cell r="B990">
            <v>7441</v>
          </cell>
          <cell r="C990" t="str">
            <v>SAZE_Maria_Alm_Schattberg</v>
          </cell>
          <cell r="D990">
            <v>1</v>
          </cell>
          <cell r="E990">
            <v>1</v>
          </cell>
          <cell r="F990">
            <v>2.2400000000000002</v>
          </cell>
          <cell r="G990">
            <v>27.32</v>
          </cell>
          <cell r="H990">
            <v>0.32</v>
          </cell>
          <cell r="I990">
            <v>3.95</v>
          </cell>
          <cell r="J990">
            <v>54.39</v>
          </cell>
        </row>
        <row r="991">
          <cell r="A991" t="str">
            <v>BSC_Mittersill_A</v>
          </cell>
          <cell r="B991">
            <v>1670</v>
          </cell>
          <cell r="C991" t="str">
            <v>SAZE_Mittersill</v>
          </cell>
          <cell r="D991">
            <v>1</v>
          </cell>
          <cell r="E991">
            <v>1</v>
          </cell>
          <cell r="F991">
            <v>2.88</v>
          </cell>
          <cell r="G991">
            <v>35.06</v>
          </cell>
          <cell r="H991">
            <v>0.56000000000000005</v>
          </cell>
          <cell r="I991">
            <v>6.88</v>
          </cell>
          <cell r="J991">
            <v>94.85</v>
          </cell>
        </row>
        <row r="992">
          <cell r="A992" t="str">
            <v>BSC_Mittersill_A</v>
          </cell>
          <cell r="B992">
            <v>1076</v>
          </cell>
          <cell r="C992" t="str">
            <v>SAZE_Mittersill_Schachen</v>
          </cell>
          <cell r="D992">
            <v>1</v>
          </cell>
          <cell r="E992">
            <v>1</v>
          </cell>
          <cell r="F992">
            <v>0.49</v>
          </cell>
          <cell r="G992">
            <v>5.94</v>
          </cell>
          <cell r="H992">
            <v>0.09</v>
          </cell>
          <cell r="I992">
            <v>1.0900000000000001</v>
          </cell>
          <cell r="J992">
            <v>14.97</v>
          </cell>
        </row>
        <row r="993">
          <cell r="A993" t="str">
            <v>BSC_Zell_am_See_A</v>
          </cell>
          <cell r="B993">
            <v>1074</v>
          </cell>
          <cell r="C993" t="str">
            <v>SAZE_Niedernsill</v>
          </cell>
          <cell r="D993">
            <v>1</v>
          </cell>
          <cell r="E993">
            <v>1</v>
          </cell>
          <cell r="F993">
            <v>2.9</v>
          </cell>
          <cell r="G993">
            <v>35.33</v>
          </cell>
          <cell r="H993">
            <v>0.38</v>
          </cell>
          <cell r="I993">
            <v>4.58</v>
          </cell>
          <cell r="J993">
            <v>63.15</v>
          </cell>
        </row>
        <row r="994">
          <cell r="A994" t="str">
            <v>BSC_Zell_am_See_A</v>
          </cell>
          <cell r="B994">
            <v>1669</v>
          </cell>
          <cell r="C994" t="str">
            <v>SAZE_Piesendorf</v>
          </cell>
          <cell r="D994">
            <v>1</v>
          </cell>
          <cell r="E994">
            <v>1</v>
          </cell>
          <cell r="F994">
            <v>1.1200000000000001</v>
          </cell>
          <cell r="G994">
            <v>13.66</v>
          </cell>
          <cell r="H994">
            <v>0.19</v>
          </cell>
          <cell r="I994">
            <v>2.31</v>
          </cell>
          <cell r="J994">
            <v>31.89</v>
          </cell>
        </row>
        <row r="995">
          <cell r="A995" t="str">
            <v>BSC_Zell_am_See_A</v>
          </cell>
          <cell r="B995">
            <v>1068</v>
          </cell>
          <cell r="C995" t="str">
            <v>SAZE_Rauris</v>
          </cell>
          <cell r="D995">
            <v>1</v>
          </cell>
          <cell r="E995">
            <v>1</v>
          </cell>
          <cell r="F995">
            <v>1.3</v>
          </cell>
          <cell r="G995">
            <v>15.82</v>
          </cell>
          <cell r="H995">
            <v>0.24</v>
          </cell>
          <cell r="I995">
            <v>2.87</v>
          </cell>
          <cell r="J995">
            <v>39.54</v>
          </cell>
        </row>
        <row r="996">
          <cell r="A996" t="str">
            <v>BSC_Zell_am_See_A</v>
          </cell>
          <cell r="B996">
            <v>312</v>
          </cell>
          <cell r="C996" t="str">
            <v>SAZE_Saalbach</v>
          </cell>
          <cell r="D996">
            <v>1</v>
          </cell>
          <cell r="E996">
            <v>1</v>
          </cell>
          <cell r="F996">
            <v>2.04</v>
          </cell>
          <cell r="G996">
            <v>24.92</v>
          </cell>
          <cell r="H996">
            <v>0.35</v>
          </cell>
          <cell r="I996">
            <v>4.32</v>
          </cell>
          <cell r="J996">
            <v>59.48</v>
          </cell>
        </row>
        <row r="997">
          <cell r="A997" t="str">
            <v>BSC_Zell_am_See_A</v>
          </cell>
          <cell r="B997">
            <v>323</v>
          </cell>
          <cell r="C997" t="str">
            <v>SAZE_Saalfelden_Hohlwegen</v>
          </cell>
          <cell r="D997">
            <v>1</v>
          </cell>
          <cell r="E997">
            <v>1</v>
          </cell>
          <cell r="F997">
            <v>1.76</v>
          </cell>
          <cell r="G997">
            <v>21.46</v>
          </cell>
          <cell r="H997">
            <v>0.24</v>
          </cell>
          <cell r="I997">
            <v>2.94</v>
          </cell>
          <cell r="J997">
            <v>40.47</v>
          </cell>
        </row>
        <row r="998">
          <cell r="A998" t="str">
            <v>BSC_Zell_am_See_A</v>
          </cell>
          <cell r="B998">
            <v>7438</v>
          </cell>
          <cell r="C998" t="str">
            <v>SAZE_Saalfelden_Hohlwegen</v>
          </cell>
          <cell r="D998">
            <v>2</v>
          </cell>
          <cell r="E998">
            <v>1</v>
          </cell>
          <cell r="F998">
            <v>0.43</v>
          </cell>
          <cell r="G998">
            <v>14.82</v>
          </cell>
          <cell r="H998">
            <v>0.04</v>
          </cell>
          <cell r="I998">
            <v>1.22</v>
          </cell>
          <cell r="J998">
            <v>6.02</v>
          </cell>
        </row>
        <row r="999">
          <cell r="A999" t="str">
            <v>BSC_Zell_am_See_A</v>
          </cell>
          <cell r="B999">
            <v>324</v>
          </cell>
          <cell r="C999" t="str">
            <v>SAZE_Saalfelden_Obsmarkt</v>
          </cell>
          <cell r="D999">
            <v>1</v>
          </cell>
          <cell r="E999">
            <v>1</v>
          </cell>
          <cell r="F999">
            <v>4.83</v>
          </cell>
          <cell r="G999">
            <v>58.93</v>
          </cell>
          <cell r="H999">
            <v>1.61</v>
          </cell>
          <cell r="I999">
            <v>19.690000000000001</v>
          </cell>
          <cell r="J999">
            <v>271.3</v>
          </cell>
        </row>
        <row r="1000">
          <cell r="A1000" t="str">
            <v>BSC_Bischofshofen_A</v>
          </cell>
          <cell r="B1000">
            <v>1070</v>
          </cell>
          <cell r="C1000" t="str">
            <v>SAZE_Schachendorf</v>
          </cell>
          <cell r="D1000">
            <v>1</v>
          </cell>
          <cell r="E1000">
            <v>1</v>
          </cell>
          <cell r="F1000">
            <v>0.93</v>
          </cell>
          <cell r="G1000">
            <v>11.31</v>
          </cell>
          <cell r="H1000">
            <v>0.1</v>
          </cell>
          <cell r="I1000">
            <v>1.2</v>
          </cell>
          <cell r="J1000">
            <v>16.510000000000002</v>
          </cell>
        </row>
        <row r="1001">
          <cell r="A1001" t="str">
            <v>BSC_Zell_am_See_A</v>
          </cell>
          <cell r="B1001">
            <v>1069</v>
          </cell>
          <cell r="C1001" t="str">
            <v>SAZE_Taxenbach</v>
          </cell>
          <cell r="D1001">
            <v>1</v>
          </cell>
          <cell r="E1001">
            <v>1</v>
          </cell>
          <cell r="F1001">
            <v>1</v>
          </cell>
          <cell r="G1001">
            <v>34.24</v>
          </cell>
          <cell r="H1001">
            <v>0.19</v>
          </cell>
          <cell r="I1001">
            <v>6.36</v>
          </cell>
          <cell r="J1001">
            <v>31.35</v>
          </cell>
        </row>
        <row r="1002">
          <cell r="A1002" t="str">
            <v>BSC_Zell_am_See_A</v>
          </cell>
          <cell r="B1002">
            <v>929</v>
          </cell>
          <cell r="C1002" t="str">
            <v>SAZE_Unken</v>
          </cell>
          <cell r="D1002">
            <v>1</v>
          </cell>
          <cell r="E1002">
            <v>1</v>
          </cell>
          <cell r="F1002">
            <v>1.23</v>
          </cell>
          <cell r="G1002">
            <v>41.82</v>
          </cell>
          <cell r="H1002">
            <v>0.22</v>
          </cell>
          <cell r="I1002">
            <v>7.57</v>
          </cell>
          <cell r="J1002">
            <v>37.32</v>
          </cell>
        </row>
        <row r="1003">
          <cell r="A1003" t="str">
            <v>BSC_Mittersill_A</v>
          </cell>
          <cell r="B1003">
            <v>1075</v>
          </cell>
          <cell r="C1003" t="str">
            <v>SAZE_Uttendorf</v>
          </cell>
          <cell r="D1003">
            <v>1</v>
          </cell>
          <cell r="E1003">
            <v>1</v>
          </cell>
          <cell r="F1003">
            <v>1.57</v>
          </cell>
          <cell r="G1003">
            <v>53.48</v>
          </cell>
          <cell r="H1003">
            <v>0.34</v>
          </cell>
          <cell r="I1003">
            <v>11.53</v>
          </cell>
          <cell r="J1003">
            <v>56.84</v>
          </cell>
        </row>
        <row r="1004">
          <cell r="A1004" t="str">
            <v>BSC_Zell_am_See_A</v>
          </cell>
          <cell r="B1004">
            <v>313</v>
          </cell>
          <cell r="C1004" t="str">
            <v>SAZE_Viehhofen</v>
          </cell>
          <cell r="D1004">
            <v>1</v>
          </cell>
          <cell r="E1004">
            <v>1</v>
          </cell>
          <cell r="F1004">
            <v>0.39</v>
          </cell>
          <cell r="G1004">
            <v>13.2</v>
          </cell>
          <cell r="H1004">
            <v>0.03</v>
          </cell>
          <cell r="I1004">
            <v>0.96</v>
          </cell>
          <cell r="J1004">
            <v>4.75</v>
          </cell>
        </row>
        <row r="1005">
          <cell r="A1005" t="str">
            <v>BSC_Mittersill_A</v>
          </cell>
          <cell r="B1005">
            <v>2487</v>
          </cell>
          <cell r="C1005" t="str">
            <v>SAZE_Wald</v>
          </cell>
          <cell r="D1005">
            <v>1</v>
          </cell>
          <cell r="E1005">
            <v>1</v>
          </cell>
          <cell r="F1005">
            <v>0.59</v>
          </cell>
          <cell r="G1005">
            <v>7.16</v>
          </cell>
          <cell r="H1005">
            <v>0.06</v>
          </cell>
          <cell r="I1005">
            <v>0.75</v>
          </cell>
          <cell r="J1005">
            <v>10.34</v>
          </cell>
        </row>
        <row r="1006">
          <cell r="A1006" t="str">
            <v>BSC_Zell_am_See_A</v>
          </cell>
          <cell r="B1006">
            <v>300</v>
          </cell>
          <cell r="C1006" t="str">
            <v>SAZE_Weissbach_Lofer</v>
          </cell>
          <cell r="D1006">
            <v>1</v>
          </cell>
          <cell r="E1006">
            <v>1</v>
          </cell>
          <cell r="F1006">
            <v>0.15</v>
          </cell>
          <cell r="G1006">
            <v>5.0199999999999996</v>
          </cell>
          <cell r="H1006">
            <v>0.02</v>
          </cell>
          <cell r="I1006">
            <v>0.53</v>
          </cell>
          <cell r="J1006">
            <v>2.6</v>
          </cell>
        </row>
        <row r="1007">
          <cell r="A1007" t="str">
            <v>BSC_Zell_am_See_A</v>
          </cell>
          <cell r="B1007">
            <v>2438</v>
          </cell>
          <cell r="C1007" t="str">
            <v>SAZE_Weissbach_Lofer</v>
          </cell>
          <cell r="D1007">
            <v>2</v>
          </cell>
          <cell r="E1007">
            <v>1</v>
          </cell>
          <cell r="F1007">
            <v>0.51</v>
          </cell>
          <cell r="G1007">
            <v>17.37</v>
          </cell>
          <cell r="H1007">
            <v>0.04</v>
          </cell>
          <cell r="I1007">
            <v>1.49</v>
          </cell>
          <cell r="J1007">
            <v>7.35</v>
          </cell>
        </row>
        <row r="1008">
          <cell r="A1008" t="str">
            <v>BSC_Mittersill_A</v>
          </cell>
          <cell r="B1008">
            <v>1077</v>
          </cell>
          <cell r="C1008" t="str">
            <v>SAZE_Wenns</v>
          </cell>
          <cell r="D1008">
            <v>1</v>
          </cell>
          <cell r="E1008">
            <v>1</v>
          </cell>
          <cell r="F1008">
            <v>0.97</v>
          </cell>
          <cell r="G1008">
            <v>32.96</v>
          </cell>
          <cell r="H1008">
            <v>0.13</v>
          </cell>
          <cell r="I1008">
            <v>4.3899999999999997</v>
          </cell>
          <cell r="J1008">
            <v>21.67</v>
          </cell>
        </row>
        <row r="1009">
          <cell r="A1009" t="str">
            <v>BSC_Zell_am_See_A</v>
          </cell>
          <cell r="B1009">
            <v>383</v>
          </cell>
          <cell r="C1009" t="str">
            <v>SAZE_Zell_am_See</v>
          </cell>
          <cell r="D1009">
            <v>1</v>
          </cell>
          <cell r="E1009">
            <v>1</v>
          </cell>
          <cell r="F1009">
            <v>7.2</v>
          </cell>
          <cell r="G1009">
            <v>35.72</v>
          </cell>
          <cell r="H1009">
            <v>2.39</v>
          </cell>
          <cell r="I1009">
            <v>11.86</v>
          </cell>
          <cell r="J1009">
            <v>401.58</v>
          </cell>
        </row>
        <row r="1010">
          <cell r="A1010" t="str">
            <v>BSC_Leoben_A</v>
          </cell>
          <cell r="B1010">
            <v>1284</v>
          </cell>
          <cell r="C1010" t="str">
            <v>STBM_Bruck_a_d_Mur</v>
          </cell>
          <cell r="D1010">
            <v>1</v>
          </cell>
          <cell r="E1010">
            <v>1</v>
          </cell>
          <cell r="F1010">
            <v>7.93</v>
          </cell>
          <cell r="G1010">
            <v>96.67</v>
          </cell>
          <cell r="H1010">
            <v>3.01</v>
          </cell>
          <cell r="I1010">
            <v>36.71</v>
          </cell>
          <cell r="J1010">
            <v>505.75</v>
          </cell>
        </row>
        <row r="1011">
          <cell r="A1011" t="str">
            <v>BSC_Graz_A</v>
          </cell>
          <cell r="B1011">
            <v>1659</v>
          </cell>
          <cell r="C1011" t="str">
            <v>STBM_Einoed</v>
          </cell>
          <cell r="D1011">
            <v>1</v>
          </cell>
          <cell r="E1011">
            <v>1</v>
          </cell>
          <cell r="F1011">
            <v>1.02</v>
          </cell>
          <cell r="G1011">
            <v>34.83</v>
          </cell>
          <cell r="H1011">
            <v>0.13</v>
          </cell>
          <cell r="I1011">
            <v>4.57</v>
          </cell>
          <cell r="J1011">
            <v>22.51</v>
          </cell>
        </row>
        <row r="1012">
          <cell r="A1012" t="str">
            <v>BSC_Mariazell_A</v>
          </cell>
          <cell r="B1012">
            <v>1949</v>
          </cell>
          <cell r="C1012" t="str">
            <v>STBM_Fallenstein</v>
          </cell>
          <cell r="D1012">
            <v>1</v>
          </cell>
          <cell r="E1012">
            <v>1</v>
          </cell>
          <cell r="F1012">
            <v>0.42</v>
          </cell>
          <cell r="G1012">
            <v>14.22</v>
          </cell>
          <cell r="H1012">
            <v>0.03</v>
          </cell>
          <cell r="I1012">
            <v>1.17</v>
          </cell>
          <cell r="J1012">
            <v>5.78</v>
          </cell>
        </row>
        <row r="1013">
          <cell r="A1013" t="str">
            <v>BSC_Mariazell_A</v>
          </cell>
          <cell r="B1013">
            <v>1947</v>
          </cell>
          <cell r="C1013" t="str">
            <v>STBM_Gollrad</v>
          </cell>
          <cell r="D1013">
            <v>1</v>
          </cell>
          <cell r="E1013">
            <v>1</v>
          </cell>
          <cell r="F1013">
            <v>0.37</v>
          </cell>
          <cell r="G1013">
            <v>12.69</v>
          </cell>
          <cell r="H1013">
            <v>0.01</v>
          </cell>
          <cell r="I1013">
            <v>0.37</v>
          </cell>
          <cell r="J1013">
            <v>1.83</v>
          </cell>
        </row>
        <row r="1014">
          <cell r="A1014" t="str">
            <v>BSC_Leoben_A</v>
          </cell>
          <cell r="B1014">
            <v>1940</v>
          </cell>
          <cell r="C1014" t="str">
            <v>STBM_Hansenhuette</v>
          </cell>
          <cell r="D1014">
            <v>1</v>
          </cell>
          <cell r="E1014">
            <v>1</v>
          </cell>
          <cell r="F1014">
            <v>0.36</v>
          </cell>
          <cell r="G1014">
            <v>12.35</v>
          </cell>
          <cell r="H1014">
            <v>0.02</v>
          </cell>
          <cell r="I1014">
            <v>0.53</v>
          </cell>
          <cell r="J1014">
            <v>2.61</v>
          </cell>
        </row>
        <row r="1015">
          <cell r="A1015" t="str">
            <v>BSC_Leoben_A</v>
          </cell>
          <cell r="B1015">
            <v>7622</v>
          </cell>
          <cell r="C1015" t="str">
            <v>STBM_Hansenhuette</v>
          </cell>
          <cell r="D1015">
            <v>1</v>
          </cell>
          <cell r="E1015">
            <v>2</v>
          </cell>
          <cell r="F1015">
            <v>0.41</v>
          </cell>
          <cell r="G1015">
            <v>14.14</v>
          </cell>
          <cell r="H1015">
            <v>0.02</v>
          </cell>
          <cell r="I1015">
            <v>0.77</v>
          </cell>
          <cell r="J1015">
            <v>3.79</v>
          </cell>
        </row>
        <row r="1016">
          <cell r="A1016" t="str">
            <v>BSC_Leoben_A</v>
          </cell>
          <cell r="B1016">
            <v>1282</v>
          </cell>
          <cell r="C1016" t="str">
            <v>STBM_Kapfenberg</v>
          </cell>
          <cell r="D1016">
            <v>1</v>
          </cell>
          <cell r="E1016">
            <v>1</v>
          </cell>
          <cell r="F1016">
            <v>7.18</v>
          </cell>
          <cell r="G1016">
            <v>87.62</v>
          </cell>
          <cell r="H1016">
            <v>2.27</v>
          </cell>
          <cell r="I1016">
            <v>27.64</v>
          </cell>
          <cell r="J1016">
            <v>380.79</v>
          </cell>
        </row>
        <row r="1017">
          <cell r="A1017" t="str">
            <v>BSC_Leoben_A</v>
          </cell>
          <cell r="B1017">
            <v>1283</v>
          </cell>
          <cell r="C1017" t="str">
            <v>STBM_Kapfenberg</v>
          </cell>
          <cell r="D1017">
            <v>1</v>
          </cell>
          <cell r="E1017">
            <v>2</v>
          </cell>
          <cell r="F1017">
            <v>5.59</v>
          </cell>
          <cell r="G1017">
            <v>68.2</v>
          </cell>
          <cell r="H1017">
            <v>1.53</v>
          </cell>
          <cell r="I1017">
            <v>18.71</v>
          </cell>
          <cell r="J1017">
            <v>257.77999999999997</v>
          </cell>
        </row>
        <row r="1018">
          <cell r="A1018" t="str">
            <v>BSC_Mariazell_A</v>
          </cell>
          <cell r="B1018">
            <v>1450</v>
          </cell>
          <cell r="C1018" t="str">
            <v>STBM_Mariazell</v>
          </cell>
          <cell r="D1018">
            <v>1</v>
          </cell>
          <cell r="E1018">
            <v>1</v>
          </cell>
          <cell r="F1018">
            <v>1.0900000000000001</v>
          </cell>
          <cell r="G1018">
            <v>13.26</v>
          </cell>
          <cell r="H1018">
            <v>0.24</v>
          </cell>
          <cell r="I1018">
            <v>2.88</v>
          </cell>
          <cell r="J1018">
            <v>39.68</v>
          </cell>
        </row>
        <row r="1019">
          <cell r="A1019" t="str">
            <v>BSC_Mariazell_A</v>
          </cell>
          <cell r="B1019">
            <v>1944</v>
          </cell>
          <cell r="C1019" t="str">
            <v>STBM_Obere_Au</v>
          </cell>
          <cell r="D1019">
            <v>1</v>
          </cell>
          <cell r="E1019">
            <v>1</v>
          </cell>
          <cell r="F1019">
            <v>0.4</v>
          </cell>
          <cell r="G1019">
            <v>13.63</v>
          </cell>
          <cell r="H1019">
            <v>0.05</v>
          </cell>
          <cell r="I1019">
            <v>1.58</v>
          </cell>
          <cell r="J1019">
            <v>7.81</v>
          </cell>
        </row>
        <row r="1020">
          <cell r="A1020" t="str">
            <v>BSC_Leoben_A</v>
          </cell>
          <cell r="B1020">
            <v>1942</v>
          </cell>
          <cell r="C1020" t="str">
            <v>STBM_Palbersdorf</v>
          </cell>
          <cell r="D1020">
            <v>1</v>
          </cell>
          <cell r="E1020">
            <v>1</v>
          </cell>
          <cell r="F1020">
            <v>2.23</v>
          </cell>
          <cell r="G1020">
            <v>27.19</v>
          </cell>
          <cell r="H1020">
            <v>0.43</v>
          </cell>
          <cell r="I1020">
            <v>5.29</v>
          </cell>
          <cell r="J1020">
            <v>72.91</v>
          </cell>
        </row>
        <row r="1021">
          <cell r="A1021" t="str">
            <v>BSC_Graz_A</v>
          </cell>
          <cell r="B1021">
            <v>478</v>
          </cell>
          <cell r="C1021" t="str">
            <v>STBM_Pernegg</v>
          </cell>
          <cell r="D1021">
            <v>1</v>
          </cell>
          <cell r="E1021">
            <v>1</v>
          </cell>
          <cell r="F1021">
            <v>2.0099999999999998</v>
          </cell>
          <cell r="G1021">
            <v>68.56</v>
          </cell>
          <cell r="H1021">
            <v>0.56999999999999995</v>
          </cell>
          <cell r="I1021">
            <v>19.27</v>
          </cell>
          <cell r="J1021">
            <v>95.01</v>
          </cell>
        </row>
        <row r="1022">
          <cell r="A1022" t="str">
            <v>BSC_Leoben_A</v>
          </cell>
          <cell r="B1022">
            <v>964</v>
          </cell>
          <cell r="C1022" t="str">
            <v>STBM_Picheldorf</v>
          </cell>
          <cell r="D1022">
            <v>1</v>
          </cell>
          <cell r="E1022">
            <v>1</v>
          </cell>
          <cell r="F1022">
            <v>1.36</v>
          </cell>
          <cell r="G1022">
            <v>16.55</v>
          </cell>
          <cell r="H1022">
            <v>0.39</v>
          </cell>
          <cell r="I1022">
            <v>4.7699999999999996</v>
          </cell>
          <cell r="J1022">
            <v>65.75</v>
          </cell>
        </row>
        <row r="1023">
          <cell r="A1023" t="str">
            <v>BSC_Mariazell_A</v>
          </cell>
          <cell r="B1023">
            <v>1945</v>
          </cell>
          <cell r="C1023" t="str">
            <v>STBM_Seewiesen</v>
          </cell>
          <cell r="D1023">
            <v>1</v>
          </cell>
          <cell r="E1023">
            <v>1</v>
          </cell>
          <cell r="F1023">
            <v>0.45</v>
          </cell>
          <cell r="G1023">
            <v>5.46</v>
          </cell>
          <cell r="H1023">
            <v>0.02</v>
          </cell>
          <cell r="I1023">
            <v>0.27</v>
          </cell>
          <cell r="J1023">
            <v>3.75</v>
          </cell>
        </row>
        <row r="1024">
          <cell r="A1024" t="str">
            <v>BSC_Leoben_A</v>
          </cell>
          <cell r="B1024">
            <v>1941</v>
          </cell>
          <cell r="C1024" t="str">
            <v>STBM_Thoerl</v>
          </cell>
          <cell r="D1024">
            <v>1</v>
          </cell>
          <cell r="E1024">
            <v>1</v>
          </cell>
          <cell r="F1024">
            <v>0.35</v>
          </cell>
          <cell r="G1024">
            <v>11.92</v>
          </cell>
          <cell r="H1024">
            <v>0.03</v>
          </cell>
          <cell r="I1024">
            <v>1.1399999999999999</v>
          </cell>
          <cell r="J1024">
            <v>5.65</v>
          </cell>
        </row>
        <row r="1025">
          <cell r="A1025" t="str">
            <v>BSC_Mariazell_A</v>
          </cell>
          <cell r="B1025">
            <v>1943</v>
          </cell>
          <cell r="C1025" t="str">
            <v>STBM_Turnau</v>
          </cell>
          <cell r="D1025">
            <v>1</v>
          </cell>
          <cell r="E1025">
            <v>1</v>
          </cell>
          <cell r="F1025">
            <v>1.03</v>
          </cell>
          <cell r="G1025">
            <v>12.53</v>
          </cell>
          <cell r="H1025">
            <v>0.21</v>
          </cell>
          <cell r="I1025">
            <v>2.6</v>
          </cell>
          <cell r="J1025">
            <v>35.82</v>
          </cell>
        </row>
        <row r="1026">
          <cell r="A1026" t="str">
            <v>BSC_Mariazell_A</v>
          </cell>
          <cell r="B1026">
            <v>1948</v>
          </cell>
          <cell r="C1026" t="str">
            <v>STBM_Wegscheid</v>
          </cell>
          <cell r="D1026">
            <v>1</v>
          </cell>
          <cell r="E1026">
            <v>1</v>
          </cell>
          <cell r="F1026">
            <v>0.15</v>
          </cell>
          <cell r="G1026">
            <v>5.1100000000000003</v>
          </cell>
          <cell r="H1026">
            <v>0.01</v>
          </cell>
          <cell r="I1026">
            <v>0.22</v>
          </cell>
          <cell r="J1026">
            <v>1.1100000000000001</v>
          </cell>
        </row>
        <row r="1027">
          <cell r="A1027" t="str">
            <v>BSC_Graz_A</v>
          </cell>
          <cell r="B1027">
            <v>1622</v>
          </cell>
          <cell r="C1027" t="str">
            <v>STDL_Assing</v>
          </cell>
          <cell r="D1027">
            <v>1</v>
          </cell>
          <cell r="E1027">
            <v>1</v>
          </cell>
          <cell r="F1027">
            <v>2.8</v>
          </cell>
          <cell r="G1027">
            <v>34.15</v>
          </cell>
          <cell r="H1027">
            <v>0.67</v>
          </cell>
          <cell r="I1027">
            <v>8.1300000000000008</v>
          </cell>
          <cell r="J1027">
            <v>111.98</v>
          </cell>
        </row>
        <row r="1028">
          <cell r="A1028" t="str">
            <v>BSC_Wolfsberg_A</v>
          </cell>
          <cell r="B1028">
            <v>1936</v>
          </cell>
          <cell r="C1028" t="str">
            <v>STDL_Deutschlandsberg</v>
          </cell>
          <cell r="D1028">
            <v>1</v>
          </cell>
          <cell r="E1028">
            <v>1</v>
          </cell>
          <cell r="F1028">
            <v>2.69</v>
          </cell>
          <cell r="G1028">
            <v>32.770000000000003</v>
          </cell>
          <cell r="H1028">
            <v>0.81</v>
          </cell>
          <cell r="I1028">
            <v>9.9</v>
          </cell>
          <cell r="J1028">
            <v>136.4</v>
          </cell>
        </row>
        <row r="1029">
          <cell r="A1029" t="str">
            <v>BSC_Wolfsberg_A</v>
          </cell>
          <cell r="B1029">
            <v>2234</v>
          </cell>
          <cell r="C1029" t="str">
            <v>STDL_Deutschlandsberg_City</v>
          </cell>
          <cell r="D1029">
            <v>1</v>
          </cell>
          <cell r="E1029">
            <v>1</v>
          </cell>
          <cell r="F1029">
            <v>3.45</v>
          </cell>
          <cell r="G1029">
            <v>42.04</v>
          </cell>
          <cell r="H1029">
            <v>0.74</v>
          </cell>
          <cell r="I1029">
            <v>9.07</v>
          </cell>
          <cell r="J1029">
            <v>124.94</v>
          </cell>
        </row>
        <row r="1030">
          <cell r="A1030" t="str">
            <v>BSC_Graz_C</v>
          </cell>
          <cell r="B1030">
            <v>1988</v>
          </cell>
          <cell r="C1030" t="str">
            <v>STDL_Dietmannsdorf</v>
          </cell>
          <cell r="D1030">
            <v>1</v>
          </cell>
          <cell r="E1030">
            <v>1</v>
          </cell>
          <cell r="F1030">
            <v>1.38</v>
          </cell>
          <cell r="G1030">
            <v>46.84</v>
          </cell>
          <cell r="H1030">
            <v>0.32</v>
          </cell>
          <cell r="I1030">
            <v>10.86</v>
          </cell>
          <cell r="J1030">
            <v>53.57</v>
          </cell>
        </row>
        <row r="1031">
          <cell r="A1031" t="str">
            <v>BSC_Graz_B</v>
          </cell>
          <cell r="B1031">
            <v>1987</v>
          </cell>
          <cell r="C1031" t="str">
            <v>STDL_Eibiswald</v>
          </cell>
          <cell r="D1031">
            <v>1</v>
          </cell>
          <cell r="E1031">
            <v>1</v>
          </cell>
          <cell r="F1031">
            <v>3.92</v>
          </cell>
          <cell r="G1031">
            <v>47.74</v>
          </cell>
          <cell r="H1031">
            <v>0.53</v>
          </cell>
          <cell r="I1031">
            <v>6.45</v>
          </cell>
          <cell r="J1031">
            <v>88.86</v>
          </cell>
        </row>
        <row r="1032">
          <cell r="A1032" t="str">
            <v>BSC_Graz_B</v>
          </cell>
          <cell r="B1032">
            <v>2430</v>
          </cell>
          <cell r="C1032" t="str">
            <v>STDL_Fastl</v>
          </cell>
          <cell r="D1032">
            <v>1</v>
          </cell>
          <cell r="E1032">
            <v>1</v>
          </cell>
          <cell r="F1032">
            <v>0.49</v>
          </cell>
          <cell r="G1032">
            <v>16.690000000000001</v>
          </cell>
          <cell r="H1032">
            <v>0.03</v>
          </cell>
          <cell r="I1032">
            <v>1.0900000000000001</v>
          </cell>
          <cell r="J1032">
            <v>5.4</v>
          </cell>
        </row>
        <row r="1033">
          <cell r="A1033" t="str">
            <v>BSC_Wolfsberg_A</v>
          </cell>
          <cell r="B1033">
            <v>2232</v>
          </cell>
          <cell r="C1033" t="str">
            <v>STDL_Gross_St_Florian</v>
          </cell>
          <cell r="D1033">
            <v>1</v>
          </cell>
          <cell r="E1033">
            <v>1</v>
          </cell>
          <cell r="F1033">
            <v>3.49</v>
          </cell>
          <cell r="G1033">
            <v>42.53</v>
          </cell>
          <cell r="H1033">
            <v>1</v>
          </cell>
          <cell r="I1033">
            <v>12.22</v>
          </cell>
          <cell r="J1033">
            <v>168.38</v>
          </cell>
        </row>
        <row r="1034">
          <cell r="A1034" t="str">
            <v>BSC_Graz_C</v>
          </cell>
          <cell r="B1034">
            <v>1378</v>
          </cell>
          <cell r="C1034" t="str">
            <v>STDL_Rosenhof</v>
          </cell>
          <cell r="D1034">
            <v>1</v>
          </cell>
          <cell r="E1034">
            <v>1</v>
          </cell>
          <cell r="F1034">
            <v>1.21</v>
          </cell>
          <cell r="G1034">
            <v>14.73</v>
          </cell>
          <cell r="H1034">
            <v>0.3</v>
          </cell>
          <cell r="I1034">
            <v>3.6</v>
          </cell>
          <cell r="J1034">
            <v>49.56</v>
          </cell>
        </row>
        <row r="1035">
          <cell r="A1035" t="str">
            <v>BSC_Graz_C</v>
          </cell>
          <cell r="B1035">
            <v>2231</v>
          </cell>
          <cell r="C1035" t="str">
            <v>STDL_Schlieb</v>
          </cell>
          <cell r="D1035">
            <v>1</v>
          </cell>
          <cell r="E1035">
            <v>1</v>
          </cell>
          <cell r="F1035">
            <v>2.33</v>
          </cell>
          <cell r="G1035">
            <v>28.41</v>
          </cell>
          <cell r="H1035">
            <v>0.53</v>
          </cell>
          <cell r="I1035">
            <v>6.5</v>
          </cell>
          <cell r="J1035">
            <v>89.49</v>
          </cell>
        </row>
        <row r="1036">
          <cell r="A1036" t="str">
            <v>BSC_Graz_B</v>
          </cell>
          <cell r="B1036">
            <v>1937</v>
          </cell>
          <cell r="C1036" t="str">
            <v>STDL_Schwanberg</v>
          </cell>
          <cell r="D1036">
            <v>1</v>
          </cell>
          <cell r="E1036">
            <v>1</v>
          </cell>
          <cell r="F1036">
            <v>2.2000000000000002</v>
          </cell>
          <cell r="G1036">
            <v>26.8</v>
          </cell>
          <cell r="H1036">
            <v>0.65</v>
          </cell>
          <cell r="I1036">
            <v>7.94</v>
          </cell>
          <cell r="J1036">
            <v>109.42</v>
          </cell>
        </row>
        <row r="1037">
          <cell r="A1037" t="str">
            <v>BSC_Graz_B</v>
          </cell>
          <cell r="B1037">
            <v>2431</v>
          </cell>
          <cell r="C1037" t="str">
            <v>STDL_St_Oswald</v>
          </cell>
          <cell r="D1037">
            <v>1</v>
          </cell>
          <cell r="E1037">
            <v>1</v>
          </cell>
          <cell r="F1037">
            <v>0.57999999999999996</v>
          </cell>
          <cell r="G1037">
            <v>19.93</v>
          </cell>
          <cell r="H1037">
            <v>0.06</v>
          </cell>
          <cell r="I1037">
            <v>2.06</v>
          </cell>
          <cell r="J1037">
            <v>10.130000000000001</v>
          </cell>
        </row>
        <row r="1038">
          <cell r="A1038" t="str">
            <v>BSC_Wolfsberg_A</v>
          </cell>
          <cell r="B1038">
            <v>1938</v>
          </cell>
          <cell r="C1038" t="str">
            <v>STDL_Stainz</v>
          </cell>
          <cell r="D1038">
            <v>1</v>
          </cell>
          <cell r="E1038">
            <v>1</v>
          </cell>
          <cell r="F1038">
            <v>2.35</v>
          </cell>
          <cell r="G1038">
            <v>28.69</v>
          </cell>
          <cell r="H1038">
            <v>0.75</v>
          </cell>
          <cell r="I1038">
            <v>9.1300000000000008</v>
          </cell>
          <cell r="J1038">
            <v>125.76</v>
          </cell>
        </row>
        <row r="1039">
          <cell r="A1039" t="str">
            <v>BSC_Feldbach_A</v>
          </cell>
          <cell r="B1039">
            <v>2003</v>
          </cell>
          <cell r="C1039" t="str">
            <v>STFB_Bad_Gleichenberg</v>
          </cell>
          <cell r="D1039">
            <v>1</v>
          </cell>
          <cell r="E1039">
            <v>1</v>
          </cell>
          <cell r="F1039">
            <v>4.08</v>
          </cell>
          <cell r="G1039">
            <v>49.82</v>
          </cell>
          <cell r="H1039">
            <v>0.55000000000000004</v>
          </cell>
          <cell r="I1039">
            <v>6.7</v>
          </cell>
          <cell r="J1039">
            <v>92.33</v>
          </cell>
        </row>
        <row r="1040">
          <cell r="A1040" t="str">
            <v>BSC_Hartberg_A</v>
          </cell>
          <cell r="B1040">
            <v>2427</v>
          </cell>
          <cell r="C1040" t="str">
            <v>STFB_Fehring</v>
          </cell>
          <cell r="D1040">
            <v>1</v>
          </cell>
          <cell r="E1040">
            <v>1</v>
          </cell>
          <cell r="F1040">
            <v>1.79</v>
          </cell>
          <cell r="G1040">
            <v>60.98</v>
          </cell>
          <cell r="H1040">
            <v>0.25</v>
          </cell>
          <cell r="I1040">
            <v>8.66</v>
          </cell>
          <cell r="J1040">
            <v>42.68</v>
          </cell>
        </row>
        <row r="1041">
          <cell r="A1041" t="str">
            <v>BSC_Hartberg_A</v>
          </cell>
          <cell r="B1041">
            <v>1905</v>
          </cell>
          <cell r="C1041" t="str">
            <v>STFB_Feldbach</v>
          </cell>
          <cell r="D1041">
            <v>1</v>
          </cell>
          <cell r="E1041">
            <v>1</v>
          </cell>
          <cell r="F1041">
            <v>2.71</v>
          </cell>
          <cell r="G1041">
            <v>33.11</v>
          </cell>
          <cell r="H1041">
            <v>0.36</v>
          </cell>
          <cell r="I1041">
            <v>4.43</v>
          </cell>
          <cell r="J1041">
            <v>60.97</v>
          </cell>
        </row>
        <row r="1042">
          <cell r="A1042" t="str">
            <v>BSC_Hartberg_A</v>
          </cell>
          <cell r="B1042">
            <v>9960</v>
          </cell>
          <cell r="C1042" t="str">
            <v>STFB_Feldbach</v>
          </cell>
          <cell r="D1042">
            <v>2</v>
          </cell>
          <cell r="E1042">
            <v>1</v>
          </cell>
          <cell r="F1042">
            <v>1.05</v>
          </cell>
          <cell r="G1042">
            <v>12.8</v>
          </cell>
          <cell r="H1042">
            <v>0.2</v>
          </cell>
          <cell r="I1042">
            <v>2.4500000000000002</v>
          </cell>
          <cell r="J1042">
            <v>33.74</v>
          </cell>
        </row>
        <row r="1043">
          <cell r="A1043" t="str">
            <v>BSC_Hartberg_A</v>
          </cell>
          <cell r="B1043">
            <v>2428</v>
          </cell>
          <cell r="C1043" t="str">
            <v>STFB_Kapfenstein</v>
          </cell>
          <cell r="D1043">
            <v>1</v>
          </cell>
          <cell r="E1043">
            <v>1</v>
          </cell>
          <cell r="F1043">
            <v>1.37</v>
          </cell>
          <cell r="G1043">
            <v>16.68</v>
          </cell>
          <cell r="H1043">
            <v>0.18</v>
          </cell>
          <cell r="I1043">
            <v>2.1800000000000002</v>
          </cell>
          <cell r="J1043">
            <v>30.04</v>
          </cell>
        </row>
        <row r="1044">
          <cell r="A1044" t="str">
            <v>BSC_Hartberg_A</v>
          </cell>
          <cell r="B1044">
            <v>1660</v>
          </cell>
          <cell r="C1044" t="str">
            <v>STFB_Kirchberg_a_d_Raab</v>
          </cell>
          <cell r="D1044">
            <v>1</v>
          </cell>
          <cell r="E1044">
            <v>1</v>
          </cell>
          <cell r="F1044">
            <v>1.4</v>
          </cell>
          <cell r="G1044">
            <v>17.100000000000001</v>
          </cell>
          <cell r="H1044">
            <v>0.31</v>
          </cell>
          <cell r="I1044">
            <v>3.81</v>
          </cell>
          <cell r="J1044">
            <v>52.51</v>
          </cell>
        </row>
        <row r="1045">
          <cell r="A1045" t="str">
            <v>BSC_Feldbach_A</v>
          </cell>
          <cell r="B1045">
            <v>2001</v>
          </cell>
          <cell r="C1045" t="str">
            <v>STFB_Obergiem</v>
          </cell>
          <cell r="D1045">
            <v>1</v>
          </cell>
          <cell r="E1045">
            <v>1</v>
          </cell>
          <cell r="F1045">
            <v>0.32</v>
          </cell>
          <cell r="G1045">
            <v>10.9</v>
          </cell>
          <cell r="H1045">
            <v>0.03</v>
          </cell>
          <cell r="I1045">
            <v>1</v>
          </cell>
          <cell r="J1045">
            <v>4.92</v>
          </cell>
        </row>
        <row r="1046">
          <cell r="A1046" t="str">
            <v>BSC_Feldbach_A</v>
          </cell>
          <cell r="B1046">
            <v>8867</v>
          </cell>
          <cell r="C1046" t="str">
            <v>STFB_Paldau</v>
          </cell>
          <cell r="D1046">
            <v>1</v>
          </cell>
          <cell r="E1046">
            <v>1</v>
          </cell>
          <cell r="F1046">
            <v>1.73</v>
          </cell>
          <cell r="G1046">
            <v>21.04</v>
          </cell>
          <cell r="H1046">
            <v>0.16</v>
          </cell>
          <cell r="I1046">
            <v>1.9</v>
          </cell>
          <cell r="J1046">
            <v>26.11</v>
          </cell>
        </row>
        <row r="1047">
          <cell r="A1047" t="str">
            <v>BSC_Feldbach_A</v>
          </cell>
          <cell r="B1047">
            <v>8869</v>
          </cell>
          <cell r="C1047" t="str">
            <v>STFB_St_Stefan</v>
          </cell>
          <cell r="D1047">
            <v>1</v>
          </cell>
          <cell r="E1047">
            <v>1</v>
          </cell>
          <cell r="F1047">
            <v>0.94</v>
          </cell>
          <cell r="G1047">
            <v>11.49</v>
          </cell>
          <cell r="H1047">
            <v>0.19</v>
          </cell>
          <cell r="I1047">
            <v>2.35</v>
          </cell>
          <cell r="J1047">
            <v>32.36</v>
          </cell>
        </row>
        <row r="1048">
          <cell r="A1048" t="str">
            <v>BSC_Hartberg_A</v>
          </cell>
          <cell r="B1048">
            <v>1575</v>
          </cell>
          <cell r="C1048" t="str">
            <v>STFF_Fuerstenfeld</v>
          </cell>
          <cell r="D1048">
            <v>1</v>
          </cell>
          <cell r="E1048">
            <v>1</v>
          </cell>
          <cell r="F1048">
            <v>0.74</v>
          </cell>
          <cell r="G1048">
            <v>25.12</v>
          </cell>
          <cell r="H1048">
            <v>0.16</v>
          </cell>
          <cell r="I1048">
            <v>5.39</v>
          </cell>
          <cell r="J1048">
            <v>26.6</v>
          </cell>
        </row>
        <row r="1049">
          <cell r="A1049" t="str">
            <v>BSC_Hartberg_A</v>
          </cell>
          <cell r="B1049">
            <v>1576</v>
          </cell>
          <cell r="C1049" t="str">
            <v>STFF_Fuerstenfeld</v>
          </cell>
          <cell r="D1049">
            <v>1</v>
          </cell>
          <cell r="E1049">
            <v>2</v>
          </cell>
          <cell r="F1049">
            <v>2.0499999999999998</v>
          </cell>
          <cell r="G1049">
            <v>69.92</v>
          </cell>
          <cell r="H1049">
            <v>0.34</v>
          </cell>
          <cell r="I1049">
            <v>11.51</v>
          </cell>
          <cell r="J1049">
            <v>56.74</v>
          </cell>
        </row>
        <row r="1050">
          <cell r="A1050" t="str">
            <v>BSC_Hartberg_A</v>
          </cell>
          <cell r="B1050">
            <v>1577</v>
          </cell>
          <cell r="C1050" t="str">
            <v>STFF_Fuerstenfeld</v>
          </cell>
          <cell r="D1050">
            <v>1</v>
          </cell>
          <cell r="E1050">
            <v>3</v>
          </cell>
          <cell r="F1050">
            <v>1.31</v>
          </cell>
          <cell r="G1050">
            <v>44.8</v>
          </cell>
          <cell r="H1050">
            <v>0.33</v>
          </cell>
          <cell r="I1050">
            <v>11.3</v>
          </cell>
          <cell r="J1050">
            <v>55.72</v>
          </cell>
        </row>
        <row r="1051">
          <cell r="A1051" t="str">
            <v>BSC_Hartberg_A</v>
          </cell>
          <cell r="B1051">
            <v>495</v>
          </cell>
          <cell r="C1051" t="str">
            <v>STFF_Ilz</v>
          </cell>
          <cell r="D1051">
            <v>1</v>
          </cell>
          <cell r="E1051">
            <v>1</v>
          </cell>
          <cell r="F1051">
            <v>2.46</v>
          </cell>
          <cell r="G1051">
            <v>83.72</v>
          </cell>
          <cell r="H1051">
            <v>0.6</v>
          </cell>
          <cell r="I1051">
            <v>20.34</v>
          </cell>
          <cell r="J1051">
            <v>100.32</v>
          </cell>
        </row>
        <row r="1052">
          <cell r="A1052" t="str">
            <v>BSC_Hartberg_A</v>
          </cell>
          <cell r="B1052">
            <v>2412</v>
          </cell>
          <cell r="C1052" t="str">
            <v>STFF_Kleinsteinbach</v>
          </cell>
          <cell r="D1052">
            <v>1</v>
          </cell>
          <cell r="E1052">
            <v>1</v>
          </cell>
          <cell r="F1052">
            <v>1.5</v>
          </cell>
          <cell r="G1052">
            <v>18.32</v>
          </cell>
          <cell r="H1052">
            <v>0.17</v>
          </cell>
          <cell r="I1052">
            <v>2.09</v>
          </cell>
          <cell r="J1052">
            <v>28.84</v>
          </cell>
        </row>
        <row r="1053">
          <cell r="A1053" t="str">
            <v>BSC_Hartberg_A</v>
          </cell>
          <cell r="B1053">
            <v>2488</v>
          </cell>
          <cell r="C1053" t="str">
            <v>STFF_Kleinsteinbach</v>
          </cell>
          <cell r="D1053">
            <v>1</v>
          </cell>
          <cell r="E1053">
            <v>2</v>
          </cell>
          <cell r="F1053">
            <v>1.21</v>
          </cell>
          <cell r="G1053">
            <v>14.76</v>
          </cell>
          <cell r="H1053">
            <v>0.21</v>
          </cell>
          <cell r="I1053">
            <v>2.57</v>
          </cell>
          <cell r="J1053">
            <v>35.35</v>
          </cell>
        </row>
        <row r="1054">
          <cell r="A1054" t="str">
            <v>BSC_Hartberg_A</v>
          </cell>
          <cell r="B1054">
            <v>471</v>
          </cell>
          <cell r="C1054" t="str">
            <v>STFF_Lindegg</v>
          </cell>
          <cell r="D1054">
            <v>1</v>
          </cell>
          <cell r="E1054">
            <v>1</v>
          </cell>
          <cell r="F1054">
            <v>1.1100000000000001</v>
          </cell>
          <cell r="G1054">
            <v>37.81</v>
          </cell>
          <cell r="H1054">
            <v>0.16</v>
          </cell>
          <cell r="I1054">
            <v>5.56</v>
          </cell>
          <cell r="J1054">
            <v>27.42</v>
          </cell>
        </row>
        <row r="1055">
          <cell r="A1055" t="str">
            <v>BSC_Graz_B</v>
          </cell>
          <cell r="B1055">
            <v>579</v>
          </cell>
          <cell r="C1055" t="str">
            <v>STGU_Brodingberg</v>
          </cell>
          <cell r="D1055">
            <v>1</v>
          </cell>
          <cell r="E1055">
            <v>1</v>
          </cell>
          <cell r="F1055">
            <v>1.32</v>
          </cell>
          <cell r="G1055">
            <v>16.07</v>
          </cell>
          <cell r="H1055">
            <v>0.3</v>
          </cell>
          <cell r="I1055">
            <v>3.68</v>
          </cell>
          <cell r="J1055">
            <v>50.64</v>
          </cell>
        </row>
        <row r="1056">
          <cell r="A1056" t="str">
            <v>BSC_Graz_A</v>
          </cell>
          <cell r="B1056">
            <v>583</v>
          </cell>
          <cell r="C1056" t="str">
            <v>STGU_Dobl</v>
          </cell>
          <cell r="D1056">
            <v>1</v>
          </cell>
          <cell r="E1056">
            <v>1</v>
          </cell>
          <cell r="F1056">
            <v>5.07</v>
          </cell>
          <cell r="G1056">
            <v>61.83</v>
          </cell>
          <cell r="H1056">
            <v>1.75</v>
          </cell>
          <cell r="I1056">
            <v>21.28</v>
          </cell>
          <cell r="J1056">
            <v>293.18</v>
          </cell>
        </row>
        <row r="1057">
          <cell r="A1057" t="str">
            <v>BSC_Graz_A</v>
          </cell>
          <cell r="B1057">
            <v>484</v>
          </cell>
          <cell r="C1057" t="str">
            <v>STGU_Eggenfeld</v>
          </cell>
          <cell r="D1057">
            <v>1</v>
          </cell>
          <cell r="E1057">
            <v>1</v>
          </cell>
          <cell r="F1057">
            <v>1.41</v>
          </cell>
          <cell r="G1057">
            <v>48.03</v>
          </cell>
          <cell r="H1057">
            <v>0.35</v>
          </cell>
          <cell r="I1057">
            <v>11.91</v>
          </cell>
          <cell r="J1057">
            <v>58.74</v>
          </cell>
        </row>
        <row r="1058">
          <cell r="A1058" t="str">
            <v>BSC_Graz_B</v>
          </cell>
          <cell r="B1058">
            <v>578</v>
          </cell>
          <cell r="C1058" t="str">
            <v>STGU_Fasslberg</v>
          </cell>
          <cell r="D1058">
            <v>1</v>
          </cell>
          <cell r="E1058">
            <v>1</v>
          </cell>
          <cell r="F1058">
            <v>5.0999999999999996</v>
          </cell>
          <cell r="G1058">
            <v>62.16</v>
          </cell>
          <cell r="H1058">
            <v>1.05</v>
          </cell>
          <cell r="I1058">
            <v>12.86</v>
          </cell>
          <cell r="J1058">
            <v>177.18</v>
          </cell>
        </row>
        <row r="1059">
          <cell r="A1059" t="str">
            <v>BSC_Graz_A</v>
          </cell>
          <cell r="B1059">
            <v>162</v>
          </cell>
          <cell r="C1059" t="str">
            <v>STGU_Flughafen_Graz</v>
          </cell>
          <cell r="D1059">
            <v>1</v>
          </cell>
          <cell r="E1059">
            <v>1</v>
          </cell>
          <cell r="F1059">
            <v>4.47</v>
          </cell>
          <cell r="G1059">
            <v>54.54</v>
          </cell>
          <cell r="H1059">
            <v>1.33</v>
          </cell>
          <cell r="I1059">
            <v>16.21</v>
          </cell>
          <cell r="J1059">
            <v>223.27</v>
          </cell>
        </row>
        <row r="1060">
          <cell r="A1060" t="str">
            <v>BSC_Graz_A</v>
          </cell>
          <cell r="B1060">
            <v>580</v>
          </cell>
          <cell r="C1060" t="str">
            <v>STGU_Frohnleiten</v>
          </cell>
          <cell r="D1060">
            <v>1</v>
          </cell>
          <cell r="E1060">
            <v>1</v>
          </cell>
          <cell r="F1060">
            <v>2</v>
          </cell>
          <cell r="G1060">
            <v>67.959999999999994</v>
          </cell>
          <cell r="H1060">
            <v>0.49</v>
          </cell>
          <cell r="I1060">
            <v>16.690000000000001</v>
          </cell>
          <cell r="J1060">
            <v>82.3</v>
          </cell>
        </row>
        <row r="1061">
          <cell r="A1061" t="str">
            <v>BSC_Graz_A</v>
          </cell>
          <cell r="B1061">
            <v>483</v>
          </cell>
          <cell r="C1061" t="str">
            <v>STGU_Gratkorn</v>
          </cell>
          <cell r="D1061">
            <v>1</v>
          </cell>
          <cell r="E1061">
            <v>1</v>
          </cell>
          <cell r="F1061">
            <v>9.61</v>
          </cell>
          <cell r="G1061">
            <v>117.16</v>
          </cell>
          <cell r="H1061">
            <v>2.9</v>
          </cell>
          <cell r="I1061">
            <v>35.39</v>
          </cell>
          <cell r="J1061">
            <v>487.52</v>
          </cell>
        </row>
        <row r="1062">
          <cell r="A1062" t="str">
            <v>BSC_Graz_A</v>
          </cell>
          <cell r="B1062">
            <v>476</v>
          </cell>
          <cell r="C1062" t="str">
            <v>STGU_Guggenbach</v>
          </cell>
          <cell r="D1062">
            <v>1</v>
          </cell>
          <cell r="E1062">
            <v>1</v>
          </cell>
          <cell r="F1062">
            <v>1.87</v>
          </cell>
          <cell r="G1062">
            <v>63.7</v>
          </cell>
          <cell r="H1062">
            <v>0.34</v>
          </cell>
          <cell r="I1062">
            <v>11.5</v>
          </cell>
          <cell r="J1062">
            <v>56.73</v>
          </cell>
        </row>
        <row r="1063">
          <cell r="A1063" t="str">
            <v>BSC_Graz_B</v>
          </cell>
          <cell r="B1063">
            <v>367</v>
          </cell>
          <cell r="C1063" t="str">
            <v>STGU_Hart</v>
          </cell>
          <cell r="D1063">
            <v>1</v>
          </cell>
          <cell r="E1063">
            <v>1</v>
          </cell>
          <cell r="F1063">
            <v>1.56</v>
          </cell>
          <cell r="G1063">
            <v>53.06</v>
          </cell>
          <cell r="H1063">
            <v>0.34</v>
          </cell>
          <cell r="I1063">
            <v>11.59</v>
          </cell>
          <cell r="J1063">
            <v>57.18</v>
          </cell>
        </row>
        <row r="1064">
          <cell r="A1064" t="str">
            <v>BSC_Graz_A</v>
          </cell>
          <cell r="B1064">
            <v>1907</v>
          </cell>
          <cell r="C1064" t="str">
            <v>STGU_Hausmannstaetten</v>
          </cell>
          <cell r="D1064">
            <v>1</v>
          </cell>
          <cell r="E1064">
            <v>1</v>
          </cell>
          <cell r="F1064">
            <v>4.6399999999999997</v>
          </cell>
          <cell r="G1064">
            <v>56.58</v>
          </cell>
          <cell r="H1064">
            <v>1.06</v>
          </cell>
          <cell r="I1064">
            <v>12.91</v>
          </cell>
          <cell r="J1064">
            <v>177.88</v>
          </cell>
        </row>
        <row r="1065">
          <cell r="A1065" t="str">
            <v>BSC_Graz_A</v>
          </cell>
          <cell r="B1065">
            <v>1578</v>
          </cell>
          <cell r="C1065" t="str">
            <v>STGU_Kalsdorf</v>
          </cell>
          <cell r="D1065">
            <v>1</v>
          </cell>
          <cell r="E1065">
            <v>1</v>
          </cell>
          <cell r="F1065">
            <v>2.0299999999999998</v>
          </cell>
          <cell r="G1065">
            <v>69.069999999999993</v>
          </cell>
          <cell r="H1065">
            <v>0.45</v>
          </cell>
          <cell r="I1065">
            <v>15.32</v>
          </cell>
          <cell r="J1065">
            <v>75.540000000000006</v>
          </cell>
        </row>
        <row r="1066">
          <cell r="A1066" t="str">
            <v>BSC_Graz_A</v>
          </cell>
          <cell r="B1066">
            <v>8581</v>
          </cell>
          <cell r="C1066" t="str">
            <v>STGU_Kalsdorf</v>
          </cell>
          <cell r="D1066">
            <v>2</v>
          </cell>
          <cell r="E1066">
            <v>1</v>
          </cell>
          <cell r="F1066">
            <v>5.24</v>
          </cell>
          <cell r="G1066">
            <v>63.84</v>
          </cell>
          <cell r="H1066">
            <v>1.58</v>
          </cell>
          <cell r="I1066">
            <v>19.32</v>
          </cell>
          <cell r="J1066">
            <v>266.20999999999998</v>
          </cell>
        </row>
        <row r="1067">
          <cell r="A1067" t="str">
            <v>BSC_Graz_A</v>
          </cell>
          <cell r="B1067">
            <v>477</v>
          </cell>
          <cell r="C1067" t="str">
            <v>STGU_Kleintalgraben</v>
          </cell>
          <cell r="D1067">
            <v>1</v>
          </cell>
          <cell r="E1067">
            <v>1</v>
          </cell>
          <cell r="F1067">
            <v>0.44</v>
          </cell>
          <cell r="G1067">
            <v>15.07</v>
          </cell>
          <cell r="H1067">
            <v>0.05</v>
          </cell>
          <cell r="I1067">
            <v>1.65</v>
          </cell>
          <cell r="J1067">
            <v>8.1300000000000008</v>
          </cell>
        </row>
        <row r="1068">
          <cell r="A1068" t="str">
            <v>BSC_Graz_A</v>
          </cell>
          <cell r="B1068">
            <v>1609</v>
          </cell>
          <cell r="C1068" t="str">
            <v>STGU_Kleintalgraben</v>
          </cell>
          <cell r="D1068">
            <v>1</v>
          </cell>
          <cell r="E1068">
            <v>2</v>
          </cell>
          <cell r="F1068">
            <v>0.65</v>
          </cell>
          <cell r="G1068">
            <v>22.06</v>
          </cell>
          <cell r="H1068">
            <v>0.11</v>
          </cell>
          <cell r="I1068">
            <v>3.64</v>
          </cell>
          <cell r="J1068">
            <v>17.97</v>
          </cell>
        </row>
        <row r="1069">
          <cell r="A1069" t="str">
            <v>BSC_Graz_B</v>
          </cell>
          <cell r="B1069">
            <v>1894</v>
          </cell>
          <cell r="C1069" t="str">
            <v>STGU_Kumberg</v>
          </cell>
          <cell r="D1069">
            <v>1</v>
          </cell>
          <cell r="E1069">
            <v>1</v>
          </cell>
          <cell r="F1069">
            <v>1.67</v>
          </cell>
          <cell r="G1069">
            <v>20.329999999999998</v>
          </cell>
          <cell r="H1069">
            <v>0.26</v>
          </cell>
          <cell r="I1069">
            <v>3.15</v>
          </cell>
          <cell r="J1069">
            <v>43.4</v>
          </cell>
        </row>
        <row r="1070">
          <cell r="A1070" t="str">
            <v>BSC_Graz_C</v>
          </cell>
          <cell r="B1070">
            <v>369</v>
          </cell>
          <cell r="C1070" t="str">
            <v>STGU_Lassnitzhoehe</v>
          </cell>
          <cell r="D1070">
            <v>1</v>
          </cell>
          <cell r="E1070">
            <v>1</v>
          </cell>
          <cell r="F1070">
            <v>1.77</v>
          </cell>
          <cell r="G1070">
            <v>60.3</v>
          </cell>
          <cell r="H1070">
            <v>0.27</v>
          </cell>
          <cell r="I1070">
            <v>9.17</v>
          </cell>
          <cell r="J1070">
            <v>45.21</v>
          </cell>
        </row>
        <row r="1071">
          <cell r="A1071" t="str">
            <v>BSC_Graz_C</v>
          </cell>
          <cell r="B1071">
            <v>1895</v>
          </cell>
          <cell r="C1071" t="str">
            <v>STGU_Lassnitzhoehe_Ort</v>
          </cell>
          <cell r="D1071">
            <v>1</v>
          </cell>
          <cell r="E1071">
            <v>1</v>
          </cell>
          <cell r="F1071">
            <v>1.32</v>
          </cell>
          <cell r="G1071">
            <v>16.16</v>
          </cell>
          <cell r="H1071">
            <v>0.28000000000000003</v>
          </cell>
          <cell r="I1071">
            <v>3.39</v>
          </cell>
          <cell r="J1071">
            <v>46.68</v>
          </cell>
        </row>
        <row r="1072">
          <cell r="A1072" t="str">
            <v>BSC_Graz_A</v>
          </cell>
          <cell r="B1072">
            <v>582</v>
          </cell>
          <cell r="C1072" t="str">
            <v>STGU_Peggau</v>
          </cell>
          <cell r="D1072">
            <v>1</v>
          </cell>
          <cell r="E1072">
            <v>1</v>
          </cell>
          <cell r="F1072">
            <v>2.75</v>
          </cell>
          <cell r="G1072">
            <v>33.54</v>
          </cell>
          <cell r="H1072">
            <v>0.73</v>
          </cell>
          <cell r="I1072">
            <v>8.94</v>
          </cell>
          <cell r="J1072">
            <v>123.18</v>
          </cell>
        </row>
        <row r="1073">
          <cell r="A1073" t="str">
            <v>BSC_Graz_A</v>
          </cell>
          <cell r="B1073">
            <v>1869</v>
          </cell>
          <cell r="C1073" t="str">
            <v>STGU_Prenning</v>
          </cell>
          <cell r="D1073">
            <v>1</v>
          </cell>
          <cell r="E1073">
            <v>1</v>
          </cell>
          <cell r="F1073">
            <v>1.73</v>
          </cell>
          <cell r="G1073">
            <v>21.1</v>
          </cell>
          <cell r="H1073">
            <v>0.24</v>
          </cell>
          <cell r="I1073">
            <v>2.88</v>
          </cell>
          <cell r="J1073">
            <v>39.61</v>
          </cell>
        </row>
        <row r="1074">
          <cell r="A1074" t="str">
            <v>BSC_Graz_A</v>
          </cell>
          <cell r="B1074">
            <v>1580</v>
          </cell>
          <cell r="C1074" t="str">
            <v>STGU_Rothleiten</v>
          </cell>
          <cell r="D1074">
            <v>1</v>
          </cell>
          <cell r="E1074">
            <v>1</v>
          </cell>
          <cell r="F1074">
            <v>1.57</v>
          </cell>
          <cell r="G1074">
            <v>19.21</v>
          </cell>
          <cell r="H1074">
            <v>0.31</v>
          </cell>
          <cell r="I1074">
            <v>3.76</v>
          </cell>
          <cell r="J1074">
            <v>51.74</v>
          </cell>
        </row>
        <row r="1075">
          <cell r="A1075" t="str">
            <v>BSC_Graz_C</v>
          </cell>
          <cell r="B1075">
            <v>159</v>
          </cell>
          <cell r="C1075" t="str">
            <v>STGU_Seiersberg</v>
          </cell>
          <cell r="D1075">
            <v>1</v>
          </cell>
          <cell r="E1075">
            <v>1</v>
          </cell>
          <cell r="F1075">
            <v>1.65</v>
          </cell>
          <cell r="G1075">
            <v>56.04</v>
          </cell>
          <cell r="H1075">
            <v>0.51</v>
          </cell>
          <cell r="I1075">
            <v>17.329999999999998</v>
          </cell>
          <cell r="J1075">
            <v>85.49</v>
          </cell>
        </row>
        <row r="1076">
          <cell r="A1076" t="str">
            <v>BSC_Graz_C</v>
          </cell>
          <cell r="B1076">
            <v>160</v>
          </cell>
          <cell r="C1076" t="str">
            <v>STGU_Seiersberg</v>
          </cell>
          <cell r="D1076">
            <v>1</v>
          </cell>
          <cell r="E1076">
            <v>2</v>
          </cell>
          <cell r="F1076">
            <v>3.54</v>
          </cell>
          <cell r="G1076">
            <v>120.68</v>
          </cell>
          <cell r="H1076">
            <v>0.87</v>
          </cell>
          <cell r="I1076">
            <v>29.64</v>
          </cell>
          <cell r="J1076">
            <v>146.16999999999999</v>
          </cell>
        </row>
        <row r="1077">
          <cell r="A1077" t="str">
            <v>BSC_Graz_C</v>
          </cell>
          <cell r="B1077">
            <v>161</v>
          </cell>
          <cell r="C1077" t="str">
            <v>STGU_Seiersberg</v>
          </cell>
          <cell r="D1077">
            <v>1</v>
          </cell>
          <cell r="E1077">
            <v>3</v>
          </cell>
          <cell r="F1077">
            <v>2.37</v>
          </cell>
          <cell r="G1077">
            <v>80.819999999999993</v>
          </cell>
          <cell r="H1077">
            <v>0.49</v>
          </cell>
          <cell r="I1077">
            <v>16.84</v>
          </cell>
          <cell r="J1077">
            <v>83.05</v>
          </cell>
        </row>
        <row r="1078">
          <cell r="A1078" t="str">
            <v>BSC_Graz_A</v>
          </cell>
          <cell r="B1078">
            <v>581</v>
          </cell>
          <cell r="C1078" t="str">
            <v>STGU_Ungersdorf</v>
          </cell>
          <cell r="D1078">
            <v>1</v>
          </cell>
          <cell r="E1078">
            <v>1</v>
          </cell>
          <cell r="F1078">
            <v>1.53</v>
          </cell>
          <cell r="G1078">
            <v>18.72</v>
          </cell>
          <cell r="H1078">
            <v>0.3</v>
          </cell>
          <cell r="I1078">
            <v>3.68</v>
          </cell>
          <cell r="J1078">
            <v>50.73</v>
          </cell>
        </row>
        <row r="1079">
          <cell r="A1079" t="str">
            <v>BSC_Graz_A</v>
          </cell>
          <cell r="B1079">
            <v>5585</v>
          </cell>
          <cell r="C1079" t="str">
            <v>STGZ_Augasse</v>
          </cell>
          <cell r="D1079">
            <v>1</v>
          </cell>
          <cell r="E1079">
            <v>1</v>
          </cell>
          <cell r="F1079">
            <v>4.5599999999999996</v>
          </cell>
          <cell r="G1079">
            <v>55.58</v>
          </cell>
          <cell r="H1079">
            <v>1.44</v>
          </cell>
          <cell r="I1079">
            <v>17.57</v>
          </cell>
          <cell r="J1079">
            <v>242.02</v>
          </cell>
        </row>
        <row r="1080">
          <cell r="A1080" t="str">
            <v>BSC_Graz_A</v>
          </cell>
          <cell r="B1080">
            <v>5685</v>
          </cell>
          <cell r="C1080" t="str">
            <v>STGZ_Augasse</v>
          </cell>
          <cell r="D1080">
            <v>1</v>
          </cell>
          <cell r="E1080">
            <v>2</v>
          </cell>
          <cell r="F1080">
            <v>6.45</v>
          </cell>
          <cell r="G1080">
            <v>78.66</v>
          </cell>
          <cell r="H1080">
            <v>1.68</v>
          </cell>
          <cell r="I1080">
            <v>20.54</v>
          </cell>
          <cell r="J1080">
            <v>282.97000000000003</v>
          </cell>
        </row>
        <row r="1081">
          <cell r="A1081" t="str">
            <v>BSC_Graz_A</v>
          </cell>
          <cell r="B1081">
            <v>5785</v>
          </cell>
          <cell r="C1081" t="str">
            <v>STGZ_Augasse</v>
          </cell>
          <cell r="D1081">
            <v>1</v>
          </cell>
          <cell r="E1081">
            <v>3</v>
          </cell>
          <cell r="F1081">
            <v>5.25</v>
          </cell>
          <cell r="G1081">
            <v>63.96</v>
          </cell>
          <cell r="H1081">
            <v>1.82</v>
          </cell>
          <cell r="I1081">
            <v>22.2</v>
          </cell>
          <cell r="J1081">
            <v>305.83</v>
          </cell>
        </row>
        <row r="1082">
          <cell r="A1082" t="str">
            <v>BSC_Graz_B</v>
          </cell>
          <cell r="B1082">
            <v>360</v>
          </cell>
          <cell r="C1082" t="str">
            <v>STGZ_Carnerigasse</v>
          </cell>
          <cell r="D1082">
            <v>1</v>
          </cell>
          <cell r="E1082">
            <v>1</v>
          </cell>
          <cell r="F1082">
            <v>7.62</v>
          </cell>
          <cell r="G1082">
            <v>92.95</v>
          </cell>
          <cell r="H1082">
            <v>2.14</v>
          </cell>
          <cell r="I1082">
            <v>26.08</v>
          </cell>
          <cell r="J1082">
            <v>359.25</v>
          </cell>
        </row>
        <row r="1083">
          <cell r="A1083" t="str">
            <v>BSC_Graz_B</v>
          </cell>
          <cell r="B1083">
            <v>2364</v>
          </cell>
          <cell r="C1083" t="str">
            <v>STGZ_Carnerigasse</v>
          </cell>
          <cell r="D1083">
            <v>2</v>
          </cell>
          <cell r="E1083">
            <v>1</v>
          </cell>
          <cell r="F1083">
            <v>6.02</v>
          </cell>
          <cell r="G1083">
            <v>73.44</v>
          </cell>
          <cell r="H1083">
            <v>1.68</v>
          </cell>
          <cell r="I1083">
            <v>20.52</v>
          </cell>
          <cell r="J1083">
            <v>282.63</v>
          </cell>
        </row>
        <row r="1084">
          <cell r="A1084" t="str">
            <v>BSC_Graz_B</v>
          </cell>
          <cell r="B1084">
            <v>6485</v>
          </cell>
          <cell r="C1084" t="str">
            <v>STGZ_Friedrichgasse</v>
          </cell>
          <cell r="D1084">
            <v>1</v>
          </cell>
          <cell r="E1084">
            <v>1</v>
          </cell>
          <cell r="F1084">
            <v>8.6199999999999992</v>
          </cell>
          <cell r="G1084">
            <v>105.06</v>
          </cell>
          <cell r="H1084">
            <v>2.87</v>
          </cell>
          <cell r="I1084">
            <v>34.979999999999997</v>
          </cell>
          <cell r="J1084">
            <v>481.91</v>
          </cell>
        </row>
        <row r="1085">
          <cell r="A1085" t="str">
            <v>BSC_Graz_B</v>
          </cell>
          <cell r="B1085">
            <v>6585</v>
          </cell>
          <cell r="C1085" t="str">
            <v>STGZ_Friedrichgasse</v>
          </cell>
          <cell r="D1085">
            <v>1</v>
          </cell>
          <cell r="E1085">
            <v>2</v>
          </cell>
          <cell r="F1085">
            <v>8.85</v>
          </cell>
          <cell r="G1085">
            <v>107.92</v>
          </cell>
          <cell r="H1085">
            <v>3.13</v>
          </cell>
          <cell r="I1085">
            <v>38.200000000000003</v>
          </cell>
          <cell r="J1085">
            <v>526.32000000000005</v>
          </cell>
        </row>
        <row r="1086">
          <cell r="A1086" t="str">
            <v>BSC_Graz_B</v>
          </cell>
          <cell r="B1086">
            <v>6685</v>
          </cell>
          <cell r="C1086" t="str">
            <v>STGZ_Friedrichgasse</v>
          </cell>
          <cell r="D1086">
            <v>1</v>
          </cell>
          <cell r="E1086">
            <v>3</v>
          </cell>
          <cell r="F1086">
            <v>7.96</v>
          </cell>
          <cell r="G1086">
            <v>97.1</v>
          </cell>
          <cell r="H1086">
            <v>2.9</v>
          </cell>
          <cell r="I1086">
            <v>35.4</v>
          </cell>
          <cell r="J1086">
            <v>487.68</v>
          </cell>
        </row>
        <row r="1087">
          <cell r="A1087" t="str">
            <v>BSC_Graz_A</v>
          </cell>
          <cell r="B1087">
            <v>157</v>
          </cell>
          <cell r="C1087" t="str">
            <v>STGZ_Fuchsenfeldweg</v>
          </cell>
          <cell r="D1087">
            <v>1</v>
          </cell>
          <cell r="E1087">
            <v>1</v>
          </cell>
          <cell r="F1087">
            <v>6.15</v>
          </cell>
          <cell r="G1087">
            <v>75.03</v>
          </cell>
          <cell r="H1087">
            <v>1.44</v>
          </cell>
          <cell r="I1087">
            <v>17.600000000000001</v>
          </cell>
          <cell r="J1087">
            <v>242.53</v>
          </cell>
        </row>
        <row r="1088">
          <cell r="A1088" t="str">
            <v>BSC_Graz_A</v>
          </cell>
          <cell r="B1088">
            <v>158</v>
          </cell>
          <cell r="C1088" t="str">
            <v>STGZ_Fuchsenfeldweg</v>
          </cell>
          <cell r="D1088">
            <v>1</v>
          </cell>
          <cell r="E1088">
            <v>2</v>
          </cell>
          <cell r="F1088">
            <v>2.2200000000000002</v>
          </cell>
          <cell r="G1088">
            <v>27.11</v>
          </cell>
          <cell r="H1088">
            <v>0.59</v>
          </cell>
          <cell r="I1088">
            <v>7.25</v>
          </cell>
          <cell r="J1088">
            <v>99.92</v>
          </cell>
        </row>
        <row r="1089">
          <cell r="A1089" t="str">
            <v>BSC_Graz_A</v>
          </cell>
          <cell r="B1089">
            <v>421</v>
          </cell>
          <cell r="C1089" t="str">
            <v>STGZ_Grillweg</v>
          </cell>
          <cell r="D1089">
            <v>1</v>
          </cell>
          <cell r="E1089">
            <v>1</v>
          </cell>
          <cell r="F1089">
            <v>5.88</v>
          </cell>
          <cell r="G1089">
            <v>71.77</v>
          </cell>
          <cell r="H1089">
            <v>2.0099999999999998</v>
          </cell>
          <cell r="I1089">
            <v>24.46</v>
          </cell>
          <cell r="J1089">
            <v>337.02</v>
          </cell>
        </row>
        <row r="1090">
          <cell r="A1090" t="str">
            <v>BSC_Graz_A</v>
          </cell>
          <cell r="B1090">
            <v>422</v>
          </cell>
          <cell r="C1090" t="str">
            <v>STGZ_Grillweg</v>
          </cell>
          <cell r="D1090">
            <v>1</v>
          </cell>
          <cell r="E1090">
            <v>2</v>
          </cell>
          <cell r="F1090">
            <v>4.5599999999999996</v>
          </cell>
          <cell r="G1090">
            <v>55.64</v>
          </cell>
          <cell r="H1090">
            <v>1.39</v>
          </cell>
          <cell r="I1090">
            <v>16.98</v>
          </cell>
          <cell r="J1090">
            <v>233.9</v>
          </cell>
        </row>
        <row r="1091">
          <cell r="A1091" t="str">
            <v>BSC_Graz_A</v>
          </cell>
          <cell r="B1091">
            <v>423</v>
          </cell>
          <cell r="C1091" t="str">
            <v>STGZ_Grillweg</v>
          </cell>
          <cell r="D1091">
            <v>1</v>
          </cell>
          <cell r="E1091">
            <v>3</v>
          </cell>
          <cell r="F1091">
            <v>5.62</v>
          </cell>
          <cell r="G1091">
            <v>68.56</v>
          </cell>
          <cell r="H1091">
            <v>1.55</v>
          </cell>
          <cell r="I1091">
            <v>18.940000000000001</v>
          </cell>
          <cell r="J1091">
            <v>260.95</v>
          </cell>
        </row>
        <row r="1092">
          <cell r="A1092" t="str">
            <v>BSC_Graz_B</v>
          </cell>
          <cell r="B1092">
            <v>1581</v>
          </cell>
          <cell r="C1092" t="str">
            <v>STGZ_Hauptplatz</v>
          </cell>
          <cell r="D1092">
            <v>1</v>
          </cell>
          <cell r="E1092">
            <v>1</v>
          </cell>
          <cell r="F1092">
            <v>4.01</v>
          </cell>
          <cell r="G1092">
            <v>48.96</v>
          </cell>
          <cell r="H1092">
            <v>1.1599999999999999</v>
          </cell>
          <cell r="I1092">
            <v>14.16</v>
          </cell>
          <cell r="J1092">
            <v>195.11</v>
          </cell>
        </row>
        <row r="1093">
          <cell r="A1093" t="str">
            <v>BSC_Graz_B</v>
          </cell>
          <cell r="B1093">
            <v>2365</v>
          </cell>
          <cell r="C1093" t="str">
            <v>STGZ_Hauptplatz</v>
          </cell>
          <cell r="D1093">
            <v>2</v>
          </cell>
          <cell r="E1093">
            <v>1</v>
          </cell>
          <cell r="F1093">
            <v>4.92</v>
          </cell>
          <cell r="G1093">
            <v>59.94</v>
          </cell>
          <cell r="H1093">
            <v>1.61</v>
          </cell>
          <cell r="I1093">
            <v>19.579999999999998</v>
          </cell>
          <cell r="J1093">
            <v>269.75</v>
          </cell>
        </row>
        <row r="1094">
          <cell r="A1094" t="str">
            <v>BSC_Graz_B</v>
          </cell>
          <cell r="B1094">
            <v>2366</v>
          </cell>
          <cell r="C1094" t="str">
            <v>STGZ_Hauptplatz</v>
          </cell>
          <cell r="D1094">
            <v>3</v>
          </cell>
          <cell r="E1094">
            <v>1</v>
          </cell>
          <cell r="F1094">
            <v>4.1900000000000004</v>
          </cell>
          <cell r="G1094">
            <v>51.13</v>
          </cell>
          <cell r="H1094">
            <v>1.1499999999999999</v>
          </cell>
          <cell r="I1094">
            <v>14.03</v>
          </cell>
          <cell r="J1094">
            <v>193.34</v>
          </cell>
        </row>
        <row r="1095">
          <cell r="A1095" t="str">
            <v>BSC_Graz_B</v>
          </cell>
          <cell r="B1095">
            <v>1896</v>
          </cell>
          <cell r="C1095" t="str">
            <v>STGZ_Hilmwarte</v>
          </cell>
          <cell r="D1095">
            <v>1</v>
          </cell>
          <cell r="E1095">
            <v>1</v>
          </cell>
          <cell r="F1095">
            <v>4.12</v>
          </cell>
          <cell r="G1095">
            <v>50.27</v>
          </cell>
          <cell r="H1095">
            <v>0.95</v>
          </cell>
          <cell r="I1095">
            <v>11.56</v>
          </cell>
          <cell r="J1095">
            <v>159.27000000000001</v>
          </cell>
        </row>
        <row r="1096">
          <cell r="A1096" t="str">
            <v>BSC_Graz_B</v>
          </cell>
          <cell r="B1096">
            <v>12824</v>
          </cell>
          <cell r="C1096" t="str">
            <v>STGZ_Hilmwarte</v>
          </cell>
          <cell r="D1096">
            <v>2</v>
          </cell>
          <cell r="E1096">
            <v>1</v>
          </cell>
          <cell r="F1096">
            <v>6.28</v>
          </cell>
          <cell r="G1096">
            <v>76.61</v>
          </cell>
          <cell r="H1096">
            <v>1.61</v>
          </cell>
          <cell r="I1096">
            <v>19.64</v>
          </cell>
          <cell r="J1096">
            <v>270.58</v>
          </cell>
        </row>
        <row r="1097">
          <cell r="A1097" t="str">
            <v>BSC_Graz_A</v>
          </cell>
          <cell r="B1097">
            <v>46</v>
          </cell>
          <cell r="C1097" t="str">
            <v>STGZ_Karl_Morre_Str</v>
          </cell>
          <cell r="D1097">
            <v>1</v>
          </cell>
          <cell r="E1097">
            <v>1</v>
          </cell>
          <cell r="F1097">
            <v>7.82</v>
          </cell>
          <cell r="G1097">
            <v>95.39</v>
          </cell>
          <cell r="H1097">
            <v>2.68</v>
          </cell>
          <cell r="I1097">
            <v>32.64</v>
          </cell>
          <cell r="J1097">
            <v>449.72</v>
          </cell>
        </row>
        <row r="1098">
          <cell r="A1098" t="str">
            <v>BSC_Graz_A</v>
          </cell>
          <cell r="B1098">
            <v>47</v>
          </cell>
          <cell r="C1098" t="str">
            <v>STGZ_Karl_Morre_Str</v>
          </cell>
          <cell r="D1098">
            <v>1</v>
          </cell>
          <cell r="E1098">
            <v>2</v>
          </cell>
          <cell r="F1098">
            <v>3.17</v>
          </cell>
          <cell r="G1098">
            <v>107.91</v>
          </cell>
          <cell r="H1098">
            <v>0.79</v>
          </cell>
          <cell r="I1098">
            <v>27.03</v>
          </cell>
          <cell r="J1098">
            <v>133.31</v>
          </cell>
        </row>
        <row r="1099">
          <cell r="A1099" t="str">
            <v>BSC_Graz_A</v>
          </cell>
          <cell r="B1099">
            <v>48</v>
          </cell>
          <cell r="C1099" t="str">
            <v>STGZ_Karl_Morre_Str</v>
          </cell>
          <cell r="D1099">
            <v>1</v>
          </cell>
          <cell r="E1099">
            <v>3</v>
          </cell>
          <cell r="F1099">
            <v>5.88</v>
          </cell>
          <cell r="G1099">
            <v>71.7</v>
          </cell>
          <cell r="H1099">
            <v>1.7</v>
          </cell>
          <cell r="I1099">
            <v>20.76</v>
          </cell>
          <cell r="J1099">
            <v>286.04000000000002</v>
          </cell>
        </row>
        <row r="1100">
          <cell r="A1100" t="str">
            <v>BSC_Graz_B</v>
          </cell>
          <cell r="B1100">
            <v>56</v>
          </cell>
          <cell r="C1100" t="str">
            <v>STGZ_Leonhardguertel</v>
          </cell>
          <cell r="D1100">
            <v>1</v>
          </cell>
          <cell r="E1100">
            <v>1</v>
          </cell>
          <cell r="F1100">
            <v>10.06</v>
          </cell>
          <cell r="G1100">
            <v>122.74</v>
          </cell>
          <cell r="H1100">
            <v>3.01</v>
          </cell>
          <cell r="I1100">
            <v>36.729999999999997</v>
          </cell>
          <cell r="J1100">
            <v>506.01</v>
          </cell>
        </row>
        <row r="1101">
          <cell r="A1101" t="str">
            <v>BSC_Graz_B</v>
          </cell>
          <cell r="B1101">
            <v>57</v>
          </cell>
          <cell r="C1101" t="str">
            <v>STGZ_Leonhardguertel</v>
          </cell>
          <cell r="D1101">
            <v>1</v>
          </cell>
          <cell r="E1101">
            <v>2</v>
          </cell>
          <cell r="F1101">
            <v>7.43</v>
          </cell>
          <cell r="G1101">
            <v>90.64</v>
          </cell>
          <cell r="H1101">
            <v>2.2000000000000002</v>
          </cell>
          <cell r="I1101">
            <v>26.89</v>
          </cell>
          <cell r="J1101">
            <v>370.38</v>
          </cell>
        </row>
        <row r="1102">
          <cell r="A1102" t="str">
            <v>BSC_Graz_B</v>
          </cell>
          <cell r="B1102">
            <v>58</v>
          </cell>
          <cell r="C1102" t="str">
            <v>STGZ_Leonhardguertel</v>
          </cell>
          <cell r="D1102">
            <v>1</v>
          </cell>
          <cell r="E1102">
            <v>3</v>
          </cell>
          <cell r="F1102">
            <v>10.83</v>
          </cell>
          <cell r="G1102">
            <v>132.07</v>
          </cell>
          <cell r="H1102">
            <v>3.43</v>
          </cell>
          <cell r="I1102">
            <v>41.77</v>
          </cell>
          <cell r="J1102">
            <v>575.45000000000005</v>
          </cell>
        </row>
        <row r="1103">
          <cell r="A1103" t="str">
            <v>BSC_Graz_B</v>
          </cell>
          <cell r="B1103">
            <v>1584</v>
          </cell>
          <cell r="C1103" t="str">
            <v>STGZ_Lustbuehelstrasse</v>
          </cell>
          <cell r="D1103">
            <v>1</v>
          </cell>
          <cell r="E1103">
            <v>1</v>
          </cell>
          <cell r="F1103">
            <v>5.87</v>
          </cell>
          <cell r="G1103">
            <v>71.61</v>
          </cell>
          <cell r="H1103">
            <v>1.69</v>
          </cell>
          <cell r="I1103">
            <v>20.66</v>
          </cell>
          <cell r="J1103">
            <v>284.67</v>
          </cell>
        </row>
        <row r="1104">
          <cell r="A1104" t="str">
            <v>BSC_Graz_A</v>
          </cell>
          <cell r="B1104">
            <v>3485</v>
          </cell>
          <cell r="C1104" t="str">
            <v>STGZ_Marienplatz</v>
          </cell>
          <cell r="D1104">
            <v>1</v>
          </cell>
          <cell r="E1104">
            <v>1</v>
          </cell>
          <cell r="F1104">
            <v>10.130000000000001</v>
          </cell>
          <cell r="G1104">
            <v>123.5</v>
          </cell>
          <cell r="H1104">
            <v>3.19</v>
          </cell>
          <cell r="I1104">
            <v>38.96</v>
          </cell>
          <cell r="J1104">
            <v>536.66999999999996</v>
          </cell>
        </row>
        <row r="1105">
          <cell r="A1105" t="str">
            <v>BSC_Graz_A</v>
          </cell>
          <cell r="B1105">
            <v>3585</v>
          </cell>
          <cell r="C1105" t="str">
            <v>STGZ_Marienplatz</v>
          </cell>
          <cell r="D1105">
            <v>1</v>
          </cell>
          <cell r="E1105">
            <v>2</v>
          </cell>
          <cell r="F1105">
            <v>6.81</v>
          </cell>
          <cell r="G1105">
            <v>83.08</v>
          </cell>
          <cell r="H1105">
            <v>2.17</v>
          </cell>
          <cell r="I1105">
            <v>26.47</v>
          </cell>
          <cell r="J1105">
            <v>364.64</v>
          </cell>
        </row>
        <row r="1106">
          <cell r="A1106" t="str">
            <v>BSC_Graz_A</v>
          </cell>
          <cell r="B1106">
            <v>3685</v>
          </cell>
          <cell r="C1106" t="str">
            <v>STGZ_Marienplatz</v>
          </cell>
          <cell r="D1106">
            <v>1</v>
          </cell>
          <cell r="E1106">
            <v>3</v>
          </cell>
          <cell r="F1106">
            <v>5.77</v>
          </cell>
          <cell r="G1106">
            <v>70.39</v>
          </cell>
          <cell r="H1106">
            <v>2.11</v>
          </cell>
          <cell r="I1106">
            <v>25.72</v>
          </cell>
          <cell r="J1106">
            <v>354.36</v>
          </cell>
        </row>
        <row r="1107">
          <cell r="A1107" t="str">
            <v>BSC_Graz_B</v>
          </cell>
          <cell r="B1107">
            <v>148</v>
          </cell>
          <cell r="C1107" t="str">
            <v>STGZ_Moserhofgasse</v>
          </cell>
          <cell r="D1107">
            <v>1</v>
          </cell>
          <cell r="E1107">
            <v>1</v>
          </cell>
          <cell r="F1107">
            <v>9.61</v>
          </cell>
          <cell r="G1107">
            <v>117.22</v>
          </cell>
          <cell r="H1107">
            <v>3.19</v>
          </cell>
          <cell r="I1107">
            <v>38.86</v>
          </cell>
          <cell r="J1107">
            <v>535.37</v>
          </cell>
        </row>
        <row r="1108">
          <cell r="A1108" t="str">
            <v>BSC_Graz_B</v>
          </cell>
          <cell r="B1108">
            <v>149</v>
          </cell>
          <cell r="C1108" t="str">
            <v>STGZ_Moserhofgasse</v>
          </cell>
          <cell r="D1108">
            <v>1</v>
          </cell>
          <cell r="E1108">
            <v>2</v>
          </cell>
          <cell r="F1108">
            <v>4.54</v>
          </cell>
          <cell r="G1108">
            <v>55.33</v>
          </cell>
          <cell r="H1108">
            <v>1.48</v>
          </cell>
          <cell r="I1108">
            <v>18.100000000000001</v>
          </cell>
          <cell r="J1108">
            <v>249.35</v>
          </cell>
        </row>
        <row r="1109">
          <cell r="A1109" t="str">
            <v>BSC_Graz_B</v>
          </cell>
          <cell r="B1109">
            <v>150</v>
          </cell>
          <cell r="C1109" t="str">
            <v>STGZ_Moserhofgasse</v>
          </cell>
          <cell r="D1109">
            <v>1</v>
          </cell>
          <cell r="E1109">
            <v>3</v>
          </cell>
          <cell r="F1109">
            <v>6.91</v>
          </cell>
          <cell r="G1109">
            <v>84.2</v>
          </cell>
          <cell r="H1109">
            <v>2.42</v>
          </cell>
          <cell r="I1109">
            <v>29.46</v>
          </cell>
          <cell r="J1109">
            <v>405.86</v>
          </cell>
        </row>
        <row r="1110">
          <cell r="A1110" t="str">
            <v>BSC_Graz_B</v>
          </cell>
          <cell r="B1110">
            <v>154</v>
          </cell>
          <cell r="C1110" t="str">
            <v>STGZ_Petrifelderstr</v>
          </cell>
          <cell r="D1110">
            <v>1</v>
          </cell>
          <cell r="E1110">
            <v>1</v>
          </cell>
          <cell r="F1110">
            <v>4.07</v>
          </cell>
          <cell r="G1110">
            <v>49.57</v>
          </cell>
          <cell r="H1110">
            <v>1.1299999999999999</v>
          </cell>
          <cell r="I1110">
            <v>13.76</v>
          </cell>
          <cell r="J1110">
            <v>189.59</v>
          </cell>
        </row>
        <row r="1111">
          <cell r="A1111" t="str">
            <v>BSC_Graz_B</v>
          </cell>
          <cell r="B1111">
            <v>155</v>
          </cell>
          <cell r="C1111" t="str">
            <v>STGZ_Petrifelderstr</v>
          </cell>
          <cell r="D1111">
            <v>1</v>
          </cell>
          <cell r="E1111">
            <v>2</v>
          </cell>
          <cell r="F1111">
            <v>3.22</v>
          </cell>
          <cell r="G1111">
            <v>39.270000000000003</v>
          </cell>
          <cell r="H1111">
            <v>0.79</v>
          </cell>
          <cell r="I1111">
            <v>9.6</v>
          </cell>
          <cell r="J1111">
            <v>132.30000000000001</v>
          </cell>
        </row>
        <row r="1112">
          <cell r="A1112" t="str">
            <v>BSC_Graz_B</v>
          </cell>
          <cell r="B1112">
            <v>156</v>
          </cell>
          <cell r="C1112" t="str">
            <v>STGZ_Petrifelderstr</v>
          </cell>
          <cell r="D1112">
            <v>1</v>
          </cell>
          <cell r="E1112">
            <v>3</v>
          </cell>
          <cell r="F1112">
            <v>3.85</v>
          </cell>
          <cell r="G1112">
            <v>46.89</v>
          </cell>
          <cell r="H1112">
            <v>1.05</v>
          </cell>
          <cell r="I1112">
            <v>12.75</v>
          </cell>
          <cell r="J1112">
            <v>175.64</v>
          </cell>
        </row>
        <row r="1113">
          <cell r="A1113" t="str">
            <v>BSC_Graz_A</v>
          </cell>
          <cell r="B1113">
            <v>39</v>
          </cell>
          <cell r="C1113" t="str">
            <v>STGZ_Puchstr</v>
          </cell>
          <cell r="D1113">
            <v>1</v>
          </cell>
          <cell r="E1113">
            <v>1</v>
          </cell>
          <cell r="F1113">
            <v>5.12</v>
          </cell>
          <cell r="G1113">
            <v>62.44</v>
          </cell>
          <cell r="H1113">
            <v>1.57</v>
          </cell>
          <cell r="I1113">
            <v>19.21</v>
          </cell>
          <cell r="J1113">
            <v>264.58</v>
          </cell>
        </row>
        <row r="1114">
          <cell r="A1114" t="str">
            <v>BSC_Graz_A</v>
          </cell>
          <cell r="B1114">
            <v>41</v>
          </cell>
          <cell r="C1114" t="str">
            <v>STGZ_Puchstr</v>
          </cell>
          <cell r="D1114">
            <v>1</v>
          </cell>
          <cell r="E1114">
            <v>2</v>
          </cell>
          <cell r="F1114">
            <v>3.02</v>
          </cell>
          <cell r="G1114">
            <v>36.799999999999997</v>
          </cell>
          <cell r="H1114">
            <v>0.75</v>
          </cell>
          <cell r="I1114">
            <v>9.18</v>
          </cell>
          <cell r="J1114">
            <v>126.53</v>
          </cell>
        </row>
        <row r="1115">
          <cell r="A1115" t="str">
            <v>BSC_Graz_A</v>
          </cell>
          <cell r="B1115">
            <v>42</v>
          </cell>
          <cell r="C1115" t="str">
            <v>STGZ_Puchstr</v>
          </cell>
          <cell r="D1115">
            <v>1</v>
          </cell>
          <cell r="E1115">
            <v>3</v>
          </cell>
          <cell r="F1115">
            <v>5.52</v>
          </cell>
          <cell r="G1115">
            <v>67.31</v>
          </cell>
          <cell r="H1115">
            <v>1.55</v>
          </cell>
          <cell r="I1115">
            <v>18.88</v>
          </cell>
          <cell r="J1115">
            <v>260.16000000000003</v>
          </cell>
        </row>
        <row r="1116">
          <cell r="A1116" t="str">
            <v>BSC_Graz_A</v>
          </cell>
          <cell r="B1116">
            <v>482</v>
          </cell>
          <cell r="C1116" t="str">
            <v>STGZ_Raach</v>
          </cell>
          <cell r="D1116">
            <v>1</v>
          </cell>
          <cell r="E1116">
            <v>1</v>
          </cell>
          <cell r="F1116">
            <v>1.53</v>
          </cell>
          <cell r="G1116">
            <v>52.29</v>
          </cell>
          <cell r="H1116">
            <v>0.43</v>
          </cell>
          <cell r="I1116">
            <v>14.59</v>
          </cell>
          <cell r="J1116">
            <v>71.95</v>
          </cell>
        </row>
        <row r="1117">
          <cell r="A1117" t="str">
            <v>BSC_Graz_B</v>
          </cell>
          <cell r="B1117">
            <v>1587</v>
          </cell>
          <cell r="C1117" t="str">
            <v>STGZ_Schoberweg</v>
          </cell>
          <cell r="D1117">
            <v>1</v>
          </cell>
          <cell r="E1117">
            <v>1</v>
          </cell>
          <cell r="F1117">
            <v>4.08</v>
          </cell>
          <cell r="G1117">
            <v>49.82</v>
          </cell>
          <cell r="H1117">
            <v>1.26</v>
          </cell>
          <cell r="I1117">
            <v>15.42</v>
          </cell>
          <cell r="J1117">
            <v>212.38</v>
          </cell>
        </row>
        <row r="1118">
          <cell r="A1118" t="str">
            <v>BSC_Graz_A</v>
          </cell>
          <cell r="B1118">
            <v>1161</v>
          </cell>
          <cell r="C1118" t="str">
            <v>STGZ_St_Veiter_Str</v>
          </cell>
          <cell r="D1118">
            <v>1</v>
          </cell>
          <cell r="E1118">
            <v>1</v>
          </cell>
          <cell r="F1118">
            <v>2.71</v>
          </cell>
          <cell r="G1118">
            <v>33.08</v>
          </cell>
          <cell r="H1118">
            <v>0.64</v>
          </cell>
          <cell r="I1118">
            <v>7.78</v>
          </cell>
          <cell r="J1118">
            <v>107.15</v>
          </cell>
        </row>
        <row r="1119">
          <cell r="A1119" t="str">
            <v>BSC_Graz_A</v>
          </cell>
          <cell r="B1119">
            <v>1162</v>
          </cell>
          <cell r="C1119" t="str">
            <v>STGZ_St_Veiter_Str</v>
          </cell>
          <cell r="D1119">
            <v>1</v>
          </cell>
          <cell r="E1119">
            <v>2</v>
          </cell>
          <cell r="F1119">
            <v>5.94</v>
          </cell>
          <cell r="G1119">
            <v>72.47</v>
          </cell>
          <cell r="H1119">
            <v>1.86</v>
          </cell>
          <cell r="I1119">
            <v>22.67</v>
          </cell>
          <cell r="J1119">
            <v>312.33999999999997</v>
          </cell>
        </row>
        <row r="1120">
          <cell r="A1120" t="str">
            <v>BSC_Graz_A</v>
          </cell>
          <cell r="B1120">
            <v>1163</v>
          </cell>
          <cell r="C1120" t="str">
            <v>STGZ_St_Veiter_Str</v>
          </cell>
          <cell r="D1120">
            <v>1</v>
          </cell>
          <cell r="E1120">
            <v>3</v>
          </cell>
          <cell r="F1120">
            <v>1.37</v>
          </cell>
          <cell r="G1120">
            <v>46.76</v>
          </cell>
          <cell r="H1120">
            <v>0.15</v>
          </cell>
          <cell r="I1120">
            <v>5.03</v>
          </cell>
          <cell r="J1120">
            <v>24.81</v>
          </cell>
        </row>
        <row r="1121">
          <cell r="A1121" t="str">
            <v>BSC_Graz_A</v>
          </cell>
          <cell r="B1121">
            <v>43</v>
          </cell>
          <cell r="C1121" t="str">
            <v>STGZ_Suedbahnstr</v>
          </cell>
          <cell r="D1121">
            <v>1</v>
          </cell>
          <cell r="E1121">
            <v>1</v>
          </cell>
          <cell r="F1121">
            <v>5.97</v>
          </cell>
          <cell r="G1121">
            <v>72.86</v>
          </cell>
          <cell r="H1121">
            <v>1.82</v>
          </cell>
          <cell r="I1121">
            <v>22.18</v>
          </cell>
          <cell r="J1121">
            <v>305.62</v>
          </cell>
        </row>
        <row r="1122">
          <cell r="A1122" t="str">
            <v>BSC_Graz_A</v>
          </cell>
          <cell r="B1122">
            <v>44</v>
          </cell>
          <cell r="C1122" t="str">
            <v>STGZ_Suedbahnstr</v>
          </cell>
          <cell r="D1122">
            <v>1</v>
          </cell>
          <cell r="E1122">
            <v>2</v>
          </cell>
          <cell r="F1122">
            <v>4.46</v>
          </cell>
          <cell r="G1122">
            <v>54.33</v>
          </cell>
          <cell r="H1122">
            <v>1.28</v>
          </cell>
          <cell r="I1122">
            <v>15.65</v>
          </cell>
          <cell r="J1122">
            <v>215.54</v>
          </cell>
        </row>
        <row r="1123">
          <cell r="A1123" t="str">
            <v>BSC_Graz_A</v>
          </cell>
          <cell r="B1123">
            <v>45</v>
          </cell>
          <cell r="C1123" t="str">
            <v>STGZ_Suedbahnstr</v>
          </cell>
          <cell r="D1123">
            <v>1</v>
          </cell>
          <cell r="E1123">
            <v>3</v>
          </cell>
          <cell r="F1123">
            <v>4.7699999999999996</v>
          </cell>
          <cell r="G1123">
            <v>58.14</v>
          </cell>
          <cell r="H1123">
            <v>1.59</v>
          </cell>
          <cell r="I1123">
            <v>19.399999999999999</v>
          </cell>
          <cell r="J1123">
            <v>267.25</v>
          </cell>
        </row>
        <row r="1124">
          <cell r="A1124" t="str">
            <v>BSC_Graz_C</v>
          </cell>
          <cell r="B1124">
            <v>151</v>
          </cell>
          <cell r="C1124" t="str">
            <v>STGZ_Triester_Str</v>
          </cell>
          <cell r="D1124">
            <v>1</v>
          </cell>
          <cell r="E1124">
            <v>1</v>
          </cell>
          <cell r="F1124">
            <v>3.06</v>
          </cell>
          <cell r="G1124">
            <v>37.25</v>
          </cell>
          <cell r="H1124">
            <v>0.75</v>
          </cell>
          <cell r="I1124">
            <v>9.18</v>
          </cell>
          <cell r="J1124">
            <v>126.53</v>
          </cell>
        </row>
        <row r="1125">
          <cell r="A1125" t="str">
            <v>BSC_Graz_C</v>
          </cell>
          <cell r="B1125">
            <v>152</v>
          </cell>
          <cell r="C1125" t="str">
            <v>STGZ_Triester_Str</v>
          </cell>
          <cell r="D1125">
            <v>1</v>
          </cell>
          <cell r="E1125">
            <v>2</v>
          </cell>
          <cell r="F1125">
            <v>4.0999999999999996</v>
          </cell>
          <cell r="G1125">
            <v>49.97</v>
          </cell>
          <cell r="H1125">
            <v>1.06</v>
          </cell>
          <cell r="I1125">
            <v>12.98</v>
          </cell>
          <cell r="J1125">
            <v>178.78</v>
          </cell>
        </row>
        <row r="1126">
          <cell r="A1126" t="str">
            <v>BSC_Graz_C</v>
          </cell>
          <cell r="B1126">
            <v>153</v>
          </cell>
          <cell r="C1126" t="str">
            <v>STGZ_Triester_Str</v>
          </cell>
          <cell r="D1126">
            <v>1</v>
          </cell>
          <cell r="E1126">
            <v>3</v>
          </cell>
          <cell r="F1126">
            <v>3.47</v>
          </cell>
          <cell r="G1126">
            <v>42.35</v>
          </cell>
          <cell r="H1126">
            <v>0.95</v>
          </cell>
          <cell r="I1126">
            <v>11.63</v>
          </cell>
          <cell r="J1126">
            <v>160.19</v>
          </cell>
        </row>
        <row r="1127">
          <cell r="A1127" t="str">
            <v>BSC_Graz_A</v>
          </cell>
          <cell r="B1127">
            <v>2297</v>
          </cell>
          <cell r="C1127" t="str">
            <v>STGZ_TU_Plabutsch</v>
          </cell>
          <cell r="D1127">
            <v>1</v>
          </cell>
          <cell r="E1127">
            <v>1</v>
          </cell>
          <cell r="F1127">
            <v>1.48</v>
          </cell>
          <cell r="G1127">
            <v>18.05</v>
          </cell>
          <cell r="H1127">
            <v>0.17</v>
          </cell>
          <cell r="I1127">
            <v>2.12</v>
          </cell>
          <cell r="J1127">
            <v>29.18</v>
          </cell>
        </row>
        <row r="1128">
          <cell r="A1128" t="str">
            <v>BSC_Graz_B</v>
          </cell>
          <cell r="B1128">
            <v>362</v>
          </cell>
          <cell r="C1128" t="str">
            <v>STGZ_Waltendorfer_Str</v>
          </cell>
          <cell r="D1128">
            <v>1</v>
          </cell>
          <cell r="E1128">
            <v>1</v>
          </cell>
          <cell r="F1128">
            <v>1.54</v>
          </cell>
          <cell r="G1128">
            <v>52.55</v>
          </cell>
          <cell r="H1128">
            <v>0.33</v>
          </cell>
          <cell r="I1128">
            <v>11.23</v>
          </cell>
          <cell r="J1128">
            <v>55.38</v>
          </cell>
        </row>
        <row r="1129">
          <cell r="A1129" t="str">
            <v>BSC_Graz_B</v>
          </cell>
          <cell r="B1129">
            <v>363</v>
          </cell>
          <cell r="C1129" t="str">
            <v>STGZ_Waltendorfer_Str</v>
          </cell>
          <cell r="D1129">
            <v>1</v>
          </cell>
          <cell r="E1129">
            <v>2</v>
          </cell>
          <cell r="F1129">
            <v>0.65</v>
          </cell>
          <cell r="G1129">
            <v>22.06</v>
          </cell>
          <cell r="H1129">
            <v>0.09</v>
          </cell>
          <cell r="I1129">
            <v>2.93</v>
          </cell>
          <cell r="J1129">
            <v>14.43</v>
          </cell>
        </row>
        <row r="1130">
          <cell r="A1130" t="str">
            <v>BSC_Graz_B</v>
          </cell>
          <cell r="B1130">
            <v>364</v>
          </cell>
          <cell r="C1130" t="str">
            <v>STGZ_Waltendorfer_Str</v>
          </cell>
          <cell r="D1130">
            <v>1</v>
          </cell>
          <cell r="E1130">
            <v>3</v>
          </cell>
          <cell r="F1130">
            <v>2.38</v>
          </cell>
          <cell r="G1130">
            <v>80.989999999999995</v>
          </cell>
          <cell r="H1130">
            <v>0.65</v>
          </cell>
          <cell r="I1130">
            <v>22.07</v>
          </cell>
          <cell r="J1130">
            <v>108.82</v>
          </cell>
        </row>
        <row r="1131">
          <cell r="A1131" t="str">
            <v>BSC_Hartberg_A</v>
          </cell>
          <cell r="B1131">
            <v>473</v>
          </cell>
          <cell r="C1131" t="str">
            <v>STHB_Bad_Waltersdorf</v>
          </cell>
          <cell r="D1131">
            <v>1</v>
          </cell>
          <cell r="E1131">
            <v>1</v>
          </cell>
          <cell r="F1131">
            <v>3.12</v>
          </cell>
          <cell r="G1131">
            <v>106.37</v>
          </cell>
          <cell r="H1131">
            <v>1.1000000000000001</v>
          </cell>
          <cell r="I1131">
            <v>37.58</v>
          </cell>
          <cell r="J1131">
            <v>185.3</v>
          </cell>
        </row>
        <row r="1132">
          <cell r="A1132" t="str">
            <v>BSC_Hartberg_A</v>
          </cell>
          <cell r="B1132">
            <v>1248</v>
          </cell>
          <cell r="C1132" t="str">
            <v>STHB_Friedberg</v>
          </cell>
          <cell r="D1132">
            <v>1</v>
          </cell>
          <cell r="E1132">
            <v>1</v>
          </cell>
          <cell r="F1132">
            <v>1.39</v>
          </cell>
          <cell r="G1132">
            <v>16.95</v>
          </cell>
          <cell r="H1132">
            <v>0.28000000000000003</v>
          </cell>
          <cell r="I1132">
            <v>3.43</v>
          </cell>
          <cell r="J1132">
            <v>47.3</v>
          </cell>
        </row>
        <row r="1133">
          <cell r="A1133" t="str">
            <v>BSC_Hartberg_A</v>
          </cell>
          <cell r="B1133">
            <v>1035</v>
          </cell>
          <cell r="C1133" t="str">
            <v>STHB_Grafendorf</v>
          </cell>
          <cell r="D1133">
            <v>1</v>
          </cell>
          <cell r="E1133">
            <v>1</v>
          </cell>
          <cell r="F1133">
            <v>1.25</v>
          </cell>
          <cell r="G1133">
            <v>42.58</v>
          </cell>
          <cell r="H1133">
            <v>0.2</v>
          </cell>
          <cell r="I1133">
            <v>6.95</v>
          </cell>
          <cell r="J1133">
            <v>34.270000000000003</v>
          </cell>
        </row>
        <row r="1134">
          <cell r="A1134" t="str">
            <v>BSC_Hartberg_A</v>
          </cell>
          <cell r="B1134">
            <v>373</v>
          </cell>
          <cell r="C1134" t="str">
            <v>STHB_Hartberg</v>
          </cell>
          <cell r="D1134">
            <v>1</v>
          </cell>
          <cell r="E1134">
            <v>1</v>
          </cell>
          <cell r="F1134">
            <v>3.27</v>
          </cell>
          <cell r="G1134">
            <v>39.82</v>
          </cell>
          <cell r="H1134">
            <v>0.89</v>
          </cell>
          <cell r="I1134">
            <v>10.87</v>
          </cell>
          <cell r="J1134">
            <v>149.71</v>
          </cell>
        </row>
        <row r="1135">
          <cell r="A1135" t="str">
            <v>BSC_Hartberg_A</v>
          </cell>
          <cell r="B1135">
            <v>372</v>
          </cell>
          <cell r="C1135" t="str">
            <v>STHB_Hopfau</v>
          </cell>
          <cell r="D1135">
            <v>1</v>
          </cell>
          <cell r="E1135">
            <v>1</v>
          </cell>
          <cell r="F1135">
            <v>0.76</v>
          </cell>
          <cell r="G1135">
            <v>25.72</v>
          </cell>
          <cell r="H1135">
            <v>0.15</v>
          </cell>
          <cell r="I1135">
            <v>5.01</v>
          </cell>
          <cell r="J1135">
            <v>24.7</v>
          </cell>
        </row>
        <row r="1136">
          <cell r="A1136" t="str">
            <v>BSC_Hartberg_A</v>
          </cell>
          <cell r="B1136">
            <v>1588</v>
          </cell>
          <cell r="C1136" t="str">
            <v>STHB_Kaindorf</v>
          </cell>
          <cell r="D1136">
            <v>1</v>
          </cell>
          <cell r="E1136">
            <v>1</v>
          </cell>
          <cell r="F1136">
            <v>2.52</v>
          </cell>
          <cell r="G1136">
            <v>30.7</v>
          </cell>
          <cell r="H1136">
            <v>0.66</v>
          </cell>
          <cell r="I1136">
            <v>8.08</v>
          </cell>
          <cell r="J1136">
            <v>111.35</v>
          </cell>
        </row>
        <row r="1137">
          <cell r="A1137" t="str">
            <v>BSC_Hartberg_A</v>
          </cell>
          <cell r="B1137">
            <v>1589</v>
          </cell>
          <cell r="C1137" t="str">
            <v>STHB_Maria_Fieberbruendl</v>
          </cell>
          <cell r="D1137">
            <v>1</v>
          </cell>
          <cell r="E1137">
            <v>1</v>
          </cell>
          <cell r="F1137">
            <v>2.15</v>
          </cell>
          <cell r="G1137">
            <v>26.19</v>
          </cell>
          <cell r="H1137">
            <v>0.66</v>
          </cell>
          <cell r="I1137">
            <v>8.02</v>
          </cell>
          <cell r="J1137">
            <v>110.55</v>
          </cell>
        </row>
        <row r="1138">
          <cell r="A1138" t="str">
            <v>BSC_Hartberg_A</v>
          </cell>
          <cell r="B1138">
            <v>1250</v>
          </cell>
          <cell r="C1138" t="str">
            <v>STHB_Schlag</v>
          </cell>
          <cell r="D1138">
            <v>1</v>
          </cell>
          <cell r="E1138">
            <v>1</v>
          </cell>
          <cell r="F1138">
            <v>2.68</v>
          </cell>
          <cell r="G1138">
            <v>91.21</v>
          </cell>
          <cell r="H1138">
            <v>0.84</v>
          </cell>
          <cell r="I1138">
            <v>28.7</v>
          </cell>
          <cell r="J1138">
            <v>141.55000000000001</v>
          </cell>
        </row>
        <row r="1139">
          <cell r="A1139" t="str">
            <v>BSC_Hartberg_A</v>
          </cell>
          <cell r="B1139">
            <v>376</v>
          </cell>
          <cell r="C1139" t="str">
            <v>STHB_Sparberegg</v>
          </cell>
          <cell r="D1139">
            <v>1</v>
          </cell>
          <cell r="E1139">
            <v>1</v>
          </cell>
          <cell r="F1139">
            <v>1.25</v>
          </cell>
          <cell r="G1139">
            <v>42.58</v>
          </cell>
          <cell r="H1139">
            <v>0.33</v>
          </cell>
          <cell r="I1139">
            <v>11.18</v>
          </cell>
          <cell r="J1139">
            <v>55.15</v>
          </cell>
        </row>
        <row r="1140">
          <cell r="A1140" t="str">
            <v>BSC_Hartberg_A</v>
          </cell>
          <cell r="B1140">
            <v>374</v>
          </cell>
          <cell r="C1140" t="str">
            <v>STHB_St_Johann</v>
          </cell>
          <cell r="D1140">
            <v>1</v>
          </cell>
          <cell r="E1140">
            <v>1</v>
          </cell>
          <cell r="F1140">
            <v>0.8</v>
          </cell>
          <cell r="G1140">
            <v>9.7899999999999991</v>
          </cell>
          <cell r="H1140">
            <v>0.16</v>
          </cell>
          <cell r="I1140">
            <v>2</v>
          </cell>
          <cell r="J1140">
            <v>27.59</v>
          </cell>
        </row>
        <row r="1141">
          <cell r="A1141" t="str">
            <v>BSC_Hartberg_A</v>
          </cell>
          <cell r="B1141">
            <v>377</v>
          </cell>
          <cell r="C1141" t="str">
            <v>STHB_Zoebern</v>
          </cell>
          <cell r="D1141">
            <v>1</v>
          </cell>
          <cell r="E1141">
            <v>1</v>
          </cell>
          <cell r="F1141">
            <v>1.5</v>
          </cell>
          <cell r="G1141">
            <v>50.93</v>
          </cell>
          <cell r="H1141">
            <v>0.45</v>
          </cell>
          <cell r="I1141">
            <v>15.19</v>
          </cell>
          <cell r="J1141">
            <v>74.89</v>
          </cell>
        </row>
        <row r="1142">
          <cell r="A1142" t="str">
            <v>BSC_Judenburg_A</v>
          </cell>
          <cell r="B1142">
            <v>1302</v>
          </cell>
          <cell r="C1142" t="str">
            <v>STJU_Fohnsdorf</v>
          </cell>
          <cell r="D1142">
            <v>1</v>
          </cell>
          <cell r="E1142">
            <v>1</v>
          </cell>
          <cell r="F1142">
            <v>2.5299999999999998</v>
          </cell>
          <cell r="G1142">
            <v>30.85</v>
          </cell>
          <cell r="H1142">
            <v>0.54</v>
          </cell>
          <cell r="I1142">
            <v>6.54</v>
          </cell>
          <cell r="J1142">
            <v>90.15</v>
          </cell>
        </row>
        <row r="1143">
          <cell r="A1143" t="str">
            <v>BSC_Judenburg_A</v>
          </cell>
          <cell r="B1143">
            <v>1303</v>
          </cell>
          <cell r="C1143" t="str">
            <v>STJU_Fohnsdorf</v>
          </cell>
          <cell r="D1143">
            <v>1</v>
          </cell>
          <cell r="E1143">
            <v>2</v>
          </cell>
          <cell r="F1143">
            <v>2.42</v>
          </cell>
          <cell r="G1143">
            <v>29.57</v>
          </cell>
          <cell r="H1143">
            <v>0.64</v>
          </cell>
          <cell r="I1143">
            <v>7.84</v>
          </cell>
          <cell r="J1143">
            <v>107.94</v>
          </cell>
        </row>
        <row r="1144">
          <cell r="A1144" t="str">
            <v>BSC_Judenburg_A</v>
          </cell>
          <cell r="B1144">
            <v>1299</v>
          </cell>
          <cell r="C1144" t="str">
            <v>STJU_Judenburg</v>
          </cell>
          <cell r="D1144">
            <v>1</v>
          </cell>
          <cell r="E1144">
            <v>1</v>
          </cell>
          <cell r="F1144">
            <v>2.92</v>
          </cell>
          <cell r="G1144">
            <v>35.67</v>
          </cell>
          <cell r="H1144">
            <v>0.78</v>
          </cell>
          <cell r="I1144">
            <v>9.49</v>
          </cell>
          <cell r="J1144">
            <v>130.75</v>
          </cell>
        </row>
        <row r="1145">
          <cell r="A1145" t="str">
            <v>BSC_Judenburg_A</v>
          </cell>
          <cell r="B1145">
            <v>1300</v>
          </cell>
          <cell r="C1145" t="str">
            <v>STJU_Judenburg</v>
          </cell>
          <cell r="D1145">
            <v>1</v>
          </cell>
          <cell r="E1145">
            <v>2</v>
          </cell>
          <cell r="F1145">
            <v>4.24</v>
          </cell>
          <cell r="G1145">
            <v>51.67</v>
          </cell>
          <cell r="H1145">
            <v>1.1499999999999999</v>
          </cell>
          <cell r="I1145">
            <v>14.02</v>
          </cell>
          <cell r="J1145">
            <v>193.16</v>
          </cell>
        </row>
        <row r="1146">
          <cell r="A1146" t="str">
            <v>BSC_Judenburg_A</v>
          </cell>
          <cell r="B1146">
            <v>2436</v>
          </cell>
          <cell r="C1146" t="str">
            <v>STJU_Obdacher_Sattel</v>
          </cell>
          <cell r="D1146">
            <v>1</v>
          </cell>
          <cell r="E1146">
            <v>1</v>
          </cell>
          <cell r="F1146">
            <v>0.79</v>
          </cell>
          <cell r="G1146">
            <v>26.91</v>
          </cell>
          <cell r="H1146">
            <v>0.03</v>
          </cell>
          <cell r="I1146">
            <v>1.1100000000000001</v>
          </cell>
          <cell r="J1146">
            <v>5.49</v>
          </cell>
        </row>
        <row r="1147">
          <cell r="A1147" t="str">
            <v>BSC_Judenburg_A</v>
          </cell>
          <cell r="B1147">
            <v>1050</v>
          </cell>
          <cell r="C1147" t="str">
            <v>STJU_Poels</v>
          </cell>
          <cell r="D1147">
            <v>1</v>
          </cell>
          <cell r="E1147">
            <v>1</v>
          </cell>
          <cell r="F1147">
            <v>2.5299999999999998</v>
          </cell>
          <cell r="G1147">
            <v>86.27</v>
          </cell>
          <cell r="H1147">
            <v>0.57999999999999996</v>
          </cell>
          <cell r="I1147">
            <v>19.66</v>
          </cell>
          <cell r="J1147">
            <v>96.94</v>
          </cell>
        </row>
        <row r="1148">
          <cell r="A1148" t="str">
            <v>BSC_Judenburg_A</v>
          </cell>
          <cell r="B1148">
            <v>8875</v>
          </cell>
          <cell r="C1148" t="str">
            <v>STJU_Roetscher</v>
          </cell>
          <cell r="D1148">
            <v>1</v>
          </cell>
          <cell r="E1148">
            <v>1</v>
          </cell>
          <cell r="F1148">
            <v>0.56000000000000005</v>
          </cell>
          <cell r="G1148">
            <v>18.989999999999998</v>
          </cell>
          <cell r="H1148">
            <v>0.09</v>
          </cell>
          <cell r="I1148">
            <v>2.93</v>
          </cell>
          <cell r="J1148">
            <v>14.45</v>
          </cell>
        </row>
        <row r="1149">
          <cell r="A1149" t="str">
            <v>BSC_Judenburg_A</v>
          </cell>
          <cell r="B1149">
            <v>1051</v>
          </cell>
          <cell r="C1149" t="str">
            <v>STJU_Unzmarkt</v>
          </cell>
          <cell r="D1149">
            <v>1</v>
          </cell>
          <cell r="E1149">
            <v>1</v>
          </cell>
          <cell r="F1149">
            <v>1.52</v>
          </cell>
          <cell r="G1149">
            <v>18.57</v>
          </cell>
          <cell r="H1149">
            <v>0.22</v>
          </cell>
          <cell r="I1149">
            <v>2.64</v>
          </cell>
          <cell r="J1149">
            <v>36.35</v>
          </cell>
        </row>
        <row r="1150">
          <cell r="A1150" t="str">
            <v>BSC_Judenburg_A</v>
          </cell>
          <cell r="B1150">
            <v>1304</v>
          </cell>
          <cell r="C1150" t="str">
            <v>STJU_Weisskirchen</v>
          </cell>
          <cell r="D1150">
            <v>1</v>
          </cell>
          <cell r="E1150">
            <v>1</v>
          </cell>
          <cell r="F1150">
            <v>2.17</v>
          </cell>
          <cell r="G1150">
            <v>26.43</v>
          </cell>
          <cell r="H1150">
            <v>0.43</v>
          </cell>
          <cell r="I1150">
            <v>5.25</v>
          </cell>
          <cell r="J1150">
            <v>72.36</v>
          </cell>
        </row>
        <row r="1151">
          <cell r="A1151" t="str">
            <v>BSC_Judenburg_A</v>
          </cell>
          <cell r="B1151">
            <v>2082</v>
          </cell>
          <cell r="C1151" t="str">
            <v>STJU_Zeltweg</v>
          </cell>
          <cell r="D1151">
            <v>1</v>
          </cell>
          <cell r="E1151">
            <v>1</v>
          </cell>
          <cell r="F1151">
            <v>1.71</v>
          </cell>
          <cell r="G1151">
            <v>58.34</v>
          </cell>
          <cell r="H1151">
            <v>0.34</v>
          </cell>
          <cell r="I1151">
            <v>11.67</v>
          </cell>
          <cell r="J1151">
            <v>57.53</v>
          </cell>
        </row>
        <row r="1152">
          <cell r="A1152" t="str">
            <v>BSC_Judenburg_A</v>
          </cell>
          <cell r="B1152">
            <v>2083</v>
          </cell>
          <cell r="C1152" t="str">
            <v>STJU_Zeltweg</v>
          </cell>
          <cell r="D1152">
            <v>1</v>
          </cell>
          <cell r="E1152">
            <v>2</v>
          </cell>
          <cell r="F1152">
            <v>1.65</v>
          </cell>
          <cell r="G1152">
            <v>20.149999999999999</v>
          </cell>
          <cell r="H1152">
            <v>0.42</v>
          </cell>
          <cell r="I1152">
            <v>5.14</v>
          </cell>
          <cell r="J1152">
            <v>70.87</v>
          </cell>
        </row>
        <row r="1153">
          <cell r="A1153" t="str">
            <v>BSC_Judenburg_A</v>
          </cell>
          <cell r="B1153">
            <v>2084</v>
          </cell>
          <cell r="C1153" t="str">
            <v>STJU_Zeltweg</v>
          </cell>
          <cell r="D1153">
            <v>1</v>
          </cell>
          <cell r="E1153">
            <v>3</v>
          </cell>
          <cell r="F1153">
            <v>1.91</v>
          </cell>
          <cell r="G1153">
            <v>23.32</v>
          </cell>
          <cell r="H1153">
            <v>0.48</v>
          </cell>
          <cell r="I1153">
            <v>5.85</v>
          </cell>
          <cell r="J1153">
            <v>80.66</v>
          </cell>
        </row>
        <row r="1154">
          <cell r="A1154" t="str">
            <v>BSC_Judenburg_A</v>
          </cell>
          <cell r="B1154">
            <v>1290</v>
          </cell>
          <cell r="C1154" t="str">
            <v>STKF_Knittelfeld</v>
          </cell>
          <cell r="D1154">
            <v>1</v>
          </cell>
          <cell r="E1154">
            <v>1</v>
          </cell>
          <cell r="F1154">
            <v>3.34</v>
          </cell>
          <cell r="G1154">
            <v>40.700000000000003</v>
          </cell>
          <cell r="H1154">
            <v>1.1000000000000001</v>
          </cell>
          <cell r="I1154">
            <v>13.4</v>
          </cell>
          <cell r="J1154">
            <v>184.57</v>
          </cell>
        </row>
        <row r="1155">
          <cell r="A1155" t="str">
            <v>BSC_Judenburg_A</v>
          </cell>
          <cell r="B1155">
            <v>1291</v>
          </cell>
          <cell r="C1155" t="str">
            <v>STKF_Knittelfeld</v>
          </cell>
          <cell r="D1155">
            <v>1</v>
          </cell>
          <cell r="E1155">
            <v>2</v>
          </cell>
          <cell r="F1155">
            <v>3.35</v>
          </cell>
          <cell r="G1155">
            <v>40.85</v>
          </cell>
          <cell r="H1155">
            <v>0.95</v>
          </cell>
          <cell r="I1155">
            <v>11.61</v>
          </cell>
          <cell r="J1155">
            <v>159.91</v>
          </cell>
        </row>
        <row r="1156">
          <cell r="A1156" t="str">
            <v>BSC_Judenburg_A</v>
          </cell>
          <cell r="B1156">
            <v>1292</v>
          </cell>
          <cell r="C1156" t="str">
            <v>STKF_Knittelfeld</v>
          </cell>
          <cell r="D1156">
            <v>1</v>
          </cell>
          <cell r="E1156">
            <v>3</v>
          </cell>
          <cell r="F1156">
            <v>4.66</v>
          </cell>
          <cell r="G1156">
            <v>56.86</v>
          </cell>
          <cell r="H1156">
            <v>0.96</v>
          </cell>
          <cell r="I1156">
            <v>11.67</v>
          </cell>
          <cell r="J1156">
            <v>160.78</v>
          </cell>
        </row>
        <row r="1157">
          <cell r="A1157" t="str">
            <v>BSC_Judenburg_A</v>
          </cell>
          <cell r="B1157">
            <v>1604</v>
          </cell>
          <cell r="C1157" t="str">
            <v>STKF_Oesterreichring</v>
          </cell>
          <cell r="D1157">
            <v>1</v>
          </cell>
          <cell r="E1157">
            <v>1</v>
          </cell>
          <cell r="F1157">
            <v>0.22</v>
          </cell>
          <cell r="G1157">
            <v>1.0900000000000001</v>
          </cell>
          <cell r="H1157">
            <v>0.01</v>
          </cell>
          <cell r="I1157">
            <v>7.0000000000000007E-2</v>
          </cell>
          <cell r="J1157">
            <v>2.44</v>
          </cell>
        </row>
        <row r="1158">
          <cell r="A1158" t="str">
            <v>BSC_Judenburg_A</v>
          </cell>
          <cell r="B1158">
            <v>2373</v>
          </cell>
          <cell r="C1158" t="str">
            <v>STKF_Oesterreichring</v>
          </cell>
          <cell r="D1158">
            <v>2</v>
          </cell>
          <cell r="E1158">
            <v>1</v>
          </cell>
          <cell r="F1158">
            <v>1.34</v>
          </cell>
          <cell r="G1158">
            <v>9.5299999999999994</v>
          </cell>
          <cell r="H1158">
            <v>0.16</v>
          </cell>
          <cell r="I1158">
            <v>1.1499999999999999</v>
          </cell>
          <cell r="J1158">
            <v>27.02</v>
          </cell>
        </row>
        <row r="1159">
          <cell r="A1159" t="str">
            <v>BSC_Judenburg_A</v>
          </cell>
          <cell r="B1159">
            <v>2374</v>
          </cell>
          <cell r="C1159" t="str">
            <v>STKF_Oesterreichring</v>
          </cell>
          <cell r="D1159">
            <v>2</v>
          </cell>
          <cell r="E1159">
            <v>2</v>
          </cell>
          <cell r="F1159">
            <v>0.35</v>
          </cell>
          <cell r="G1159">
            <v>4.3</v>
          </cell>
          <cell r="H1159">
            <v>0.03</v>
          </cell>
          <cell r="I1159">
            <v>0.38</v>
          </cell>
          <cell r="J1159">
            <v>5.27</v>
          </cell>
        </row>
        <row r="1160">
          <cell r="A1160" t="str">
            <v>BSC_Leoben_A</v>
          </cell>
          <cell r="B1160">
            <v>1052</v>
          </cell>
          <cell r="C1160" t="str">
            <v>STKF_St_Lorenzen</v>
          </cell>
          <cell r="D1160">
            <v>1</v>
          </cell>
          <cell r="E1160">
            <v>1</v>
          </cell>
          <cell r="F1160">
            <v>2.0299999999999998</v>
          </cell>
          <cell r="G1160">
            <v>24.72</v>
          </cell>
          <cell r="H1160">
            <v>0.56999999999999995</v>
          </cell>
          <cell r="I1160">
            <v>6.95</v>
          </cell>
          <cell r="J1160">
            <v>95.78</v>
          </cell>
        </row>
        <row r="1161">
          <cell r="A1161" t="str">
            <v>BSC_Graz_C</v>
          </cell>
          <cell r="B1161">
            <v>1992</v>
          </cell>
          <cell r="C1161" t="str">
            <v>STLB_Arnfels</v>
          </cell>
          <cell r="D1161">
            <v>1</v>
          </cell>
          <cell r="E1161">
            <v>1</v>
          </cell>
          <cell r="F1161">
            <v>2.1</v>
          </cell>
          <cell r="G1161">
            <v>25.61</v>
          </cell>
          <cell r="H1161">
            <v>0.39</v>
          </cell>
          <cell r="I1161">
            <v>4.75</v>
          </cell>
          <cell r="J1161">
            <v>65.42</v>
          </cell>
        </row>
        <row r="1162">
          <cell r="A1162" t="str">
            <v>BSC_Graz_C</v>
          </cell>
          <cell r="B1162">
            <v>1996</v>
          </cell>
          <cell r="C1162" t="str">
            <v>STLB_Frauenberg</v>
          </cell>
          <cell r="D1162">
            <v>1</v>
          </cell>
          <cell r="E1162">
            <v>1</v>
          </cell>
          <cell r="F1162">
            <v>2.08</v>
          </cell>
          <cell r="G1162">
            <v>70.77</v>
          </cell>
          <cell r="H1162">
            <v>0.41</v>
          </cell>
          <cell r="I1162">
            <v>13.8</v>
          </cell>
          <cell r="J1162">
            <v>68.040000000000006</v>
          </cell>
        </row>
        <row r="1163">
          <cell r="A1163" t="str">
            <v>BSC_Graz_C</v>
          </cell>
          <cell r="B1163">
            <v>2033</v>
          </cell>
          <cell r="C1163" t="str">
            <v>STLB_Frauenberg</v>
          </cell>
          <cell r="D1163">
            <v>1</v>
          </cell>
          <cell r="E1163">
            <v>2</v>
          </cell>
          <cell r="F1163">
            <v>1.1499999999999999</v>
          </cell>
          <cell r="G1163">
            <v>39.01</v>
          </cell>
          <cell r="H1163">
            <v>0.21</v>
          </cell>
          <cell r="I1163">
            <v>7.32</v>
          </cell>
          <cell r="J1163">
            <v>36.119999999999997</v>
          </cell>
        </row>
        <row r="1164">
          <cell r="A1164" t="str">
            <v>BSC_Graz_A</v>
          </cell>
          <cell r="B1164">
            <v>2108</v>
          </cell>
          <cell r="C1164" t="str">
            <v>STLB_Gamlitz</v>
          </cell>
          <cell r="D1164">
            <v>1</v>
          </cell>
          <cell r="E1164">
            <v>1</v>
          </cell>
          <cell r="F1164">
            <v>2.5</v>
          </cell>
          <cell r="G1164">
            <v>85</v>
          </cell>
          <cell r="H1164">
            <v>0.75</v>
          </cell>
          <cell r="I1164">
            <v>25.42</v>
          </cell>
          <cell r="J1164">
            <v>125.35</v>
          </cell>
        </row>
        <row r="1165">
          <cell r="A1165" t="str">
            <v>BSC_Graz_C</v>
          </cell>
          <cell r="B1165">
            <v>1994</v>
          </cell>
          <cell r="C1165" t="str">
            <v>STLB_Gleinstaetten</v>
          </cell>
          <cell r="D1165">
            <v>1</v>
          </cell>
          <cell r="E1165">
            <v>1</v>
          </cell>
          <cell r="F1165">
            <v>2.0099999999999998</v>
          </cell>
          <cell r="G1165">
            <v>24.51</v>
          </cell>
          <cell r="H1165">
            <v>0.35</v>
          </cell>
          <cell r="I1165">
            <v>4.33</v>
          </cell>
          <cell r="J1165">
            <v>59.62</v>
          </cell>
        </row>
        <row r="1166">
          <cell r="A1166" t="str">
            <v>BSC_Graz_A</v>
          </cell>
          <cell r="B1166">
            <v>481</v>
          </cell>
          <cell r="C1166" t="str">
            <v>STLB_Leibnitz</v>
          </cell>
          <cell r="D1166">
            <v>1</v>
          </cell>
          <cell r="E1166">
            <v>1</v>
          </cell>
          <cell r="F1166">
            <v>6.99</v>
          </cell>
          <cell r="G1166">
            <v>85.21</v>
          </cell>
          <cell r="H1166">
            <v>2.2799999999999998</v>
          </cell>
          <cell r="I1166">
            <v>27.82</v>
          </cell>
          <cell r="J1166">
            <v>383.2</v>
          </cell>
        </row>
        <row r="1167">
          <cell r="A1167" t="str">
            <v>BSC_Graz_C</v>
          </cell>
          <cell r="B1167">
            <v>1990</v>
          </cell>
          <cell r="C1167" t="str">
            <v>STLB_Leutschach</v>
          </cell>
          <cell r="D1167">
            <v>1</v>
          </cell>
          <cell r="E1167">
            <v>1</v>
          </cell>
          <cell r="F1167">
            <v>1.29</v>
          </cell>
          <cell r="G1167">
            <v>15.7</v>
          </cell>
          <cell r="H1167">
            <v>0.2</v>
          </cell>
          <cell r="I1167">
            <v>2.4300000000000002</v>
          </cell>
          <cell r="J1167">
            <v>33.43</v>
          </cell>
        </row>
        <row r="1168">
          <cell r="A1168" t="str">
            <v>BSC_Graz_C</v>
          </cell>
          <cell r="B1168">
            <v>480</v>
          </cell>
          <cell r="C1168" t="str">
            <v>STLB_Spielfeld</v>
          </cell>
          <cell r="D1168">
            <v>1</v>
          </cell>
          <cell r="E1168">
            <v>1</v>
          </cell>
          <cell r="F1168">
            <v>3.17</v>
          </cell>
          <cell r="G1168">
            <v>38.69</v>
          </cell>
          <cell r="H1168">
            <v>0.73</v>
          </cell>
          <cell r="I1168">
            <v>8.93</v>
          </cell>
          <cell r="J1168">
            <v>123.06</v>
          </cell>
        </row>
        <row r="1169">
          <cell r="A1169" t="str">
            <v>BSC_Graz_C</v>
          </cell>
          <cell r="B1169">
            <v>532</v>
          </cell>
          <cell r="C1169" t="str">
            <v>STLB_Stangersdorf</v>
          </cell>
          <cell r="D1169">
            <v>1</v>
          </cell>
          <cell r="E1169">
            <v>1</v>
          </cell>
          <cell r="F1169">
            <v>2.08</v>
          </cell>
          <cell r="G1169">
            <v>70.77</v>
          </cell>
          <cell r="H1169">
            <v>0.34</v>
          </cell>
          <cell r="I1169">
            <v>11.55</v>
          </cell>
          <cell r="J1169">
            <v>56.96</v>
          </cell>
        </row>
        <row r="1170">
          <cell r="A1170" t="str">
            <v>BSC_Graz_A</v>
          </cell>
          <cell r="B1170">
            <v>479</v>
          </cell>
          <cell r="C1170" t="str">
            <v>STLB_Untergralla</v>
          </cell>
          <cell r="D1170">
            <v>1</v>
          </cell>
          <cell r="E1170">
            <v>1</v>
          </cell>
          <cell r="F1170">
            <v>1.67</v>
          </cell>
          <cell r="G1170">
            <v>56.81</v>
          </cell>
          <cell r="H1170">
            <v>0.44</v>
          </cell>
          <cell r="I1170">
            <v>15.05</v>
          </cell>
          <cell r="J1170">
            <v>74.239999999999995</v>
          </cell>
        </row>
        <row r="1171">
          <cell r="A1171" t="str">
            <v>BSC_Graz_C</v>
          </cell>
          <cell r="B1171">
            <v>381</v>
          </cell>
          <cell r="C1171" t="str">
            <v>STLB_Werndorf</v>
          </cell>
          <cell r="D1171">
            <v>1</v>
          </cell>
          <cell r="E1171">
            <v>1</v>
          </cell>
          <cell r="F1171">
            <v>2.4700000000000002</v>
          </cell>
          <cell r="G1171">
            <v>30.12</v>
          </cell>
          <cell r="H1171">
            <v>0.74</v>
          </cell>
          <cell r="I1171">
            <v>9.07</v>
          </cell>
          <cell r="J1171">
            <v>124.96</v>
          </cell>
        </row>
        <row r="1172">
          <cell r="A1172" t="str">
            <v>BSC_Feldbach_A</v>
          </cell>
          <cell r="B1172">
            <v>8873</v>
          </cell>
          <cell r="C1172" t="str">
            <v>STLB_Wolfsberg</v>
          </cell>
          <cell r="D1172">
            <v>1</v>
          </cell>
          <cell r="E1172">
            <v>1</v>
          </cell>
          <cell r="F1172">
            <v>1.1100000000000001</v>
          </cell>
          <cell r="G1172">
            <v>37.729999999999997</v>
          </cell>
          <cell r="H1172">
            <v>0.16</v>
          </cell>
          <cell r="I1172">
            <v>5.55</v>
          </cell>
          <cell r="J1172">
            <v>27.37</v>
          </cell>
        </row>
        <row r="1173">
          <cell r="A1173" t="str">
            <v>BSC_Leoben_A</v>
          </cell>
          <cell r="B1173">
            <v>1053</v>
          </cell>
          <cell r="C1173" t="str">
            <v>STLE_Leoben</v>
          </cell>
          <cell r="D1173">
            <v>1</v>
          </cell>
          <cell r="E1173">
            <v>1</v>
          </cell>
          <cell r="F1173">
            <v>4.0199999999999996</v>
          </cell>
          <cell r="G1173">
            <v>49.05</v>
          </cell>
          <cell r="H1173">
            <v>1.22</v>
          </cell>
          <cell r="I1173">
            <v>14.88</v>
          </cell>
          <cell r="J1173">
            <v>205.06</v>
          </cell>
        </row>
        <row r="1174">
          <cell r="A1174" t="str">
            <v>BSC_Leoben_A</v>
          </cell>
          <cell r="B1174">
            <v>1054</v>
          </cell>
          <cell r="C1174" t="str">
            <v>STLE_Leoben</v>
          </cell>
          <cell r="D1174">
            <v>1</v>
          </cell>
          <cell r="E1174">
            <v>2</v>
          </cell>
          <cell r="F1174">
            <v>2.94</v>
          </cell>
          <cell r="G1174">
            <v>35.85</v>
          </cell>
          <cell r="H1174">
            <v>0.73</v>
          </cell>
          <cell r="I1174">
            <v>8.93</v>
          </cell>
          <cell r="J1174">
            <v>123.04</v>
          </cell>
        </row>
        <row r="1175">
          <cell r="A1175" t="str">
            <v>BSC_Leoben_A</v>
          </cell>
          <cell r="B1175">
            <v>1287</v>
          </cell>
          <cell r="C1175" t="str">
            <v>STLE_Leoben_Judendorf</v>
          </cell>
          <cell r="D1175">
            <v>1</v>
          </cell>
          <cell r="E1175">
            <v>1</v>
          </cell>
          <cell r="F1175">
            <v>5.79</v>
          </cell>
          <cell r="G1175">
            <v>70.67</v>
          </cell>
          <cell r="H1175">
            <v>1.34</v>
          </cell>
          <cell r="I1175">
            <v>16.38</v>
          </cell>
          <cell r="J1175">
            <v>225.6</v>
          </cell>
        </row>
        <row r="1176">
          <cell r="A1176" t="str">
            <v>BSC_Leoben_A</v>
          </cell>
          <cell r="B1176">
            <v>1288</v>
          </cell>
          <cell r="C1176" t="str">
            <v>STLE_Leoben_Judendorf</v>
          </cell>
          <cell r="D1176">
            <v>1</v>
          </cell>
          <cell r="E1176">
            <v>2</v>
          </cell>
          <cell r="F1176">
            <v>1.1299999999999999</v>
          </cell>
          <cell r="G1176">
            <v>13.78</v>
          </cell>
          <cell r="H1176">
            <v>0.26</v>
          </cell>
          <cell r="I1176">
            <v>3.15</v>
          </cell>
          <cell r="J1176">
            <v>43.4</v>
          </cell>
        </row>
        <row r="1177">
          <cell r="A1177" t="str">
            <v>BSC_Leoben_A</v>
          </cell>
          <cell r="B1177">
            <v>1289</v>
          </cell>
          <cell r="C1177" t="str">
            <v>STLE_Leoben_Judendorf</v>
          </cell>
          <cell r="D1177">
            <v>1</v>
          </cell>
          <cell r="E1177">
            <v>3</v>
          </cell>
          <cell r="F1177">
            <v>5.01</v>
          </cell>
          <cell r="G1177">
            <v>61.06</v>
          </cell>
          <cell r="H1177">
            <v>1.59</v>
          </cell>
          <cell r="I1177">
            <v>19.34</v>
          </cell>
          <cell r="J1177">
            <v>266.44</v>
          </cell>
        </row>
        <row r="1178">
          <cell r="A1178" t="str">
            <v>BSC_Liezen_A</v>
          </cell>
          <cell r="B1178">
            <v>1033</v>
          </cell>
          <cell r="C1178" t="str">
            <v>STLI_Admont</v>
          </cell>
          <cell r="D1178">
            <v>1</v>
          </cell>
          <cell r="E1178">
            <v>1</v>
          </cell>
          <cell r="F1178">
            <v>2.48</v>
          </cell>
          <cell r="G1178">
            <v>84.31</v>
          </cell>
          <cell r="H1178">
            <v>0.56000000000000005</v>
          </cell>
          <cell r="I1178">
            <v>19.22</v>
          </cell>
          <cell r="J1178">
            <v>94.78</v>
          </cell>
        </row>
        <row r="1179">
          <cell r="A1179" t="str">
            <v>BSC_Liezen_A</v>
          </cell>
          <cell r="B1179">
            <v>2440</v>
          </cell>
          <cell r="C1179" t="str">
            <v>STLI_Altaussee_Ort</v>
          </cell>
          <cell r="D1179">
            <v>1</v>
          </cell>
          <cell r="E1179">
            <v>1</v>
          </cell>
          <cell r="F1179">
            <v>1.7</v>
          </cell>
          <cell r="G1179">
            <v>20.67</v>
          </cell>
          <cell r="H1179">
            <v>0.23</v>
          </cell>
          <cell r="I1179">
            <v>2.81</v>
          </cell>
          <cell r="J1179">
            <v>38.700000000000003</v>
          </cell>
        </row>
        <row r="1180">
          <cell r="A1180" t="str">
            <v>BSC_Liezen_A</v>
          </cell>
          <cell r="B1180">
            <v>1230</v>
          </cell>
          <cell r="C1180" t="str">
            <v>STLI_Ardning</v>
          </cell>
          <cell r="D1180">
            <v>1</v>
          </cell>
          <cell r="E1180">
            <v>1</v>
          </cell>
          <cell r="F1180">
            <v>1.67</v>
          </cell>
          <cell r="G1180">
            <v>20.399999999999999</v>
          </cell>
          <cell r="H1180">
            <v>0.44</v>
          </cell>
          <cell r="I1180">
            <v>5.33</v>
          </cell>
          <cell r="J1180">
            <v>73.47</v>
          </cell>
        </row>
        <row r="1181">
          <cell r="A1181" t="str">
            <v>BSC_Liezen_A</v>
          </cell>
          <cell r="B1181">
            <v>2439</v>
          </cell>
          <cell r="C1181" t="str">
            <v>STLI_Bad_Aussee_Obertressen</v>
          </cell>
          <cell r="D1181">
            <v>1</v>
          </cell>
          <cell r="E1181">
            <v>1</v>
          </cell>
          <cell r="F1181">
            <v>1.54</v>
          </cell>
          <cell r="G1181">
            <v>18.78</v>
          </cell>
          <cell r="H1181">
            <v>0.33</v>
          </cell>
          <cell r="I1181">
            <v>3.98</v>
          </cell>
          <cell r="J1181">
            <v>54.83</v>
          </cell>
        </row>
        <row r="1182">
          <cell r="A1182" t="str">
            <v>BSC_Liezen_A</v>
          </cell>
          <cell r="B1182">
            <v>926</v>
          </cell>
          <cell r="C1182" t="str">
            <v>STLI_Bad_Aussee_Ort</v>
          </cell>
          <cell r="D1182">
            <v>1</v>
          </cell>
          <cell r="E1182">
            <v>1</v>
          </cell>
          <cell r="F1182">
            <v>1.54</v>
          </cell>
          <cell r="G1182">
            <v>18.809999999999999</v>
          </cell>
          <cell r="H1182">
            <v>0.17</v>
          </cell>
          <cell r="I1182">
            <v>2.12</v>
          </cell>
          <cell r="J1182">
            <v>29.24</v>
          </cell>
        </row>
        <row r="1183">
          <cell r="A1183" t="str">
            <v>BSC_Liezen_A</v>
          </cell>
          <cell r="B1183">
            <v>924</v>
          </cell>
          <cell r="C1183" t="str">
            <v>STLI_Bad_Mitterndorf</v>
          </cell>
          <cell r="D1183">
            <v>1</v>
          </cell>
          <cell r="E1183">
            <v>1</v>
          </cell>
          <cell r="F1183">
            <v>1.47</v>
          </cell>
          <cell r="G1183">
            <v>17.93</v>
          </cell>
          <cell r="H1183">
            <v>0.23</v>
          </cell>
          <cell r="I1183">
            <v>2.79</v>
          </cell>
          <cell r="J1183">
            <v>38.450000000000003</v>
          </cell>
        </row>
        <row r="1184">
          <cell r="A1184" t="str">
            <v>BSC_Liezen_A</v>
          </cell>
          <cell r="B1184">
            <v>2441</v>
          </cell>
          <cell r="C1184" t="str">
            <v>STLI_Grundlsee</v>
          </cell>
          <cell r="D1184">
            <v>1</v>
          </cell>
          <cell r="E1184">
            <v>1</v>
          </cell>
          <cell r="F1184">
            <v>1.05</v>
          </cell>
          <cell r="G1184">
            <v>12.83</v>
          </cell>
          <cell r="H1184">
            <v>0.2</v>
          </cell>
          <cell r="I1184">
            <v>2.46</v>
          </cell>
          <cell r="J1184">
            <v>33.83</v>
          </cell>
        </row>
        <row r="1185">
          <cell r="A1185" t="str">
            <v>BSC_Bischofshofen_A</v>
          </cell>
          <cell r="B1185">
            <v>70</v>
          </cell>
          <cell r="C1185" t="str">
            <v>STLI_Haus_Sonnberg</v>
          </cell>
          <cell r="D1185">
            <v>1</v>
          </cell>
          <cell r="E1185">
            <v>1</v>
          </cell>
          <cell r="F1185">
            <v>1.73</v>
          </cell>
          <cell r="G1185">
            <v>21.04</v>
          </cell>
          <cell r="H1185">
            <v>0.28000000000000003</v>
          </cell>
          <cell r="I1185">
            <v>3.46</v>
          </cell>
          <cell r="J1185">
            <v>47.61</v>
          </cell>
        </row>
        <row r="1186">
          <cell r="A1186" t="str">
            <v>BSC_Liezen_A</v>
          </cell>
          <cell r="B1186">
            <v>35</v>
          </cell>
          <cell r="C1186" t="str">
            <v>STLI_Irdning_Mitterberg</v>
          </cell>
          <cell r="D1186">
            <v>1</v>
          </cell>
          <cell r="E1186">
            <v>1</v>
          </cell>
          <cell r="F1186">
            <v>2.06</v>
          </cell>
          <cell r="G1186">
            <v>25.18</v>
          </cell>
          <cell r="H1186">
            <v>0.47</v>
          </cell>
          <cell r="I1186">
            <v>5.73</v>
          </cell>
          <cell r="J1186">
            <v>78.900000000000006</v>
          </cell>
        </row>
        <row r="1187">
          <cell r="A1187" t="str">
            <v>BSC_Liezen_A</v>
          </cell>
          <cell r="B1187">
            <v>1719</v>
          </cell>
          <cell r="C1187" t="str">
            <v>STLI_Lassing_Doellach</v>
          </cell>
          <cell r="D1187">
            <v>1</v>
          </cell>
          <cell r="E1187">
            <v>1</v>
          </cell>
          <cell r="F1187">
            <v>1.5</v>
          </cell>
          <cell r="G1187">
            <v>18.350000000000001</v>
          </cell>
          <cell r="H1187">
            <v>0.35</v>
          </cell>
          <cell r="I1187">
            <v>4.3</v>
          </cell>
          <cell r="J1187">
            <v>59.17</v>
          </cell>
        </row>
        <row r="1188">
          <cell r="A1188" t="str">
            <v>BSC_Liezen_A</v>
          </cell>
          <cell r="B1188">
            <v>16</v>
          </cell>
          <cell r="C1188" t="str">
            <v>STLI_Liezen</v>
          </cell>
          <cell r="D1188">
            <v>1</v>
          </cell>
          <cell r="E1188">
            <v>1</v>
          </cell>
          <cell r="F1188">
            <v>2.2000000000000002</v>
          </cell>
          <cell r="G1188">
            <v>26.83</v>
          </cell>
          <cell r="H1188">
            <v>0.51</v>
          </cell>
          <cell r="I1188">
            <v>6.21</v>
          </cell>
          <cell r="J1188">
            <v>85.61</v>
          </cell>
        </row>
        <row r="1189">
          <cell r="A1189" t="str">
            <v>BSC_Liezen_A</v>
          </cell>
          <cell r="B1189">
            <v>10340</v>
          </cell>
          <cell r="C1189" t="str">
            <v>STLI_Liezen</v>
          </cell>
          <cell r="D1189">
            <v>1</v>
          </cell>
          <cell r="E1189">
            <v>2</v>
          </cell>
          <cell r="F1189">
            <v>2.25</v>
          </cell>
          <cell r="G1189">
            <v>27.47</v>
          </cell>
          <cell r="H1189">
            <v>0.46</v>
          </cell>
          <cell r="I1189">
            <v>5.62</v>
          </cell>
          <cell r="J1189">
            <v>77.37</v>
          </cell>
        </row>
        <row r="1190">
          <cell r="A1190" t="str">
            <v>BSC_Liezen_A</v>
          </cell>
          <cell r="B1190">
            <v>1718</v>
          </cell>
          <cell r="C1190" t="str">
            <v>STLI_Michaelerberg</v>
          </cell>
          <cell r="D1190">
            <v>1</v>
          </cell>
          <cell r="E1190">
            <v>1</v>
          </cell>
          <cell r="F1190">
            <v>1.78</v>
          </cell>
          <cell r="G1190">
            <v>21.68</v>
          </cell>
          <cell r="H1190">
            <v>0.48</v>
          </cell>
          <cell r="I1190">
            <v>5.9</v>
          </cell>
          <cell r="J1190">
            <v>81.260000000000005</v>
          </cell>
        </row>
        <row r="1191">
          <cell r="A1191" t="str">
            <v>BSC_Liezen_A</v>
          </cell>
          <cell r="B1191">
            <v>68</v>
          </cell>
          <cell r="C1191" t="str">
            <v>STLI_Niederoeblarn</v>
          </cell>
          <cell r="D1191">
            <v>1</v>
          </cell>
          <cell r="E1191">
            <v>1</v>
          </cell>
          <cell r="F1191">
            <v>1.75</v>
          </cell>
          <cell r="G1191">
            <v>59.79</v>
          </cell>
          <cell r="H1191">
            <v>0.35</v>
          </cell>
          <cell r="I1191">
            <v>11.94</v>
          </cell>
          <cell r="J1191">
            <v>58.9</v>
          </cell>
        </row>
        <row r="1192">
          <cell r="A1192" t="str">
            <v>BSC_Liezen_A</v>
          </cell>
          <cell r="B1192">
            <v>1668</v>
          </cell>
          <cell r="C1192" t="str">
            <v>STLI_Palfau</v>
          </cell>
          <cell r="D1192">
            <v>1</v>
          </cell>
          <cell r="E1192">
            <v>1</v>
          </cell>
          <cell r="F1192">
            <v>0.6</v>
          </cell>
          <cell r="G1192">
            <v>7.38</v>
          </cell>
          <cell r="H1192">
            <v>0.06</v>
          </cell>
          <cell r="I1192">
            <v>0.74</v>
          </cell>
          <cell r="J1192">
            <v>10.16</v>
          </cell>
        </row>
        <row r="1193">
          <cell r="A1193" t="str">
            <v>BSC_Liezen_A</v>
          </cell>
          <cell r="B1193">
            <v>925</v>
          </cell>
          <cell r="C1193" t="str">
            <v>STLI_Pichl_Kainisch</v>
          </cell>
          <cell r="D1193">
            <v>1</v>
          </cell>
          <cell r="E1193">
            <v>1</v>
          </cell>
          <cell r="F1193">
            <v>0.6</v>
          </cell>
          <cell r="G1193">
            <v>7.35</v>
          </cell>
          <cell r="H1193">
            <v>0.06</v>
          </cell>
          <cell r="I1193">
            <v>0.71</v>
          </cell>
          <cell r="J1193">
            <v>9.7899999999999991</v>
          </cell>
        </row>
        <row r="1194">
          <cell r="A1194" t="str">
            <v>BSC_Bischofshofen_A</v>
          </cell>
          <cell r="B1194">
            <v>96</v>
          </cell>
          <cell r="C1194" t="str">
            <v>STLI_Pichl_Preunegg</v>
          </cell>
          <cell r="D1194">
            <v>1</v>
          </cell>
          <cell r="E1194">
            <v>1</v>
          </cell>
          <cell r="F1194">
            <v>0.82</v>
          </cell>
          <cell r="G1194">
            <v>9.9700000000000006</v>
          </cell>
          <cell r="H1194">
            <v>0.1</v>
          </cell>
          <cell r="I1194">
            <v>1.26</v>
          </cell>
          <cell r="J1194">
            <v>17.309999999999999</v>
          </cell>
        </row>
        <row r="1195">
          <cell r="A1195" t="str">
            <v>BSC_Bischofshofen_A</v>
          </cell>
          <cell r="B1195">
            <v>7440</v>
          </cell>
          <cell r="C1195" t="str">
            <v>STLI_Ramsau_Ort</v>
          </cell>
          <cell r="D1195">
            <v>1</v>
          </cell>
          <cell r="E1195">
            <v>1</v>
          </cell>
          <cell r="F1195">
            <v>1.1599999999999999</v>
          </cell>
          <cell r="G1195">
            <v>14.15</v>
          </cell>
          <cell r="H1195">
            <v>0.13</v>
          </cell>
          <cell r="I1195">
            <v>1.55</v>
          </cell>
          <cell r="J1195">
            <v>21.4</v>
          </cell>
        </row>
        <row r="1196">
          <cell r="A1196" t="str">
            <v>BSC_Bischofshofen_A</v>
          </cell>
          <cell r="B1196">
            <v>7656</v>
          </cell>
          <cell r="C1196" t="str">
            <v>STLI_Rohrmoos_Laerchkogel</v>
          </cell>
          <cell r="D1196">
            <v>1</v>
          </cell>
          <cell r="E1196">
            <v>1</v>
          </cell>
          <cell r="F1196">
            <v>1.62</v>
          </cell>
          <cell r="G1196">
            <v>19.8</v>
          </cell>
          <cell r="H1196">
            <v>0.26</v>
          </cell>
          <cell r="I1196">
            <v>3.22</v>
          </cell>
          <cell r="J1196">
            <v>44.39</v>
          </cell>
        </row>
        <row r="1197">
          <cell r="A1197" t="str">
            <v>BSC_Liezen_A</v>
          </cell>
          <cell r="B1197">
            <v>1228</v>
          </cell>
          <cell r="C1197" t="str">
            <v>STLI_Rottenmann</v>
          </cell>
          <cell r="D1197">
            <v>1</v>
          </cell>
          <cell r="E1197">
            <v>1</v>
          </cell>
          <cell r="F1197">
            <v>3.59</v>
          </cell>
          <cell r="G1197">
            <v>43.81</v>
          </cell>
          <cell r="H1197">
            <v>0.84</v>
          </cell>
          <cell r="I1197">
            <v>10.28</v>
          </cell>
          <cell r="J1197">
            <v>141.63999999999999</v>
          </cell>
        </row>
        <row r="1198">
          <cell r="A1198" t="str">
            <v>BSC_Bischofshofen_A</v>
          </cell>
          <cell r="B1198">
            <v>88</v>
          </cell>
          <cell r="C1198" t="str">
            <v>STLI_Schladming_Sonnenhang</v>
          </cell>
          <cell r="D1198">
            <v>1</v>
          </cell>
          <cell r="E1198">
            <v>1</v>
          </cell>
          <cell r="F1198">
            <v>1.92</v>
          </cell>
          <cell r="G1198">
            <v>23.38</v>
          </cell>
          <cell r="H1198">
            <v>0.38</v>
          </cell>
          <cell r="I1198">
            <v>4.5999999999999996</v>
          </cell>
          <cell r="J1198">
            <v>63.41</v>
          </cell>
        </row>
        <row r="1199">
          <cell r="A1199" t="str">
            <v>BSC_Liezen_A</v>
          </cell>
          <cell r="B1199">
            <v>923</v>
          </cell>
          <cell r="C1199" t="str">
            <v>STLI_Tauplitz_Lessern</v>
          </cell>
          <cell r="D1199">
            <v>1</v>
          </cell>
          <cell r="E1199">
            <v>1</v>
          </cell>
          <cell r="F1199">
            <v>1.52</v>
          </cell>
          <cell r="G1199">
            <v>51.7</v>
          </cell>
          <cell r="H1199">
            <v>0.26</v>
          </cell>
          <cell r="I1199">
            <v>9.01</v>
          </cell>
          <cell r="J1199">
            <v>44.46</v>
          </cell>
        </row>
        <row r="1200">
          <cell r="A1200" t="str">
            <v>BSC_Liezen_A</v>
          </cell>
          <cell r="B1200">
            <v>796</v>
          </cell>
          <cell r="C1200" t="str">
            <v>STLI_Treglwang</v>
          </cell>
          <cell r="D1200">
            <v>1</v>
          </cell>
          <cell r="E1200">
            <v>1</v>
          </cell>
          <cell r="F1200">
            <v>1</v>
          </cell>
          <cell r="G1200">
            <v>12.16</v>
          </cell>
          <cell r="H1200">
            <v>0.22</v>
          </cell>
          <cell r="I1200">
            <v>2.67</v>
          </cell>
          <cell r="J1200">
            <v>36.72</v>
          </cell>
        </row>
        <row r="1201">
          <cell r="A1201" t="str">
            <v>BSC_Liezen_A</v>
          </cell>
          <cell r="B1201">
            <v>1200</v>
          </cell>
          <cell r="C1201" t="str">
            <v>STLI_Trieben</v>
          </cell>
          <cell r="D1201">
            <v>1</v>
          </cell>
          <cell r="E1201">
            <v>1</v>
          </cell>
          <cell r="F1201">
            <v>3.13</v>
          </cell>
          <cell r="G1201">
            <v>38.17</v>
          </cell>
          <cell r="H1201">
            <v>0.76</v>
          </cell>
          <cell r="I1201">
            <v>9.24</v>
          </cell>
          <cell r="J1201">
            <v>127.23</v>
          </cell>
        </row>
        <row r="1202">
          <cell r="A1202" t="str">
            <v>BSC_Liezen_A</v>
          </cell>
          <cell r="B1202">
            <v>1034</v>
          </cell>
          <cell r="C1202" t="str">
            <v>STLI_Weng</v>
          </cell>
          <cell r="D1202">
            <v>1</v>
          </cell>
          <cell r="E1202">
            <v>1</v>
          </cell>
          <cell r="F1202">
            <v>0.76</v>
          </cell>
          <cell r="G1202">
            <v>9.2100000000000009</v>
          </cell>
          <cell r="H1202">
            <v>0.09</v>
          </cell>
          <cell r="I1202">
            <v>1.06</v>
          </cell>
          <cell r="J1202">
            <v>14.6</v>
          </cell>
        </row>
        <row r="1203">
          <cell r="A1203" t="str">
            <v>BSC_Leoben_A</v>
          </cell>
          <cell r="B1203">
            <v>1240</v>
          </cell>
          <cell r="C1203" t="str">
            <v>STLN_Eisenerz</v>
          </cell>
          <cell r="D1203">
            <v>1</v>
          </cell>
          <cell r="E1203">
            <v>1</v>
          </cell>
          <cell r="F1203">
            <v>1.53</v>
          </cell>
          <cell r="G1203">
            <v>18.690000000000001</v>
          </cell>
          <cell r="H1203">
            <v>0.3</v>
          </cell>
          <cell r="I1203">
            <v>3.61</v>
          </cell>
          <cell r="J1203">
            <v>49.73</v>
          </cell>
        </row>
        <row r="1204">
          <cell r="A1204" t="str">
            <v>BSC_Leoben_A</v>
          </cell>
          <cell r="B1204">
            <v>1665</v>
          </cell>
          <cell r="C1204" t="str">
            <v>STLN_Eisenerz</v>
          </cell>
          <cell r="D1204">
            <v>1</v>
          </cell>
          <cell r="E1204">
            <v>2</v>
          </cell>
          <cell r="F1204">
            <v>0.27</v>
          </cell>
          <cell r="G1204">
            <v>3.26</v>
          </cell>
          <cell r="H1204">
            <v>0.03</v>
          </cell>
          <cell r="I1204">
            <v>0.41</v>
          </cell>
          <cell r="J1204">
            <v>5.61</v>
          </cell>
        </row>
        <row r="1205">
          <cell r="A1205" t="str">
            <v>BSC_Leoben_A</v>
          </cell>
          <cell r="B1205">
            <v>1666</v>
          </cell>
          <cell r="C1205" t="str">
            <v>STLN_Eisenerz</v>
          </cell>
          <cell r="D1205">
            <v>1</v>
          </cell>
          <cell r="E1205">
            <v>3</v>
          </cell>
          <cell r="F1205">
            <v>1.97</v>
          </cell>
          <cell r="G1205">
            <v>67.11</v>
          </cell>
          <cell r="H1205">
            <v>0.47</v>
          </cell>
          <cell r="I1205">
            <v>16.16</v>
          </cell>
          <cell r="J1205">
            <v>79.7</v>
          </cell>
        </row>
        <row r="1206">
          <cell r="A1206" t="str">
            <v>BSC_Liezen_A</v>
          </cell>
          <cell r="B1206">
            <v>1244</v>
          </cell>
          <cell r="C1206" t="str">
            <v>STLN_Hieflau</v>
          </cell>
          <cell r="D1206">
            <v>1</v>
          </cell>
          <cell r="E1206">
            <v>1</v>
          </cell>
          <cell r="F1206">
            <v>0.71</v>
          </cell>
          <cell r="G1206">
            <v>24.1</v>
          </cell>
          <cell r="H1206">
            <v>0.09</v>
          </cell>
          <cell r="I1206">
            <v>3</v>
          </cell>
          <cell r="J1206">
            <v>14.8</v>
          </cell>
        </row>
        <row r="1207">
          <cell r="A1207" t="str">
            <v>BSC_Leoben_A</v>
          </cell>
          <cell r="B1207">
            <v>1607</v>
          </cell>
          <cell r="C1207" t="str">
            <v>STLN_Hinterlainsach</v>
          </cell>
          <cell r="D1207">
            <v>1</v>
          </cell>
          <cell r="E1207">
            <v>1</v>
          </cell>
          <cell r="F1207">
            <v>0.69</v>
          </cell>
          <cell r="G1207">
            <v>8.3800000000000008</v>
          </cell>
          <cell r="H1207">
            <v>0.06</v>
          </cell>
          <cell r="I1207">
            <v>0.77</v>
          </cell>
          <cell r="J1207">
            <v>10.61</v>
          </cell>
        </row>
        <row r="1208">
          <cell r="A1208" t="str">
            <v>BSC_Leoben_A</v>
          </cell>
          <cell r="B1208">
            <v>1242</v>
          </cell>
          <cell r="C1208" t="str">
            <v>STLN_Jassingau</v>
          </cell>
          <cell r="D1208">
            <v>1</v>
          </cell>
          <cell r="E1208">
            <v>1</v>
          </cell>
          <cell r="F1208">
            <v>0.3</v>
          </cell>
          <cell r="G1208">
            <v>10.130000000000001</v>
          </cell>
          <cell r="H1208">
            <v>0.03</v>
          </cell>
          <cell r="I1208">
            <v>0.89</v>
          </cell>
          <cell r="J1208">
            <v>4.4000000000000004</v>
          </cell>
        </row>
        <row r="1209">
          <cell r="A1209" t="str">
            <v>BSC_Leoben_A</v>
          </cell>
          <cell r="B1209">
            <v>1225</v>
          </cell>
          <cell r="C1209" t="str">
            <v>STLN_Kalwang</v>
          </cell>
          <cell r="D1209">
            <v>1</v>
          </cell>
          <cell r="E1209">
            <v>1</v>
          </cell>
          <cell r="F1209">
            <v>1.91</v>
          </cell>
          <cell r="G1209">
            <v>64.98</v>
          </cell>
          <cell r="H1209">
            <v>0.32</v>
          </cell>
          <cell r="I1209">
            <v>10.99</v>
          </cell>
          <cell r="J1209">
            <v>54.18</v>
          </cell>
        </row>
        <row r="1210">
          <cell r="A1210" t="str">
            <v>BSC_Leoben_A</v>
          </cell>
          <cell r="B1210">
            <v>1196</v>
          </cell>
          <cell r="C1210" t="str">
            <v>STLN_Kammern</v>
          </cell>
          <cell r="D1210">
            <v>1</v>
          </cell>
          <cell r="E1210">
            <v>1</v>
          </cell>
          <cell r="F1210">
            <v>1.81</v>
          </cell>
          <cell r="G1210">
            <v>22.13</v>
          </cell>
          <cell r="H1210">
            <v>0.33</v>
          </cell>
          <cell r="I1210">
            <v>4.0599999999999996</v>
          </cell>
          <cell r="J1210">
            <v>55.98</v>
          </cell>
        </row>
        <row r="1211">
          <cell r="A1211" t="str">
            <v>BSC_Leoben_A</v>
          </cell>
          <cell r="B1211">
            <v>1055</v>
          </cell>
          <cell r="C1211" t="str">
            <v>STLN_Kraubath</v>
          </cell>
          <cell r="D1211">
            <v>1</v>
          </cell>
          <cell r="E1211">
            <v>1</v>
          </cell>
          <cell r="F1211">
            <v>1.98</v>
          </cell>
          <cell r="G1211">
            <v>67.37</v>
          </cell>
          <cell r="H1211">
            <v>0.43</v>
          </cell>
          <cell r="I1211">
            <v>14.61</v>
          </cell>
          <cell r="J1211">
            <v>72.06</v>
          </cell>
        </row>
        <row r="1212">
          <cell r="A1212" t="str">
            <v>BSC_Leoben_A</v>
          </cell>
          <cell r="B1212">
            <v>1056</v>
          </cell>
          <cell r="C1212" t="str">
            <v>STLN_Leoben_Hinterberg</v>
          </cell>
          <cell r="D1212">
            <v>1</v>
          </cell>
          <cell r="E1212">
            <v>1</v>
          </cell>
          <cell r="F1212">
            <v>1.32</v>
          </cell>
          <cell r="G1212">
            <v>16.07</v>
          </cell>
          <cell r="H1212">
            <v>0.34</v>
          </cell>
          <cell r="I1212">
            <v>4.17</v>
          </cell>
          <cell r="J1212">
            <v>57.44</v>
          </cell>
        </row>
        <row r="1213">
          <cell r="A1213" t="str">
            <v>BSC_Leoben_A</v>
          </cell>
          <cell r="B1213">
            <v>1031</v>
          </cell>
          <cell r="C1213" t="str">
            <v>STLN_Mautern</v>
          </cell>
          <cell r="D1213">
            <v>1</v>
          </cell>
          <cell r="E1213">
            <v>1</v>
          </cell>
          <cell r="F1213">
            <v>1.5</v>
          </cell>
          <cell r="G1213">
            <v>18.350000000000001</v>
          </cell>
          <cell r="H1213">
            <v>0.28999999999999998</v>
          </cell>
          <cell r="I1213">
            <v>3.48</v>
          </cell>
          <cell r="J1213">
            <v>47.9</v>
          </cell>
        </row>
        <row r="1214">
          <cell r="A1214" t="str">
            <v>BSC_Leoben_A</v>
          </cell>
          <cell r="B1214">
            <v>1057</v>
          </cell>
          <cell r="C1214" t="str">
            <v>STLN_Niklasdorf</v>
          </cell>
          <cell r="D1214">
            <v>1</v>
          </cell>
          <cell r="E1214">
            <v>1</v>
          </cell>
          <cell r="F1214">
            <v>5.33</v>
          </cell>
          <cell r="G1214">
            <v>64.97</v>
          </cell>
          <cell r="H1214">
            <v>1.2</v>
          </cell>
          <cell r="I1214">
            <v>14.62</v>
          </cell>
          <cell r="J1214">
            <v>201.47</v>
          </cell>
        </row>
        <row r="1215">
          <cell r="A1215" t="str">
            <v>BSC_Leoben_A</v>
          </cell>
          <cell r="B1215">
            <v>797</v>
          </cell>
          <cell r="C1215" t="str">
            <v>STLN_Praebichl</v>
          </cell>
          <cell r="D1215">
            <v>1</v>
          </cell>
          <cell r="E1215">
            <v>1</v>
          </cell>
          <cell r="F1215">
            <v>0.31</v>
          </cell>
          <cell r="G1215">
            <v>10.45</v>
          </cell>
          <cell r="H1215">
            <v>0.02</v>
          </cell>
          <cell r="I1215">
            <v>0.78</v>
          </cell>
          <cell r="J1215">
            <v>3.83</v>
          </cell>
        </row>
        <row r="1216">
          <cell r="A1216" t="str">
            <v>BSC_Leoben_A</v>
          </cell>
          <cell r="B1216">
            <v>843</v>
          </cell>
          <cell r="C1216" t="str">
            <v>STLN_St_Michael</v>
          </cell>
          <cell r="D1216">
            <v>1</v>
          </cell>
          <cell r="E1216">
            <v>1</v>
          </cell>
          <cell r="F1216">
            <v>3.13</v>
          </cell>
          <cell r="G1216">
            <v>38.17</v>
          </cell>
          <cell r="H1216">
            <v>0.82</v>
          </cell>
          <cell r="I1216">
            <v>9.9600000000000009</v>
          </cell>
          <cell r="J1216">
            <v>137.24</v>
          </cell>
        </row>
        <row r="1217">
          <cell r="A1217" t="str">
            <v>BSC_Leoben_A</v>
          </cell>
          <cell r="B1217">
            <v>1224</v>
          </cell>
          <cell r="C1217" t="str">
            <v>STLN_Traboch</v>
          </cell>
          <cell r="D1217">
            <v>1</v>
          </cell>
          <cell r="E1217">
            <v>1</v>
          </cell>
          <cell r="F1217">
            <v>1.89</v>
          </cell>
          <cell r="G1217">
            <v>23.02</v>
          </cell>
          <cell r="H1217">
            <v>0.35</v>
          </cell>
          <cell r="I1217">
            <v>4.21</v>
          </cell>
          <cell r="J1217">
            <v>57.98</v>
          </cell>
        </row>
        <row r="1218">
          <cell r="A1218" t="str">
            <v>BSC_Leoben_A</v>
          </cell>
          <cell r="B1218">
            <v>1232</v>
          </cell>
          <cell r="C1218" t="str">
            <v>STLN_Trofaiach</v>
          </cell>
          <cell r="D1218">
            <v>1</v>
          </cell>
          <cell r="E1218">
            <v>1</v>
          </cell>
          <cell r="F1218">
            <v>3.3</v>
          </cell>
          <cell r="G1218">
            <v>40.270000000000003</v>
          </cell>
          <cell r="H1218">
            <v>1</v>
          </cell>
          <cell r="I1218">
            <v>12.2</v>
          </cell>
          <cell r="J1218">
            <v>168.04</v>
          </cell>
        </row>
        <row r="1219">
          <cell r="A1219" t="str">
            <v>BSC_Leoben_A</v>
          </cell>
          <cell r="B1219">
            <v>7653</v>
          </cell>
          <cell r="C1219" t="str">
            <v>STLN_Trofaiach</v>
          </cell>
          <cell r="D1219">
            <v>1</v>
          </cell>
          <cell r="E1219">
            <v>2</v>
          </cell>
          <cell r="F1219">
            <v>4.17</v>
          </cell>
          <cell r="G1219">
            <v>50.79</v>
          </cell>
          <cell r="H1219">
            <v>1.31</v>
          </cell>
          <cell r="I1219">
            <v>15.93</v>
          </cell>
          <cell r="J1219">
            <v>219.46</v>
          </cell>
        </row>
        <row r="1220">
          <cell r="A1220" t="str">
            <v>BSC_Leoben_A</v>
          </cell>
          <cell r="B1220">
            <v>1199</v>
          </cell>
          <cell r="C1220" t="str">
            <v>STLN_Unterwald</v>
          </cell>
          <cell r="D1220">
            <v>1</v>
          </cell>
          <cell r="E1220">
            <v>1</v>
          </cell>
          <cell r="F1220">
            <v>1.1000000000000001</v>
          </cell>
          <cell r="G1220">
            <v>13.44</v>
          </cell>
          <cell r="H1220">
            <v>7.0000000000000007E-2</v>
          </cell>
          <cell r="I1220">
            <v>0.86</v>
          </cell>
          <cell r="J1220">
            <v>11.83</v>
          </cell>
        </row>
        <row r="1221">
          <cell r="A1221" t="str">
            <v>BSC_Leoben_A</v>
          </cell>
          <cell r="B1221">
            <v>1235</v>
          </cell>
          <cell r="C1221" t="str">
            <v>STLN_Vordernberg</v>
          </cell>
          <cell r="D1221">
            <v>1</v>
          </cell>
          <cell r="E1221">
            <v>1</v>
          </cell>
          <cell r="F1221">
            <v>0.6</v>
          </cell>
          <cell r="G1221">
            <v>20.53</v>
          </cell>
          <cell r="H1221">
            <v>0.1</v>
          </cell>
          <cell r="I1221">
            <v>3.37</v>
          </cell>
          <cell r="J1221">
            <v>16.64</v>
          </cell>
        </row>
        <row r="1222">
          <cell r="A1222" t="str">
            <v>BSC_Leoben_A</v>
          </cell>
          <cell r="B1222">
            <v>1446</v>
          </cell>
          <cell r="C1222" t="str">
            <v>STLN_Vorwald</v>
          </cell>
          <cell r="D1222">
            <v>1</v>
          </cell>
          <cell r="E1222">
            <v>1</v>
          </cell>
          <cell r="F1222">
            <v>0.42</v>
          </cell>
          <cell r="G1222">
            <v>14.39</v>
          </cell>
          <cell r="H1222">
            <v>7.0000000000000007E-2</v>
          </cell>
          <cell r="I1222">
            <v>2.5099999999999998</v>
          </cell>
          <cell r="J1222">
            <v>12.37</v>
          </cell>
        </row>
        <row r="1223">
          <cell r="A1223" t="str">
            <v>BSC_Leoben_A</v>
          </cell>
          <cell r="B1223">
            <v>1032</v>
          </cell>
          <cell r="C1223" t="str">
            <v>STLN_Wald</v>
          </cell>
          <cell r="D1223">
            <v>1</v>
          </cell>
          <cell r="E1223">
            <v>1</v>
          </cell>
          <cell r="F1223">
            <v>0.74</v>
          </cell>
          <cell r="G1223">
            <v>8.99</v>
          </cell>
          <cell r="H1223">
            <v>0.13</v>
          </cell>
          <cell r="I1223">
            <v>1.63</v>
          </cell>
          <cell r="J1223">
            <v>22.39</v>
          </cell>
        </row>
        <row r="1224">
          <cell r="A1224" t="str">
            <v>BSC_Klagenfurt_B</v>
          </cell>
          <cell r="B1224">
            <v>1058</v>
          </cell>
          <cell r="C1224" t="str">
            <v>STMU_Duernstein</v>
          </cell>
          <cell r="D1224">
            <v>1</v>
          </cell>
          <cell r="E1224">
            <v>1</v>
          </cell>
          <cell r="F1224">
            <v>0.54</v>
          </cell>
          <cell r="G1224">
            <v>6.59</v>
          </cell>
          <cell r="H1224">
            <v>7.0000000000000007E-2</v>
          </cell>
          <cell r="I1224">
            <v>0.89</v>
          </cell>
          <cell r="J1224">
            <v>12.3</v>
          </cell>
        </row>
        <row r="1225">
          <cell r="A1225" t="str">
            <v>BSC_Judenburg_A</v>
          </cell>
          <cell r="B1225">
            <v>1059</v>
          </cell>
          <cell r="C1225" t="str">
            <v>STMU_Lind</v>
          </cell>
          <cell r="D1225">
            <v>1</v>
          </cell>
          <cell r="E1225">
            <v>1</v>
          </cell>
          <cell r="F1225">
            <v>2.1</v>
          </cell>
          <cell r="G1225">
            <v>25.67</v>
          </cell>
          <cell r="H1225">
            <v>0.28999999999999998</v>
          </cell>
          <cell r="I1225">
            <v>3.55</v>
          </cell>
          <cell r="J1225">
            <v>48.85</v>
          </cell>
        </row>
        <row r="1226">
          <cell r="A1226" t="str">
            <v>BSC_Klagenfurt_B</v>
          </cell>
          <cell r="B1226">
            <v>1305</v>
          </cell>
          <cell r="C1226" t="str">
            <v>STMU_Neudegg</v>
          </cell>
          <cell r="D1226">
            <v>1</v>
          </cell>
          <cell r="E1226">
            <v>1</v>
          </cell>
          <cell r="F1226">
            <v>0.43</v>
          </cell>
          <cell r="G1226">
            <v>5.3</v>
          </cell>
          <cell r="H1226">
            <v>0.04</v>
          </cell>
          <cell r="I1226">
            <v>0.5</v>
          </cell>
          <cell r="J1226">
            <v>6.92</v>
          </cell>
        </row>
        <row r="1227">
          <cell r="A1227" t="str">
            <v>BSC_Judenburg_A</v>
          </cell>
          <cell r="B1227">
            <v>1060</v>
          </cell>
          <cell r="C1227" t="str">
            <v>STMU_Neumarkt</v>
          </cell>
          <cell r="D1227">
            <v>1</v>
          </cell>
          <cell r="E1227">
            <v>1</v>
          </cell>
          <cell r="F1227">
            <v>2.62</v>
          </cell>
          <cell r="G1227">
            <v>31.98</v>
          </cell>
          <cell r="H1227">
            <v>0.4</v>
          </cell>
          <cell r="I1227">
            <v>4.83</v>
          </cell>
          <cell r="J1227">
            <v>66.489999999999995</v>
          </cell>
        </row>
        <row r="1228">
          <cell r="A1228" t="str">
            <v>BSC_Judenburg_A</v>
          </cell>
          <cell r="B1228">
            <v>1061</v>
          </cell>
          <cell r="C1228" t="str">
            <v>STMU_Perchau_a_Sattel</v>
          </cell>
          <cell r="D1228">
            <v>1</v>
          </cell>
          <cell r="E1228">
            <v>1</v>
          </cell>
          <cell r="F1228">
            <v>0.39</v>
          </cell>
          <cell r="G1228">
            <v>4.6900000000000004</v>
          </cell>
          <cell r="H1228">
            <v>0.04</v>
          </cell>
          <cell r="I1228">
            <v>0.49</v>
          </cell>
          <cell r="J1228">
            <v>6.79</v>
          </cell>
        </row>
        <row r="1229">
          <cell r="A1229" t="str">
            <v>BSC_Judenburg_A</v>
          </cell>
          <cell r="B1229">
            <v>94</v>
          </cell>
          <cell r="C1229" t="str">
            <v>STMU_St_Lorenzen</v>
          </cell>
          <cell r="D1229">
            <v>1</v>
          </cell>
          <cell r="E1229">
            <v>1</v>
          </cell>
          <cell r="F1229">
            <v>1.63</v>
          </cell>
          <cell r="G1229">
            <v>55.61</v>
          </cell>
          <cell r="H1229">
            <v>0.33</v>
          </cell>
          <cell r="I1229">
            <v>11.29</v>
          </cell>
          <cell r="J1229">
            <v>55.68</v>
          </cell>
        </row>
        <row r="1230">
          <cell r="A1230" t="str">
            <v>BSC_Judenburg_A</v>
          </cell>
          <cell r="B1230">
            <v>2097</v>
          </cell>
          <cell r="C1230" t="str">
            <v>STMU_St_Ruprecht</v>
          </cell>
          <cell r="D1230">
            <v>1</v>
          </cell>
          <cell r="E1230">
            <v>1</v>
          </cell>
          <cell r="F1230">
            <v>0.55000000000000004</v>
          </cell>
          <cell r="G1230">
            <v>18.739999999999998</v>
          </cell>
          <cell r="H1230">
            <v>0.03</v>
          </cell>
          <cell r="I1230">
            <v>0.88</v>
          </cell>
          <cell r="J1230">
            <v>4.34</v>
          </cell>
        </row>
        <row r="1231">
          <cell r="A1231" t="str">
            <v>BSC_Judenburg_A</v>
          </cell>
          <cell r="B1231">
            <v>2078</v>
          </cell>
          <cell r="C1231" t="str">
            <v>STMU_Stadl</v>
          </cell>
          <cell r="D1231">
            <v>1</v>
          </cell>
          <cell r="E1231">
            <v>1</v>
          </cell>
          <cell r="F1231">
            <v>0.54</v>
          </cell>
          <cell r="G1231">
            <v>18.399999999999999</v>
          </cell>
          <cell r="H1231">
            <v>0.04</v>
          </cell>
          <cell r="I1231">
            <v>1.25</v>
          </cell>
          <cell r="J1231">
            <v>6.18</v>
          </cell>
        </row>
        <row r="1232">
          <cell r="A1232" t="str">
            <v>BSC_Leoben_A</v>
          </cell>
          <cell r="B1232">
            <v>1193</v>
          </cell>
          <cell r="C1232" t="str">
            <v>STMZ_Krieglach</v>
          </cell>
          <cell r="D1232">
            <v>1</v>
          </cell>
          <cell r="E1232">
            <v>1</v>
          </cell>
          <cell r="F1232">
            <v>2.08</v>
          </cell>
          <cell r="G1232">
            <v>25.36</v>
          </cell>
          <cell r="H1232">
            <v>0.52</v>
          </cell>
          <cell r="I1232">
            <v>6.4</v>
          </cell>
          <cell r="J1232">
            <v>88.15</v>
          </cell>
        </row>
        <row r="1233">
          <cell r="A1233" t="str">
            <v>BSC_Leoben_A</v>
          </cell>
          <cell r="B1233">
            <v>8560</v>
          </cell>
          <cell r="C1233" t="str">
            <v>STMZ_Langenwang</v>
          </cell>
          <cell r="D1233">
            <v>1</v>
          </cell>
          <cell r="E1233">
            <v>1</v>
          </cell>
          <cell r="F1233">
            <v>3.19</v>
          </cell>
          <cell r="G1233">
            <v>38.840000000000003</v>
          </cell>
          <cell r="H1233">
            <v>0.51</v>
          </cell>
          <cell r="I1233">
            <v>6.22</v>
          </cell>
          <cell r="J1233">
            <v>85.73</v>
          </cell>
        </row>
        <row r="1234">
          <cell r="A1234" t="str">
            <v>BSC_Leoben_A</v>
          </cell>
          <cell r="B1234">
            <v>966</v>
          </cell>
          <cell r="C1234" t="str">
            <v>STMZ_Muerzhofen</v>
          </cell>
          <cell r="D1234">
            <v>1</v>
          </cell>
          <cell r="E1234">
            <v>1</v>
          </cell>
          <cell r="F1234">
            <v>4.8</v>
          </cell>
          <cell r="G1234">
            <v>58.5</v>
          </cell>
          <cell r="H1234">
            <v>1.49</v>
          </cell>
          <cell r="I1234">
            <v>18.18</v>
          </cell>
          <cell r="J1234">
            <v>250.45</v>
          </cell>
        </row>
        <row r="1235">
          <cell r="A1235" t="str">
            <v>BSC_Leoben_A</v>
          </cell>
          <cell r="B1235">
            <v>1280</v>
          </cell>
          <cell r="C1235" t="str">
            <v>STMZ_Muerzzuschlag</v>
          </cell>
          <cell r="D1235">
            <v>1</v>
          </cell>
          <cell r="E1235">
            <v>1</v>
          </cell>
          <cell r="F1235">
            <v>3.19</v>
          </cell>
          <cell r="G1235">
            <v>38.9</v>
          </cell>
          <cell r="H1235">
            <v>0.94</v>
          </cell>
          <cell r="I1235">
            <v>11.41</v>
          </cell>
          <cell r="J1235">
            <v>157.19</v>
          </cell>
        </row>
        <row r="1236">
          <cell r="A1236" t="str">
            <v>BSC_Leoben_A</v>
          </cell>
          <cell r="B1236">
            <v>1281</v>
          </cell>
          <cell r="C1236" t="str">
            <v>STMZ_Muerzzuschlag</v>
          </cell>
          <cell r="D1236">
            <v>1</v>
          </cell>
          <cell r="E1236">
            <v>2</v>
          </cell>
          <cell r="F1236">
            <v>1.67</v>
          </cell>
          <cell r="G1236">
            <v>20.399999999999999</v>
          </cell>
          <cell r="H1236">
            <v>0.32</v>
          </cell>
          <cell r="I1236">
            <v>3.86</v>
          </cell>
          <cell r="J1236">
            <v>53.15</v>
          </cell>
        </row>
        <row r="1237">
          <cell r="A1237" t="str">
            <v>BSC_Leoben_A</v>
          </cell>
          <cell r="B1237">
            <v>971</v>
          </cell>
          <cell r="C1237" t="str">
            <v>STMZ_Spital</v>
          </cell>
          <cell r="D1237">
            <v>1</v>
          </cell>
          <cell r="E1237">
            <v>1</v>
          </cell>
          <cell r="F1237">
            <v>1.2</v>
          </cell>
          <cell r="G1237">
            <v>40.880000000000003</v>
          </cell>
          <cell r="H1237">
            <v>0.22</v>
          </cell>
          <cell r="I1237">
            <v>7.51</v>
          </cell>
          <cell r="J1237">
            <v>37.049999999999997</v>
          </cell>
        </row>
        <row r="1238">
          <cell r="A1238" t="str">
            <v>BSC_Leoben_A</v>
          </cell>
          <cell r="B1238">
            <v>969</v>
          </cell>
          <cell r="C1238" t="str">
            <v>STMZ_Steinhaus</v>
          </cell>
          <cell r="D1238">
            <v>1</v>
          </cell>
          <cell r="E1238">
            <v>1</v>
          </cell>
          <cell r="F1238">
            <v>1.05</v>
          </cell>
          <cell r="G1238">
            <v>35.659999999999997</v>
          </cell>
          <cell r="H1238">
            <v>0.18</v>
          </cell>
          <cell r="I1238">
            <v>6.25</v>
          </cell>
          <cell r="J1238">
            <v>30.8</v>
          </cell>
        </row>
        <row r="1239">
          <cell r="A1239" t="str">
            <v>BSC_Leoben_A</v>
          </cell>
          <cell r="B1239">
            <v>1062</v>
          </cell>
          <cell r="C1239" t="str">
            <v>STMZ_Wartberg</v>
          </cell>
          <cell r="D1239">
            <v>1</v>
          </cell>
          <cell r="E1239">
            <v>1</v>
          </cell>
          <cell r="F1239">
            <v>4.4400000000000004</v>
          </cell>
          <cell r="G1239">
            <v>54.11</v>
          </cell>
          <cell r="H1239">
            <v>1.22</v>
          </cell>
          <cell r="I1239">
            <v>14.9</v>
          </cell>
          <cell r="J1239">
            <v>205.23</v>
          </cell>
        </row>
        <row r="1240">
          <cell r="A1240" t="str">
            <v>BSC_Feldbach_A</v>
          </cell>
          <cell r="B1240">
            <v>7426</v>
          </cell>
          <cell r="C1240" t="str">
            <v>STRA_Mureck</v>
          </cell>
          <cell r="D1240">
            <v>1</v>
          </cell>
          <cell r="E1240">
            <v>1</v>
          </cell>
          <cell r="F1240">
            <v>2.2599999999999998</v>
          </cell>
          <cell r="G1240">
            <v>27.53</v>
          </cell>
          <cell r="H1240">
            <v>0.54</v>
          </cell>
          <cell r="I1240">
            <v>6.55</v>
          </cell>
          <cell r="J1240">
            <v>90.27</v>
          </cell>
        </row>
        <row r="1241">
          <cell r="A1241" t="str">
            <v>BSC_Wolfsberg_A</v>
          </cell>
          <cell r="B1241">
            <v>1164</v>
          </cell>
          <cell r="C1241" t="str">
            <v>STVO_Baernbach</v>
          </cell>
          <cell r="D1241">
            <v>1</v>
          </cell>
          <cell r="E1241">
            <v>1</v>
          </cell>
          <cell r="F1241">
            <v>3.21</v>
          </cell>
          <cell r="G1241">
            <v>39.14</v>
          </cell>
          <cell r="H1241">
            <v>0.85</v>
          </cell>
          <cell r="I1241">
            <v>10.38</v>
          </cell>
          <cell r="J1241">
            <v>143.04</v>
          </cell>
        </row>
        <row r="1242">
          <cell r="A1242" t="str">
            <v>BSC_Wolfsberg_A</v>
          </cell>
          <cell r="B1242">
            <v>8942</v>
          </cell>
          <cell r="C1242" t="str">
            <v>STVO_Braunetschl</v>
          </cell>
          <cell r="D1242">
            <v>1</v>
          </cell>
          <cell r="E1242">
            <v>1</v>
          </cell>
          <cell r="F1242">
            <v>0.4</v>
          </cell>
          <cell r="G1242">
            <v>13.63</v>
          </cell>
          <cell r="H1242">
            <v>0.03</v>
          </cell>
          <cell r="I1242">
            <v>1.1000000000000001</v>
          </cell>
          <cell r="J1242">
            <v>5.41</v>
          </cell>
        </row>
        <row r="1243">
          <cell r="A1243" t="str">
            <v>BSC_Graz_A</v>
          </cell>
          <cell r="B1243">
            <v>731</v>
          </cell>
          <cell r="C1243" t="str">
            <v>STVO_Gaisfeld</v>
          </cell>
          <cell r="D1243">
            <v>1</v>
          </cell>
          <cell r="E1243">
            <v>1</v>
          </cell>
          <cell r="F1243">
            <v>1.56</v>
          </cell>
          <cell r="G1243">
            <v>53.23</v>
          </cell>
          <cell r="H1243">
            <v>0.38</v>
          </cell>
          <cell r="I1243">
            <v>13.09</v>
          </cell>
          <cell r="J1243">
            <v>64.540000000000006</v>
          </cell>
        </row>
        <row r="1244">
          <cell r="A1244" t="str">
            <v>BSC_Wolfsberg_A</v>
          </cell>
          <cell r="B1244">
            <v>850</v>
          </cell>
          <cell r="C1244" t="str">
            <v>STVO_Herzogberg</v>
          </cell>
          <cell r="D1244">
            <v>1</v>
          </cell>
          <cell r="E1244">
            <v>1</v>
          </cell>
          <cell r="F1244">
            <v>1.34</v>
          </cell>
          <cell r="G1244">
            <v>16.309999999999999</v>
          </cell>
          <cell r="H1244">
            <v>0.3</v>
          </cell>
          <cell r="I1244">
            <v>3.65</v>
          </cell>
          <cell r="J1244">
            <v>50.33</v>
          </cell>
        </row>
        <row r="1245">
          <cell r="A1245" t="str">
            <v>BSC_Wolfsberg_A</v>
          </cell>
          <cell r="B1245">
            <v>8920</v>
          </cell>
          <cell r="C1245" t="str">
            <v>STVO_Krenhof</v>
          </cell>
          <cell r="D1245">
            <v>1</v>
          </cell>
          <cell r="E1245">
            <v>1</v>
          </cell>
          <cell r="F1245">
            <v>0.32</v>
          </cell>
          <cell r="G1245">
            <v>10.9</v>
          </cell>
          <cell r="H1245">
            <v>0.04</v>
          </cell>
          <cell r="I1245">
            <v>1.51</v>
          </cell>
          <cell r="J1245">
            <v>7.47</v>
          </cell>
        </row>
        <row r="1246">
          <cell r="A1246" t="str">
            <v>BSC_Graz_C</v>
          </cell>
          <cell r="B1246">
            <v>1379</v>
          </cell>
          <cell r="C1246" t="str">
            <v>STVO_Ligist</v>
          </cell>
          <cell r="D1246">
            <v>1</v>
          </cell>
          <cell r="E1246">
            <v>1</v>
          </cell>
          <cell r="F1246">
            <v>2.02</v>
          </cell>
          <cell r="G1246">
            <v>24.63</v>
          </cell>
          <cell r="H1246">
            <v>0.35</v>
          </cell>
          <cell r="I1246">
            <v>4.3</v>
          </cell>
          <cell r="J1246">
            <v>59.26</v>
          </cell>
        </row>
        <row r="1247">
          <cell r="A1247" t="str">
            <v>BSC_Wolfsberg_A</v>
          </cell>
          <cell r="B1247">
            <v>729</v>
          </cell>
          <cell r="C1247" t="str">
            <v>STVO_Maria_Lankowitz</v>
          </cell>
          <cell r="D1247">
            <v>1</v>
          </cell>
          <cell r="E1247">
            <v>1</v>
          </cell>
          <cell r="F1247">
            <v>10.23</v>
          </cell>
          <cell r="G1247">
            <v>124.75</v>
          </cell>
          <cell r="H1247">
            <v>2.95</v>
          </cell>
          <cell r="I1247">
            <v>35.97</v>
          </cell>
          <cell r="J1247">
            <v>495.6</v>
          </cell>
        </row>
        <row r="1248">
          <cell r="A1248" t="str">
            <v>BSC_Wolfsberg_A</v>
          </cell>
          <cell r="B1248">
            <v>938</v>
          </cell>
          <cell r="C1248" t="str">
            <v>STVO_Modriach</v>
          </cell>
          <cell r="D1248">
            <v>1</v>
          </cell>
          <cell r="E1248">
            <v>1</v>
          </cell>
          <cell r="F1248">
            <v>0.85</v>
          </cell>
          <cell r="G1248">
            <v>29.04</v>
          </cell>
          <cell r="H1248">
            <v>0.19</v>
          </cell>
          <cell r="I1248">
            <v>6.46</v>
          </cell>
          <cell r="J1248">
            <v>31.88</v>
          </cell>
        </row>
        <row r="1249">
          <cell r="A1249" t="str">
            <v>BSC_Graz_A</v>
          </cell>
          <cell r="B1249">
            <v>570</v>
          </cell>
          <cell r="C1249" t="str">
            <v>STVO_Mooskirchen</v>
          </cell>
          <cell r="D1249">
            <v>1</v>
          </cell>
          <cell r="E1249">
            <v>1</v>
          </cell>
          <cell r="F1249">
            <v>4.25</v>
          </cell>
          <cell r="G1249">
            <v>51.89</v>
          </cell>
          <cell r="H1249">
            <v>1.46</v>
          </cell>
          <cell r="I1249">
            <v>17.809999999999999</v>
          </cell>
          <cell r="J1249">
            <v>245.35</v>
          </cell>
        </row>
        <row r="1250">
          <cell r="A1250" t="str">
            <v>BSC_Wolfsberg_A</v>
          </cell>
          <cell r="B1250">
            <v>851</v>
          </cell>
          <cell r="C1250" t="str">
            <v>STVO_Pack</v>
          </cell>
          <cell r="D1250">
            <v>1</v>
          </cell>
          <cell r="E1250">
            <v>1</v>
          </cell>
          <cell r="F1250">
            <v>1.56</v>
          </cell>
          <cell r="G1250">
            <v>53.23</v>
          </cell>
          <cell r="H1250">
            <v>0.27</v>
          </cell>
          <cell r="I1250">
            <v>9.08</v>
          </cell>
          <cell r="J1250">
            <v>44.77</v>
          </cell>
        </row>
        <row r="1251">
          <cell r="A1251" t="str">
            <v>BSC_Wolfsberg_A</v>
          </cell>
          <cell r="B1251">
            <v>8943</v>
          </cell>
          <cell r="C1251" t="str">
            <v>STVO_Salla</v>
          </cell>
          <cell r="D1251">
            <v>1</v>
          </cell>
          <cell r="E1251">
            <v>1</v>
          </cell>
          <cell r="F1251">
            <v>0.49</v>
          </cell>
          <cell r="G1251">
            <v>16.86</v>
          </cell>
          <cell r="H1251">
            <v>0.04</v>
          </cell>
          <cell r="I1251">
            <v>1.31</v>
          </cell>
          <cell r="J1251">
            <v>6.45</v>
          </cell>
        </row>
        <row r="1252">
          <cell r="A1252" t="str">
            <v>BSC_Graz_C</v>
          </cell>
          <cell r="B1252">
            <v>937</v>
          </cell>
          <cell r="C1252" t="str">
            <v>STVO_Unterwald</v>
          </cell>
          <cell r="D1252">
            <v>1</v>
          </cell>
          <cell r="E1252">
            <v>1</v>
          </cell>
          <cell r="F1252">
            <v>1.39</v>
          </cell>
          <cell r="G1252">
            <v>16.95</v>
          </cell>
          <cell r="H1252">
            <v>0.2</v>
          </cell>
          <cell r="I1252">
            <v>2.4900000000000002</v>
          </cell>
          <cell r="J1252">
            <v>34.26</v>
          </cell>
        </row>
        <row r="1253">
          <cell r="A1253" t="str">
            <v>BSC_Wolfsberg_A</v>
          </cell>
          <cell r="B1253">
            <v>730</v>
          </cell>
          <cell r="C1253" t="str">
            <v>STVO_Voitsberg</v>
          </cell>
          <cell r="D1253">
            <v>1</v>
          </cell>
          <cell r="E1253">
            <v>1</v>
          </cell>
          <cell r="F1253">
            <v>6.54</v>
          </cell>
          <cell r="G1253">
            <v>79.81</v>
          </cell>
          <cell r="H1253">
            <v>2.2000000000000002</v>
          </cell>
          <cell r="I1253">
            <v>26.86</v>
          </cell>
          <cell r="J1253">
            <v>370.07</v>
          </cell>
        </row>
        <row r="1254">
          <cell r="A1254" t="str">
            <v>BSC_Hartberg_A</v>
          </cell>
          <cell r="B1254">
            <v>371</v>
          </cell>
          <cell r="C1254" t="str">
            <v>STWZ_Arnwiesen</v>
          </cell>
          <cell r="D1254">
            <v>1</v>
          </cell>
          <cell r="E1254">
            <v>1</v>
          </cell>
          <cell r="F1254">
            <v>1.23</v>
          </cell>
          <cell r="G1254">
            <v>41.82</v>
          </cell>
          <cell r="H1254">
            <v>0.28000000000000003</v>
          </cell>
          <cell r="I1254">
            <v>9.56</v>
          </cell>
          <cell r="J1254">
            <v>47.16</v>
          </cell>
        </row>
        <row r="1255">
          <cell r="A1255" t="str">
            <v>BSC_Graz_B</v>
          </cell>
          <cell r="B1255">
            <v>4585</v>
          </cell>
          <cell r="C1255" t="str">
            <v>STWZ_Gleisdorf</v>
          </cell>
          <cell r="D1255">
            <v>1</v>
          </cell>
          <cell r="E1255">
            <v>1</v>
          </cell>
          <cell r="F1255">
            <v>4.28</v>
          </cell>
          <cell r="G1255">
            <v>52.22</v>
          </cell>
          <cell r="H1255">
            <v>1.48</v>
          </cell>
          <cell r="I1255">
            <v>18.05</v>
          </cell>
          <cell r="J1255">
            <v>248.68</v>
          </cell>
        </row>
        <row r="1256">
          <cell r="A1256" t="str">
            <v>BSC_Graz_B</v>
          </cell>
          <cell r="B1256">
            <v>370</v>
          </cell>
          <cell r="C1256" t="str">
            <v>STWZ_Lassnitzthal</v>
          </cell>
          <cell r="D1256">
            <v>1</v>
          </cell>
          <cell r="E1256">
            <v>1</v>
          </cell>
          <cell r="F1256">
            <v>1.66</v>
          </cell>
          <cell r="G1256">
            <v>20.18</v>
          </cell>
          <cell r="H1256">
            <v>0.52</v>
          </cell>
          <cell r="I1256">
            <v>6.29</v>
          </cell>
          <cell r="J1256">
            <v>86.62</v>
          </cell>
        </row>
        <row r="1257">
          <cell r="A1257" t="str">
            <v>BSC_Graz_B</v>
          </cell>
          <cell r="B1257">
            <v>1590</v>
          </cell>
          <cell r="C1257" t="str">
            <v>STWZ_Pischelsdorf</v>
          </cell>
          <cell r="D1257">
            <v>1</v>
          </cell>
          <cell r="E1257">
            <v>1</v>
          </cell>
          <cell r="F1257">
            <v>1.41</v>
          </cell>
          <cell r="G1257">
            <v>47.86</v>
          </cell>
          <cell r="H1257">
            <v>0.25</v>
          </cell>
          <cell r="I1257">
            <v>8.6</v>
          </cell>
          <cell r="J1257">
            <v>42.39</v>
          </cell>
        </row>
        <row r="1258">
          <cell r="A1258" t="str">
            <v>BSC_Graz_B</v>
          </cell>
          <cell r="B1258">
            <v>1165</v>
          </cell>
          <cell r="C1258" t="str">
            <v>STWZ_Prebensdorfberg</v>
          </cell>
          <cell r="D1258">
            <v>1</v>
          </cell>
          <cell r="E1258">
            <v>1</v>
          </cell>
          <cell r="F1258">
            <v>1.39</v>
          </cell>
          <cell r="G1258">
            <v>47.27</v>
          </cell>
          <cell r="H1258">
            <v>0.36</v>
          </cell>
          <cell r="I1258">
            <v>12.32</v>
          </cell>
          <cell r="J1258">
            <v>60.75</v>
          </cell>
        </row>
        <row r="1259">
          <cell r="A1259" t="str">
            <v>BSC_Hartberg_A</v>
          </cell>
          <cell r="B1259">
            <v>470</v>
          </cell>
          <cell r="C1259" t="str">
            <v>STWZ_Sinabelkirchen</v>
          </cell>
          <cell r="D1259">
            <v>1</v>
          </cell>
          <cell r="E1259">
            <v>1</v>
          </cell>
          <cell r="F1259">
            <v>1.96</v>
          </cell>
          <cell r="G1259">
            <v>66.69</v>
          </cell>
          <cell r="H1259">
            <v>0.48</v>
          </cell>
          <cell r="I1259">
            <v>16.29</v>
          </cell>
          <cell r="J1259">
            <v>80.319999999999993</v>
          </cell>
        </row>
        <row r="1260">
          <cell r="A1260" t="str">
            <v>BSC_Hartberg_A</v>
          </cell>
          <cell r="B1260">
            <v>1661</v>
          </cell>
          <cell r="C1260" t="str">
            <v>STWZ_St_Margarethen_a_d_R</v>
          </cell>
          <cell r="D1260">
            <v>1</v>
          </cell>
          <cell r="E1260">
            <v>1</v>
          </cell>
          <cell r="F1260">
            <v>0.98</v>
          </cell>
          <cell r="G1260">
            <v>11.98</v>
          </cell>
          <cell r="H1260">
            <v>0.13</v>
          </cell>
          <cell r="I1260">
            <v>1.64</v>
          </cell>
          <cell r="J1260">
            <v>22.62</v>
          </cell>
        </row>
        <row r="1261">
          <cell r="A1261" t="str">
            <v>BSC_Graz_B</v>
          </cell>
          <cell r="B1261">
            <v>1591</v>
          </cell>
          <cell r="C1261" t="str">
            <v>STWZ_St_Ruprecht</v>
          </cell>
          <cell r="D1261">
            <v>1</v>
          </cell>
          <cell r="E1261">
            <v>1</v>
          </cell>
          <cell r="F1261">
            <v>1.73</v>
          </cell>
          <cell r="G1261">
            <v>21.1</v>
          </cell>
          <cell r="H1261">
            <v>0.28000000000000003</v>
          </cell>
          <cell r="I1261">
            <v>3.42</v>
          </cell>
          <cell r="J1261">
            <v>47.06</v>
          </cell>
        </row>
        <row r="1262">
          <cell r="A1262" t="str">
            <v>BSC_Graz_B</v>
          </cell>
          <cell r="B1262">
            <v>8281</v>
          </cell>
          <cell r="C1262" t="str">
            <v>STWZ_St_Ruprecht</v>
          </cell>
          <cell r="D1262">
            <v>1</v>
          </cell>
          <cell r="E1262">
            <v>2</v>
          </cell>
          <cell r="F1262">
            <v>1.18</v>
          </cell>
          <cell r="G1262">
            <v>14.42</v>
          </cell>
          <cell r="H1262">
            <v>0.16</v>
          </cell>
          <cell r="I1262">
            <v>1.94</v>
          </cell>
          <cell r="J1262">
            <v>26.79</v>
          </cell>
        </row>
        <row r="1263">
          <cell r="A1263" t="str">
            <v>BSC_Graz_B</v>
          </cell>
          <cell r="B1263">
            <v>1888</v>
          </cell>
          <cell r="C1263" t="str">
            <v>STWZ_Weiz</v>
          </cell>
          <cell r="D1263">
            <v>1</v>
          </cell>
          <cell r="E1263">
            <v>1</v>
          </cell>
          <cell r="F1263">
            <v>1.24</v>
          </cell>
          <cell r="G1263">
            <v>15.15</v>
          </cell>
          <cell r="H1263">
            <v>0.14000000000000001</v>
          </cell>
          <cell r="I1263">
            <v>1.72</v>
          </cell>
          <cell r="J1263">
            <v>23.73</v>
          </cell>
        </row>
        <row r="1264">
          <cell r="A1264" t="str">
            <v>BSC_Graz_B</v>
          </cell>
          <cell r="B1264">
            <v>8339</v>
          </cell>
          <cell r="C1264" t="str">
            <v>STWZ_Weiz</v>
          </cell>
          <cell r="D1264">
            <v>1</v>
          </cell>
          <cell r="E1264">
            <v>2</v>
          </cell>
          <cell r="F1264">
            <v>2.64</v>
          </cell>
          <cell r="G1264">
            <v>32.159999999999997</v>
          </cell>
          <cell r="H1264">
            <v>0.68</v>
          </cell>
          <cell r="I1264">
            <v>8.35</v>
          </cell>
          <cell r="J1264">
            <v>115.03</v>
          </cell>
        </row>
        <row r="1265">
          <cell r="A1265" t="str">
            <v>BSC_Graz_B</v>
          </cell>
          <cell r="B1265">
            <v>8359</v>
          </cell>
          <cell r="C1265" t="str">
            <v>STWZ_Weiz</v>
          </cell>
          <cell r="D1265">
            <v>1</v>
          </cell>
          <cell r="E1265">
            <v>3</v>
          </cell>
          <cell r="F1265">
            <v>1.87</v>
          </cell>
          <cell r="G1265">
            <v>22.83</v>
          </cell>
          <cell r="H1265">
            <v>0.36</v>
          </cell>
          <cell r="I1265">
            <v>4.4000000000000004</v>
          </cell>
          <cell r="J1265">
            <v>60.58</v>
          </cell>
        </row>
        <row r="1266">
          <cell r="A1266" t="str">
            <v>BSC_Innsbruck_A</v>
          </cell>
          <cell r="B1266">
            <v>2423</v>
          </cell>
          <cell r="C1266" t="str">
            <v>TIIL_Aldrans</v>
          </cell>
          <cell r="D1266">
            <v>1</v>
          </cell>
          <cell r="E1266">
            <v>1</v>
          </cell>
          <cell r="F1266">
            <v>1.56</v>
          </cell>
          <cell r="G1266">
            <v>53.06</v>
          </cell>
          <cell r="H1266">
            <v>0.32</v>
          </cell>
          <cell r="I1266">
            <v>10.89</v>
          </cell>
          <cell r="J1266">
            <v>53.71</v>
          </cell>
        </row>
        <row r="1267">
          <cell r="A1267" t="str">
            <v>BSC_Innsbruck_C</v>
          </cell>
          <cell r="B1267">
            <v>467</v>
          </cell>
          <cell r="C1267" t="str">
            <v>TIIL_Axams_Adelshof</v>
          </cell>
          <cell r="D1267">
            <v>1</v>
          </cell>
          <cell r="E1267">
            <v>1</v>
          </cell>
          <cell r="F1267">
            <v>0.15</v>
          </cell>
          <cell r="G1267">
            <v>1.83</v>
          </cell>
          <cell r="H1267">
            <v>0.01</v>
          </cell>
          <cell r="I1267">
            <v>0.08</v>
          </cell>
          <cell r="J1267">
            <v>1.08</v>
          </cell>
        </row>
        <row r="1268">
          <cell r="A1268" t="str">
            <v>BSC_Innsbruck_C</v>
          </cell>
          <cell r="B1268">
            <v>539</v>
          </cell>
          <cell r="C1268" t="str">
            <v>TIIL_Birgitz</v>
          </cell>
          <cell r="D1268">
            <v>1</v>
          </cell>
          <cell r="E1268">
            <v>1</v>
          </cell>
          <cell r="F1268">
            <v>4.5</v>
          </cell>
          <cell r="G1268">
            <v>54.85</v>
          </cell>
          <cell r="H1268">
            <v>1.24</v>
          </cell>
          <cell r="I1268">
            <v>15.14</v>
          </cell>
          <cell r="J1268">
            <v>208.58</v>
          </cell>
        </row>
        <row r="1269">
          <cell r="A1269" t="str">
            <v>BSC_Innsbruck_B</v>
          </cell>
          <cell r="B1269">
            <v>384</v>
          </cell>
          <cell r="C1269" t="str">
            <v>TIIL_Brenner</v>
          </cell>
          <cell r="D1269">
            <v>1</v>
          </cell>
          <cell r="E1269">
            <v>1</v>
          </cell>
          <cell r="F1269">
            <v>2.0499999999999998</v>
          </cell>
          <cell r="G1269">
            <v>25</v>
          </cell>
          <cell r="H1269">
            <v>0.32</v>
          </cell>
          <cell r="I1269">
            <v>3.94</v>
          </cell>
          <cell r="J1269">
            <v>54.34</v>
          </cell>
        </row>
        <row r="1270">
          <cell r="A1270" t="str">
            <v>BSC_Innsbruck_C</v>
          </cell>
          <cell r="B1270">
            <v>306</v>
          </cell>
          <cell r="C1270" t="str">
            <v>TIIL_Falbeson</v>
          </cell>
          <cell r="D1270">
            <v>1</v>
          </cell>
          <cell r="E1270">
            <v>1</v>
          </cell>
          <cell r="F1270">
            <v>0.57999999999999996</v>
          </cell>
          <cell r="G1270">
            <v>7.1</v>
          </cell>
          <cell r="H1270">
            <v>0.02</v>
          </cell>
          <cell r="I1270">
            <v>0.22</v>
          </cell>
          <cell r="J1270">
            <v>3.04</v>
          </cell>
        </row>
        <row r="1271">
          <cell r="A1271" t="str">
            <v>BSC_Innsbruck_C</v>
          </cell>
          <cell r="B1271">
            <v>314</v>
          </cell>
          <cell r="C1271" t="str">
            <v>TIIL_Fulpmes</v>
          </cell>
          <cell r="D1271">
            <v>1</v>
          </cell>
          <cell r="E1271">
            <v>1</v>
          </cell>
          <cell r="F1271">
            <v>4.9400000000000004</v>
          </cell>
          <cell r="G1271">
            <v>60.21</v>
          </cell>
          <cell r="H1271">
            <v>1.3</v>
          </cell>
          <cell r="I1271">
            <v>15.82</v>
          </cell>
          <cell r="J1271">
            <v>217.89</v>
          </cell>
        </row>
        <row r="1272">
          <cell r="A1272" t="str">
            <v>BSC_Innsbruck_B</v>
          </cell>
          <cell r="B1272">
            <v>9714</v>
          </cell>
          <cell r="C1272" t="str">
            <v>TIIL_Gnadenwald</v>
          </cell>
          <cell r="D1272">
            <v>1</v>
          </cell>
          <cell r="E1272">
            <v>1</v>
          </cell>
          <cell r="F1272">
            <v>0.81</v>
          </cell>
          <cell r="G1272">
            <v>27.59</v>
          </cell>
          <cell r="H1272">
            <v>0.12</v>
          </cell>
          <cell r="I1272">
            <v>4.18</v>
          </cell>
          <cell r="J1272">
            <v>20.61</v>
          </cell>
        </row>
        <row r="1273">
          <cell r="A1273" t="str">
            <v>BSC_Innsbruck_B</v>
          </cell>
          <cell r="B1273">
            <v>11080</v>
          </cell>
          <cell r="C1273" t="str">
            <v>TIIL_Gnadenwald</v>
          </cell>
          <cell r="D1273">
            <v>1</v>
          </cell>
          <cell r="E1273">
            <v>2</v>
          </cell>
          <cell r="F1273">
            <v>0.61</v>
          </cell>
          <cell r="G1273">
            <v>20.95</v>
          </cell>
          <cell r="H1273">
            <v>7.0000000000000007E-2</v>
          </cell>
          <cell r="I1273">
            <v>2.2599999999999998</v>
          </cell>
          <cell r="J1273">
            <v>11.17</v>
          </cell>
        </row>
        <row r="1274">
          <cell r="A1274" t="str">
            <v>BSC_Innsbruck_C</v>
          </cell>
          <cell r="B1274">
            <v>1442</v>
          </cell>
          <cell r="C1274" t="str">
            <v>TIIL_Goetzens</v>
          </cell>
          <cell r="D1274">
            <v>1</v>
          </cell>
          <cell r="E1274">
            <v>1</v>
          </cell>
          <cell r="F1274">
            <v>1.84</v>
          </cell>
          <cell r="G1274">
            <v>22.41</v>
          </cell>
          <cell r="H1274">
            <v>0.28999999999999998</v>
          </cell>
          <cell r="I1274">
            <v>3.52</v>
          </cell>
          <cell r="J1274">
            <v>48.45</v>
          </cell>
        </row>
        <row r="1275">
          <cell r="A1275" t="str">
            <v>BSC_Innsbruck_C</v>
          </cell>
          <cell r="B1275">
            <v>7721</v>
          </cell>
          <cell r="C1275" t="str">
            <v>TIIL_Goetzens</v>
          </cell>
          <cell r="D1275">
            <v>1</v>
          </cell>
          <cell r="E1275">
            <v>2</v>
          </cell>
          <cell r="F1275">
            <v>2.94</v>
          </cell>
          <cell r="G1275">
            <v>35.82</v>
          </cell>
          <cell r="H1275">
            <v>0.74</v>
          </cell>
          <cell r="I1275">
            <v>9.01</v>
          </cell>
          <cell r="J1275">
            <v>124.12</v>
          </cell>
        </row>
        <row r="1276">
          <cell r="A1276" t="str">
            <v>BSC_Innsbruck_B</v>
          </cell>
          <cell r="B1276">
            <v>387</v>
          </cell>
          <cell r="C1276" t="str">
            <v>TIIL_Gries</v>
          </cell>
          <cell r="D1276">
            <v>1</v>
          </cell>
          <cell r="E1276">
            <v>1</v>
          </cell>
          <cell r="F1276">
            <v>1.21</v>
          </cell>
          <cell r="G1276">
            <v>14.79</v>
          </cell>
          <cell r="H1276">
            <v>0.33</v>
          </cell>
          <cell r="I1276">
            <v>4.0599999999999996</v>
          </cell>
          <cell r="J1276">
            <v>55.92</v>
          </cell>
        </row>
        <row r="1277">
          <cell r="A1277" t="str">
            <v>BSC_Innsbruck_C</v>
          </cell>
          <cell r="B1277">
            <v>602</v>
          </cell>
          <cell r="C1277" t="str">
            <v>TIIL_Gries_Sellrain</v>
          </cell>
          <cell r="D1277">
            <v>1</v>
          </cell>
          <cell r="E1277">
            <v>1</v>
          </cell>
          <cell r="F1277">
            <v>0.73</v>
          </cell>
          <cell r="G1277">
            <v>8.8699999999999992</v>
          </cell>
          <cell r="H1277">
            <v>7.0000000000000007E-2</v>
          </cell>
          <cell r="I1277">
            <v>0.88</v>
          </cell>
          <cell r="J1277">
            <v>12.06</v>
          </cell>
        </row>
        <row r="1278">
          <cell r="A1278" t="str">
            <v>BSC_Innsbruck_B</v>
          </cell>
          <cell r="B1278">
            <v>254</v>
          </cell>
          <cell r="C1278" t="str">
            <v>TIIL_Hall</v>
          </cell>
          <cell r="D1278">
            <v>1</v>
          </cell>
          <cell r="E1278">
            <v>1</v>
          </cell>
          <cell r="F1278">
            <v>13.38</v>
          </cell>
          <cell r="G1278">
            <v>163.1</v>
          </cell>
          <cell r="H1278">
            <v>4.76</v>
          </cell>
          <cell r="I1278">
            <v>58.05</v>
          </cell>
          <cell r="J1278">
            <v>799.77</v>
          </cell>
        </row>
        <row r="1279">
          <cell r="A1279" t="str">
            <v>BSC_Innsbruck_C</v>
          </cell>
          <cell r="B1279">
            <v>598</v>
          </cell>
          <cell r="C1279" t="str">
            <v>TIIL_Hatting</v>
          </cell>
          <cell r="D1279">
            <v>1</v>
          </cell>
          <cell r="E1279">
            <v>1</v>
          </cell>
          <cell r="F1279">
            <v>4.04</v>
          </cell>
          <cell r="G1279">
            <v>49.27</v>
          </cell>
          <cell r="H1279">
            <v>1.03</v>
          </cell>
          <cell r="I1279">
            <v>12.51</v>
          </cell>
          <cell r="J1279">
            <v>172.33</v>
          </cell>
        </row>
        <row r="1280">
          <cell r="A1280" t="str">
            <v>BSC_Innsbruck_C</v>
          </cell>
          <cell r="B1280">
            <v>2421</v>
          </cell>
          <cell r="C1280" t="str">
            <v>TIIL_Kematen</v>
          </cell>
          <cell r="D1280">
            <v>1</v>
          </cell>
          <cell r="E1280">
            <v>1</v>
          </cell>
          <cell r="F1280">
            <v>3.08</v>
          </cell>
          <cell r="G1280">
            <v>37.619999999999997</v>
          </cell>
          <cell r="H1280">
            <v>0.84</v>
          </cell>
          <cell r="I1280">
            <v>10.26</v>
          </cell>
          <cell r="J1280">
            <v>141.34</v>
          </cell>
        </row>
        <row r="1281">
          <cell r="A1281" t="str">
            <v>BSC_Innsbruck_B</v>
          </cell>
          <cell r="B1281">
            <v>196</v>
          </cell>
          <cell r="C1281" t="str">
            <v>TIIL_Matrei</v>
          </cell>
          <cell r="D1281">
            <v>1</v>
          </cell>
          <cell r="E1281">
            <v>1</v>
          </cell>
          <cell r="F1281">
            <v>2.29</v>
          </cell>
          <cell r="G1281">
            <v>27.96</v>
          </cell>
          <cell r="H1281">
            <v>0.64</v>
          </cell>
          <cell r="I1281">
            <v>7.74</v>
          </cell>
          <cell r="J1281">
            <v>106.68</v>
          </cell>
        </row>
        <row r="1282">
          <cell r="A1282" t="str">
            <v>BSC_Innsbruck_C</v>
          </cell>
          <cell r="B1282">
            <v>535</v>
          </cell>
          <cell r="C1282" t="str">
            <v>TIIL_Mutterberg</v>
          </cell>
          <cell r="D1282">
            <v>1</v>
          </cell>
          <cell r="E1282">
            <v>1</v>
          </cell>
          <cell r="F1282">
            <v>0.6</v>
          </cell>
          <cell r="G1282">
            <v>7.32</v>
          </cell>
          <cell r="H1282">
            <v>0.05</v>
          </cell>
          <cell r="I1282">
            <v>0.59</v>
          </cell>
          <cell r="J1282">
            <v>8.1300000000000008</v>
          </cell>
        </row>
        <row r="1283">
          <cell r="A1283" t="str">
            <v>BSC_Innsbruck_C</v>
          </cell>
          <cell r="B1283">
            <v>315</v>
          </cell>
          <cell r="C1283" t="str">
            <v>TIIL_Neustift</v>
          </cell>
          <cell r="D1283">
            <v>1</v>
          </cell>
          <cell r="E1283">
            <v>1</v>
          </cell>
          <cell r="F1283">
            <v>3.88</v>
          </cell>
          <cell r="G1283">
            <v>47.35</v>
          </cell>
          <cell r="H1283">
            <v>0.91</v>
          </cell>
          <cell r="I1283">
            <v>11.06</v>
          </cell>
          <cell r="J1283">
            <v>152.31</v>
          </cell>
        </row>
        <row r="1284">
          <cell r="A1284" t="str">
            <v>BSC_Innsbruck_B</v>
          </cell>
          <cell r="B1284">
            <v>305</v>
          </cell>
          <cell r="C1284" t="str">
            <v>TIIL_Noesslach</v>
          </cell>
          <cell r="D1284">
            <v>1</v>
          </cell>
          <cell r="E1284">
            <v>1</v>
          </cell>
          <cell r="F1284">
            <v>1.23</v>
          </cell>
          <cell r="G1284">
            <v>14.97</v>
          </cell>
          <cell r="H1284">
            <v>0.23</v>
          </cell>
          <cell r="I1284">
            <v>2.82</v>
          </cell>
          <cell r="J1284">
            <v>38.909999999999997</v>
          </cell>
        </row>
        <row r="1285">
          <cell r="A1285" t="str">
            <v>BSC_Innsbruck_A</v>
          </cell>
          <cell r="B1285">
            <v>7719</v>
          </cell>
          <cell r="C1285" t="str">
            <v>TIIL_Oberperfuss</v>
          </cell>
          <cell r="D1285">
            <v>1</v>
          </cell>
          <cell r="E1285">
            <v>1</v>
          </cell>
          <cell r="F1285">
            <v>3.15</v>
          </cell>
          <cell r="G1285">
            <v>38.409999999999997</v>
          </cell>
          <cell r="H1285">
            <v>0.6</v>
          </cell>
          <cell r="I1285">
            <v>7.28</v>
          </cell>
          <cell r="J1285">
            <v>100.25</v>
          </cell>
        </row>
        <row r="1286">
          <cell r="A1286" t="str">
            <v>BSC_Innsbruck_C</v>
          </cell>
          <cell r="B1286">
            <v>536</v>
          </cell>
          <cell r="C1286" t="str">
            <v>TIIL_Ranalt</v>
          </cell>
          <cell r="D1286">
            <v>1</v>
          </cell>
          <cell r="E1286">
            <v>1</v>
          </cell>
          <cell r="F1286">
            <v>0.19</v>
          </cell>
          <cell r="G1286">
            <v>2.35</v>
          </cell>
          <cell r="H1286">
            <v>0.01</v>
          </cell>
          <cell r="I1286">
            <v>0.17</v>
          </cell>
          <cell r="J1286">
            <v>2.3199999999999998</v>
          </cell>
        </row>
        <row r="1287">
          <cell r="A1287" t="str">
            <v>BSC_Innsbruck_C</v>
          </cell>
          <cell r="B1287">
            <v>7466</v>
          </cell>
          <cell r="C1287" t="str">
            <v>TIIL_Reith_Auland</v>
          </cell>
          <cell r="D1287">
            <v>1</v>
          </cell>
          <cell r="E1287">
            <v>1</v>
          </cell>
          <cell r="F1287">
            <v>1.32</v>
          </cell>
          <cell r="G1287">
            <v>16.13</v>
          </cell>
          <cell r="H1287">
            <v>0.17</v>
          </cell>
          <cell r="I1287">
            <v>2.08</v>
          </cell>
          <cell r="J1287">
            <v>28.59</v>
          </cell>
        </row>
        <row r="1288">
          <cell r="A1288" t="str">
            <v>BSC_Innsbruck_C</v>
          </cell>
          <cell r="B1288">
            <v>1687</v>
          </cell>
          <cell r="C1288" t="str">
            <v>TIIL_Reith_Leithen</v>
          </cell>
          <cell r="D1288">
            <v>1</v>
          </cell>
          <cell r="E1288">
            <v>1</v>
          </cell>
          <cell r="F1288">
            <v>0.95</v>
          </cell>
          <cell r="G1288">
            <v>11.58</v>
          </cell>
          <cell r="H1288">
            <v>0.16</v>
          </cell>
          <cell r="I1288">
            <v>1.92</v>
          </cell>
          <cell r="J1288">
            <v>26.51</v>
          </cell>
        </row>
        <row r="1289">
          <cell r="A1289" t="str">
            <v>BSC_Innsbruck_C</v>
          </cell>
          <cell r="B1289">
            <v>680</v>
          </cell>
          <cell r="C1289" t="str">
            <v>TIIL_Rietz</v>
          </cell>
          <cell r="D1289">
            <v>1</v>
          </cell>
          <cell r="E1289">
            <v>1</v>
          </cell>
          <cell r="F1289">
            <v>2.08</v>
          </cell>
          <cell r="G1289">
            <v>25.33</v>
          </cell>
          <cell r="H1289">
            <v>0.47</v>
          </cell>
          <cell r="I1289">
            <v>5.72</v>
          </cell>
          <cell r="J1289">
            <v>78.790000000000006</v>
          </cell>
        </row>
        <row r="1290">
          <cell r="A1290" t="str">
            <v>BSC_Innsbruck_B</v>
          </cell>
          <cell r="B1290">
            <v>1444</v>
          </cell>
          <cell r="C1290" t="str">
            <v>TIIL_Rinn</v>
          </cell>
          <cell r="D1290">
            <v>1</v>
          </cell>
          <cell r="E1290">
            <v>1</v>
          </cell>
          <cell r="F1290">
            <v>3.01</v>
          </cell>
          <cell r="G1290">
            <v>36.74</v>
          </cell>
          <cell r="H1290">
            <v>0.56000000000000005</v>
          </cell>
          <cell r="I1290">
            <v>6.81</v>
          </cell>
          <cell r="J1290">
            <v>93.76</v>
          </cell>
        </row>
        <row r="1291">
          <cell r="A1291" t="str">
            <v>BSC_Innsbruck_C</v>
          </cell>
          <cell r="B1291">
            <v>601</v>
          </cell>
          <cell r="C1291" t="str">
            <v>TIIL_Scharnitz</v>
          </cell>
          <cell r="D1291">
            <v>1</v>
          </cell>
          <cell r="E1291">
            <v>1</v>
          </cell>
          <cell r="F1291">
            <v>1.18</v>
          </cell>
          <cell r="G1291">
            <v>14.39</v>
          </cell>
          <cell r="H1291">
            <v>0.28999999999999998</v>
          </cell>
          <cell r="I1291">
            <v>3.57</v>
          </cell>
          <cell r="J1291">
            <v>49.23</v>
          </cell>
        </row>
        <row r="1292">
          <cell r="A1292" t="str">
            <v>BSC_Innsbruck_C</v>
          </cell>
          <cell r="B1292">
            <v>600</v>
          </cell>
          <cell r="C1292" t="str">
            <v>TIIL_Seefeld</v>
          </cell>
          <cell r="D1292">
            <v>1</v>
          </cell>
          <cell r="E1292">
            <v>1</v>
          </cell>
          <cell r="F1292">
            <v>4.5199999999999996</v>
          </cell>
          <cell r="G1292">
            <v>55.15</v>
          </cell>
          <cell r="H1292">
            <v>1.3</v>
          </cell>
          <cell r="I1292">
            <v>15.84</v>
          </cell>
          <cell r="J1292">
            <v>218.23</v>
          </cell>
        </row>
        <row r="1293">
          <cell r="A1293" t="str">
            <v>BSC_Innsbruck_C</v>
          </cell>
          <cell r="B1293">
            <v>676</v>
          </cell>
          <cell r="C1293" t="str">
            <v>TIIL_Sellrain</v>
          </cell>
          <cell r="D1293">
            <v>1</v>
          </cell>
          <cell r="E1293">
            <v>1</v>
          </cell>
          <cell r="F1293">
            <v>1.05</v>
          </cell>
          <cell r="G1293">
            <v>12.87</v>
          </cell>
          <cell r="H1293">
            <v>0.13</v>
          </cell>
          <cell r="I1293">
            <v>1.61</v>
          </cell>
          <cell r="J1293">
            <v>22.19</v>
          </cell>
        </row>
        <row r="1294">
          <cell r="A1294" t="str">
            <v>BSC_Innsbruck_A</v>
          </cell>
          <cell r="B1294">
            <v>2422</v>
          </cell>
          <cell r="C1294" t="str">
            <v>TIIL_Sistrans</v>
          </cell>
          <cell r="D1294">
            <v>1</v>
          </cell>
          <cell r="E1294">
            <v>1</v>
          </cell>
          <cell r="F1294">
            <v>3.25</v>
          </cell>
          <cell r="G1294">
            <v>39.659999999999997</v>
          </cell>
          <cell r="H1294">
            <v>0.61</v>
          </cell>
          <cell r="I1294">
            <v>7.47</v>
          </cell>
          <cell r="J1294">
            <v>102.94</v>
          </cell>
        </row>
        <row r="1295">
          <cell r="A1295" t="str">
            <v>BSC_Innsbruck_C</v>
          </cell>
          <cell r="B1295">
            <v>695</v>
          </cell>
          <cell r="C1295" t="str">
            <v>TIIL_St_Sigmund</v>
          </cell>
          <cell r="D1295">
            <v>1</v>
          </cell>
          <cell r="E1295">
            <v>1</v>
          </cell>
          <cell r="F1295">
            <v>0.25</v>
          </cell>
          <cell r="G1295">
            <v>3.05</v>
          </cell>
          <cell r="H1295">
            <v>0.01</v>
          </cell>
          <cell r="I1295">
            <v>0.18</v>
          </cell>
          <cell r="J1295">
            <v>2.48</v>
          </cell>
        </row>
        <row r="1296">
          <cell r="A1296" t="str">
            <v>BSC_Innsbruck_B</v>
          </cell>
          <cell r="B1296">
            <v>197</v>
          </cell>
          <cell r="C1296" t="str">
            <v>TIIL_Steinach</v>
          </cell>
          <cell r="D1296">
            <v>1</v>
          </cell>
          <cell r="E1296">
            <v>1</v>
          </cell>
          <cell r="F1296">
            <v>2.31</v>
          </cell>
          <cell r="G1296">
            <v>28.2</v>
          </cell>
          <cell r="H1296">
            <v>0.59</v>
          </cell>
          <cell r="I1296">
            <v>7.23</v>
          </cell>
          <cell r="J1296">
            <v>99.55</v>
          </cell>
        </row>
        <row r="1297">
          <cell r="A1297" t="str">
            <v>BSC_Innsbruck_C</v>
          </cell>
          <cell r="B1297">
            <v>537</v>
          </cell>
          <cell r="C1297" t="str">
            <v>TIIL_Stubai_Eisgrat</v>
          </cell>
          <cell r="D1297">
            <v>1</v>
          </cell>
          <cell r="E1297">
            <v>1</v>
          </cell>
          <cell r="F1297">
            <v>0.55000000000000004</v>
          </cell>
          <cell r="G1297">
            <v>6.65</v>
          </cell>
          <cell r="H1297">
            <v>7.0000000000000007E-2</v>
          </cell>
          <cell r="I1297">
            <v>0.83</v>
          </cell>
          <cell r="J1297">
            <v>11.41</v>
          </cell>
        </row>
        <row r="1298">
          <cell r="A1298" t="str">
            <v>BSC_Innsbruck_B</v>
          </cell>
          <cell r="B1298">
            <v>392</v>
          </cell>
          <cell r="C1298" t="str">
            <v>TIIL_Tarzens</v>
          </cell>
          <cell r="D1298">
            <v>1</v>
          </cell>
          <cell r="E1298">
            <v>1</v>
          </cell>
          <cell r="F1298">
            <v>3.49</v>
          </cell>
          <cell r="G1298">
            <v>42.56</v>
          </cell>
          <cell r="H1298">
            <v>0.93</v>
          </cell>
          <cell r="I1298">
            <v>11.34</v>
          </cell>
          <cell r="J1298">
            <v>156.16999999999999</v>
          </cell>
        </row>
        <row r="1299">
          <cell r="A1299" t="str">
            <v>BSC_Innsbruck_C</v>
          </cell>
          <cell r="B1299">
            <v>424</v>
          </cell>
          <cell r="C1299" t="str">
            <v>TIIL_Telfs</v>
          </cell>
          <cell r="D1299">
            <v>1</v>
          </cell>
          <cell r="E1299">
            <v>1</v>
          </cell>
          <cell r="F1299">
            <v>9.86</v>
          </cell>
          <cell r="G1299">
            <v>120.21</v>
          </cell>
          <cell r="H1299">
            <v>2.64</v>
          </cell>
          <cell r="I1299">
            <v>32.24</v>
          </cell>
          <cell r="J1299">
            <v>444.2</v>
          </cell>
        </row>
        <row r="1300">
          <cell r="A1300" t="str">
            <v>BSC_Innsbruck_A</v>
          </cell>
          <cell r="B1300">
            <v>9354</v>
          </cell>
          <cell r="C1300" t="str">
            <v>TIIL_Voels</v>
          </cell>
          <cell r="D1300">
            <v>1</v>
          </cell>
          <cell r="E1300">
            <v>1</v>
          </cell>
          <cell r="F1300">
            <v>1.75</v>
          </cell>
          <cell r="G1300">
            <v>21.37</v>
          </cell>
          <cell r="H1300">
            <v>0.44</v>
          </cell>
          <cell r="I1300">
            <v>5.35</v>
          </cell>
          <cell r="J1300">
            <v>73.66</v>
          </cell>
        </row>
        <row r="1301">
          <cell r="A1301" t="str">
            <v>BSC_Innsbruck_A</v>
          </cell>
          <cell r="B1301">
            <v>9355</v>
          </cell>
          <cell r="C1301" t="str">
            <v>TIIL_Voels</v>
          </cell>
          <cell r="D1301">
            <v>1</v>
          </cell>
          <cell r="E1301">
            <v>2</v>
          </cell>
          <cell r="F1301">
            <v>1.99</v>
          </cell>
          <cell r="G1301">
            <v>24.21</v>
          </cell>
          <cell r="H1301">
            <v>0.43</v>
          </cell>
          <cell r="I1301">
            <v>5.21</v>
          </cell>
          <cell r="J1301">
            <v>71.81</v>
          </cell>
        </row>
        <row r="1302">
          <cell r="A1302" t="str">
            <v>BSC_Innsbruck_A</v>
          </cell>
          <cell r="B1302">
            <v>10760</v>
          </cell>
          <cell r="C1302" t="str">
            <v>TIIL_Voels</v>
          </cell>
          <cell r="D1302">
            <v>1</v>
          </cell>
          <cell r="E1302">
            <v>3</v>
          </cell>
          <cell r="F1302">
            <v>4.24</v>
          </cell>
          <cell r="G1302">
            <v>51.67</v>
          </cell>
          <cell r="H1302">
            <v>1.23</v>
          </cell>
          <cell r="I1302">
            <v>15.05</v>
          </cell>
          <cell r="J1302">
            <v>207.38</v>
          </cell>
        </row>
        <row r="1303">
          <cell r="A1303" t="str">
            <v>BSC_Innsbruck_C</v>
          </cell>
          <cell r="B1303">
            <v>307</v>
          </cell>
          <cell r="C1303" t="str">
            <v>TIIL_Volderau</v>
          </cell>
          <cell r="D1303">
            <v>1</v>
          </cell>
          <cell r="E1303">
            <v>1</v>
          </cell>
          <cell r="F1303">
            <v>1.17</v>
          </cell>
          <cell r="G1303">
            <v>14.3</v>
          </cell>
          <cell r="H1303">
            <v>0.15</v>
          </cell>
          <cell r="I1303">
            <v>1.79</v>
          </cell>
          <cell r="J1303">
            <v>24.69</v>
          </cell>
        </row>
        <row r="1304">
          <cell r="A1304" t="str">
            <v>BSC_Innsbruck_B</v>
          </cell>
          <cell r="B1304">
            <v>215</v>
          </cell>
          <cell r="C1304" t="str">
            <v>TIIL_Wattens</v>
          </cell>
          <cell r="D1304">
            <v>1</v>
          </cell>
          <cell r="E1304">
            <v>1</v>
          </cell>
          <cell r="F1304">
            <v>12.81</v>
          </cell>
          <cell r="G1304">
            <v>156.16999999999999</v>
          </cell>
          <cell r="H1304">
            <v>4.5</v>
          </cell>
          <cell r="I1304">
            <v>54.86</v>
          </cell>
          <cell r="J1304">
            <v>755.76</v>
          </cell>
        </row>
        <row r="1305">
          <cell r="A1305" t="str">
            <v>BSC_Innsbruck_C</v>
          </cell>
          <cell r="B1305">
            <v>597</v>
          </cell>
          <cell r="C1305" t="str">
            <v>TIIL_Zirl</v>
          </cell>
          <cell r="D1305">
            <v>1</v>
          </cell>
          <cell r="E1305">
            <v>1</v>
          </cell>
          <cell r="F1305">
            <v>5.04</v>
          </cell>
          <cell r="G1305">
            <v>61.43</v>
          </cell>
          <cell r="H1305">
            <v>1.2</v>
          </cell>
          <cell r="I1305">
            <v>14.63</v>
          </cell>
          <cell r="J1305">
            <v>201.58</v>
          </cell>
        </row>
        <row r="1306">
          <cell r="A1306" t="str">
            <v>BSC_Landeck_A</v>
          </cell>
          <cell r="B1306">
            <v>754</v>
          </cell>
          <cell r="C1306" t="str">
            <v>TIIM_Arzl</v>
          </cell>
          <cell r="D1306">
            <v>1</v>
          </cell>
          <cell r="E1306">
            <v>1</v>
          </cell>
          <cell r="F1306">
            <v>2.58</v>
          </cell>
          <cell r="G1306">
            <v>87.89</v>
          </cell>
          <cell r="H1306">
            <v>0.53</v>
          </cell>
          <cell r="I1306">
            <v>18.18</v>
          </cell>
          <cell r="J1306">
            <v>89.68</v>
          </cell>
        </row>
        <row r="1307">
          <cell r="A1307" t="str">
            <v>BSC_Innsbruck_C</v>
          </cell>
          <cell r="B1307">
            <v>1087</v>
          </cell>
          <cell r="C1307" t="str">
            <v>TIIM_Barwies</v>
          </cell>
          <cell r="D1307">
            <v>1</v>
          </cell>
          <cell r="E1307">
            <v>1</v>
          </cell>
          <cell r="F1307">
            <v>1.39</v>
          </cell>
          <cell r="G1307">
            <v>47.27</v>
          </cell>
          <cell r="H1307">
            <v>0.2</v>
          </cell>
          <cell r="I1307">
            <v>6.8</v>
          </cell>
          <cell r="J1307">
            <v>33.56</v>
          </cell>
        </row>
        <row r="1308">
          <cell r="A1308" t="str">
            <v>BSC_Innsbruck_C</v>
          </cell>
          <cell r="B1308">
            <v>8566</v>
          </cell>
          <cell r="C1308" t="str">
            <v>TIIM_Barwies</v>
          </cell>
          <cell r="D1308">
            <v>1</v>
          </cell>
          <cell r="E1308">
            <v>2</v>
          </cell>
          <cell r="F1308">
            <v>1.81</v>
          </cell>
          <cell r="G1308">
            <v>22.1</v>
          </cell>
          <cell r="H1308">
            <v>0.32</v>
          </cell>
          <cell r="I1308">
            <v>3.93</v>
          </cell>
          <cell r="J1308">
            <v>54.14</v>
          </cell>
        </row>
        <row r="1309">
          <cell r="A1309" t="str">
            <v>BSC_Innsbruck_C</v>
          </cell>
          <cell r="B1309">
            <v>760</v>
          </cell>
          <cell r="C1309" t="str">
            <v>TIIM_Brand_Aschbach</v>
          </cell>
          <cell r="D1309">
            <v>1</v>
          </cell>
          <cell r="E1309">
            <v>1</v>
          </cell>
          <cell r="F1309">
            <v>0.3</v>
          </cell>
          <cell r="G1309">
            <v>10.31</v>
          </cell>
          <cell r="H1309">
            <v>0.03</v>
          </cell>
          <cell r="I1309">
            <v>1.04</v>
          </cell>
          <cell r="J1309">
            <v>5.13</v>
          </cell>
        </row>
        <row r="1310">
          <cell r="A1310" t="str">
            <v>BSC_Landeck_A</v>
          </cell>
          <cell r="B1310">
            <v>753</v>
          </cell>
          <cell r="C1310" t="str">
            <v>TIIM_Dormitz</v>
          </cell>
          <cell r="D1310">
            <v>1</v>
          </cell>
          <cell r="E1310">
            <v>1</v>
          </cell>
          <cell r="F1310">
            <v>2.27</v>
          </cell>
          <cell r="G1310">
            <v>77.33</v>
          </cell>
          <cell r="H1310">
            <v>0.41</v>
          </cell>
          <cell r="I1310">
            <v>14.13</v>
          </cell>
          <cell r="J1310">
            <v>69.680000000000007</v>
          </cell>
        </row>
        <row r="1311">
          <cell r="A1311" t="str">
            <v>BSC_Landeck_A</v>
          </cell>
          <cell r="B1311">
            <v>1002</v>
          </cell>
          <cell r="C1311" t="str">
            <v>TIIM_Fernpass</v>
          </cell>
          <cell r="D1311">
            <v>1</v>
          </cell>
          <cell r="E1311">
            <v>1</v>
          </cell>
          <cell r="F1311">
            <v>1.43</v>
          </cell>
          <cell r="G1311">
            <v>17.440000000000001</v>
          </cell>
          <cell r="H1311">
            <v>0.19</v>
          </cell>
          <cell r="I1311">
            <v>2.33</v>
          </cell>
          <cell r="J1311">
            <v>32.1</v>
          </cell>
        </row>
        <row r="1312">
          <cell r="A1312" t="str">
            <v>BSC_Landeck_A</v>
          </cell>
          <cell r="B1312">
            <v>679</v>
          </cell>
          <cell r="C1312" t="str">
            <v>TIIM_Gschnallenhoefe</v>
          </cell>
          <cell r="D1312">
            <v>1</v>
          </cell>
          <cell r="E1312">
            <v>1</v>
          </cell>
          <cell r="F1312">
            <v>1.79</v>
          </cell>
          <cell r="G1312">
            <v>61.06</v>
          </cell>
          <cell r="H1312">
            <v>0.48</v>
          </cell>
          <cell r="I1312">
            <v>16.190000000000001</v>
          </cell>
          <cell r="J1312">
            <v>79.83</v>
          </cell>
        </row>
        <row r="1313">
          <cell r="A1313" t="str">
            <v>BSC_Innsbruck_C</v>
          </cell>
          <cell r="B1313">
            <v>677</v>
          </cell>
          <cell r="C1313" t="str">
            <v>TIIM_Haiming_Larchet</v>
          </cell>
          <cell r="D1313">
            <v>1</v>
          </cell>
          <cell r="E1313">
            <v>1</v>
          </cell>
          <cell r="F1313">
            <v>3.48</v>
          </cell>
          <cell r="G1313">
            <v>42.41</v>
          </cell>
          <cell r="H1313">
            <v>0.88</v>
          </cell>
          <cell r="I1313">
            <v>10.77</v>
          </cell>
          <cell r="J1313">
            <v>148.44</v>
          </cell>
        </row>
        <row r="1314">
          <cell r="A1314" t="str">
            <v>BSC_Landeck_A</v>
          </cell>
          <cell r="B1314">
            <v>678</v>
          </cell>
          <cell r="C1314" t="str">
            <v>TIIM_Imst</v>
          </cell>
          <cell r="D1314">
            <v>1</v>
          </cell>
          <cell r="E1314">
            <v>1</v>
          </cell>
          <cell r="F1314">
            <v>5.76</v>
          </cell>
          <cell r="G1314">
            <v>70.27</v>
          </cell>
          <cell r="H1314">
            <v>1.77</v>
          </cell>
          <cell r="I1314">
            <v>21.57</v>
          </cell>
          <cell r="J1314">
            <v>297.18</v>
          </cell>
        </row>
        <row r="1315">
          <cell r="A1315" t="str">
            <v>BSC_Innsbruck_C</v>
          </cell>
          <cell r="B1315">
            <v>603</v>
          </cell>
          <cell r="C1315" t="str">
            <v>TIIM_Kuehtai</v>
          </cell>
          <cell r="D1315">
            <v>1</v>
          </cell>
          <cell r="E1315">
            <v>1</v>
          </cell>
          <cell r="F1315">
            <v>0.56999999999999995</v>
          </cell>
          <cell r="G1315">
            <v>6.98</v>
          </cell>
          <cell r="H1315">
            <v>0.04</v>
          </cell>
          <cell r="I1315">
            <v>0.44</v>
          </cell>
          <cell r="J1315">
            <v>6</v>
          </cell>
        </row>
        <row r="1316">
          <cell r="A1316" t="str">
            <v>BSC_Innsbruck_C</v>
          </cell>
          <cell r="B1316">
            <v>759</v>
          </cell>
          <cell r="C1316" t="str">
            <v>TIIM_Laengenfeld</v>
          </cell>
          <cell r="D1316">
            <v>1</v>
          </cell>
          <cell r="E1316">
            <v>1</v>
          </cell>
          <cell r="F1316">
            <v>1.47</v>
          </cell>
          <cell r="G1316">
            <v>17.87</v>
          </cell>
          <cell r="H1316">
            <v>0.19</v>
          </cell>
          <cell r="I1316">
            <v>2.27</v>
          </cell>
          <cell r="J1316">
            <v>31.25</v>
          </cell>
        </row>
        <row r="1317">
          <cell r="A1317" t="str">
            <v>BSC_Landeck_A</v>
          </cell>
          <cell r="B1317">
            <v>841</v>
          </cell>
          <cell r="C1317" t="str">
            <v>TIIM_Oetz</v>
          </cell>
          <cell r="D1317">
            <v>1</v>
          </cell>
          <cell r="E1317">
            <v>1</v>
          </cell>
          <cell r="F1317">
            <v>1.5</v>
          </cell>
          <cell r="G1317">
            <v>18.260000000000002</v>
          </cell>
          <cell r="H1317">
            <v>0.25</v>
          </cell>
          <cell r="I1317">
            <v>3.07</v>
          </cell>
          <cell r="J1317">
            <v>42.32</v>
          </cell>
        </row>
        <row r="1318">
          <cell r="A1318" t="str">
            <v>BSC_Landeck_A</v>
          </cell>
          <cell r="B1318">
            <v>1684</v>
          </cell>
          <cell r="C1318" t="str">
            <v>TIIM_Sautens</v>
          </cell>
          <cell r="D1318">
            <v>1</v>
          </cell>
          <cell r="E1318">
            <v>1</v>
          </cell>
          <cell r="F1318">
            <v>1.26</v>
          </cell>
          <cell r="G1318">
            <v>43.09</v>
          </cell>
          <cell r="H1318">
            <v>0.22</v>
          </cell>
          <cell r="I1318">
            <v>7.47</v>
          </cell>
          <cell r="J1318">
            <v>36.85</v>
          </cell>
        </row>
        <row r="1319">
          <cell r="A1319" t="str">
            <v>BSC_Innsbruck_C</v>
          </cell>
          <cell r="B1319">
            <v>682</v>
          </cell>
          <cell r="C1319" t="str">
            <v>TIIM_Silz</v>
          </cell>
          <cell r="D1319">
            <v>1</v>
          </cell>
          <cell r="E1319">
            <v>1</v>
          </cell>
          <cell r="F1319">
            <v>2.61</v>
          </cell>
          <cell r="G1319">
            <v>31.8</v>
          </cell>
          <cell r="H1319">
            <v>0.57999999999999996</v>
          </cell>
          <cell r="I1319">
            <v>7.04</v>
          </cell>
          <cell r="J1319">
            <v>96.95</v>
          </cell>
        </row>
        <row r="1320">
          <cell r="A1320" t="str">
            <v>BSC_Innsbruck_C</v>
          </cell>
          <cell r="B1320">
            <v>420</v>
          </cell>
          <cell r="C1320" t="str">
            <v>TIIM_Soelden</v>
          </cell>
          <cell r="D1320">
            <v>1</v>
          </cell>
          <cell r="E1320">
            <v>1</v>
          </cell>
          <cell r="F1320">
            <v>2.04</v>
          </cell>
          <cell r="G1320">
            <v>24.94</v>
          </cell>
          <cell r="H1320">
            <v>0.28999999999999998</v>
          </cell>
          <cell r="I1320">
            <v>3.56</v>
          </cell>
          <cell r="J1320">
            <v>49.08</v>
          </cell>
        </row>
        <row r="1321">
          <cell r="A1321" t="str">
            <v>BSC_Landeck_A</v>
          </cell>
          <cell r="B1321">
            <v>758</v>
          </cell>
          <cell r="C1321" t="str">
            <v>TIIM_Umhausen</v>
          </cell>
          <cell r="D1321">
            <v>1</v>
          </cell>
          <cell r="E1321">
            <v>1</v>
          </cell>
          <cell r="F1321">
            <v>1.1399999999999999</v>
          </cell>
          <cell r="G1321">
            <v>13.84</v>
          </cell>
          <cell r="H1321">
            <v>0.22</v>
          </cell>
          <cell r="I1321">
            <v>2.69</v>
          </cell>
          <cell r="J1321">
            <v>37.020000000000003</v>
          </cell>
        </row>
        <row r="1322">
          <cell r="A1322" t="str">
            <v>BSC_Landeck_A</v>
          </cell>
          <cell r="B1322">
            <v>842</v>
          </cell>
          <cell r="C1322" t="str">
            <v>TIIM_Wenns</v>
          </cell>
          <cell r="D1322">
            <v>1</v>
          </cell>
          <cell r="E1322">
            <v>1</v>
          </cell>
          <cell r="F1322">
            <v>1.45</v>
          </cell>
          <cell r="G1322">
            <v>49.48</v>
          </cell>
          <cell r="H1322">
            <v>0.17</v>
          </cell>
          <cell r="I1322">
            <v>5.63</v>
          </cell>
          <cell r="J1322">
            <v>27.78</v>
          </cell>
        </row>
        <row r="1323">
          <cell r="A1323" t="str">
            <v>BSC_Landeck_A</v>
          </cell>
          <cell r="B1323">
            <v>8620</v>
          </cell>
          <cell r="C1323" t="str">
            <v>TIIM_Wenns</v>
          </cell>
          <cell r="D1323">
            <v>1</v>
          </cell>
          <cell r="E1323">
            <v>2</v>
          </cell>
          <cell r="F1323">
            <v>0.94</v>
          </cell>
          <cell r="G1323">
            <v>31.94</v>
          </cell>
          <cell r="H1323">
            <v>0.16</v>
          </cell>
          <cell r="I1323">
            <v>5.57</v>
          </cell>
          <cell r="J1323">
            <v>27.49</v>
          </cell>
        </row>
        <row r="1324">
          <cell r="A1324" t="str">
            <v>BSC_Innsbruck_C</v>
          </cell>
          <cell r="B1324">
            <v>757</v>
          </cell>
          <cell r="C1324" t="str">
            <v>TIIM_Zwieselstein</v>
          </cell>
          <cell r="D1324">
            <v>1</v>
          </cell>
          <cell r="E1324">
            <v>1</v>
          </cell>
          <cell r="F1324">
            <v>0.57999999999999996</v>
          </cell>
          <cell r="G1324">
            <v>19.670000000000002</v>
          </cell>
          <cell r="H1324">
            <v>0.04</v>
          </cell>
          <cell r="I1324">
            <v>1.27</v>
          </cell>
          <cell r="J1324">
            <v>6.29</v>
          </cell>
        </row>
        <row r="1325">
          <cell r="A1325" t="str">
            <v>BSC_Innsbruck_A</v>
          </cell>
          <cell r="B1325">
            <v>229</v>
          </cell>
          <cell r="C1325" t="str">
            <v>TIIS_Ampfererstr</v>
          </cell>
          <cell r="D1325">
            <v>1</v>
          </cell>
          <cell r="E1325">
            <v>1</v>
          </cell>
          <cell r="F1325">
            <v>10.37</v>
          </cell>
          <cell r="G1325">
            <v>126.4</v>
          </cell>
          <cell r="H1325">
            <v>3.37</v>
          </cell>
          <cell r="I1325">
            <v>41.06</v>
          </cell>
          <cell r="J1325">
            <v>565.62</v>
          </cell>
        </row>
        <row r="1326">
          <cell r="A1326" t="str">
            <v>BSC_Innsbruck_A</v>
          </cell>
          <cell r="B1326">
            <v>230</v>
          </cell>
          <cell r="C1326" t="str">
            <v>TIIS_Ampfererstr</v>
          </cell>
          <cell r="D1326">
            <v>1</v>
          </cell>
          <cell r="E1326">
            <v>2</v>
          </cell>
          <cell r="F1326">
            <v>6.43</v>
          </cell>
          <cell r="G1326">
            <v>78.38</v>
          </cell>
          <cell r="H1326">
            <v>2.4500000000000002</v>
          </cell>
          <cell r="I1326">
            <v>29.83</v>
          </cell>
          <cell r="J1326">
            <v>410.91</v>
          </cell>
        </row>
        <row r="1327">
          <cell r="A1327" t="str">
            <v>BSC_Innsbruck_A</v>
          </cell>
          <cell r="B1327">
            <v>231</v>
          </cell>
          <cell r="C1327" t="str">
            <v>TIIS_Ampfererstr</v>
          </cell>
          <cell r="D1327">
            <v>1</v>
          </cell>
          <cell r="E1327">
            <v>3</v>
          </cell>
          <cell r="F1327">
            <v>6.86</v>
          </cell>
          <cell r="G1327">
            <v>83.59</v>
          </cell>
          <cell r="H1327">
            <v>1.81</v>
          </cell>
          <cell r="I1327">
            <v>22.11</v>
          </cell>
          <cell r="J1327">
            <v>304.61</v>
          </cell>
        </row>
        <row r="1328">
          <cell r="A1328" t="str">
            <v>BSC_Innsbruck_A</v>
          </cell>
          <cell r="B1328">
            <v>235</v>
          </cell>
          <cell r="C1328" t="str">
            <v>TIIS_Amraserstr</v>
          </cell>
          <cell r="D1328">
            <v>1</v>
          </cell>
          <cell r="E1328">
            <v>1</v>
          </cell>
          <cell r="F1328">
            <v>5.67</v>
          </cell>
          <cell r="G1328">
            <v>69.2</v>
          </cell>
          <cell r="H1328">
            <v>1.82</v>
          </cell>
          <cell r="I1328">
            <v>22.2</v>
          </cell>
          <cell r="J1328">
            <v>305.87</v>
          </cell>
        </row>
        <row r="1329">
          <cell r="A1329" t="str">
            <v>BSC_Innsbruck_A</v>
          </cell>
          <cell r="B1329">
            <v>236</v>
          </cell>
          <cell r="C1329" t="str">
            <v>TIIS_Amraserstr</v>
          </cell>
          <cell r="D1329">
            <v>1</v>
          </cell>
          <cell r="E1329">
            <v>2</v>
          </cell>
          <cell r="F1329">
            <v>5.04</v>
          </cell>
          <cell r="G1329">
            <v>61.49</v>
          </cell>
          <cell r="H1329">
            <v>1.49</v>
          </cell>
          <cell r="I1329">
            <v>18.21</v>
          </cell>
          <cell r="J1329">
            <v>250.85</v>
          </cell>
        </row>
        <row r="1330">
          <cell r="A1330" t="str">
            <v>BSC_Innsbruck_A</v>
          </cell>
          <cell r="B1330">
            <v>237</v>
          </cell>
          <cell r="C1330" t="str">
            <v>TIIS_Amraserstr</v>
          </cell>
          <cell r="D1330">
            <v>1</v>
          </cell>
          <cell r="E1330">
            <v>3</v>
          </cell>
          <cell r="F1330">
            <v>4.46</v>
          </cell>
          <cell r="G1330">
            <v>54.39</v>
          </cell>
          <cell r="H1330">
            <v>1.1299999999999999</v>
          </cell>
          <cell r="I1330">
            <v>13.78</v>
          </cell>
          <cell r="J1330">
            <v>189.89</v>
          </cell>
        </row>
        <row r="1331">
          <cell r="A1331" t="str">
            <v>BSC_Innsbruck_A</v>
          </cell>
          <cell r="B1331">
            <v>9332</v>
          </cell>
          <cell r="C1331" t="str">
            <v>TIIS_An_der_Lan_Str</v>
          </cell>
          <cell r="D1331">
            <v>1</v>
          </cell>
          <cell r="E1331">
            <v>1</v>
          </cell>
          <cell r="F1331">
            <v>2.14</v>
          </cell>
          <cell r="G1331">
            <v>26.13</v>
          </cell>
          <cell r="H1331">
            <v>0.59</v>
          </cell>
          <cell r="I1331">
            <v>7.23</v>
          </cell>
          <cell r="J1331">
            <v>99.62</v>
          </cell>
        </row>
        <row r="1332">
          <cell r="A1332" t="str">
            <v>BSC_Innsbruck_A</v>
          </cell>
          <cell r="B1332">
            <v>11040</v>
          </cell>
          <cell r="C1332" t="str">
            <v>TIIS_An_der_Lan_Str</v>
          </cell>
          <cell r="D1332">
            <v>1</v>
          </cell>
          <cell r="E1332">
            <v>2</v>
          </cell>
          <cell r="F1332">
            <v>1.24</v>
          </cell>
          <cell r="G1332">
            <v>42.07</v>
          </cell>
          <cell r="H1332">
            <v>0.28999999999999998</v>
          </cell>
          <cell r="I1332">
            <v>9.89</v>
          </cell>
          <cell r="J1332">
            <v>48.75</v>
          </cell>
        </row>
        <row r="1333">
          <cell r="A1333" t="str">
            <v>BSC_Innsbruck_A</v>
          </cell>
          <cell r="B1333">
            <v>11041</v>
          </cell>
          <cell r="C1333" t="str">
            <v>TIIS_An_der_Lan_Str</v>
          </cell>
          <cell r="D1333">
            <v>1</v>
          </cell>
          <cell r="E1333">
            <v>3</v>
          </cell>
          <cell r="F1333">
            <v>3.45</v>
          </cell>
          <cell r="G1333">
            <v>42.04</v>
          </cell>
          <cell r="H1333">
            <v>0.91</v>
          </cell>
          <cell r="I1333">
            <v>11.09</v>
          </cell>
          <cell r="J1333">
            <v>152.81</v>
          </cell>
        </row>
        <row r="1334">
          <cell r="A1334" t="str">
            <v>BSC_Innsbruck_A</v>
          </cell>
          <cell r="B1334">
            <v>9337</v>
          </cell>
          <cell r="C1334" t="str">
            <v>TIIS_Andechsstr</v>
          </cell>
          <cell r="D1334">
            <v>1</v>
          </cell>
          <cell r="E1334">
            <v>1</v>
          </cell>
          <cell r="F1334">
            <v>2.71</v>
          </cell>
          <cell r="G1334">
            <v>30.13</v>
          </cell>
          <cell r="H1334">
            <v>0.78</v>
          </cell>
          <cell r="I1334">
            <v>8.69</v>
          </cell>
          <cell r="J1334">
            <v>131.47</v>
          </cell>
        </row>
        <row r="1335">
          <cell r="A1335" t="str">
            <v>BSC_Innsbruck_A</v>
          </cell>
          <cell r="B1335">
            <v>9338</v>
          </cell>
          <cell r="C1335" t="str">
            <v>TIIS_Andechsstr</v>
          </cell>
          <cell r="D1335">
            <v>1</v>
          </cell>
          <cell r="E1335">
            <v>2</v>
          </cell>
          <cell r="F1335">
            <v>1.52</v>
          </cell>
          <cell r="G1335">
            <v>51.87</v>
          </cell>
          <cell r="H1335">
            <v>0.37</v>
          </cell>
          <cell r="I1335">
            <v>12.49</v>
          </cell>
          <cell r="J1335">
            <v>61.61</v>
          </cell>
        </row>
        <row r="1336">
          <cell r="A1336" t="str">
            <v>BSC_Innsbruck_A</v>
          </cell>
          <cell r="B1336">
            <v>9339</v>
          </cell>
          <cell r="C1336" t="str">
            <v>TIIS_Andechsstr</v>
          </cell>
          <cell r="D1336">
            <v>1</v>
          </cell>
          <cell r="E1336">
            <v>3</v>
          </cell>
          <cell r="F1336">
            <v>1.87</v>
          </cell>
          <cell r="G1336">
            <v>63.62</v>
          </cell>
          <cell r="H1336">
            <v>0.36</v>
          </cell>
          <cell r="I1336">
            <v>12.38</v>
          </cell>
          <cell r="J1336">
            <v>61.04</v>
          </cell>
        </row>
        <row r="1337">
          <cell r="A1337" t="str">
            <v>BSC_Innsbruck_A</v>
          </cell>
          <cell r="B1337">
            <v>259</v>
          </cell>
          <cell r="C1337" t="str">
            <v>TIIS_Bienerstr</v>
          </cell>
          <cell r="D1337">
            <v>1</v>
          </cell>
          <cell r="E1337">
            <v>1</v>
          </cell>
          <cell r="F1337">
            <v>1.55</v>
          </cell>
          <cell r="G1337">
            <v>18.96</v>
          </cell>
          <cell r="H1337">
            <v>0.37</v>
          </cell>
          <cell r="I1337">
            <v>4.46</v>
          </cell>
          <cell r="J1337">
            <v>61.38</v>
          </cell>
        </row>
        <row r="1338">
          <cell r="A1338" t="str">
            <v>BSC_Innsbruck_A</v>
          </cell>
          <cell r="B1338">
            <v>227</v>
          </cell>
          <cell r="C1338" t="str">
            <v>TIIS_Bienerstr</v>
          </cell>
          <cell r="D1338">
            <v>1</v>
          </cell>
          <cell r="E1338">
            <v>2</v>
          </cell>
          <cell r="F1338">
            <v>3.35</v>
          </cell>
          <cell r="G1338">
            <v>40.79</v>
          </cell>
          <cell r="H1338">
            <v>1.04</v>
          </cell>
          <cell r="I1338">
            <v>12.63</v>
          </cell>
          <cell r="J1338">
            <v>173.96</v>
          </cell>
        </row>
        <row r="1339">
          <cell r="A1339" t="str">
            <v>BSC_Innsbruck_A</v>
          </cell>
          <cell r="B1339">
            <v>260</v>
          </cell>
          <cell r="C1339" t="str">
            <v>TIIS_Bienerstr</v>
          </cell>
          <cell r="D1339">
            <v>1</v>
          </cell>
          <cell r="E1339">
            <v>3</v>
          </cell>
          <cell r="F1339">
            <v>5.28</v>
          </cell>
          <cell r="G1339">
            <v>64.42</v>
          </cell>
          <cell r="H1339">
            <v>1.48</v>
          </cell>
          <cell r="I1339">
            <v>18.05</v>
          </cell>
          <cell r="J1339">
            <v>248.61</v>
          </cell>
        </row>
        <row r="1340">
          <cell r="A1340" t="str">
            <v>BSC_Innsbruck_A</v>
          </cell>
          <cell r="B1340">
            <v>12660</v>
          </cell>
          <cell r="C1340" t="str">
            <v>TIIS_Herzog_Friedrich_Str</v>
          </cell>
          <cell r="D1340">
            <v>1</v>
          </cell>
          <cell r="E1340">
            <v>1</v>
          </cell>
          <cell r="F1340">
            <v>4.33</v>
          </cell>
          <cell r="G1340">
            <v>52.8</v>
          </cell>
          <cell r="H1340">
            <v>1.45</v>
          </cell>
          <cell r="I1340">
            <v>17.66</v>
          </cell>
          <cell r="J1340">
            <v>243.24</v>
          </cell>
        </row>
        <row r="1341">
          <cell r="A1341" t="str">
            <v>BSC_Innsbruck_A</v>
          </cell>
          <cell r="B1341">
            <v>12661</v>
          </cell>
          <cell r="C1341" t="str">
            <v>TIIS_Herzog_Friedrich_Str</v>
          </cell>
          <cell r="D1341">
            <v>1</v>
          </cell>
          <cell r="E1341">
            <v>2</v>
          </cell>
          <cell r="F1341">
            <v>9.8699999999999992</v>
          </cell>
          <cell r="G1341">
            <v>120.39</v>
          </cell>
          <cell r="H1341">
            <v>3</v>
          </cell>
          <cell r="I1341">
            <v>36.53</v>
          </cell>
          <cell r="J1341">
            <v>503.31</v>
          </cell>
        </row>
        <row r="1342">
          <cell r="A1342" t="str">
            <v>BSC_Innsbruck_A</v>
          </cell>
          <cell r="B1342">
            <v>12662</v>
          </cell>
          <cell r="C1342" t="str">
            <v>TIIS_Herzog_Friedrich_Str</v>
          </cell>
          <cell r="D1342">
            <v>1</v>
          </cell>
          <cell r="E1342">
            <v>3</v>
          </cell>
          <cell r="F1342">
            <v>8.82</v>
          </cell>
          <cell r="G1342">
            <v>107.53</v>
          </cell>
          <cell r="H1342">
            <v>2.2799999999999998</v>
          </cell>
          <cell r="I1342">
            <v>27.74</v>
          </cell>
          <cell r="J1342">
            <v>382.22</v>
          </cell>
        </row>
        <row r="1343">
          <cell r="A1343" t="str">
            <v>BSC_Innsbruck_A</v>
          </cell>
          <cell r="B1343">
            <v>9340</v>
          </cell>
          <cell r="C1343" t="str">
            <v>TIIS_Hunoldstr</v>
          </cell>
          <cell r="D1343">
            <v>1</v>
          </cell>
          <cell r="E1343">
            <v>1</v>
          </cell>
          <cell r="F1343">
            <v>2.4</v>
          </cell>
          <cell r="G1343">
            <v>29.24</v>
          </cell>
          <cell r="H1343">
            <v>0.81</v>
          </cell>
          <cell r="I1343">
            <v>9.82</v>
          </cell>
          <cell r="J1343">
            <v>135.27000000000001</v>
          </cell>
        </row>
        <row r="1344">
          <cell r="A1344" t="str">
            <v>BSC_Innsbruck_A</v>
          </cell>
          <cell r="B1344">
            <v>9341</v>
          </cell>
          <cell r="C1344" t="str">
            <v>TIIS_Hunoldstr</v>
          </cell>
          <cell r="D1344">
            <v>1</v>
          </cell>
          <cell r="E1344">
            <v>2</v>
          </cell>
          <cell r="F1344">
            <v>2.4</v>
          </cell>
          <cell r="G1344">
            <v>29.3</v>
          </cell>
          <cell r="H1344">
            <v>0.82</v>
          </cell>
          <cell r="I1344">
            <v>10.029999999999999</v>
          </cell>
          <cell r="J1344">
            <v>138.15</v>
          </cell>
        </row>
        <row r="1345">
          <cell r="A1345" t="str">
            <v>BSC_Innsbruck_A</v>
          </cell>
          <cell r="B1345">
            <v>9342</v>
          </cell>
          <cell r="C1345" t="str">
            <v>TIIS_Hunoldstr</v>
          </cell>
          <cell r="D1345">
            <v>1</v>
          </cell>
          <cell r="E1345">
            <v>3</v>
          </cell>
          <cell r="F1345">
            <v>2.84</v>
          </cell>
          <cell r="G1345">
            <v>34.630000000000003</v>
          </cell>
          <cell r="H1345">
            <v>0.91</v>
          </cell>
          <cell r="I1345">
            <v>11.15</v>
          </cell>
          <cell r="J1345">
            <v>153.61000000000001</v>
          </cell>
        </row>
        <row r="1346">
          <cell r="A1346" t="str">
            <v>BSC_Innsbruck_B</v>
          </cell>
          <cell r="B1346">
            <v>261</v>
          </cell>
          <cell r="C1346" t="str">
            <v>TIIS_Innstr</v>
          </cell>
          <cell r="D1346">
            <v>1</v>
          </cell>
          <cell r="E1346">
            <v>1</v>
          </cell>
          <cell r="F1346">
            <v>9.23</v>
          </cell>
          <cell r="G1346">
            <v>112.56</v>
          </cell>
          <cell r="H1346">
            <v>3.04</v>
          </cell>
          <cell r="I1346">
            <v>37.020000000000003</v>
          </cell>
          <cell r="J1346">
            <v>509.96</v>
          </cell>
        </row>
        <row r="1347">
          <cell r="A1347" t="str">
            <v>BSC_Innsbruck_B</v>
          </cell>
          <cell r="B1347">
            <v>262</v>
          </cell>
          <cell r="C1347" t="str">
            <v>TIIS_Innstr</v>
          </cell>
          <cell r="D1347">
            <v>1</v>
          </cell>
          <cell r="E1347">
            <v>2</v>
          </cell>
          <cell r="F1347">
            <v>3.59</v>
          </cell>
          <cell r="G1347">
            <v>43.81</v>
          </cell>
          <cell r="H1347">
            <v>1</v>
          </cell>
          <cell r="I1347">
            <v>12.21</v>
          </cell>
          <cell r="J1347">
            <v>168.27</v>
          </cell>
        </row>
        <row r="1348">
          <cell r="A1348" t="str">
            <v>BSC_Innsbruck_B</v>
          </cell>
          <cell r="B1348">
            <v>263</v>
          </cell>
          <cell r="C1348" t="str">
            <v>TIIS_Innstr</v>
          </cell>
          <cell r="D1348">
            <v>1</v>
          </cell>
          <cell r="E1348">
            <v>3</v>
          </cell>
          <cell r="F1348">
            <v>2.67</v>
          </cell>
          <cell r="G1348">
            <v>32.56</v>
          </cell>
          <cell r="H1348">
            <v>0.69</v>
          </cell>
          <cell r="I1348">
            <v>8.39</v>
          </cell>
          <cell r="J1348">
            <v>115.59</v>
          </cell>
        </row>
        <row r="1349">
          <cell r="A1349" t="str">
            <v>BSC_Innsbruck_A</v>
          </cell>
          <cell r="B1349">
            <v>232</v>
          </cell>
          <cell r="C1349" t="str">
            <v>TIIS_Kranebitterallee</v>
          </cell>
          <cell r="D1349">
            <v>1</v>
          </cell>
          <cell r="E1349">
            <v>1</v>
          </cell>
          <cell r="F1349">
            <v>6</v>
          </cell>
          <cell r="G1349">
            <v>73.23</v>
          </cell>
          <cell r="H1349">
            <v>1.61</v>
          </cell>
          <cell r="I1349">
            <v>19.59</v>
          </cell>
          <cell r="J1349">
            <v>269.87</v>
          </cell>
        </row>
        <row r="1350">
          <cell r="A1350" t="str">
            <v>BSC_Innsbruck_A</v>
          </cell>
          <cell r="B1350">
            <v>233</v>
          </cell>
          <cell r="C1350" t="str">
            <v>TIIS_Kranebitterallee</v>
          </cell>
          <cell r="D1350">
            <v>1</v>
          </cell>
          <cell r="E1350">
            <v>2</v>
          </cell>
          <cell r="F1350">
            <v>4.0599999999999996</v>
          </cell>
          <cell r="G1350">
            <v>49.51</v>
          </cell>
          <cell r="H1350">
            <v>1.07</v>
          </cell>
          <cell r="I1350">
            <v>13.1</v>
          </cell>
          <cell r="J1350">
            <v>180.46</v>
          </cell>
        </row>
        <row r="1351">
          <cell r="A1351" t="str">
            <v>BSC_Innsbruck_A</v>
          </cell>
          <cell r="B1351">
            <v>234</v>
          </cell>
          <cell r="C1351" t="str">
            <v>TIIS_Kranebitterallee</v>
          </cell>
          <cell r="D1351">
            <v>1</v>
          </cell>
          <cell r="E1351">
            <v>3</v>
          </cell>
          <cell r="F1351">
            <v>2.39</v>
          </cell>
          <cell r="G1351">
            <v>29.1</v>
          </cell>
          <cell r="H1351">
            <v>0.78</v>
          </cell>
          <cell r="I1351">
            <v>9.5299999999999994</v>
          </cell>
          <cell r="J1351">
            <v>131.22999999999999</v>
          </cell>
        </row>
        <row r="1352">
          <cell r="A1352" t="str">
            <v>BSC_Innsbruck_A</v>
          </cell>
          <cell r="B1352">
            <v>238</v>
          </cell>
          <cell r="C1352" t="str">
            <v>TIIS_Langer_Weg</v>
          </cell>
          <cell r="D1352">
            <v>1</v>
          </cell>
          <cell r="E1352">
            <v>1</v>
          </cell>
          <cell r="F1352">
            <v>3.42</v>
          </cell>
          <cell r="G1352">
            <v>41.77</v>
          </cell>
          <cell r="H1352">
            <v>0.85</v>
          </cell>
          <cell r="I1352">
            <v>10.34</v>
          </cell>
          <cell r="J1352">
            <v>142.51</v>
          </cell>
        </row>
        <row r="1353">
          <cell r="A1353" t="str">
            <v>BSC_Innsbruck_A</v>
          </cell>
          <cell r="B1353">
            <v>239</v>
          </cell>
          <cell r="C1353" t="str">
            <v>TIIS_Langer_Weg</v>
          </cell>
          <cell r="D1353">
            <v>1</v>
          </cell>
          <cell r="E1353">
            <v>2</v>
          </cell>
          <cell r="F1353">
            <v>3.05</v>
          </cell>
          <cell r="G1353">
            <v>37.159999999999997</v>
          </cell>
          <cell r="H1353">
            <v>0.83</v>
          </cell>
          <cell r="I1353">
            <v>10.18</v>
          </cell>
          <cell r="J1353">
            <v>140.19</v>
          </cell>
        </row>
        <row r="1354">
          <cell r="A1354" t="str">
            <v>BSC_Innsbruck_A</v>
          </cell>
          <cell r="B1354">
            <v>240</v>
          </cell>
          <cell r="C1354" t="str">
            <v>TIIS_Langer_Weg</v>
          </cell>
          <cell r="D1354">
            <v>1</v>
          </cell>
          <cell r="E1354">
            <v>3</v>
          </cell>
          <cell r="F1354">
            <v>3.19</v>
          </cell>
          <cell r="G1354">
            <v>38.869999999999997</v>
          </cell>
          <cell r="H1354">
            <v>0.92</v>
          </cell>
          <cell r="I1354">
            <v>11.23</v>
          </cell>
          <cell r="J1354">
            <v>154.76</v>
          </cell>
        </row>
        <row r="1355">
          <cell r="A1355" t="str">
            <v>BSC_Innsbruck_A</v>
          </cell>
          <cell r="B1355">
            <v>9694</v>
          </cell>
          <cell r="C1355" t="str">
            <v>TIIS_Langstr</v>
          </cell>
          <cell r="D1355">
            <v>1</v>
          </cell>
          <cell r="E1355">
            <v>1</v>
          </cell>
          <cell r="F1355">
            <v>1.68</v>
          </cell>
          <cell r="G1355">
            <v>20.52</v>
          </cell>
          <cell r="H1355">
            <v>0.43</v>
          </cell>
          <cell r="I1355">
            <v>5.25</v>
          </cell>
          <cell r="J1355">
            <v>72.38</v>
          </cell>
        </row>
        <row r="1356">
          <cell r="A1356" t="str">
            <v>BSC_Innsbruck_A</v>
          </cell>
          <cell r="B1356">
            <v>11200</v>
          </cell>
          <cell r="C1356" t="str">
            <v>TIIS_Langstr</v>
          </cell>
          <cell r="D1356">
            <v>1</v>
          </cell>
          <cell r="E1356">
            <v>2</v>
          </cell>
          <cell r="F1356">
            <v>1.85</v>
          </cell>
          <cell r="G1356">
            <v>22.62</v>
          </cell>
          <cell r="H1356">
            <v>0.43</v>
          </cell>
          <cell r="I1356">
            <v>5.26</v>
          </cell>
          <cell r="J1356">
            <v>72.42</v>
          </cell>
        </row>
        <row r="1357">
          <cell r="A1357" t="str">
            <v>BSC_Innsbruck_A</v>
          </cell>
          <cell r="B1357">
            <v>11201</v>
          </cell>
          <cell r="C1357" t="str">
            <v>TIIS_Langstr</v>
          </cell>
          <cell r="D1357">
            <v>1</v>
          </cell>
          <cell r="E1357">
            <v>3</v>
          </cell>
          <cell r="F1357">
            <v>2.48</v>
          </cell>
          <cell r="G1357">
            <v>30.3</v>
          </cell>
          <cell r="H1357">
            <v>0.62</v>
          </cell>
          <cell r="I1357">
            <v>7.52</v>
          </cell>
          <cell r="J1357">
            <v>103.58</v>
          </cell>
        </row>
        <row r="1358">
          <cell r="A1358" t="str">
            <v>BSC_Innsbruck_A</v>
          </cell>
          <cell r="B1358">
            <v>9329</v>
          </cell>
          <cell r="C1358" t="str">
            <v>TIIS_Matthias_Schmidstr</v>
          </cell>
          <cell r="D1358">
            <v>1</v>
          </cell>
          <cell r="E1358">
            <v>1</v>
          </cell>
          <cell r="F1358">
            <v>4.04</v>
          </cell>
          <cell r="G1358">
            <v>49.21</v>
          </cell>
          <cell r="H1358">
            <v>1.06</v>
          </cell>
          <cell r="I1358">
            <v>12.95</v>
          </cell>
          <cell r="J1358">
            <v>178.46</v>
          </cell>
        </row>
        <row r="1359">
          <cell r="A1359" t="str">
            <v>BSC_Innsbruck_A</v>
          </cell>
          <cell r="B1359">
            <v>9330</v>
          </cell>
          <cell r="C1359" t="str">
            <v>TIIS_Matthias_Schmidstr</v>
          </cell>
          <cell r="D1359">
            <v>1</v>
          </cell>
          <cell r="E1359">
            <v>2</v>
          </cell>
          <cell r="F1359">
            <v>1.23</v>
          </cell>
          <cell r="G1359">
            <v>14.97</v>
          </cell>
          <cell r="H1359">
            <v>0.28000000000000003</v>
          </cell>
          <cell r="I1359">
            <v>3.47</v>
          </cell>
          <cell r="J1359">
            <v>47.81</v>
          </cell>
        </row>
        <row r="1360">
          <cell r="A1360" t="str">
            <v>BSC_Innsbruck_A</v>
          </cell>
          <cell r="B1360">
            <v>9331</v>
          </cell>
          <cell r="C1360" t="str">
            <v>TIIS_Matthias_Schmidstr</v>
          </cell>
          <cell r="D1360">
            <v>1</v>
          </cell>
          <cell r="E1360">
            <v>3</v>
          </cell>
          <cell r="F1360">
            <v>2.56</v>
          </cell>
          <cell r="G1360">
            <v>31.19</v>
          </cell>
          <cell r="H1360">
            <v>0.78</v>
          </cell>
          <cell r="I1360">
            <v>9.5399999999999991</v>
          </cell>
          <cell r="J1360">
            <v>131.44</v>
          </cell>
        </row>
        <row r="1361">
          <cell r="A1361" t="str">
            <v>BSC_Innsbruck_A</v>
          </cell>
          <cell r="B1361">
            <v>9400</v>
          </cell>
          <cell r="C1361" t="str">
            <v>TIIS_MC_Maria_Theresien_Str</v>
          </cell>
          <cell r="D1361">
            <v>1</v>
          </cell>
          <cell r="E1361">
            <v>1</v>
          </cell>
          <cell r="F1361">
            <v>1.1200000000000001</v>
          </cell>
          <cell r="G1361">
            <v>13.63</v>
          </cell>
          <cell r="H1361">
            <v>0.23</v>
          </cell>
          <cell r="I1361">
            <v>2.76</v>
          </cell>
          <cell r="J1361">
            <v>37.99</v>
          </cell>
        </row>
        <row r="1362">
          <cell r="A1362" t="str">
            <v>BSC_Innsbruck_B</v>
          </cell>
          <cell r="B1362">
            <v>395</v>
          </cell>
          <cell r="C1362" t="str">
            <v>TIIS_Natters</v>
          </cell>
          <cell r="D1362">
            <v>1</v>
          </cell>
          <cell r="E1362">
            <v>1</v>
          </cell>
          <cell r="F1362">
            <v>2.61</v>
          </cell>
          <cell r="G1362">
            <v>31.8</v>
          </cell>
          <cell r="H1362">
            <v>0.44</v>
          </cell>
          <cell r="I1362">
            <v>5.36</v>
          </cell>
          <cell r="J1362">
            <v>73.84</v>
          </cell>
        </row>
        <row r="1363">
          <cell r="A1363" t="str">
            <v>BSC_Innsbruck_A</v>
          </cell>
          <cell r="B1363">
            <v>9334</v>
          </cell>
          <cell r="C1363" t="str">
            <v>TIIS_Reichenauerstr</v>
          </cell>
          <cell r="D1363">
            <v>1</v>
          </cell>
          <cell r="E1363">
            <v>1</v>
          </cell>
          <cell r="F1363">
            <v>1.04</v>
          </cell>
          <cell r="G1363">
            <v>12.68</v>
          </cell>
          <cell r="H1363">
            <v>0.27</v>
          </cell>
          <cell r="I1363">
            <v>3.24</v>
          </cell>
          <cell r="J1363">
            <v>44.69</v>
          </cell>
        </row>
        <row r="1364">
          <cell r="A1364" t="str">
            <v>BSC_Innsbruck_A</v>
          </cell>
          <cell r="B1364">
            <v>9335</v>
          </cell>
          <cell r="C1364" t="str">
            <v>TIIS_Reichenauerstr</v>
          </cell>
          <cell r="D1364">
            <v>1</v>
          </cell>
          <cell r="E1364">
            <v>2</v>
          </cell>
          <cell r="F1364">
            <v>1.62</v>
          </cell>
          <cell r="G1364">
            <v>19.72</v>
          </cell>
          <cell r="H1364">
            <v>0.37</v>
          </cell>
          <cell r="I1364">
            <v>4.55</v>
          </cell>
          <cell r="J1364">
            <v>62.68</v>
          </cell>
        </row>
        <row r="1365">
          <cell r="A1365" t="str">
            <v>BSC_Innsbruck_A</v>
          </cell>
          <cell r="B1365">
            <v>9336</v>
          </cell>
          <cell r="C1365" t="str">
            <v>TIIS_Reichenauerstr</v>
          </cell>
          <cell r="D1365">
            <v>1</v>
          </cell>
          <cell r="E1365">
            <v>3</v>
          </cell>
          <cell r="F1365">
            <v>2.02</v>
          </cell>
          <cell r="G1365">
            <v>24.66</v>
          </cell>
          <cell r="H1365">
            <v>0.27</v>
          </cell>
          <cell r="I1365">
            <v>3.33</v>
          </cell>
          <cell r="J1365">
            <v>45.91</v>
          </cell>
        </row>
        <row r="1366">
          <cell r="A1366" t="str">
            <v>BSC_Innsbruck_A</v>
          </cell>
          <cell r="B1366">
            <v>223</v>
          </cell>
          <cell r="C1366" t="str">
            <v>TIIS_Scandic</v>
          </cell>
          <cell r="D1366">
            <v>1</v>
          </cell>
          <cell r="E1366">
            <v>1</v>
          </cell>
          <cell r="F1366">
            <v>6.12</v>
          </cell>
          <cell r="G1366">
            <v>74.599999999999994</v>
          </cell>
          <cell r="H1366">
            <v>2.14</v>
          </cell>
          <cell r="I1366">
            <v>26.11</v>
          </cell>
          <cell r="J1366">
            <v>359.7</v>
          </cell>
        </row>
        <row r="1367">
          <cell r="A1367" t="str">
            <v>BSC_Innsbruck_A</v>
          </cell>
          <cell r="B1367">
            <v>224</v>
          </cell>
          <cell r="C1367" t="str">
            <v>TIIS_Scandic</v>
          </cell>
          <cell r="D1367">
            <v>1</v>
          </cell>
          <cell r="E1367">
            <v>2</v>
          </cell>
          <cell r="F1367">
            <v>12.28</v>
          </cell>
          <cell r="G1367">
            <v>149.72</v>
          </cell>
          <cell r="H1367">
            <v>4.42</v>
          </cell>
          <cell r="I1367">
            <v>53.95</v>
          </cell>
          <cell r="J1367">
            <v>743.31</v>
          </cell>
        </row>
        <row r="1368">
          <cell r="A1368" t="str">
            <v>BSC_Innsbruck_A</v>
          </cell>
          <cell r="B1368">
            <v>222</v>
          </cell>
          <cell r="C1368" t="str">
            <v>TIIS_Scandic</v>
          </cell>
          <cell r="D1368">
            <v>1</v>
          </cell>
          <cell r="E1368">
            <v>3</v>
          </cell>
          <cell r="F1368">
            <v>5.33</v>
          </cell>
          <cell r="G1368">
            <v>64.97</v>
          </cell>
          <cell r="H1368">
            <v>1.57</v>
          </cell>
          <cell r="I1368">
            <v>19.18</v>
          </cell>
          <cell r="J1368">
            <v>264.19</v>
          </cell>
        </row>
        <row r="1369">
          <cell r="A1369" t="str">
            <v>BSC_Mittersill_A</v>
          </cell>
          <cell r="B1369">
            <v>778</v>
          </cell>
          <cell r="C1369" t="str">
            <v>TIKB_Erpfendorf</v>
          </cell>
          <cell r="D1369">
            <v>1</v>
          </cell>
          <cell r="E1369">
            <v>1</v>
          </cell>
          <cell r="F1369">
            <v>1.66</v>
          </cell>
          <cell r="G1369">
            <v>20.239999999999998</v>
          </cell>
          <cell r="H1369">
            <v>0.37</v>
          </cell>
          <cell r="I1369">
            <v>4.47</v>
          </cell>
          <cell r="J1369">
            <v>61.61</v>
          </cell>
        </row>
        <row r="1370">
          <cell r="A1370" t="str">
            <v>BSC_Mittersill_A</v>
          </cell>
          <cell r="B1370">
            <v>1089</v>
          </cell>
          <cell r="C1370" t="str">
            <v>TIKB_Fieberbrunn</v>
          </cell>
          <cell r="D1370">
            <v>1</v>
          </cell>
          <cell r="E1370">
            <v>1</v>
          </cell>
          <cell r="F1370">
            <v>1.64</v>
          </cell>
          <cell r="G1370">
            <v>19.97</v>
          </cell>
          <cell r="H1370">
            <v>0.24</v>
          </cell>
          <cell r="I1370">
            <v>2.93</v>
          </cell>
          <cell r="J1370">
            <v>40.340000000000003</v>
          </cell>
        </row>
        <row r="1371">
          <cell r="A1371" t="str">
            <v>BSC_Wörgl_A</v>
          </cell>
          <cell r="B1371">
            <v>1967</v>
          </cell>
          <cell r="C1371" t="str">
            <v>TIKB_Going_Stangl</v>
          </cell>
          <cell r="D1371">
            <v>1</v>
          </cell>
          <cell r="E1371">
            <v>1</v>
          </cell>
          <cell r="F1371">
            <v>2.65</v>
          </cell>
          <cell r="G1371">
            <v>32.25</v>
          </cell>
          <cell r="H1371">
            <v>0.45</v>
          </cell>
          <cell r="I1371">
            <v>5.5</v>
          </cell>
          <cell r="J1371">
            <v>75.77</v>
          </cell>
        </row>
        <row r="1372">
          <cell r="A1372" t="str">
            <v>BSC_Mittersill_A</v>
          </cell>
          <cell r="B1372">
            <v>1090</v>
          </cell>
          <cell r="C1372" t="str">
            <v>TIKB_Gruberau</v>
          </cell>
          <cell r="D1372">
            <v>1</v>
          </cell>
          <cell r="E1372">
            <v>1</v>
          </cell>
          <cell r="F1372">
            <v>1.02</v>
          </cell>
          <cell r="G1372">
            <v>12.47</v>
          </cell>
          <cell r="H1372">
            <v>0.16</v>
          </cell>
          <cell r="I1372">
            <v>1.99</v>
          </cell>
          <cell r="J1372">
            <v>27.37</v>
          </cell>
        </row>
        <row r="1373">
          <cell r="A1373" t="str">
            <v>BSC_Mittersill_A</v>
          </cell>
          <cell r="B1373">
            <v>349</v>
          </cell>
          <cell r="C1373" t="str">
            <v>TIKB_Hochfilzen</v>
          </cell>
          <cell r="D1373">
            <v>1</v>
          </cell>
          <cell r="E1373">
            <v>1</v>
          </cell>
          <cell r="F1373">
            <v>0.98</v>
          </cell>
          <cell r="G1373">
            <v>33.299999999999997</v>
          </cell>
          <cell r="H1373">
            <v>0.08</v>
          </cell>
          <cell r="I1373">
            <v>2.77</v>
          </cell>
          <cell r="J1373">
            <v>13.65</v>
          </cell>
        </row>
        <row r="1374">
          <cell r="A1374" t="str">
            <v>BSC_Wörgl_A</v>
          </cell>
          <cell r="B1374">
            <v>762</v>
          </cell>
          <cell r="C1374" t="str">
            <v>TIKB_Hopfgarten</v>
          </cell>
          <cell r="D1374">
            <v>1</v>
          </cell>
          <cell r="E1374">
            <v>1</v>
          </cell>
          <cell r="F1374">
            <v>1.93</v>
          </cell>
          <cell r="G1374">
            <v>23.57</v>
          </cell>
          <cell r="H1374">
            <v>0.53</v>
          </cell>
          <cell r="I1374">
            <v>6.47</v>
          </cell>
          <cell r="J1374">
            <v>89.19</v>
          </cell>
        </row>
        <row r="1375">
          <cell r="A1375" t="str">
            <v>BSC_Mittersill_A</v>
          </cell>
          <cell r="B1375">
            <v>766</v>
          </cell>
          <cell r="C1375" t="str">
            <v>TIKB_Jochberg</v>
          </cell>
          <cell r="D1375">
            <v>1</v>
          </cell>
          <cell r="E1375">
            <v>1</v>
          </cell>
          <cell r="F1375">
            <v>1.64</v>
          </cell>
          <cell r="G1375">
            <v>55.7</v>
          </cell>
          <cell r="H1375">
            <v>0.33</v>
          </cell>
          <cell r="I1375">
            <v>11.24</v>
          </cell>
          <cell r="J1375">
            <v>55.42</v>
          </cell>
        </row>
        <row r="1376">
          <cell r="A1376" t="str">
            <v>BSC_Wörgl_A</v>
          </cell>
          <cell r="B1376">
            <v>765</v>
          </cell>
          <cell r="C1376" t="str">
            <v>TIKB_Kelchsau</v>
          </cell>
          <cell r="D1376">
            <v>1</v>
          </cell>
          <cell r="E1376">
            <v>1</v>
          </cell>
          <cell r="F1376">
            <v>0.72</v>
          </cell>
          <cell r="G1376">
            <v>8.75</v>
          </cell>
          <cell r="H1376">
            <v>0.1</v>
          </cell>
          <cell r="I1376">
            <v>1.19</v>
          </cell>
          <cell r="J1376">
            <v>16.350000000000001</v>
          </cell>
        </row>
        <row r="1377">
          <cell r="A1377" t="str">
            <v>BSC_Wörgl_A</v>
          </cell>
          <cell r="B1377">
            <v>764</v>
          </cell>
          <cell r="C1377" t="str">
            <v>TIKB_Kirchberg</v>
          </cell>
          <cell r="D1377">
            <v>1</v>
          </cell>
          <cell r="E1377">
            <v>1</v>
          </cell>
          <cell r="F1377">
            <v>4.17</v>
          </cell>
          <cell r="G1377">
            <v>50.91</v>
          </cell>
          <cell r="H1377">
            <v>1.23</v>
          </cell>
          <cell r="I1377">
            <v>15.02</v>
          </cell>
          <cell r="J1377">
            <v>206.89</v>
          </cell>
        </row>
        <row r="1378">
          <cell r="A1378" t="str">
            <v>BSC_Mittersill_A</v>
          </cell>
          <cell r="B1378">
            <v>264</v>
          </cell>
          <cell r="C1378" t="str">
            <v>TIKB_Kitzbuehel</v>
          </cell>
          <cell r="D1378">
            <v>1</v>
          </cell>
          <cell r="E1378">
            <v>1</v>
          </cell>
          <cell r="F1378">
            <v>9.4700000000000006</v>
          </cell>
          <cell r="G1378">
            <v>47.02</v>
          </cell>
          <cell r="H1378">
            <v>2.89</v>
          </cell>
          <cell r="I1378">
            <v>14.33</v>
          </cell>
          <cell r="J1378">
            <v>485.06</v>
          </cell>
        </row>
        <row r="1379">
          <cell r="A1379" t="str">
            <v>BSC_Wörgl_A</v>
          </cell>
          <cell r="B1379">
            <v>780</v>
          </cell>
          <cell r="C1379" t="str">
            <v>TIKB_Koessen</v>
          </cell>
          <cell r="D1379">
            <v>1</v>
          </cell>
          <cell r="E1379">
            <v>1</v>
          </cell>
          <cell r="F1379">
            <v>2.52</v>
          </cell>
          <cell r="G1379">
            <v>30.67</v>
          </cell>
          <cell r="H1379">
            <v>0.68</v>
          </cell>
          <cell r="I1379">
            <v>8.32</v>
          </cell>
          <cell r="J1379">
            <v>114.58</v>
          </cell>
        </row>
        <row r="1380">
          <cell r="A1380" t="str">
            <v>BSC_Mittersill_A</v>
          </cell>
          <cell r="B1380">
            <v>767</v>
          </cell>
          <cell r="C1380" t="str">
            <v>TIKB_Oberndorf</v>
          </cell>
          <cell r="D1380">
            <v>1</v>
          </cell>
          <cell r="E1380">
            <v>1</v>
          </cell>
          <cell r="F1380">
            <v>2.12</v>
          </cell>
          <cell r="G1380">
            <v>25.82</v>
          </cell>
          <cell r="H1380">
            <v>0.55000000000000004</v>
          </cell>
          <cell r="I1380">
            <v>6.68</v>
          </cell>
          <cell r="J1380">
            <v>92.08</v>
          </cell>
        </row>
        <row r="1381">
          <cell r="A1381" t="str">
            <v>BSC_Mittersill_A</v>
          </cell>
          <cell r="B1381">
            <v>1083</v>
          </cell>
          <cell r="C1381" t="str">
            <v>TIKB_Pass_Thurn</v>
          </cell>
          <cell r="D1381">
            <v>1</v>
          </cell>
          <cell r="E1381">
            <v>1</v>
          </cell>
          <cell r="F1381">
            <v>0.4</v>
          </cell>
          <cell r="G1381">
            <v>4.8499999999999996</v>
          </cell>
          <cell r="H1381">
            <v>0.02</v>
          </cell>
          <cell r="I1381">
            <v>0.3</v>
          </cell>
          <cell r="J1381">
            <v>4.08</v>
          </cell>
        </row>
        <row r="1382">
          <cell r="A1382" t="str">
            <v>BSC_Mittersill_A</v>
          </cell>
          <cell r="B1382">
            <v>779</v>
          </cell>
          <cell r="C1382" t="str">
            <v>TIKB_Pechtl</v>
          </cell>
          <cell r="D1382">
            <v>1</v>
          </cell>
          <cell r="E1382">
            <v>1</v>
          </cell>
          <cell r="F1382">
            <v>0.7</v>
          </cell>
          <cell r="G1382">
            <v>23.76</v>
          </cell>
          <cell r="H1382">
            <v>0.04</v>
          </cell>
          <cell r="I1382">
            <v>1.39</v>
          </cell>
          <cell r="J1382">
            <v>6.87</v>
          </cell>
        </row>
        <row r="1383">
          <cell r="A1383" t="str">
            <v>BSC_Mittersill_A</v>
          </cell>
          <cell r="B1383">
            <v>768</v>
          </cell>
          <cell r="C1383" t="str">
            <v>TIKB_St_Johann</v>
          </cell>
          <cell r="D1383">
            <v>1</v>
          </cell>
          <cell r="E1383">
            <v>1</v>
          </cell>
          <cell r="F1383">
            <v>5</v>
          </cell>
          <cell r="G1383">
            <v>60.91</v>
          </cell>
          <cell r="H1383">
            <v>1.49</v>
          </cell>
          <cell r="I1383">
            <v>18.190000000000001</v>
          </cell>
          <cell r="J1383">
            <v>250.65</v>
          </cell>
        </row>
        <row r="1384">
          <cell r="A1384" t="str">
            <v>BSC_Mittersill_A</v>
          </cell>
          <cell r="B1384">
            <v>781</v>
          </cell>
          <cell r="C1384" t="str">
            <v>TIKB_Strub</v>
          </cell>
          <cell r="D1384">
            <v>1</v>
          </cell>
          <cell r="E1384">
            <v>1</v>
          </cell>
          <cell r="F1384">
            <v>0.74</v>
          </cell>
          <cell r="G1384">
            <v>8.99</v>
          </cell>
          <cell r="H1384">
            <v>0.05</v>
          </cell>
          <cell r="I1384">
            <v>0.66</v>
          </cell>
          <cell r="J1384">
            <v>9.09</v>
          </cell>
        </row>
        <row r="1385">
          <cell r="A1385" t="str">
            <v>BSC_Mittersill_A</v>
          </cell>
          <cell r="B1385">
            <v>782</v>
          </cell>
          <cell r="C1385" t="str">
            <v>TIKB_Waidring</v>
          </cell>
          <cell r="D1385">
            <v>1</v>
          </cell>
          <cell r="E1385">
            <v>1</v>
          </cell>
          <cell r="F1385">
            <v>0.86</v>
          </cell>
          <cell r="G1385">
            <v>10.46</v>
          </cell>
          <cell r="H1385">
            <v>0.18</v>
          </cell>
          <cell r="I1385">
            <v>2.15</v>
          </cell>
          <cell r="J1385">
            <v>29.58</v>
          </cell>
        </row>
        <row r="1386">
          <cell r="A1386" t="str">
            <v>BSC_Wörgl_A</v>
          </cell>
          <cell r="B1386">
            <v>763</v>
          </cell>
          <cell r="C1386" t="str">
            <v>TIKB_Westendorf</v>
          </cell>
          <cell r="D1386">
            <v>1</v>
          </cell>
          <cell r="E1386">
            <v>1</v>
          </cell>
          <cell r="F1386">
            <v>3.47</v>
          </cell>
          <cell r="G1386">
            <v>42.35</v>
          </cell>
          <cell r="H1386">
            <v>0.8</v>
          </cell>
          <cell r="I1386">
            <v>9.76</v>
          </cell>
          <cell r="J1386">
            <v>134.44999999999999</v>
          </cell>
        </row>
        <row r="1387">
          <cell r="A1387" t="str">
            <v>BSC_Wörgl_A</v>
          </cell>
          <cell r="B1387">
            <v>1643</v>
          </cell>
          <cell r="C1387" t="str">
            <v>TIKU_Alpbach</v>
          </cell>
          <cell r="D1387">
            <v>1</v>
          </cell>
          <cell r="E1387">
            <v>1</v>
          </cell>
          <cell r="F1387">
            <v>1.47</v>
          </cell>
          <cell r="G1387">
            <v>17.899999999999999</v>
          </cell>
          <cell r="H1387">
            <v>0.33</v>
          </cell>
          <cell r="I1387">
            <v>3.97</v>
          </cell>
          <cell r="J1387">
            <v>54.69</v>
          </cell>
        </row>
        <row r="1388">
          <cell r="A1388" t="str">
            <v>BSC_Wörgl_A</v>
          </cell>
          <cell r="B1388">
            <v>1645</v>
          </cell>
          <cell r="C1388" t="str">
            <v>TIKU_Brandenberg</v>
          </cell>
          <cell r="D1388">
            <v>1</v>
          </cell>
          <cell r="E1388">
            <v>1</v>
          </cell>
          <cell r="F1388">
            <v>0.66</v>
          </cell>
          <cell r="G1388">
            <v>22.4</v>
          </cell>
          <cell r="H1388">
            <v>7.0000000000000007E-2</v>
          </cell>
          <cell r="I1388">
            <v>2.44</v>
          </cell>
          <cell r="J1388">
            <v>12.03</v>
          </cell>
        </row>
        <row r="1389">
          <cell r="A1389" t="str">
            <v>BSC_Wörgl_A</v>
          </cell>
          <cell r="B1389">
            <v>840</v>
          </cell>
          <cell r="C1389" t="str">
            <v>TIKU_Eiberg</v>
          </cell>
          <cell r="D1389">
            <v>1</v>
          </cell>
          <cell r="E1389">
            <v>1</v>
          </cell>
          <cell r="F1389">
            <v>1.29</v>
          </cell>
          <cell r="G1389">
            <v>43.95</v>
          </cell>
          <cell r="H1389">
            <v>0.25</v>
          </cell>
          <cell r="I1389">
            <v>8.49</v>
          </cell>
          <cell r="J1389">
            <v>41.87</v>
          </cell>
        </row>
        <row r="1390">
          <cell r="A1390" t="str">
            <v>BSC_Wörgl_A</v>
          </cell>
          <cell r="B1390">
            <v>838</v>
          </cell>
          <cell r="C1390" t="str">
            <v>TIKU_Ellmau</v>
          </cell>
          <cell r="D1390">
            <v>1</v>
          </cell>
          <cell r="E1390">
            <v>1</v>
          </cell>
          <cell r="F1390">
            <v>2.89</v>
          </cell>
          <cell r="G1390">
            <v>35.21</v>
          </cell>
          <cell r="H1390">
            <v>0.78</v>
          </cell>
          <cell r="I1390">
            <v>9.56</v>
          </cell>
          <cell r="J1390">
            <v>131.71</v>
          </cell>
        </row>
        <row r="1391">
          <cell r="A1391" t="str">
            <v>BSC_Wörgl_A</v>
          </cell>
          <cell r="B1391">
            <v>534</v>
          </cell>
          <cell r="C1391" t="str">
            <v>TIKU_Gewerbehof</v>
          </cell>
          <cell r="D1391">
            <v>1</v>
          </cell>
          <cell r="E1391">
            <v>1</v>
          </cell>
          <cell r="F1391">
            <v>7.93</v>
          </cell>
          <cell r="G1391">
            <v>96.67</v>
          </cell>
          <cell r="H1391">
            <v>2.46</v>
          </cell>
          <cell r="I1391">
            <v>29.98</v>
          </cell>
          <cell r="J1391">
            <v>413.03</v>
          </cell>
        </row>
        <row r="1392">
          <cell r="A1392" t="str">
            <v>BSC_Wörgl_A</v>
          </cell>
          <cell r="B1392">
            <v>769</v>
          </cell>
          <cell r="C1392" t="str">
            <v>TIKU_Hauning</v>
          </cell>
          <cell r="D1392">
            <v>1</v>
          </cell>
          <cell r="E1392">
            <v>1</v>
          </cell>
          <cell r="F1392">
            <v>1.68</v>
          </cell>
          <cell r="G1392">
            <v>20.46</v>
          </cell>
          <cell r="H1392">
            <v>0.38</v>
          </cell>
          <cell r="I1392">
            <v>4.66</v>
          </cell>
          <cell r="J1392">
            <v>64.14</v>
          </cell>
        </row>
        <row r="1393">
          <cell r="A1393" t="str">
            <v>BSC_Wörgl_A</v>
          </cell>
          <cell r="B1393">
            <v>403</v>
          </cell>
          <cell r="C1393" t="str">
            <v>TIKU_Kramsach</v>
          </cell>
          <cell r="D1393">
            <v>1</v>
          </cell>
          <cell r="E1393">
            <v>1</v>
          </cell>
          <cell r="F1393">
            <v>7.77</v>
          </cell>
          <cell r="G1393">
            <v>94.72</v>
          </cell>
          <cell r="H1393">
            <v>2.36</v>
          </cell>
          <cell r="I1393">
            <v>28.8</v>
          </cell>
          <cell r="J1393">
            <v>396.76</v>
          </cell>
        </row>
        <row r="1394">
          <cell r="A1394" t="str">
            <v>BSC_Wörgl_A</v>
          </cell>
          <cell r="B1394">
            <v>391</v>
          </cell>
          <cell r="C1394" t="str">
            <v>TIKU_Kundl</v>
          </cell>
          <cell r="D1394">
            <v>1</v>
          </cell>
          <cell r="E1394">
            <v>1</v>
          </cell>
          <cell r="F1394">
            <v>4.13</v>
          </cell>
          <cell r="G1394">
            <v>50.42</v>
          </cell>
          <cell r="H1394">
            <v>1.45</v>
          </cell>
          <cell r="I1394">
            <v>17.649999999999999</v>
          </cell>
          <cell r="J1394">
            <v>243.1</v>
          </cell>
        </row>
        <row r="1395">
          <cell r="A1395" t="str">
            <v>BSC_Wörgl_A</v>
          </cell>
          <cell r="B1395">
            <v>8240</v>
          </cell>
          <cell r="C1395" t="str">
            <v>TIKU_Landl</v>
          </cell>
          <cell r="D1395">
            <v>1</v>
          </cell>
          <cell r="E1395">
            <v>1</v>
          </cell>
          <cell r="F1395">
            <v>0.85</v>
          </cell>
          <cell r="G1395">
            <v>10.37</v>
          </cell>
          <cell r="H1395">
            <v>0.14000000000000001</v>
          </cell>
          <cell r="I1395">
            <v>1.68</v>
          </cell>
          <cell r="J1395">
            <v>23.09</v>
          </cell>
        </row>
        <row r="1396">
          <cell r="A1396" t="str">
            <v>BSC_Wörgl_A</v>
          </cell>
          <cell r="B1396">
            <v>8680</v>
          </cell>
          <cell r="C1396" t="str">
            <v>TIKU_Mitterland</v>
          </cell>
          <cell r="D1396">
            <v>1</v>
          </cell>
          <cell r="E1396">
            <v>1</v>
          </cell>
          <cell r="F1396">
            <v>2.17</v>
          </cell>
          <cell r="G1396">
            <v>26.52</v>
          </cell>
          <cell r="H1396">
            <v>0.35</v>
          </cell>
          <cell r="I1396">
            <v>4.2300000000000004</v>
          </cell>
          <cell r="J1396">
            <v>58.28</v>
          </cell>
        </row>
        <row r="1397">
          <cell r="A1397" t="str">
            <v>BSC_Wörgl_A</v>
          </cell>
          <cell r="B1397">
            <v>839</v>
          </cell>
          <cell r="C1397" t="str">
            <v>TIKU_Niederndorf</v>
          </cell>
          <cell r="D1397">
            <v>1</v>
          </cell>
          <cell r="E1397">
            <v>1</v>
          </cell>
          <cell r="F1397">
            <v>2.88</v>
          </cell>
          <cell r="G1397">
            <v>35.119999999999997</v>
          </cell>
          <cell r="H1397">
            <v>0.95</v>
          </cell>
          <cell r="I1397">
            <v>11.56</v>
          </cell>
          <cell r="J1397">
            <v>159.21</v>
          </cell>
        </row>
        <row r="1398">
          <cell r="A1398" t="str">
            <v>BSC_Wörgl_A</v>
          </cell>
          <cell r="B1398">
            <v>1644</v>
          </cell>
          <cell r="C1398" t="str">
            <v>TIKU_Reith_Alpbach</v>
          </cell>
          <cell r="D1398">
            <v>1</v>
          </cell>
          <cell r="E1398">
            <v>1</v>
          </cell>
          <cell r="F1398">
            <v>1.57</v>
          </cell>
          <cell r="G1398">
            <v>19.18</v>
          </cell>
          <cell r="H1398">
            <v>0.41</v>
          </cell>
          <cell r="I1398">
            <v>4.99</v>
          </cell>
          <cell r="J1398">
            <v>68.790000000000006</v>
          </cell>
        </row>
        <row r="1399">
          <cell r="A1399" t="str">
            <v>BSC_Wörgl_A</v>
          </cell>
          <cell r="B1399">
            <v>538</v>
          </cell>
          <cell r="C1399" t="str">
            <v>TIKU_Schaftenau</v>
          </cell>
          <cell r="D1399">
            <v>1</v>
          </cell>
          <cell r="E1399">
            <v>1</v>
          </cell>
          <cell r="F1399">
            <v>2.73</v>
          </cell>
          <cell r="G1399">
            <v>33.32</v>
          </cell>
          <cell r="H1399">
            <v>0.95</v>
          </cell>
          <cell r="I1399">
            <v>11.58</v>
          </cell>
          <cell r="J1399">
            <v>159.56</v>
          </cell>
        </row>
        <row r="1400">
          <cell r="A1400" t="str">
            <v>BSC_Mittersill_A</v>
          </cell>
          <cell r="B1400">
            <v>1445</v>
          </cell>
          <cell r="C1400" t="str">
            <v>TIKU_Scheffau</v>
          </cell>
          <cell r="D1400">
            <v>1</v>
          </cell>
          <cell r="E1400">
            <v>1</v>
          </cell>
          <cell r="F1400">
            <v>1.64</v>
          </cell>
          <cell r="G1400">
            <v>55.7</v>
          </cell>
          <cell r="H1400">
            <v>0.27</v>
          </cell>
          <cell r="I1400">
            <v>9.09</v>
          </cell>
          <cell r="J1400">
            <v>44.82</v>
          </cell>
        </row>
        <row r="1401">
          <cell r="A1401" t="str">
            <v>BSC_Wörgl_A</v>
          </cell>
          <cell r="B1401">
            <v>533</v>
          </cell>
          <cell r="C1401" t="str">
            <v>TIKU_Sudetenlandstr</v>
          </cell>
          <cell r="D1401">
            <v>1</v>
          </cell>
          <cell r="E1401">
            <v>1</v>
          </cell>
          <cell r="F1401">
            <v>4.1100000000000003</v>
          </cell>
          <cell r="G1401">
            <v>50.06</v>
          </cell>
          <cell r="H1401">
            <v>1.19</v>
          </cell>
          <cell r="I1401">
            <v>14.46</v>
          </cell>
          <cell r="J1401">
            <v>199.19</v>
          </cell>
        </row>
        <row r="1402">
          <cell r="A1402" t="str">
            <v>BSC_Wörgl_A</v>
          </cell>
          <cell r="B1402">
            <v>770</v>
          </cell>
          <cell r="C1402" t="str">
            <v>TIKU_Walchsee</v>
          </cell>
          <cell r="D1402">
            <v>1</v>
          </cell>
          <cell r="E1402">
            <v>1</v>
          </cell>
          <cell r="F1402">
            <v>2.5</v>
          </cell>
          <cell r="G1402">
            <v>30.52</v>
          </cell>
          <cell r="H1402">
            <v>0.64</v>
          </cell>
          <cell r="I1402">
            <v>7.81</v>
          </cell>
          <cell r="J1402">
            <v>107.61</v>
          </cell>
        </row>
        <row r="1403">
          <cell r="A1403" t="str">
            <v>BSC_Wörgl_A</v>
          </cell>
          <cell r="B1403">
            <v>318</v>
          </cell>
          <cell r="C1403" t="str">
            <v>TIKU_Woergl</v>
          </cell>
          <cell r="D1403">
            <v>1</v>
          </cell>
          <cell r="E1403">
            <v>1</v>
          </cell>
          <cell r="F1403">
            <v>5.03</v>
          </cell>
          <cell r="G1403">
            <v>61.28</v>
          </cell>
          <cell r="H1403">
            <v>1.45</v>
          </cell>
          <cell r="I1403">
            <v>17.73</v>
          </cell>
          <cell r="J1403">
            <v>244.32</v>
          </cell>
        </row>
        <row r="1404">
          <cell r="A1404" t="str">
            <v>BSC_Wörgl_A</v>
          </cell>
          <cell r="B1404">
            <v>319</v>
          </cell>
          <cell r="C1404" t="str">
            <v>TIKU_Woergl</v>
          </cell>
          <cell r="D1404">
            <v>1</v>
          </cell>
          <cell r="E1404">
            <v>2</v>
          </cell>
          <cell r="F1404">
            <v>4.78</v>
          </cell>
          <cell r="G1404">
            <v>58.23</v>
          </cell>
          <cell r="H1404">
            <v>1.36</v>
          </cell>
          <cell r="I1404">
            <v>16.54</v>
          </cell>
          <cell r="J1404">
            <v>227.93</v>
          </cell>
        </row>
        <row r="1405">
          <cell r="A1405" t="str">
            <v>BSC_Wörgl_A</v>
          </cell>
          <cell r="B1405">
            <v>320</v>
          </cell>
          <cell r="C1405" t="str">
            <v>TIKU_Woergl</v>
          </cell>
          <cell r="D1405">
            <v>1</v>
          </cell>
          <cell r="E1405">
            <v>3</v>
          </cell>
          <cell r="F1405">
            <v>3</v>
          </cell>
          <cell r="G1405">
            <v>36.58</v>
          </cell>
          <cell r="H1405">
            <v>0.99</v>
          </cell>
          <cell r="I1405">
            <v>12.01</v>
          </cell>
          <cell r="J1405">
            <v>165.48</v>
          </cell>
        </row>
        <row r="1406">
          <cell r="A1406" t="str">
            <v>BSC_Landeck_A</v>
          </cell>
          <cell r="B1406">
            <v>2259</v>
          </cell>
          <cell r="C1406" t="str">
            <v>TILA_Fiss</v>
          </cell>
          <cell r="D1406">
            <v>1</v>
          </cell>
          <cell r="E1406">
            <v>1</v>
          </cell>
          <cell r="F1406">
            <v>0.89</v>
          </cell>
          <cell r="G1406">
            <v>10.82</v>
          </cell>
          <cell r="H1406">
            <v>0.12</v>
          </cell>
          <cell r="I1406">
            <v>1.45</v>
          </cell>
          <cell r="J1406">
            <v>20.010000000000002</v>
          </cell>
        </row>
        <row r="1407">
          <cell r="A1407" t="str">
            <v>BSC_Bludenz_A</v>
          </cell>
          <cell r="B1407">
            <v>2270</v>
          </cell>
          <cell r="C1407" t="str">
            <v>TILA_Galtuer</v>
          </cell>
          <cell r="D1407">
            <v>1</v>
          </cell>
          <cell r="E1407">
            <v>1</v>
          </cell>
          <cell r="F1407">
            <v>0.88</v>
          </cell>
          <cell r="G1407">
            <v>10.73</v>
          </cell>
          <cell r="H1407">
            <v>0.11</v>
          </cell>
          <cell r="I1407">
            <v>1.38</v>
          </cell>
          <cell r="J1407">
            <v>18.96</v>
          </cell>
        </row>
        <row r="1408">
          <cell r="A1408" t="str">
            <v>BSC_Landeck_A</v>
          </cell>
          <cell r="B1408">
            <v>755</v>
          </cell>
          <cell r="C1408" t="str">
            <v>TILA_Hochgallmig</v>
          </cell>
          <cell r="D1408">
            <v>1</v>
          </cell>
          <cell r="E1408">
            <v>1</v>
          </cell>
          <cell r="F1408">
            <v>1.86</v>
          </cell>
          <cell r="G1408">
            <v>22.74</v>
          </cell>
          <cell r="H1408">
            <v>0.15</v>
          </cell>
          <cell r="I1408">
            <v>1.79</v>
          </cell>
          <cell r="J1408">
            <v>24.68</v>
          </cell>
        </row>
        <row r="1409">
          <cell r="A1409" t="str">
            <v>BSC_Landeck_A</v>
          </cell>
          <cell r="B1409">
            <v>1664</v>
          </cell>
          <cell r="C1409" t="str">
            <v>TILA_Hochgallmig</v>
          </cell>
          <cell r="D1409">
            <v>1</v>
          </cell>
          <cell r="E1409">
            <v>2</v>
          </cell>
          <cell r="F1409">
            <v>1.1299999999999999</v>
          </cell>
          <cell r="G1409">
            <v>13.75</v>
          </cell>
          <cell r="H1409">
            <v>0.12</v>
          </cell>
          <cell r="I1409">
            <v>1.49</v>
          </cell>
          <cell r="J1409">
            <v>20.57</v>
          </cell>
        </row>
        <row r="1410">
          <cell r="A1410" t="str">
            <v>BSC_Landeck_A</v>
          </cell>
          <cell r="B1410">
            <v>2267</v>
          </cell>
          <cell r="C1410" t="str">
            <v>TILA_Ischgl</v>
          </cell>
          <cell r="D1410">
            <v>1</v>
          </cell>
          <cell r="E1410">
            <v>1</v>
          </cell>
          <cell r="F1410">
            <v>1.44</v>
          </cell>
          <cell r="G1410">
            <v>17.5</v>
          </cell>
          <cell r="H1410">
            <v>0.25</v>
          </cell>
          <cell r="I1410">
            <v>3.01</v>
          </cell>
          <cell r="J1410">
            <v>41.49</v>
          </cell>
        </row>
        <row r="1411">
          <cell r="A1411" t="str">
            <v>BSC_Landeck_A</v>
          </cell>
          <cell r="B1411">
            <v>2268</v>
          </cell>
          <cell r="C1411" t="str">
            <v>TILA_Ischgl_Idalpe</v>
          </cell>
          <cell r="D1411">
            <v>1</v>
          </cell>
          <cell r="E1411">
            <v>1</v>
          </cell>
          <cell r="F1411">
            <v>0.37</v>
          </cell>
          <cell r="G1411">
            <v>4.54</v>
          </cell>
          <cell r="H1411">
            <v>0.01</v>
          </cell>
          <cell r="I1411">
            <v>0.08</v>
          </cell>
          <cell r="J1411">
            <v>1.1399999999999999</v>
          </cell>
        </row>
        <row r="1412">
          <cell r="A1412" t="str">
            <v>BSC_Landeck_A</v>
          </cell>
          <cell r="B1412">
            <v>1094</v>
          </cell>
          <cell r="C1412" t="str">
            <v>TILA_Landeck</v>
          </cell>
          <cell r="D1412">
            <v>1</v>
          </cell>
          <cell r="E1412">
            <v>1</v>
          </cell>
          <cell r="F1412">
            <v>4.66</v>
          </cell>
          <cell r="G1412">
            <v>56.86</v>
          </cell>
          <cell r="H1412">
            <v>1.29</v>
          </cell>
          <cell r="I1412">
            <v>15.73</v>
          </cell>
          <cell r="J1412">
            <v>216.69</v>
          </cell>
        </row>
        <row r="1413">
          <cell r="A1413" t="str">
            <v>BSC_Landeck_A</v>
          </cell>
          <cell r="B1413">
            <v>1095</v>
          </cell>
          <cell r="C1413" t="str">
            <v>TILA_Landeck</v>
          </cell>
          <cell r="D1413">
            <v>1</v>
          </cell>
          <cell r="E1413">
            <v>2</v>
          </cell>
          <cell r="F1413">
            <v>3.79</v>
          </cell>
          <cell r="G1413">
            <v>46.19</v>
          </cell>
          <cell r="H1413">
            <v>0.74</v>
          </cell>
          <cell r="I1413">
            <v>9.0299999999999994</v>
          </cell>
          <cell r="J1413">
            <v>124.4</v>
          </cell>
        </row>
        <row r="1414">
          <cell r="A1414" t="str">
            <v>BSC_Landeck_A</v>
          </cell>
          <cell r="B1414">
            <v>2264</v>
          </cell>
          <cell r="C1414" t="str">
            <v>TILA_Nauders</v>
          </cell>
          <cell r="D1414">
            <v>1</v>
          </cell>
          <cell r="E1414">
            <v>1</v>
          </cell>
          <cell r="F1414">
            <v>2.2599999999999998</v>
          </cell>
          <cell r="G1414">
            <v>27.53</v>
          </cell>
          <cell r="H1414">
            <v>0.34</v>
          </cell>
          <cell r="I1414">
            <v>4.1100000000000003</v>
          </cell>
          <cell r="J1414">
            <v>56.61</v>
          </cell>
        </row>
        <row r="1415">
          <cell r="A1415" t="str">
            <v>BSC_Landeck_A</v>
          </cell>
          <cell r="B1415">
            <v>1080</v>
          </cell>
          <cell r="C1415" t="str">
            <v>TILA_Pardoell</v>
          </cell>
          <cell r="D1415">
            <v>1</v>
          </cell>
          <cell r="E1415">
            <v>1</v>
          </cell>
          <cell r="F1415">
            <v>1.78</v>
          </cell>
          <cell r="G1415">
            <v>21.68</v>
          </cell>
          <cell r="H1415">
            <v>0.27</v>
          </cell>
          <cell r="I1415">
            <v>3.31</v>
          </cell>
          <cell r="J1415">
            <v>45.64</v>
          </cell>
        </row>
        <row r="1416">
          <cell r="A1416" t="str">
            <v>BSC_Landeck_A</v>
          </cell>
          <cell r="B1416">
            <v>748</v>
          </cell>
          <cell r="C1416" t="str">
            <v>TILA_Pettneu</v>
          </cell>
          <cell r="D1416">
            <v>1</v>
          </cell>
          <cell r="E1416">
            <v>1</v>
          </cell>
          <cell r="F1416">
            <v>1.28</v>
          </cell>
          <cell r="G1416">
            <v>15.67</v>
          </cell>
          <cell r="H1416">
            <v>0.27</v>
          </cell>
          <cell r="I1416">
            <v>3.3</v>
          </cell>
          <cell r="J1416">
            <v>45.42</v>
          </cell>
        </row>
        <row r="1417">
          <cell r="A1417" t="str">
            <v>BSC_Landeck_A</v>
          </cell>
          <cell r="B1417">
            <v>2262</v>
          </cell>
          <cell r="C1417" t="str">
            <v>TILA_Pfunds</v>
          </cell>
          <cell r="D1417">
            <v>1</v>
          </cell>
          <cell r="E1417">
            <v>1</v>
          </cell>
          <cell r="F1417">
            <v>1.17</v>
          </cell>
          <cell r="G1417">
            <v>14.24</v>
          </cell>
          <cell r="H1417">
            <v>0.25</v>
          </cell>
          <cell r="I1417">
            <v>2.99</v>
          </cell>
          <cell r="J1417">
            <v>41.21</v>
          </cell>
        </row>
        <row r="1418">
          <cell r="A1418" t="str">
            <v>BSC_Landeck_A</v>
          </cell>
          <cell r="B1418">
            <v>745</v>
          </cell>
          <cell r="C1418" t="str">
            <v>TILA_Pians</v>
          </cell>
          <cell r="D1418">
            <v>1</v>
          </cell>
          <cell r="E1418">
            <v>1</v>
          </cell>
          <cell r="F1418">
            <v>0.83</v>
          </cell>
          <cell r="G1418">
            <v>28.36</v>
          </cell>
          <cell r="H1418">
            <v>0.14000000000000001</v>
          </cell>
          <cell r="I1418">
            <v>4.88</v>
          </cell>
          <cell r="J1418">
            <v>24.07</v>
          </cell>
        </row>
        <row r="1419">
          <cell r="A1419" t="str">
            <v>BSC_Landeck_A</v>
          </cell>
          <cell r="B1419">
            <v>2265</v>
          </cell>
          <cell r="C1419" t="str">
            <v>TILA_See</v>
          </cell>
          <cell r="D1419">
            <v>1</v>
          </cell>
          <cell r="E1419">
            <v>1</v>
          </cell>
          <cell r="F1419">
            <v>1.06</v>
          </cell>
          <cell r="G1419">
            <v>12.9</v>
          </cell>
          <cell r="H1419">
            <v>0.16</v>
          </cell>
          <cell r="I1419">
            <v>2</v>
          </cell>
          <cell r="J1419">
            <v>27.48</v>
          </cell>
        </row>
        <row r="1420">
          <cell r="A1420" t="str">
            <v>BSC_Landeck_A</v>
          </cell>
          <cell r="B1420">
            <v>2260</v>
          </cell>
          <cell r="C1420" t="str">
            <v>TILA_Serfaus</v>
          </cell>
          <cell r="D1420">
            <v>1</v>
          </cell>
          <cell r="E1420">
            <v>1</v>
          </cell>
          <cell r="F1420">
            <v>0.98</v>
          </cell>
          <cell r="G1420">
            <v>11.92</v>
          </cell>
          <cell r="H1420">
            <v>0.17</v>
          </cell>
          <cell r="I1420">
            <v>2.06</v>
          </cell>
          <cell r="J1420">
            <v>28.41</v>
          </cell>
        </row>
        <row r="1421">
          <cell r="A1421" t="str">
            <v>BSC_Landeck_A</v>
          </cell>
          <cell r="B1421">
            <v>2263</v>
          </cell>
          <cell r="C1421" t="str">
            <v>TILA_Spiss</v>
          </cell>
          <cell r="D1421">
            <v>1</v>
          </cell>
          <cell r="E1421">
            <v>1</v>
          </cell>
          <cell r="F1421">
            <v>0.6</v>
          </cell>
          <cell r="G1421">
            <v>7.29</v>
          </cell>
          <cell r="H1421">
            <v>0.06</v>
          </cell>
          <cell r="I1421">
            <v>0.78</v>
          </cell>
          <cell r="J1421">
            <v>10.69</v>
          </cell>
        </row>
        <row r="1422">
          <cell r="A1422" t="str">
            <v>BSC_Landeck_A</v>
          </cell>
          <cell r="B1422">
            <v>747</v>
          </cell>
          <cell r="C1422" t="str">
            <v>TILA_St_Anton</v>
          </cell>
          <cell r="D1422">
            <v>1</v>
          </cell>
          <cell r="E1422">
            <v>1</v>
          </cell>
          <cell r="F1422">
            <v>0.94</v>
          </cell>
          <cell r="G1422">
            <v>4.6500000000000004</v>
          </cell>
          <cell r="H1422">
            <v>0.19</v>
          </cell>
          <cell r="I1422">
            <v>0.95</v>
          </cell>
          <cell r="J1422">
            <v>32.14</v>
          </cell>
        </row>
        <row r="1423">
          <cell r="A1423" t="str">
            <v>BSC_Landeck_A</v>
          </cell>
          <cell r="B1423">
            <v>1097</v>
          </cell>
          <cell r="C1423" t="str">
            <v>TILA_St_Anton</v>
          </cell>
          <cell r="D1423">
            <v>1</v>
          </cell>
          <cell r="E1423">
            <v>2</v>
          </cell>
          <cell r="F1423">
            <v>0.56000000000000005</v>
          </cell>
          <cell r="G1423">
            <v>6.86</v>
          </cell>
          <cell r="H1423">
            <v>0.04</v>
          </cell>
          <cell r="I1423">
            <v>0.51</v>
          </cell>
          <cell r="J1423">
            <v>7.05</v>
          </cell>
        </row>
        <row r="1424">
          <cell r="A1424" t="str">
            <v>BSC_Landeck_A</v>
          </cell>
          <cell r="B1424">
            <v>2261</v>
          </cell>
          <cell r="C1424" t="str">
            <v>TILA_St_Christina</v>
          </cell>
          <cell r="D1424">
            <v>1</v>
          </cell>
          <cell r="E1424">
            <v>1</v>
          </cell>
          <cell r="F1424">
            <v>1.18</v>
          </cell>
          <cell r="G1424">
            <v>14.42</v>
          </cell>
          <cell r="H1424">
            <v>0.28999999999999998</v>
          </cell>
          <cell r="I1424">
            <v>3.48</v>
          </cell>
          <cell r="J1424">
            <v>47.95</v>
          </cell>
        </row>
        <row r="1425">
          <cell r="A1425" t="str">
            <v>BSC_Landeck_A</v>
          </cell>
          <cell r="B1425">
            <v>761</v>
          </cell>
          <cell r="C1425" t="str">
            <v>TILA_St_Christoph</v>
          </cell>
          <cell r="D1425">
            <v>1</v>
          </cell>
          <cell r="E1425">
            <v>1</v>
          </cell>
          <cell r="F1425">
            <v>0.91</v>
          </cell>
          <cell r="G1425">
            <v>11.13</v>
          </cell>
          <cell r="H1425">
            <v>0.1</v>
          </cell>
          <cell r="I1425">
            <v>1.28</v>
          </cell>
          <cell r="J1425">
            <v>17.64</v>
          </cell>
        </row>
        <row r="1426">
          <cell r="A1426" t="str">
            <v>BSC_Landeck_A</v>
          </cell>
          <cell r="B1426">
            <v>8239</v>
          </cell>
          <cell r="C1426" t="str">
            <v>TILA_St_Jakob</v>
          </cell>
          <cell r="D1426">
            <v>1</v>
          </cell>
          <cell r="E1426">
            <v>1</v>
          </cell>
          <cell r="F1426">
            <v>0.54</v>
          </cell>
          <cell r="G1426">
            <v>6.59</v>
          </cell>
          <cell r="H1426">
            <v>7.0000000000000007E-2</v>
          </cell>
          <cell r="I1426">
            <v>0.85</v>
          </cell>
          <cell r="J1426">
            <v>11.64</v>
          </cell>
        </row>
        <row r="1427">
          <cell r="A1427" t="str">
            <v>BSC_Landeck_A</v>
          </cell>
          <cell r="B1427">
            <v>681</v>
          </cell>
          <cell r="C1427" t="str">
            <v>TILA_Zammerberg</v>
          </cell>
          <cell r="D1427">
            <v>1</v>
          </cell>
          <cell r="E1427">
            <v>1</v>
          </cell>
          <cell r="F1427">
            <v>0.86</v>
          </cell>
          <cell r="G1427">
            <v>10.55</v>
          </cell>
          <cell r="H1427">
            <v>0.14000000000000001</v>
          </cell>
          <cell r="I1427">
            <v>1.66</v>
          </cell>
          <cell r="J1427">
            <v>22.92</v>
          </cell>
        </row>
        <row r="1428">
          <cell r="A1428" t="str">
            <v>BSC_Lienz_A</v>
          </cell>
          <cell r="B1428">
            <v>1908</v>
          </cell>
          <cell r="C1428" t="str">
            <v>TILZ_Abfaltersbach</v>
          </cell>
          <cell r="D1428">
            <v>1</v>
          </cell>
          <cell r="E1428">
            <v>1</v>
          </cell>
          <cell r="F1428">
            <v>1.46</v>
          </cell>
          <cell r="G1428">
            <v>49.74</v>
          </cell>
          <cell r="H1428">
            <v>0.13</v>
          </cell>
          <cell r="I1428">
            <v>4.26</v>
          </cell>
          <cell r="J1428">
            <v>21</v>
          </cell>
        </row>
        <row r="1429">
          <cell r="A1429" t="str">
            <v>BSC_Lienz_A</v>
          </cell>
          <cell r="B1429">
            <v>1166</v>
          </cell>
          <cell r="C1429" t="str">
            <v>TILZ_Berg</v>
          </cell>
          <cell r="D1429">
            <v>1</v>
          </cell>
          <cell r="E1429">
            <v>1</v>
          </cell>
          <cell r="F1429">
            <v>0.28000000000000003</v>
          </cell>
          <cell r="G1429">
            <v>3.38</v>
          </cell>
          <cell r="H1429">
            <v>0.02</v>
          </cell>
          <cell r="I1429">
            <v>0.28999999999999998</v>
          </cell>
          <cell r="J1429">
            <v>4.0599999999999996</v>
          </cell>
        </row>
        <row r="1430">
          <cell r="A1430" t="str">
            <v>BSC_Lienz_A</v>
          </cell>
          <cell r="B1430">
            <v>1167</v>
          </cell>
          <cell r="C1430" t="str">
            <v>TILZ_Doelsach</v>
          </cell>
          <cell r="D1430">
            <v>1</v>
          </cell>
          <cell r="E1430">
            <v>1</v>
          </cell>
          <cell r="F1430">
            <v>2.33</v>
          </cell>
          <cell r="G1430">
            <v>28.35</v>
          </cell>
          <cell r="H1430">
            <v>0.57999999999999996</v>
          </cell>
          <cell r="I1430">
            <v>7.07</v>
          </cell>
          <cell r="J1430">
            <v>97.45</v>
          </cell>
        </row>
        <row r="1431">
          <cell r="A1431" t="str">
            <v>BSC_Lienz_A</v>
          </cell>
          <cell r="B1431">
            <v>1909</v>
          </cell>
          <cell r="C1431" t="str">
            <v>TILZ_Erlach</v>
          </cell>
          <cell r="D1431">
            <v>1</v>
          </cell>
          <cell r="E1431">
            <v>1</v>
          </cell>
          <cell r="F1431">
            <v>1.01</v>
          </cell>
          <cell r="G1431">
            <v>12.38</v>
          </cell>
          <cell r="H1431">
            <v>0.17</v>
          </cell>
          <cell r="I1431">
            <v>2.0699999999999998</v>
          </cell>
          <cell r="J1431">
            <v>28.48</v>
          </cell>
        </row>
        <row r="1432">
          <cell r="A1432" t="str">
            <v>BSC_Lienz_A</v>
          </cell>
          <cell r="B1432">
            <v>9547</v>
          </cell>
          <cell r="C1432" t="str">
            <v>TILZ_Erlsbach</v>
          </cell>
          <cell r="D1432">
            <v>1</v>
          </cell>
          <cell r="E1432">
            <v>1</v>
          </cell>
          <cell r="F1432">
            <v>0.35</v>
          </cell>
          <cell r="G1432">
            <v>12.09</v>
          </cell>
          <cell r="H1432">
            <v>0.01</v>
          </cell>
          <cell r="I1432">
            <v>0.47</v>
          </cell>
          <cell r="J1432">
            <v>2.33</v>
          </cell>
        </row>
        <row r="1433">
          <cell r="A1433" t="str">
            <v>BSC_Lienz_A</v>
          </cell>
          <cell r="B1433">
            <v>8078</v>
          </cell>
          <cell r="C1433" t="str">
            <v>TILZ_Feistritz</v>
          </cell>
          <cell r="D1433">
            <v>1</v>
          </cell>
          <cell r="E1433">
            <v>1</v>
          </cell>
          <cell r="F1433">
            <v>0.84</v>
          </cell>
          <cell r="G1433">
            <v>10.24</v>
          </cell>
          <cell r="H1433">
            <v>0.14000000000000001</v>
          </cell>
          <cell r="I1433">
            <v>1.71</v>
          </cell>
          <cell r="J1433">
            <v>23.53</v>
          </cell>
        </row>
        <row r="1434">
          <cell r="A1434" t="str">
            <v>BSC_Lienz_A</v>
          </cell>
          <cell r="B1434">
            <v>1168</v>
          </cell>
          <cell r="C1434" t="str">
            <v>TILZ_FT_Tunnel_Sued</v>
          </cell>
          <cell r="D1434">
            <v>1</v>
          </cell>
          <cell r="E1434">
            <v>1</v>
          </cell>
          <cell r="F1434">
            <v>0.35</v>
          </cell>
          <cell r="G1434">
            <v>4.2699999999999996</v>
          </cell>
          <cell r="H1434">
            <v>0.04</v>
          </cell>
          <cell r="I1434">
            <v>0.47</v>
          </cell>
          <cell r="J1434">
            <v>6.5</v>
          </cell>
        </row>
        <row r="1435">
          <cell r="A1435" t="str">
            <v>BSC_Lienz_A</v>
          </cell>
          <cell r="B1435">
            <v>1592</v>
          </cell>
          <cell r="C1435" t="str">
            <v>TILZ_Huben</v>
          </cell>
          <cell r="D1435">
            <v>1</v>
          </cell>
          <cell r="E1435">
            <v>1</v>
          </cell>
          <cell r="F1435">
            <v>0.77</v>
          </cell>
          <cell r="G1435">
            <v>9.39</v>
          </cell>
          <cell r="H1435">
            <v>0.13</v>
          </cell>
          <cell r="I1435">
            <v>1.63</v>
          </cell>
          <cell r="J1435">
            <v>22.51</v>
          </cell>
        </row>
        <row r="1436">
          <cell r="A1436" t="str">
            <v>BSC_Lienz_A</v>
          </cell>
          <cell r="B1436">
            <v>8321</v>
          </cell>
          <cell r="C1436" t="str">
            <v>TILZ_Kals</v>
          </cell>
          <cell r="D1436">
            <v>1</v>
          </cell>
          <cell r="E1436">
            <v>1</v>
          </cell>
          <cell r="F1436">
            <v>0.78</v>
          </cell>
          <cell r="G1436">
            <v>9.48</v>
          </cell>
          <cell r="H1436">
            <v>0.04</v>
          </cell>
          <cell r="I1436">
            <v>0.43</v>
          </cell>
          <cell r="J1436">
            <v>5.91</v>
          </cell>
        </row>
        <row r="1437">
          <cell r="A1437" t="str">
            <v>BSC_Lienz_A</v>
          </cell>
          <cell r="B1437">
            <v>1170</v>
          </cell>
          <cell r="C1437" t="str">
            <v>TILZ_Lienz</v>
          </cell>
          <cell r="D1437">
            <v>1</v>
          </cell>
          <cell r="E1437">
            <v>1</v>
          </cell>
          <cell r="F1437">
            <v>2.31</v>
          </cell>
          <cell r="G1437">
            <v>28.11</v>
          </cell>
          <cell r="H1437">
            <v>0.54</v>
          </cell>
          <cell r="I1437">
            <v>6.59</v>
          </cell>
          <cell r="J1437">
            <v>90.81</v>
          </cell>
        </row>
        <row r="1438">
          <cell r="A1438" t="str">
            <v>BSC_Lienz_A</v>
          </cell>
          <cell r="B1438">
            <v>1171</v>
          </cell>
          <cell r="C1438" t="str">
            <v>TILZ_Lienz</v>
          </cell>
          <cell r="D1438">
            <v>1</v>
          </cell>
          <cell r="E1438">
            <v>2</v>
          </cell>
          <cell r="F1438">
            <v>1.72</v>
          </cell>
          <cell r="G1438">
            <v>20.91</v>
          </cell>
          <cell r="H1438">
            <v>0.48</v>
          </cell>
          <cell r="I1438">
            <v>5.89</v>
          </cell>
          <cell r="J1438">
            <v>81.14</v>
          </cell>
        </row>
        <row r="1439">
          <cell r="A1439" t="str">
            <v>BSC_Lienz_A</v>
          </cell>
          <cell r="B1439">
            <v>1172</v>
          </cell>
          <cell r="C1439" t="str">
            <v>TILZ_Lienz</v>
          </cell>
          <cell r="D1439">
            <v>1</v>
          </cell>
          <cell r="E1439">
            <v>3</v>
          </cell>
          <cell r="F1439">
            <v>6.53</v>
          </cell>
          <cell r="G1439">
            <v>79.569999999999993</v>
          </cell>
          <cell r="H1439">
            <v>2</v>
          </cell>
          <cell r="I1439">
            <v>24.43</v>
          </cell>
          <cell r="J1439">
            <v>336.53</v>
          </cell>
        </row>
        <row r="1440">
          <cell r="A1440" t="str">
            <v>BSC_Lienz_A</v>
          </cell>
          <cell r="B1440">
            <v>1173</v>
          </cell>
          <cell r="C1440" t="str">
            <v>TILZ_Matrei</v>
          </cell>
          <cell r="D1440">
            <v>1</v>
          </cell>
          <cell r="E1440">
            <v>1</v>
          </cell>
          <cell r="F1440">
            <v>2.46</v>
          </cell>
          <cell r="G1440">
            <v>29.94</v>
          </cell>
          <cell r="H1440">
            <v>0.34</v>
          </cell>
          <cell r="I1440">
            <v>4.13</v>
          </cell>
          <cell r="J1440">
            <v>56.86</v>
          </cell>
        </row>
        <row r="1441">
          <cell r="A1441" t="str">
            <v>BSC_Lienz_A</v>
          </cell>
          <cell r="B1441">
            <v>8299</v>
          </cell>
          <cell r="C1441" t="str">
            <v>TILZ_Moos</v>
          </cell>
          <cell r="D1441">
            <v>1</v>
          </cell>
          <cell r="E1441">
            <v>1</v>
          </cell>
          <cell r="F1441">
            <v>0.86</v>
          </cell>
          <cell r="G1441">
            <v>10.52</v>
          </cell>
          <cell r="H1441">
            <v>0.11</v>
          </cell>
          <cell r="I1441">
            <v>1.32</v>
          </cell>
          <cell r="J1441">
            <v>18.149999999999999</v>
          </cell>
        </row>
        <row r="1442">
          <cell r="A1442" t="str">
            <v>BSC_Lienz_A</v>
          </cell>
          <cell r="B1442">
            <v>1174</v>
          </cell>
          <cell r="C1442" t="str">
            <v>TILZ_Nikolsdorf</v>
          </cell>
          <cell r="D1442">
            <v>1</v>
          </cell>
          <cell r="E1442">
            <v>1</v>
          </cell>
          <cell r="F1442">
            <v>1.1499999999999999</v>
          </cell>
          <cell r="G1442">
            <v>13.96</v>
          </cell>
          <cell r="H1442">
            <v>0.17</v>
          </cell>
          <cell r="I1442">
            <v>2.12</v>
          </cell>
          <cell r="J1442">
            <v>29.22</v>
          </cell>
        </row>
        <row r="1443">
          <cell r="A1443" t="str">
            <v>BSC_Lienz_A</v>
          </cell>
          <cell r="B1443">
            <v>1593</v>
          </cell>
          <cell r="C1443" t="str">
            <v>TILZ_Oberlienz</v>
          </cell>
          <cell r="D1443">
            <v>1</v>
          </cell>
          <cell r="E1443">
            <v>1</v>
          </cell>
          <cell r="F1443">
            <v>1.24</v>
          </cell>
          <cell r="G1443">
            <v>15.09</v>
          </cell>
          <cell r="H1443">
            <v>0.14000000000000001</v>
          </cell>
          <cell r="I1443">
            <v>1.73</v>
          </cell>
          <cell r="J1443">
            <v>23.88</v>
          </cell>
        </row>
        <row r="1444">
          <cell r="A1444" t="str">
            <v>BSC_Lienz_A</v>
          </cell>
          <cell r="B1444">
            <v>1594</v>
          </cell>
          <cell r="C1444" t="str">
            <v>TILZ_Schlaiten</v>
          </cell>
          <cell r="D1444">
            <v>1</v>
          </cell>
          <cell r="E1444">
            <v>1</v>
          </cell>
          <cell r="F1444">
            <v>0.81</v>
          </cell>
          <cell r="G1444">
            <v>9.8800000000000008</v>
          </cell>
          <cell r="H1444">
            <v>0.13</v>
          </cell>
          <cell r="I1444">
            <v>1.62</v>
          </cell>
          <cell r="J1444">
            <v>22.32</v>
          </cell>
        </row>
        <row r="1445">
          <cell r="A1445" t="str">
            <v>BSC_Lienz_A</v>
          </cell>
          <cell r="B1445">
            <v>1910</v>
          </cell>
          <cell r="C1445" t="str">
            <v>TILZ_Sillian</v>
          </cell>
          <cell r="D1445">
            <v>1</v>
          </cell>
          <cell r="E1445">
            <v>1</v>
          </cell>
          <cell r="F1445">
            <v>1.1000000000000001</v>
          </cell>
          <cell r="G1445">
            <v>13.44</v>
          </cell>
          <cell r="H1445">
            <v>0.32</v>
          </cell>
          <cell r="I1445">
            <v>3.85</v>
          </cell>
          <cell r="J1445">
            <v>53.07</v>
          </cell>
        </row>
        <row r="1446">
          <cell r="A1446" t="str">
            <v>BSC_Landeck_A</v>
          </cell>
          <cell r="B1446">
            <v>1625</v>
          </cell>
          <cell r="C1446" t="str">
            <v>TIRE_Bach</v>
          </cell>
          <cell r="D1446">
            <v>1</v>
          </cell>
          <cell r="E1446">
            <v>1</v>
          </cell>
          <cell r="F1446">
            <v>1.21</v>
          </cell>
          <cell r="G1446">
            <v>14.79</v>
          </cell>
          <cell r="H1446">
            <v>0.2</v>
          </cell>
          <cell r="I1446">
            <v>2.4500000000000002</v>
          </cell>
          <cell r="J1446">
            <v>33.71</v>
          </cell>
        </row>
        <row r="1447">
          <cell r="A1447" t="str">
            <v>BSC_Landeck_A</v>
          </cell>
          <cell r="B1447">
            <v>9720</v>
          </cell>
          <cell r="C1447" t="str">
            <v>TIRE_Berwang</v>
          </cell>
          <cell r="D1447">
            <v>1</v>
          </cell>
          <cell r="E1447">
            <v>1</v>
          </cell>
          <cell r="F1447">
            <v>1.01</v>
          </cell>
          <cell r="G1447">
            <v>12.38</v>
          </cell>
          <cell r="H1447">
            <v>0.17</v>
          </cell>
          <cell r="I1447">
            <v>2.04</v>
          </cell>
          <cell r="J1447">
            <v>28.05</v>
          </cell>
        </row>
        <row r="1448">
          <cell r="A1448" t="str">
            <v>BSC_Landeck_A</v>
          </cell>
          <cell r="B1448">
            <v>1001</v>
          </cell>
          <cell r="C1448" t="str">
            <v>TIRE_Biberwier</v>
          </cell>
          <cell r="D1448">
            <v>1</v>
          </cell>
          <cell r="E1448">
            <v>1</v>
          </cell>
          <cell r="F1448">
            <v>0.7</v>
          </cell>
          <cell r="G1448">
            <v>8.5399999999999991</v>
          </cell>
          <cell r="H1448">
            <v>0.15</v>
          </cell>
          <cell r="I1448">
            <v>1.79</v>
          </cell>
          <cell r="J1448">
            <v>24.69</v>
          </cell>
        </row>
        <row r="1449">
          <cell r="A1449" t="str">
            <v>BSC_Landeck_A</v>
          </cell>
          <cell r="B1449">
            <v>998</v>
          </cell>
          <cell r="C1449" t="str">
            <v>TIRE_Bichlbach</v>
          </cell>
          <cell r="D1449">
            <v>1</v>
          </cell>
          <cell r="E1449">
            <v>1</v>
          </cell>
          <cell r="F1449">
            <v>1.2</v>
          </cell>
          <cell r="G1449">
            <v>40.71</v>
          </cell>
          <cell r="H1449">
            <v>0.19</v>
          </cell>
          <cell r="I1449">
            <v>6.61</v>
          </cell>
          <cell r="J1449">
            <v>32.590000000000003</v>
          </cell>
        </row>
        <row r="1450">
          <cell r="A1450" t="str">
            <v>BSC_Landeck_A</v>
          </cell>
          <cell r="B1450">
            <v>1683</v>
          </cell>
          <cell r="C1450" t="str">
            <v>TIRE_Ehenbichl</v>
          </cell>
          <cell r="D1450">
            <v>1</v>
          </cell>
          <cell r="E1450">
            <v>1</v>
          </cell>
          <cell r="F1450">
            <v>2.2400000000000002</v>
          </cell>
          <cell r="G1450">
            <v>76.22</v>
          </cell>
          <cell r="H1450">
            <v>0.47</v>
          </cell>
          <cell r="I1450">
            <v>16.09</v>
          </cell>
          <cell r="J1450">
            <v>79.37</v>
          </cell>
        </row>
        <row r="1451">
          <cell r="A1451" t="str">
            <v>BSC_Landeck_A</v>
          </cell>
          <cell r="B1451">
            <v>1000</v>
          </cell>
          <cell r="C1451" t="str">
            <v>TIRE_Ehrwald</v>
          </cell>
          <cell r="D1451">
            <v>1</v>
          </cell>
          <cell r="E1451">
            <v>1</v>
          </cell>
          <cell r="F1451">
            <v>2.9</v>
          </cell>
          <cell r="G1451">
            <v>35.299999999999997</v>
          </cell>
          <cell r="H1451">
            <v>0.78</v>
          </cell>
          <cell r="I1451">
            <v>9.48</v>
          </cell>
          <cell r="J1451">
            <v>130.6</v>
          </cell>
        </row>
        <row r="1452">
          <cell r="A1452" t="str">
            <v>BSC_Landeck_A</v>
          </cell>
          <cell r="B1452">
            <v>1626</v>
          </cell>
          <cell r="C1452" t="str">
            <v>TIRE_Griessau</v>
          </cell>
          <cell r="D1452">
            <v>1</v>
          </cell>
          <cell r="E1452">
            <v>1</v>
          </cell>
          <cell r="F1452">
            <v>1.86</v>
          </cell>
          <cell r="G1452">
            <v>22.65</v>
          </cell>
          <cell r="H1452">
            <v>0.28000000000000003</v>
          </cell>
          <cell r="I1452">
            <v>3.36</v>
          </cell>
          <cell r="J1452">
            <v>46.27</v>
          </cell>
        </row>
        <row r="1453">
          <cell r="A1453" t="str">
            <v>BSC_Landeck_A</v>
          </cell>
          <cell r="B1453">
            <v>1630</v>
          </cell>
          <cell r="C1453" t="str">
            <v>TIRE_Holzgau</v>
          </cell>
          <cell r="D1453">
            <v>1</v>
          </cell>
          <cell r="E1453">
            <v>1</v>
          </cell>
          <cell r="F1453">
            <v>1.26</v>
          </cell>
          <cell r="G1453">
            <v>15.33</v>
          </cell>
          <cell r="H1453">
            <v>0.2</v>
          </cell>
          <cell r="I1453">
            <v>2.48</v>
          </cell>
          <cell r="J1453">
            <v>34.22</v>
          </cell>
        </row>
        <row r="1454">
          <cell r="A1454" t="str">
            <v>BSC_Landeck_A</v>
          </cell>
          <cell r="B1454">
            <v>999</v>
          </cell>
          <cell r="C1454" t="str">
            <v>TIRE_Laehn</v>
          </cell>
          <cell r="D1454">
            <v>1</v>
          </cell>
          <cell r="E1454">
            <v>1</v>
          </cell>
          <cell r="F1454">
            <v>0.78</v>
          </cell>
          <cell r="G1454">
            <v>9.51</v>
          </cell>
          <cell r="H1454">
            <v>0.15</v>
          </cell>
          <cell r="I1454">
            <v>1.84</v>
          </cell>
          <cell r="J1454">
            <v>25.34</v>
          </cell>
        </row>
        <row r="1455">
          <cell r="A1455" t="str">
            <v>BSC_Bludenz_A</v>
          </cell>
          <cell r="B1455">
            <v>1623</v>
          </cell>
          <cell r="C1455" t="str">
            <v>TIRE_Lechleithen</v>
          </cell>
          <cell r="D1455">
            <v>1</v>
          </cell>
          <cell r="E1455">
            <v>1</v>
          </cell>
          <cell r="F1455">
            <v>0.96</v>
          </cell>
          <cell r="G1455">
            <v>11.71</v>
          </cell>
          <cell r="H1455">
            <v>0.11</v>
          </cell>
          <cell r="I1455">
            <v>1.35</v>
          </cell>
          <cell r="J1455">
            <v>18.63</v>
          </cell>
        </row>
        <row r="1456">
          <cell r="A1456" t="str">
            <v>BSC_Landeck_A</v>
          </cell>
          <cell r="B1456">
            <v>9692</v>
          </cell>
          <cell r="C1456" t="str">
            <v>TIRE_Nesselwaengle</v>
          </cell>
          <cell r="D1456">
            <v>1</v>
          </cell>
          <cell r="E1456">
            <v>1</v>
          </cell>
          <cell r="F1456">
            <v>2.52</v>
          </cell>
          <cell r="G1456">
            <v>30.7</v>
          </cell>
          <cell r="H1456">
            <v>0.54</v>
          </cell>
          <cell r="I1456">
            <v>6.53</v>
          </cell>
          <cell r="J1456">
            <v>89.96</v>
          </cell>
        </row>
        <row r="1457">
          <cell r="A1457" t="str">
            <v>BSC_Landeck_A</v>
          </cell>
          <cell r="B1457">
            <v>995</v>
          </cell>
          <cell r="C1457" t="str">
            <v>TIRE_Unterletzen</v>
          </cell>
          <cell r="D1457">
            <v>1</v>
          </cell>
          <cell r="E1457">
            <v>1</v>
          </cell>
          <cell r="F1457">
            <v>1.05</v>
          </cell>
          <cell r="G1457">
            <v>12.8</v>
          </cell>
          <cell r="H1457">
            <v>0.27</v>
          </cell>
          <cell r="I1457">
            <v>3.31</v>
          </cell>
          <cell r="J1457">
            <v>45.62</v>
          </cell>
        </row>
        <row r="1458">
          <cell r="A1458" t="str">
            <v>BSC_Landeck_A</v>
          </cell>
          <cell r="B1458">
            <v>993</v>
          </cell>
          <cell r="C1458" t="str">
            <v>TIRE_Vils</v>
          </cell>
          <cell r="D1458">
            <v>1</v>
          </cell>
          <cell r="E1458">
            <v>1</v>
          </cell>
          <cell r="F1458">
            <v>0.86</v>
          </cell>
          <cell r="G1458">
            <v>10.55</v>
          </cell>
          <cell r="H1458">
            <v>0.14000000000000001</v>
          </cell>
          <cell r="I1458">
            <v>1.76</v>
          </cell>
          <cell r="J1458">
            <v>24.25</v>
          </cell>
        </row>
        <row r="1459">
          <cell r="A1459" t="str">
            <v>BSC_Landeck_A</v>
          </cell>
          <cell r="B1459">
            <v>996</v>
          </cell>
          <cell r="C1459" t="str">
            <v>TIRE_Waenglerstr</v>
          </cell>
          <cell r="D1459">
            <v>1</v>
          </cell>
          <cell r="E1459">
            <v>1</v>
          </cell>
          <cell r="F1459">
            <v>3.74</v>
          </cell>
          <cell r="G1459">
            <v>45.64</v>
          </cell>
          <cell r="H1459">
            <v>1.4</v>
          </cell>
          <cell r="I1459">
            <v>17.079999999999998</v>
          </cell>
          <cell r="J1459">
            <v>235.28</v>
          </cell>
        </row>
        <row r="1460">
          <cell r="A1460" t="str">
            <v>BSC_Landeck_A</v>
          </cell>
          <cell r="B1460">
            <v>1629</v>
          </cell>
          <cell r="C1460" t="str">
            <v>TIRE_Weissenbach</v>
          </cell>
          <cell r="D1460">
            <v>1</v>
          </cell>
          <cell r="E1460">
            <v>1</v>
          </cell>
          <cell r="F1460">
            <v>1.32</v>
          </cell>
          <cell r="G1460">
            <v>16.13</v>
          </cell>
          <cell r="H1460">
            <v>0.15</v>
          </cell>
          <cell r="I1460">
            <v>1.79</v>
          </cell>
          <cell r="J1460">
            <v>24.65</v>
          </cell>
        </row>
        <row r="1461">
          <cell r="A1461" t="str">
            <v>BSC_Innsbruck_B</v>
          </cell>
          <cell r="B1461">
            <v>1420</v>
          </cell>
          <cell r="C1461" t="str">
            <v>TISZ_Achenkirch</v>
          </cell>
          <cell r="D1461">
            <v>1</v>
          </cell>
          <cell r="E1461">
            <v>1</v>
          </cell>
          <cell r="F1461">
            <v>1.89</v>
          </cell>
          <cell r="G1461">
            <v>23.08</v>
          </cell>
          <cell r="H1461">
            <v>0.46</v>
          </cell>
          <cell r="I1461">
            <v>5.6</v>
          </cell>
          <cell r="J1461">
            <v>77.13</v>
          </cell>
        </row>
        <row r="1462">
          <cell r="A1462" t="str">
            <v>BSC_Innsbruck_B</v>
          </cell>
          <cell r="B1462">
            <v>1421</v>
          </cell>
          <cell r="C1462" t="str">
            <v>TISZ_Achenwald</v>
          </cell>
          <cell r="D1462">
            <v>1</v>
          </cell>
          <cell r="E1462">
            <v>1</v>
          </cell>
          <cell r="F1462">
            <v>0.56000000000000005</v>
          </cell>
          <cell r="G1462">
            <v>18.989999999999998</v>
          </cell>
          <cell r="H1462">
            <v>0.06</v>
          </cell>
          <cell r="I1462">
            <v>1.92</v>
          </cell>
          <cell r="J1462">
            <v>9.4700000000000006</v>
          </cell>
        </row>
        <row r="1463">
          <cell r="A1463" t="str">
            <v>BSC_Wörgl_A</v>
          </cell>
          <cell r="B1463">
            <v>271</v>
          </cell>
          <cell r="C1463" t="str">
            <v>TISZ_Fuegen</v>
          </cell>
          <cell r="D1463">
            <v>1</v>
          </cell>
          <cell r="E1463">
            <v>1</v>
          </cell>
          <cell r="F1463">
            <v>5.89</v>
          </cell>
          <cell r="G1463">
            <v>71.86</v>
          </cell>
          <cell r="H1463">
            <v>1.81</v>
          </cell>
          <cell r="I1463">
            <v>22.09</v>
          </cell>
          <cell r="J1463">
            <v>304.25</v>
          </cell>
        </row>
        <row r="1464">
          <cell r="A1464" t="str">
            <v>BSC_Innsbruck_B</v>
          </cell>
          <cell r="B1464">
            <v>1082</v>
          </cell>
          <cell r="C1464" t="str">
            <v>TISZ_Gerlos</v>
          </cell>
          <cell r="D1464">
            <v>1</v>
          </cell>
          <cell r="E1464">
            <v>1</v>
          </cell>
          <cell r="F1464">
            <v>1.74</v>
          </cell>
          <cell r="G1464">
            <v>21.25</v>
          </cell>
          <cell r="H1464">
            <v>0.15</v>
          </cell>
          <cell r="I1464">
            <v>1.85</v>
          </cell>
          <cell r="J1464">
            <v>25.55</v>
          </cell>
        </row>
        <row r="1465">
          <cell r="A1465" t="str">
            <v>BSC_Innsbruck_B</v>
          </cell>
          <cell r="B1465">
            <v>1081</v>
          </cell>
          <cell r="C1465" t="str">
            <v>TISZ_Grasegg</v>
          </cell>
          <cell r="D1465">
            <v>1</v>
          </cell>
          <cell r="E1465">
            <v>1</v>
          </cell>
          <cell r="F1465">
            <v>1.06</v>
          </cell>
          <cell r="G1465">
            <v>36.11</v>
          </cell>
          <cell r="H1465">
            <v>0.08</v>
          </cell>
          <cell r="I1465">
            <v>2.67</v>
          </cell>
          <cell r="J1465">
            <v>13.17</v>
          </cell>
        </row>
        <row r="1466">
          <cell r="A1466" t="str">
            <v>BSC_Wörgl_A</v>
          </cell>
          <cell r="B1466">
            <v>308</v>
          </cell>
          <cell r="C1466" t="str">
            <v>TISZ_Hintertux</v>
          </cell>
          <cell r="D1466">
            <v>1</v>
          </cell>
          <cell r="E1466">
            <v>1</v>
          </cell>
          <cell r="F1466">
            <v>0.78</v>
          </cell>
          <cell r="G1466">
            <v>9.48</v>
          </cell>
          <cell r="H1466">
            <v>0.13</v>
          </cell>
          <cell r="I1466">
            <v>1.54</v>
          </cell>
          <cell r="J1466">
            <v>21.22</v>
          </cell>
        </row>
        <row r="1467">
          <cell r="A1467" t="str">
            <v>BSC_Innsbruck_B</v>
          </cell>
          <cell r="B1467">
            <v>389</v>
          </cell>
          <cell r="C1467" t="str">
            <v>TISZ_Jenbach</v>
          </cell>
          <cell r="D1467">
            <v>1</v>
          </cell>
          <cell r="E1467">
            <v>1</v>
          </cell>
          <cell r="F1467">
            <v>8.8699999999999992</v>
          </cell>
          <cell r="G1467">
            <v>108.14</v>
          </cell>
          <cell r="H1467">
            <v>2.39</v>
          </cell>
          <cell r="I1467">
            <v>29.18</v>
          </cell>
          <cell r="J1467">
            <v>401.98</v>
          </cell>
        </row>
        <row r="1468">
          <cell r="A1468" t="str">
            <v>BSC_Wörgl_A</v>
          </cell>
          <cell r="B1468">
            <v>404</v>
          </cell>
          <cell r="C1468" t="str">
            <v>TISZ_Juns</v>
          </cell>
          <cell r="D1468">
            <v>1</v>
          </cell>
          <cell r="E1468">
            <v>1</v>
          </cell>
          <cell r="F1468">
            <v>1.57</v>
          </cell>
          <cell r="G1468">
            <v>19.18</v>
          </cell>
          <cell r="H1468">
            <v>0.32</v>
          </cell>
          <cell r="I1468">
            <v>3.86</v>
          </cell>
          <cell r="J1468">
            <v>53.18</v>
          </cell>
        </row>
        <row r="1469">
          <cell r="A1469" t="str">
            <v>BSC_Innsbruck_B</v>
          </cell>
          <cell r="B1469">
            <v>1966</v>
          </cell>
          <cell r="C1469" t="str">
            <v>TISZ_Maurach</v>
          </cell>
          <cell r="D1469">
            <v>1</v>
          </cell>
          <cell r="E1469">
            <v>1</v>
          </cell>
          <cell r="F1469">
            <v>2.56</v>
          </cell>
          <cell r="G1469">
            <v>31.19</v>
          </cell>
          <cell r="H1469">
            <v>0.62</v>
          </cell>
          <cell r="I1469">
            <v>7.53</v>
          </cell>
          <cell r="J1469">
            <v>103.76</v>
          </cell>
        </row>
        <row r="1470">
          <cell r="A1470" t="str">
            <v>BSC_Wörgl_A</v>
          </cell>
          <cell r="B1470">
            <v>268</v>
          </cell>
          <cell r="C1470" t="str">
            <v>TISZ_Mayrhofen</v>
          </cell>
          <cell r="D1470">
            <v>1</v>
          </cell>
          <cell r="E1470">
            <v>1</v>
          </cell>
          <cell r="F1470">
            <v>5.05</v>
          </cell>
          <cell r="G1470">
            <v>61.58</v>
          </cell>
          <cell r="H1470">
            <v>1.1299999999999999</v>
          </cell>
          <cell r="I1470">
            <v>13.79</v>
          </cell>
          <cell r="J1470">
            <v>189.94</v>
          </cell>
        </row>
        <row r="1471">
          <cell r="A1471" t="str">
            <v>BSC_Wörgl_A</v>
          </cell>
          <cell r="B1471">
            <v>269</v>
          </cell>
          <cell r="C1471" t="str">
            <v>TISZ_Mayrhofen</v>
          </cell>
          <cell r="D1471">
            <v>1</v>
          </cell>
          <cell r="E1471">
            <v>2</v>
          </cell>
          <cell r="F1471">
            <v>2.7</v>
          </cell>
          <cell r="G1471">
            <v>32.9</v>
          </cell>
          <cell r="H1471">
            <v>0.55000000000000004</v>
          </cell>
          <cell r="I1471">
            <v>6.76</v>
          </cell>
          <cell r="J1471">
            <v>93.18</v>
          </cell>
        </row>
        <row r="1472">
          <cell r="A1472" t="str">
            <v>BSC_Wörgl_A</v>
          </cell>
          <cell r="B1472">
            <v>382</v>
          </cell>
          <cell r="C1472" t="str">
            <v>TISZ_Peerdille</v>
          </cell>
          <cell r="D1472">
            <v>1</v>
          </cell>
          <cell r="E1472">
            <v>1</v>
          </cell>
          <cell r="F1472">
            <v>0.94</v>
          </cell>
          <cell r="G1472">
            <v>11.43</v>
          </cell>
          <cell r="H1472">
            <v>0.13</v>
          </cell>
          <cell r="I1472">
            <v>1.54</v>
          </cell>
          <cell r="J1472">
            <v>21.24</v>
          </cell>
        </row>
        <row r="1473">
          <cell r="A1473" t="str">
            <v>BSC_Innsbruck_B</v>
          </cell>
          <cell r="B1473">
            <v>1419</v>
          </cell>
          <cell r="C1473" t="str">
            <v>TISZ_Pertisau</v>
          </cell>
          <cell r="D1473">
            <v>1</v>
          </cell>
          <cell r="E1473">
            <v>1</v>
          </cell>
          <cell r="F1473">
            <v>2.06</v>
          </cell>
          <cell r="G1473">
            <v>70.010000000000005</v>
          </cell>
          <cell r="H1473">
            <v>0.54</v>
          </cell>
          <cell r="I1473">
            <v>18.239999999999998</v>
          </cell>
          <cell r="J1473">
            <v>89.96</v>
          </cell>
        </row>
        <row r="1474">
          <cell r="A1474" t="str">
            <v>BSC_Innsbruck_B</v>
          </cell>
          <cell r="B1474">
            <v>388</v>
          </cell>
          <cell r="C1474" t="str">
            <v>TISZ_Schwaz</v>
          </cell>
          <cell r="D1474">
            <v>1</v>
          </cell>
          <cell r="E1474">
            <v>1</v>
          </cell>
          <cell r="F1474">
            <v>14.82</v>
          </cell>
          <cell r="G1474">
            <v>73.569999999999993</v>
          </cell>
          <cell r="H1474">
            <v>5.15</v>
          </cell>
          <cell r="I1474">
            <v>25.55</v>
          </cell>
          <cell r="J1474">
            <v>865.09</v>
          </cell>
        </row>
        <row r="1475">
          <cell r="A1475" t="str">
            <v>BSC_Innsbruck_B</v>
          </cell>
          <cell r="B1475">
            <v>7465</v>
          </cell>
          <cell r="C1475" t="str">
            <v>TISZ_Steinberg</v>
          </cell>
          <cell r="D1475">
            <v>1</v>
          </cell>
          <cell r="E1475">
            <v>1</v>
          </cell>
          <cell r="F1475">
            <v>0.46</v>
          </cell>
          <cell r="G1475">
            <v>5.58</v>
          </cell>
          <cell r="H1475">
            <v>0.05</v>
          </cell>
          <cell r="I1475">
            <v>0.56000000000000005</v>
          </cell>
          <cell r="J1475">
            <v>7.7</v>
          </cell>
        </row>
        <row r="1476">
          <cell r="A1476" t="str">
            <v>BSC_Wörgl_A</v>
          </cell>
          <cell r="B1476">
            <v>270</v>
          </cell>
          <cell r="C1476" t="str">
            <v>TISZ_Stumm</v>
          </cell>
          <cell r="D1476">
            <v>1</v>
          </cell>
          <cell r="E1476">
            <v>1</v>
          </cell>
          <cell r="F1476">
            <v>4.42</v>
          </cell>
          <cell r="G1476">
            <v>53.84</v>
          </cell>
          <cell r="H1476">
            <v>1.26</v>
          </cell>
          <cell r="I1476">
            <v>15.41</v>
          </cell>
          <cell r="J1476">
            <v>212.36</v>
          </cell>
        </row>
        <row r="1477">
          <cell r="A1477" t="str">
            <v>BSC_Innsbruck_B</v>
          </cell>
          <cell r="B1477">
            <v>198</v>
          </cell>
          <cell r="C1477" t="str">
            <v>TISZ_Weer</v>
          </cell>
          <cell r="D1477">
            <v>1</v>
          </cell>
          <cell r="E1477">
            <v>1</v>
          </cell>
          <cell r="F1477">
            <v>5.08</v>
          </cell>
          <cell r="G1477">
            <v>61.89</v>
          </cell>
          <cell r="H1477">
            <v>1.63</v>
          </cell>
          <cell r="I1477">
            <v>19.899999999999999</v>
          </cell>
          <cell r="J1477">
            <v>274.20999999999998</v>
          </cell>
        </row>
        <row r="1478">
          <cell r="A1478" t="str">
            <v>BSC_Wörgl_A</v>
          </cell>
          <cell r="B1478">
            <v>390</v>
          </cell>
          <cell r="C1478" t="str">
            <v>TISZ_Wiesing</v>
          </cell>
          <cell r="D1478">
            <v>1</v>
          </cell>
          <cell r="E1478">
            <v>1</v>
          </cell>
          <cell r="F1478">
            <v>4.57</v>
          </cell>
          <cell r="G1478">
            <v>55.73</v>
          </cell>
          <cell r="H1478">
            <v>1.4</v>
          </cell>
          <cell r="I1478">
            <v>17.07</v>
          </cell>
          <cell r="J1478">
            <v>235.13</v>
          </cell>
        </row>
        <row r="1479">
          <cell r="A1479" t="str">
            <v>BSC_Wörgl_A</v>
          </cell>
          <cell r="B1479">
            <v>267</v>
          </cell>
          <cell r="C1479" t="str">
            <v>TISZ_Zell</v>
          </cell>
          <cell r="D1479">
            <v>1</v>
          </cell>
          <cell r="E1479">
            <v>1</v>
          </cell>
          <cell r="F1479">
            <v>3.65</v>
          </cell>
          <cell r="G1479">
            <v>44.51</v>
          </cell>
          <cell r="H1479">
            <v>1.08</v>
          </cell>
          <cell r="I1479">
            <v>13.23</v>
          </cell>
          <cell r="J1479">
            <v>182.23</v>
          </cell>
        </row>
        <row r="1480">
          <cell r="A1480" t="str">
            <v>BSC_Bregenz_A</v>
          </cell>
          <cell r="B1480">
            <v>1636</v>
          </cell>
          <cell r="C1480" t="str">
            <v>VABE_Alberschwende</v>
          </cell>
          <cell r="D1480">
            <v>1</v>
          </cell>
          <cell r="E1480">
            <v>1</v>
          </cell>
          <cell r="F1480">
            <v>1.72</v>
          </cell>
          <cell r="G1480">
            <v>20.97</v>
          </cell>
          <cell r="H1480">
            <v>0.18</v>
          </cell>
          <cell r="I1480">
            <v>2.17</v>
          </cell>
          <cell r="J1480">
            <v>29.91</v>
          </cell>
        </row>
        <row r="1481">
          <cell r="A1481" t="str">
            <v>BSC_Bregenz_A</v>
          </cell>
          <cell r="B1481">
            <v>1678</v>
          </cell>
          <cell r="C1481" t="str">
            <v>VABE_Au</v>
          </cell>
          <cell r="D1481">
            <v>1</v>
          </cell>
          <cell r="E1481">
            <v>1</v>
          </cell>
          <cell r="F1481">
            <v>1.28</v>
          </cell>
          <cell r="G1481">
            <v>15.64</v>
          </cell>
          <cell r="H1481">
            <v>0.12</v>
          </cell>
          <cell r="I1481">
            <v>1.52</v>
          </cell>
          <cell r="J1481">
            <v>20.95</v>
          </cell>
        </row>
        <row r="1482">
          <cell r="A1482" t="str">
            <v>BSC_Bregenz_A</v>
          </cell>
          <cell r="B1482">
            <v>604</v>
          </cell>
          <cell r="C1482" t="str">
            <v>VABE_Bahnhofstr</v>
          </cell>
          <cell r="D1482">
            <v>1</v>
          </cell>
          <cell r="E1482">
            <v>1</v>
          </cell>
          <cell r="F1482">
            <v>4.1399999999999997</v>
          </cell>
          <cell r="G1482">
            <v>141.12</v>
          </cell>
          <cell r="H1482">
            <v>0.91</v>
          </cell>
          <cell r="I1482">
            <v>31.14</v>
          </cell>
          <cell r="J1482">
            <v>153.57</v>
          </cell>
        </row>
        <row r="1483">
          <cell r="A1483" t="str">
            <v>BSC_Bregenz_A</v>
          </cell>
          <cell r="B1483">
            <v>605</v>
          </cell>
          <cell r="C1483" t="str">
            <v>VABE_Bahnhofstr</v>
          </cell>
          <cell r="D1483">
            <v>1</v>
          </cell>
          <cell r="E1483">
            <v>2</v>
          </cell>
          <cell r="F1483">
            <v>3.22</v>
          </cell>
          <cell r="G1483">
            <v>109.69</v>
          </cell>
          <cell r="H1483">
            <v>0.86</v>
          </cell>
          <cell r="I1483">
            <v>29.2</v>
          </cell>
          <cell r="J1483">
            <v>143.97999999999999</v>
          </cell>
        </row>
        <row r="1484">
          <cell r="A1484" t="str">
            <v>BSC_Bregenz_A</v>
          </cell>
          <cell r="B1484">
            <v>1675</v>
          </cell>
          <cell r="C1484" t="str">
            <v>VABE_Bizau</v>
          </cell>
          <cell r="D1484">
            <v>1</v>
          </cell>
          <cell r="E1484">
            <v>1</v>
          </cell>
          <cell r="F1484">
            <v>1.21</v>
          </cell>
          <cell r="G1484">
            <v>14.73</v>
          </cell>
          <cell r="H1484">
            <v>0.1</v>
          </cell>
          <cell r="I1484">
            <v>1.18</v>
          </cell>
          <cell r="J1484">
            <v>16.28</v>
          </cell>
        </row>
        <row r="1485">
          <cell r="A1485" t="str">
            <v>BSC_Bregenz_A</v>
          </cell>
          <cell r="B1485">
            <v>1638</v>
          </cell>
          <cell r="C1485" t="str">
            <v>VABE_Egg</v>
          </cell>
          <cell r="D1485">
            <v>1</v>
          </cell>
          <cell r="E1485">
            <v>1</v>
          </cell>
          <cell r="F1485">
            <v>0.57999999999999996</v>
          </cell>
          <cell r="G1485">
            <v>7.07</v>
          </cell>
          <cell r="H1485">
            <v>0.08</v>
          </cell>
          <cell r="I1485">
            <v>1.03</v>
          </cell>
          <cell r="J1485">
            <v>14.2</v>
          </cell>
        </row>
        <row r="1486">
          <cell r="A1486" t="str">
            <v>BSC_Bregenz_A</v>
          </cell>
          <cell r="B1486">
            <v>10640</v>
          </cell>
          <cell r="C1486" t="str">
            <v>VABE_Egg</v>
          </cell>
          <cell r="D1486">
            <v>1</v>
          </cell>
          <cell r="E1486">
            <v>2</v>
          </cell>
          <cell r="F1486">
            <v>0.64</v>
          </cell>
          <cell r="G1486">
            <v>7.84</v>
          </cell>
          <cell r="H1486">
            <v>0.06</v>
          </cell>
          <cell r="I1486">
            <v>0.79</v>
          </cell>
          <cell r="J1486">
            <v>10.89</v>
          </cell>
        </row>
        <row r="1487">
          <cell r="A1487" t="str">
            <v>BSC_Bregenz_A</v>
          </cell>
          <cell r="B1487">
            <v>608</v>
          </cell>
          <cell r="C1487" t="str">
            <v>VABE_Hard</v>
          </cell>
          <cell r="D1487">
            <v>1</v>
          </cell>
          <cell r="E1487">
            <v>1</v>
          </cell>
          <cell r="F1487">
            <v>1.93</v>
          </cell>
          <cell r="G1487">
            <v>65.66</v>
          </cell>
          <cell r="H1487">
            <v>0.59</v>
          </cell>
          <cell r="I1487">
            <v>20.149999999999999</v>
          </cell>
          <cell r="J1487">
            <v>99.36</v>
          </cell>
        </row>
        <row r="1488">
          <cell r="A1488" t="str">
            <v>BSC_Bregenz_A</v>
          </cell>
          <cell r="B1488">
            <v>609</v>
          </cell>
          <cell r="C1488" t="str">
            <v>VABE_Hard</v>
          </cell>
          <cell r="D1488">
            <v>1</v>
          </cell>
          <cell r="E1488">
            <v>2</v>
          </cell>
          <cell r="F1488">
            <v>2.4900000000000002</v>
          </cell>
          <cell r="G1488">
            <v>84.91</v>
          </cell>
          <cell r="H1488">
            <v>0.7</v>
          </cell>
          <cell r="I1488">
            <v>23.98</v>
          </cell>
          <cell r="J1488">
            <v>118.24</v>
          </cell>
        </row>
        <row r="1489">
          <cell r="A1489" t="str">
            <v>BSC_Bregenz_A</v>
          </cell>
          <cell r="B1489">
            <v>1639</v>
          </cell>
          <cell r="C1489" t="str">
            <v>VABE_Hittisau</v>
          </cell>
          <cell r="D1489">
            <v>1</v>
          </cell>
          <cell r="E1489">
            <v>1</v>
          </cell>
          <cell r="F1489">
            <v>1.1100000000000001</v>
          </cell>
          <cell r="G1489">
            <v>13.51</v>
          </cell>
          <cell r="H1489">
            <v>0.11</v>
          </cell>
          <cell r="I1489">
            <v>1.32</v>
          </cell>
          <cell r="J1489">
            <v>18.21</v>
          </cell>
        </row>
        <row r="1490">
          <cell r="A1490" t="str">
            <v>BSC_Bludenz_A</v>
          </cell>
          <cell r="B1490">
            <v>1633</v>
          </cell>
          <cell r="C1490" t="str">
            <v>VABE_Hochkrumbach</v>
          </cell>
          <cell r="D1490">
            <v>1</v>
          </cell>
          <cell r="E1490">
            <v>1</v>
          </cell>
          <cell r="F1490">
            <v>0.44</v>
          </cell>
          <cell r="G1490">
            <v>5.34</v>
          </cell>
          <cell r="H1490">
            <v>0.03</v>
          </cell>
          <cell r="I1490">
            <v>0.33</v>
          </cell>
          <cell r="J1490">
            <v>4.54</v>
          </cell>
        </row>
        <row r="1491">
          <cell r="A1491" t="str">
            <v>BSC_Bregenz_A</v>
          </cell>
          <cell r="B1491">
            <v>835</v>
          </cell>
          <cell r="C1491" t="str">
            <v>VABE_Hoechst</v>
          </cell>
          <cell r="D1491">
            <v>1</v>
          </cell>
          <cell r="E1491">
            <v>1</v>
          </cell>
          <cell r="F1491">
            <v>3.45</v>
          </cell>
          <cell r="G1491">
            <v>117.62</v>
          </cell>
          <cell r="H1491">
            <v>0.98</v>
          </cell>
          <cell r="I1491">
            <v>33.53</v>
          </cell>
          <cell r="J1491">
            <v>165.34</v>
          </cell>
        </row>
        <row r="1492">
          <cell r="A1492" t="str">
            <v>BSC_Bregenz_A</v>
          </cell>
          <cell r="B1492">
            <v>836</v>
          </cell>
          <cell r="C1492" t="str">
            <v>VABE_Hoechst</v>
          </cell>
          <cell r="D1492">
            <v>1</v>
          </cell>
          <cell r="E1492">
            <v>2</v>
          </cell>
          <cell r="F1492">
            <v>3.41</v>
          </cell>
          <cell r="G1492">
            <v>41.58</v>
          </cell>
          <cell r="H1492">
            <v>1.06</v>
          </cell>
          <cell r="I1492">
            <v>12.93</v>
          </cell>
          <cell r="J1492">
            <v>178.17</v>
          </cell>
        </row>
        <row r="1493">
          <cell r="A1493" t="str">
            <v>BSC_Bregenz_A</v>
          </cell>
          <cell r="B1493">
            <v>697</v>
          </cell>
          <cell r="C1493" t="str">
            <v>VABE_Hoerbranz</v>
          </cell>
          <cell r="D1493">
            <v>1</v>
          </cell>
          <cell r="E1493">
            <v>1</v>
          </cell>
          <cell r="F1493">
            <v>1.74</v>
          </cell>
          <cell r="G1493">
            <v>59.19</v>
          </cell>
          <cell r="H1493">
            <v>0.44</v>
          </cell>
          <cell r="I1493">
            <v>15.1</v>
          </cell>
          <cell r="J1493">
            <v>74.45</v>
          </cell>
        </row>
        <row r="1494">
          <cell r="A1494" t="str">
            <v>BSC_Bregenz_A</v>
          </cell>
          <cell r="B1494">
            <v>698</v>
          </cell>
          <cell r="C1494" t="str">
            <v>VABE_Hoerbranz</v>
          </cell>
          <cell r="D1494">
            <v>1</v>
          </cell>
          <cell r="E1494">
            <v>2</v>
          </cell>
          <cell r="F1494">
            <v>4.72</v>
          </cell>
          <cell r="G1494">
            <v>160.96</v>
          </cell>
          <cell r="H1494">
            <v>1.23</v>
          </cell>
          <cell r="I1494">
            <v>41.88</v>
          </cell>
          <cell r="J1494">
            <v>206.53</v>
          </cell>
        </row>
        <row r="1495">
          <cell r="A1495" t="str">
            <v>BSC_Bregenz_A</v>
          </cell>
          <cell r="B1495">
            <v>606</v>
          </cell>
          <cell r="C1495" t="str">
            <v>VABE_In_der_Braike</v>
          </cell>
          <cell r="D1495">
            <v>1</v>
          </cell>
          <cell r="E1495">
            <v>1</v>
          </cell>
          <cell r="F1495">
            <v>4.63</v>
          </cell>
          <cell r="G1495">
            <v>56.46</v>
          </cell>
          <cell r="H1495">
            <v>1.52</v>
          </cell>
          <cell r="I1495">
            <v>18.559999999999999</v>
          </cell>
          <cell r="J1495">
            <v>255.68</v>
          </cell>
        </row>
        <row r="1496">
          <cell r="A1496" t="str">
            <v>BSC_Bregenz_A</v>
          </cell>
          <cell r="B1496">
            <v>607</v>
          </cell>
          <cell r="C1496" t="str">
            <v>VABE_In_der_Braike</v>
          </cell>
          <cell r="D1496">
            <v>1</v>
          </cell>
          <cell r="E1496">
            <v>2</v>
          </cell>
          <cell r="F1496">
            <v>5.48</v>
          </cell>
          <cell r="G1496">
            <v>186.77</v>
          </cell>
          <cell r="H1496">
            <v>1.98</v>
          </cell>
          <cell r="I1496">
            <v>67.37</v>
          </cell>
          <cell r="J1496">
            <v>332.21</v>
          </cell>
        </row>
        <row r="1497">
          <cell r="A1497" t="str">
            <v>BSC_Bregenz_A</v>
          </cell>
          <cell r="B1497">
            <v>696</v>
          </cell>
          <cell r="C1497" t="str">
            <v>VABE_Josef_Huter_Str</v>
          </cell>
          <cell r="D1497">
            <v>1</v>
          </cell>
          <cell r="E1497">
            <v>1</v>
          </cell>
          <cell r="F1497">
            <v>2.94</v>
          </cell>
          <cell r="G1497">
            <v>100.07</v>
          </cell>
          <cell r="H1497">
            <v>0.71</v>
          </cell>
          <cell r="I1497">
            <v>24.17</v>
          </cell>
          <cell r="J1497">
            <v>119.2</v>
          </cell>
        </row>
        <row r="1498">
          <cell r="A1498" t="str">
            <v>BSC_Bregenz_A</v>
          </cell>
          <cell r="B1498">
            <v>1637</v>
          </cell>
          <cell r="C1498" t="str">
            <v>VABE_Langenegg</v>
          </cell>
          <cell r="D1498">
            <v>1</v>
          </cell>
          <cell r="E1498">
            <v>1</v>
          </cell>
          <cell r="F1498">
            <v>1.08</v>
          </cell>
          <cell r="G1498">
            <v>13.2</v>
          </cell>
          <cell r="H1498">
            <v>0.11</v>
          </cell>
          <cell r="I1498">
            <v>1.38</v>
          </cell>
          <cell r="J1498">
            <v>18.96</v>
          </cell>
        </row>
        <row r="1499">
          <cell r="A1499" t="str">
            <v>BSC_Bregenz_A</v>
          </cell>
          <cell r="B1499">
            <v>10641</v>
          </cell>
          <cell r="C1499" t="str">
            <v>VABE_Langenegg</v>
          </cell>
          <cell r="D1499">
            <v>1</v>
          </cell>
          <cell r="E1499">
            <v>2</v>
          </cell>
          <cell r="F1499">
            <v>0.64</v>
          </cell>
          <cell r="G1499">
            <v>7.74</v>
          </cell>
          <cell r="H1499">
            <v>0.06</v>
          </cell>
          <cell r="I1499">
            <v>0.76</v>
          </cell>
          <cell r="J1499">
            <v>10.45</v>
          </cell>
        </row>
        <row r="1500">
          <cell r="A1500" t="str">
            <v>BSC_Bregenz_A</v>
          </cell>
          <cell r="B1500">
            <v>959</v>
          </cell>
          <cell r="C1500" t="str">
            <v>VABE_Lauterach</v>
          </cell>
          <cell r="D1500">
            <v>1</v>
          </cell>
          <cell r="E1500">
            <v>1</v>
          </cell>
          <cell r="F1500">
            <v>3.93</v>
          </cell>
          <cell r="G1500">
            <v>133.80000000000001</v>
          </cell>
          <cell r="H1500">
            <v>1.18</v>
          </cell>
          <cell r="I1500">
            <v>40.26</v>
          </cell>
          <cell r="J1500">
            <v>198.54</v>
          </cell>
        </row>
        <row r="1501">
          <cell r="A1501" t="str">
            <v>BSC_Bregenz_A</v>
          </cell>
          <cell r="B1501">
            <v>960</v>
          </cell>
          <cell r="C1501" t="str">
            <v>VABE_Lauterach</v>
          </cell>
          <cell r="D1501">
            <v>1</v>
          </cell>
          <cell r="E1501">
            <v>2</v>
          </cell>
          <cell r="F1501">
            <v>4.0599999999999996</v>
          </cell>
          <cell r="G1501">
            <v>49.54</v>
          </cell>
          <cell r="H1501">
            <v>1.1599999999999999</v>
          </cell>
          <cell r="I1501">
            <v>14.17</v>
          </cell>
          <cell r="J1501">
            <v>195.28</v>
          </cell>
        </row>
        <row r="1502">
          <cell r="A1502" t="str">
            <v>BSC_Bregenz_A</v>
          </cell>
          <cell r="B1502">
            <v>961</v>
          </cell>
          <cell r="C1502" t="str">
            <v>VABE_Lauterach</v>
          </cell>
          <cell r="D1502">
            <v>1</v>
          </cell>
          <cell r="E1502">
            <v>3</v>
          </cell>
          <cell r="F1502">
            <v>3.97</v>
          </cell>
          <cell r="G1502">
            <v>135.24</v>
          </cell>
          <cell r="H1502">
            <v>0.94</v>
          </cell>
          <cell r="I1502">
            <v>31.92</v>
          </cell>
          <cell r="J1502">
            <v>157.38999999999999</v>
          </cell>
        </row>
        <row r="1503">
          <cell r="A1503" t="str">
            <v>BSC_Bregenz_A</v>
          </cell>
          <cell r="B1503">
            <v>1676</v>
          </cell>
          <cell r="C1503" t="str">
            <v>VABE_Mellau</v>
          </cell>
          <cell r="D1503">
            <v>1</v>
          </cell>
          <cell r="E1503">
            <v>1</v>
          </cell>
          <cell r="F1503">
            <v>0.69</v>
          </cell>
          <cell r="G1503">
            <v>23.68</v>
          </cell>
          <cell r="H1503">
            <v>0.06</v>
          </cell>
          <cell r="I1503">
            <v>2.15</v>
          </cell>
          <cell r="J1503">
            <v>10.61</v>
          </cell>
        </row>
        <row r="1504">
          <cell r="A1504" t="str">
            <v>BSC_Bludenz_A</v>
          </cell>
          <cell r="B1504">
            <v>317</v>
          </cell>
          <cell r="C1504" t="str">
            <v>VABE_Mittelberg</v>
          </cell>
          <cell r="D1504">
            <v>1</v>
          </cell>
          <cell r="E1504">
            <v>1</v>
          </cell>
          <cell r="F1504">
            <v>3.58</v>
          </cell>
          <cell r="G1504">
            <v>43.63</v>
          </cell>
          <cell r="H1504">
            <v>0.76</v>
          </cell>
          <cell r="I1504">
            <v>9.3000000000000007</v>
          </cell>
          <cell r="J1504">
            <v>128.13999999999999</v>
          </cell>
        </row>
        <row r="1505">
          <cell r="A1505" t="str">
            <v>BSC_Bludenz_A</v>
          </cell>
          <cell r="B1505">
            <v>316</v>
          </cell>
          <cell r="C1505" t="str">
            <v>VABE_Riezlern</v>
          </cell>
          <cell r="D1505">
            <v>1</v>
          </cell>
          <cell r="E1505">
            <v>1</v>
          </cell>
          <cell r="F1505">
            <v>3.78</v>
          </cell>
          <cell r="G1505">
            <v>46.13</v>
          </cell>
          <cell r="H1505">
            <v>1.32</v>
          </cell>
          <cell r="I1505">
            <v>16.05</v>
          </cell>
          <cell r="J1505">
            <v>221.15</v>
          </cell>
        </row>
        <row r="1506">
          <cell r="A1506" t="str">
            <v>BSC_Bludenz_A</v>
          </cell>
          <cell r="B1506">
            <v>1634</v>
          </cell>
          <cell r="C1506" t="str">
            <v>VABE_Schroecken_Nesslegg</v>
          </cell>
          <cell r="D1506">
            <v>1</v>
          </cell>
          <cell r="E1506">
            <v>1</v>
          </cell>
          <cell r="F1506">
            <v>0.48</v>
          </cell>
          <cell r="G1506">
            <v>5.91</v>
          </cell>
          <cell r="H1506">
            <v>0.04</v>
          </cell>
          <cell r="I1506">
            <v>0.44</v>
          </cell>
          <cell r="J1506">
            <v>6.05</v>
          </cell>
        </row>
        <row r="1507">
          <cell r="A1507" t="str">
            <v>BSC_Bregenz_A</v>
          </cell>
          <cell r="B1507">
            <v>1641</v>
          </cell>
          <cell r="C1507" t="str">
            <v>VABE_Schwarzenberg</v>
          </cell>
          <cell r="D1507">
            <v>1</v>
          </cell>
          <cell r="E1507">
            <v>1</v>
          </cell>
          <cell r="F1507">
            <v>0.81</v>
          </cell>
          <cell r="G1507">
            <v>27.42</v>
          </cell>
          <cell r="H1507">
            <v>0.09</v>
          </cell>
          <cell r="I1507">
            <v>3.07</v>
          </cell>
          <cell r="J1507">
            <v>15.12</v>
          </cell>
        </row>
        <row r="1508">
          <cell r="A1508" t="str">
            <v>BSC_Bregenz_A</v>
          </cell>
          <cell r="B1508">
            <v>1091</v>
          </cell>
          <cell r="C1508" t="str">
            <v>VABE_TU_Citytunnel</v>
          </cell>
          <cell r="D1508">
            <v>1</v>
          </cell>
          <cell r="E1508">
            <v>1</v>
          </cell>
          <cell r="F1508">
            <v>0.51</v>
          </cell>
          <cell r="G1508">
            <v>17.37</v>
          </cell>
          <cell r="H1508">
            <v>0.11</v>
          </cell>
          <cell r="I1508">
            <v>3.58</v>
          </cell>
          <cell r="J1508">
            <v>17.66</v>
          </cell>
        </row>
        <row r="1509">
          <cell r="A1509" t="str">
            <v>BSC_Bludenz_A</v>
          </cell>
          <cell r="B1509">
            <v>743</v>
          </cell>
          <cell r="C1509" t="str">
            <v>VABZ_Bielerhoehe</v>
          </cell>
          <cell r="D1509">
            <v>1</v>
          </cell>
          <cell r="E1509">
            <v>1</v>
          </cell>
          <cell r="F1509">
            <v>0.61</v>
          </cell>
          <cell r="G1509">
            <v>20.78</v>
          </cell>
          <cell r="H1509">
            <v>0.04</v>
          </cell>
          <cell r="I1509">
            <v>1.49</v>
          </cell>
          <cell r="J1509">
            <v>7.34</v>
          </cell>
        </row>
        <row r="1510">
          <cell r="A1510" t="str">
            <v>BSC_Bludenz_A</v>
          </cell>
          <cell r="B1510">
            <v>9708</v>
          </cell>
          <cell r="C1510" t="str">
            <v>VABZ_Brand</v>
          </cell>
          <cell r="D1510">
            <v>1</v>
          </cell>
          <cell r="E1510">
            <v>1</v>
          </cell>
          <cell r="F1510">
            <v>0.99</v>
          </cell>
          <cell r="G1510">
            <v>12.13</v>
          </cell>
          <cell r="H1510">
            <v>0.12</v>
          </cell>
          <cell r="I1510">
            <v>1.45</v>
          </cell>
          <cell r="J1510">
            <v>20.03</v>
          </cell>
        </row>
        <row r="1511">
          <cell r="A1511" t="str">
            <v>BSC_Bludenz_A</v>
          </cell>
          <cell r="B1511">
            <v>871</v>
          </cell>
          <cell r="C1511" t="str">
            <v>VABZ_Braz</v>
          </cell>
          <cell r="D1511">
            <v>1</v>
          </cell>
          <cell r="E1511">
            <v>1</v>
          </cell>
          <cell r="F1511">
            <v>1.82</v>
          </cell>
          <cell r="G1511">
            <v>22.26</v>
          </cell>
          <cell r="H1511">
            <v>0.34</v>
          </cell>
          <cell r="I1511">
            <v>4.09</v>
          </cell>
          <cell r="J1511">
            <v>56.41</v>
          </cell>
        </row>
        <row r="1512">
          <cell r="A1512" t="str">
            <v>BSC_Bludenz_A</v>
          </cell>
          <cell r="B1512">
            <v>873</v>
          </cell>
          <cell r="C1512" t="str">
            <v>VABZ_Brunnenfeld</v>
          </cell>
          <cell r="D1512">
            <v>1</v>
          </cell>
          <cell r="E1512">
            <v>1</v>
          </cell>
          <cell r="F1512">
            <v>1.96</v>
          </cell>
          <cell r="G1512">
            <v>23.93</v>
          </cell>
          <cell r="H1512">
            <v>0.43</v>
          </cell>
          <cell r="I1512">
            <v>5.26</v>
          </cell>
          <cell r="J1512">
            <v>72.5</v>
          </cell>
        </row>
        <row r="1513">
          <cell r="A1513" t="str">
            <v>BSC_Bludenz_A</v>
          </cell>
          <cell r="B1513">
            <v>870</v>
          </cell>
          <cell r="C1513" t="str">
            <v>VABZ_Dalaas</v>
          </cell>
          <cell r="D1513">
            <v>1</v>
          </cell>
          <cell r="E1513">
            <v>1</v>
          </cell>
          <cell r="F1513">
            <v>1.22</v>
          </cell>
          <cell r="G1513">
            <v>14.85</v>
          </cell>
          <cell r="H1513">
            <v>0.2</v>
          </cell>
          <cell r="I1513">
            <v>2.46</v>
          </cell>
          <cell r="J1513">
            <v>33.86</v>
          </cell>
        </row>
        <row r="1514">
          <cell r="A1514" t="str">
            <v>BSC_Bludenz_A</v>
          </cell>
          <cell r="B1514">
            <v>854</v>
          </cell>
          <cell r="C1514" t="str">
            <v>VABZ_Faerberstr</v>
          </cell>
          <cell r="D1514">
            <v>1</v>
          </cell>
          <cell r="E1514">
            <v>1</v>
          </cell>
          <cell r="F1514">
            <v>3.04</v>
          </cell>
          <cell r="G1514">
            <v>37.1</v>
          </cell>
          <cell r="H1514">
            <v>0.73</v>
          </cell>
          <cell r="I1514">
            <v>8.91</v>
          </cell>
          <cell r="J1514">
            <v>122.81</v>
          </cell>
        </row>
        <row r="1515">
          <cell r="A1515" t="str">
            <v>BSC_Bludenz_A</v>
          </cell>
          <cell r="B1515">
            <v>855</v>
          </cell>
          <cell r="C1515" t="str">
            <v>VABZ_Faerberstr</v>
          </cell>
          <cell r="D1515">
            <v>1</v>
          </cell>
          <cell r="E1515">
            <v>2</v>
          </cell>
          <cell r="F1515">
            <v>3.35</v>
          </cell>
          <cell r="G1515">
            <v>40.909999999999997</v>
          </cell>
          <cell r="H1515">
            <v>0.77</v>
          </cell>
          <cell r="I1515">
            <v>9.4</v>
          </cell>
          <cell r="J1515">
            <v>129.52000000000001</v>
          </cell>
        </row>
        <row r="1516">
          <cell r="A1516" t="str">
            <v>BSC_Bludenz_A</v>
          </cell>
          <cell r="B1516">
            <v>856</v>
          </cell>
          <cell r="C1516" t="str">
            <v>VABZ_Faerberstr</v>
          </cell>
          <cell r="D1516">
            <v>1</v>
          </cell>
          <cell r="E1516">
            <v>3</v>
          </cell>
          <cell r="F1516">
            <v>2.48</v>
          </cell>
          <cell r="G1516">
            <v>84.4</v>
          </cell>
          <cell r="H1516">
            <v>0.64</v>
          </cell>
          <cell r="I1516">
            <v>21.64</v>
          </cell>
          <cell r="J1516">
            <v>106.73</v>
          </cell>
        </row>
        <row r="1517">
          <cell r="A1517" t="str">
            <v>BSC_Bludenz_A</v>
          </cell>
          <cell r="B1517">
            <v>741</v>
          </cell>
          <cell r="C1517" t="str">
            <v>VABZ_Gaschurn</v>
          </cell>
          <cell r="D1517">
            <v>1</v>
          </cell>
          <cell r="E1517">
            <v>1</v>
          </cell>
          <cell r="F1517">
            <v>2.1800000000000002</v>
          </cell>
          <cell r="G1517">
            <v>26.61</v>
          </cell>
          <cell r="H1517">
            <v>0.28000000000000003</v>
          </cell>
          <cell r="I1517">
            <v>3.4</v>
          </cell>
          <cell r="J1517">
            <v>46.86</v>
          </cell>
        </row>
        <row r="1518">
          <cell r="A1518" t="str">
            <v>BSC_Bludenz_A</v>
          </cell>
          <cell r="B1518">
            <v>742</v>
          </cell>
          <cell r="C1518" t="str">
            <v>VABZ_Kardatschakopf</v>
          </cell>
          <cell r="D1518">
            <v>1</v>
          </cell>
          <cell r="E1518">
            <v>1</v>
          </cell>
          <cell r="F1518">
            <v>0.47</v>
          </cell>
          <cell r="G1518">
            <v>16.010000000000002</v>
          </cell>
          <cell r="H1518">
            <v>0.01</v>
          </cell>
          <cell r="I1518">
            <v>0.45</v>
          </cell>
          <cell r="J1518">
            <v>2.21</v>
          </cell>
        </row>
        <row r="1519">
          <cell r="A1519" t="str">
            <v>BSC_Bludenz_A</v>
          </cell>
          <cell r="B1519">
            <v>540</v>
          </cell>
          <cell r="C1519" t="str">
            <v>VABZ_Lech</v>
          </cell>
          <cell r="D1519">
            <v>1</v>
          </cell>
          <cell r="E1519">
            <v>1</v>
          </cell>
          <cell r="F1519">
            <v>1.37</v>
          </cell>
          <cell r="G1519">
            <v>16.739999999999998</v>
          </cell>
          <cell r="H1519">
            <v>0.21</v>
          </cell>
          <cell r="I1519">
            <v>2.5</v>
          </cell>
          <cell r="J1519">
            <v>34.49</v>
          </cell>
        </row>
        <row r="1520">
          <cell r="A1520" t="str">
            <v>BSC_Bludenz_A</v>
          </cell>
          <cell r="B1520">
            <v>853</v>
          </cell>
          <cell r="C1520" t="str">
            <v>VABZ_Nenzing</v>
          </cell>
          <cell r="D1520">
            <v>1</v>
          </cell>
          <cell r="E1520">
            <v>1</v>
          </cell>
          <cell r="F1520">
            <v>3.42</v>
          </cell>
          <cell r="G1520">
            <v>41.71</v>
          </cell>
          <cell r="H1520">
            <v>1.1200000000000001</v>
          </cell>
          <cell r="I1520">
            <v>13.65</v>
          </cell>
          <cell r="J1520">
            <v>188.01</v>
          </cell>
        </row>
        <row r="1521">
          <cell r="A1521" t="str">
            <v>BSC_Bludenz_A</v>
          </cell>
          <cell r="B1521">
            <v>1092</v>
          </cell>
          <cell r="C1521" t="str">
            <v>VABZ_Nueziders</v>
          </cell>
          <cell r="D1521">
            <v>1</v>
          </cell>
          <cell r="E1521">
            <v>1</v>
          </cell>
          <cell r="F1521">
            <v>3.03</v>
          </cell>
          <cell r="G1521">
            <v>36.979999999999997</v>
          </cell>
          <cell r="H1521">
            <v>0.59</v>
          </cell>
          <cell r="I1521">
            <v>7.23</v>
          </cell>
          <cell r="J1521">
            <v>99.63</v>
          </cell>
        </row>
        <row r="1522">
          <cell r="A1522" t="str">
            <v>BSC_Bludenz_A</v>
          </cell>
          <cell r="B1522">
            <v>2425</v>
          </cell>
          <cell r="C1522" t="str">
            <v>VABZ_Raggal</v>
          </cell>
          <cell r="D1522">
            <v>1</v>
          </cell>
          <cell r="E1522">
            <v>1</v>
          </cell>
          <cell r="F1522">
            <v>1.1000000000000001</v>
          </cell>
          <cell r="G1522">
            <v>13.44</v>
          </cell>
          <cell r="H1522">
            <v>0.15</v>
          </cell>
          <cell r="I1522">
            <v>1.85</v>
          </cell>
          <cell r="J1522">
            <v>25.53</v>
          </cell>
        </row>
        <row r="1523">
          <cell r="A1523" t="str">
            <v>BSC_Bludenz_A</v>
          </cell>
          <cell r="B1523">
            <v>739</v>
          </cell>
          <cell r="C1523" t="str">
            <v>VABZ_Schruns</v>
          </cell>
          <cell r="D1523">
            <v>1</v>
          </cell>
          <cell r="E1523">
            <v>1</v>
          </cell>
          <cell r="F1523">
            <v>2.88</v>
          </cell>
          <cell r="G1523">
            <v>35.18</v>
          </cell>
          <cell r="H1523">
            <v>0.73</v>
          </cell>
          <cell r="I1523">
            <v>8.94</v>
          </cell>
          <cell r="J1523">
            <v>123.14</v>
          </cell>
        </row>
        <row r="1524">
          <cell r="A1524" t="str">
            <v>BSC_Bludenz_A</v>
          </cell>
          <cell r="B1524">
            <v>867</v>
          </cell>
          <cell r="C1524" t="str">
            <v>VABZ_Stuben</v>
          </cell>
          <cell r="D1524">
            <v>1</v>
          </cell>
          <cell r="E1524">
            <v>1</v>
          </cell>
          <cell r="F1524">
            <v>1.1399999999999999</v>
          </cell>
          <cell r="G1524">
            <v>13.84</v>
          </cell>
          <cell r="H1524">
            <v>0.26</v>
          </cell>
          <cell r="I1524">
            <v>3.19</v>
          </cell>
          <cell r="J1524">
            <v>43.95</v>
          </cell>
        </row>
        <row r="1525">
          <cell r="A1525" t="str">
            <v>BSC_Bludenz_A</v>
          </cell>
          <cell r="B1525">
            <v>1681</v>
          </cell>
          <cell r="C1525" t="str">
            <v>VABZ_Thueringen</v>
          </cell>
          <cell r="D1525">
            <v>1</v>
          </cell>
          <cell r="E1525">
            <v>1</v>
          </cell>
          <cell r="F1525">
            <v>1.65</v>
          </cell>
          <cell r="G1525">
            <v>56.3</v>
          </cell>
          <cell r="H1525">
            <v>0.25</v>
          </cell>
          <cell r="I1525">
            <v>8.3800000000000008</v>
          </cell>
          <cell r="J1525">
            <v>41.31</v>
          </cell>
        </row>
        <row r="1526">
          <cell r="A1526" t="str">
            <v>BSC_Bludenz_A</v>
          </cell>
          <cell r="B1526">
            <v>1682</v>
          </cell>
          <cell r="C1526" t="str">
            <v>VABZ_Thueringen</v>
          </cell>
          <cell r="D1526">
            <v>1</v>
          </cell>
          <cell r="E1526">
            <v>2</v>
          </cell>
          <cell r="F1526">
            <v>1.0900000000000001</v>
          </cell>
          <cell r="G1526">
            <v>37.22</v>
          </cell>
          <cell r="H1526">
            <v>0.27</v>
          </cell>
          <cell r="I1526">
            <v>9.18</v>
          </cell>
          <cell r="J1526">
            <v>45.26</v>
          </cell>
        </row>
        <row r="1527">
          <cell r="A1527" t="str">
            <v>BSC_Bludenz_A</v>
          </cell>
          <cell r="B1527">
            <v>737</v>
          </cell>
          <cell r="C1527" t="str">
            <v>VABZ_Vandans</v>
          </cell>
          <cell r="D1527">
            <v>1</v>
          </cell>
          <cell r="E1527">
            <v>1</v>
          </cell>
          <cell r="F1527">
            <v>2.2799999999999998</v>
          </cell>
          <cell r="G1527">
            <v>77.59</v>
          </cell>
          <cell r="H1527">
            <v>0.49</v>
          </cell>
          <cell r="I1527">
            <v>16.57</v>
          </cell>
          <cell r="J1527">
            <v>81.73</v>
          </cell>
        </row>
        <row r="1528">
          <cell r="A1528" t="str">
            <v>BSC_Bludenz_A</v>
          </cell>
          <cell r="B1528">
            <v>542</v>
          </cell>
          <cell r="C1528" t="str">
            <v>VABZ_Zuers</v>
          </cell>
          <cell r="D1528">
            <v>1</v>
          </cell>
          <cell r="E1528">
            <v>1</v>
          </cell>
          <cell r="F1528">
            <v>0.72</v>
          </cell>
          <cell r="G1528">
            <v>8.81</v>
          </cell>
          <cell r="H1528">
            <v>0.02</v>
          </cell>
          <cell r="I1528">
            <v>0.28999999999999998</v>
          </cell>
          <cell r="J1528">
            <v>3.98</v>
          </cell>
        </row>
        <row r="1529">
          <cell r="A1529" t="str">
            <v>BSC_Bregenz_A</v>
          </cell>
          <cell r="B1529">
            <v>956</v>
          </cell>
          <cell r="C1529" t="str">
            <v>VADO_Goetzis</v>
          </cell>
          <cell r="D1529">
            <v>1</v>
          </cell>
          <cell r="E1529">
            <v>1</v>
          </cell>
          <cell r="F1529">
            <v>3.32</v>
          </cell>
          <cell r="G1529">
            <v>113.02</v>
          </cell>
          <cell r="H1529">
            <v>0.92</v>
          </cell>
          <cell r="I1529">
            <v>31.45</v>
          </cell>
          <cell r="J1529">
            <v>155.07</v>
          </cell>
        </row>
        <row r="1530">
          <cell r="A1530" t="str">
            <v>BSC_Bregenz_A</v>
          </cell>
          <cell r="B1530">
            <v>957</v>
          </cell>
          <cell r="C1530" t="str">
            <v>VADO_Goetzis</v>
          </cell>
          <cell r="D1530">
            <v>1</v>
          </cell>
          <cell r="E1530">
            <v>2</v>
          </cell>
          <cell r="F1530">
            <v>2.19</v>
          </cell>
          <cell r="G1530">
            <v>26.71</v>
          </cell>
          <cell r="H1530">
            <v>0.69</v>
          </cell>
          <cell r="I1530">
            <v>8.3699999999999992</v>
          </cell>
          <cell r="J1530">
            <v>115.35</v>
          </cell>
        </row>
        <row r="1531">
          <cell r="A1531" t="str">
            <v>BSC_Bregenz_A</v>
          </cell>
          <cell r="B1531">
            <v>958</v>
          </cell>
          <cell r="C1531" t="str">
            <v>VADO_Goetzis</v>
          </cell>
          <cell r="D1531">
            <v>1</v>
          </cell>
          <cell r="E1531">
            <v>3</v>
          </cell>
          <cell r="F1531">
            <v>1.87</v>
          </cell>
          <cell r="G1531">
            <v>63.79</v>
          </cell>
          <cell r="H1531">
            <v>0.36</v>
          </cell>
          <cell r="I1531">
            <v>12.23</v>
          </cell>
          <cell r="J1531">
            <v>60.31</v>
          </cell>
        </row>
        <row r="1532">
          <cell r="A1532" t="str">
            <v>BSC_Bregenz_A</v>
          </cell>
          <cell r="B1532">
            <v>783</v>
          </cell>
          <cell r="C1532" t="str">
            <v>VADO_Hohenems_Bahnhofstr</v>
          </cell>
          <cell r="D1532">
            <v>1</v>
          </cell>
          <cell r="E1532">
            <v>1</v>
          </cell>
          <cell r="F1532">
            <v>3.92</v>
          </cell>
          <cell r="G1532">
            <v>47.8</v>
          </cell>
          <cell r="H1532">
            <v>0.78</v>
          </cell>
          <cell r="I1532">
            <v>9.48</v>
          </cell>
          <cell r="J1532">
            <v>130.56</v>
          </cell>
        </row>
        <row r="1533">
          <cell r="A1533" t="str">
            <v>BSC_Bregenz_A</v>
          </cell>
          <cell r="B1533">
            <v>8259</v>
          </cell>
          <cell r="C1533" t="str">
            <v>VADO_Hohenems_Bahnhofstr</v>
          </cell>
          <cell r="D1533">
            <v>1</v>
          </cell>
          <cell r="E1533">
            <v>2</v>
          </cell>
          <cell r="F1533">
            <v>2.38</v>
          </cell>
          <cell r="G1533">
            <v>81.16</v>
          </cell>
          <cell r="H1533">
            <v>0.65</v>
          </cell>
          <cell r="I1533">
            <v>22.11</v>
          </cell>
          <cell r="J1533">
            <v>109.04</v>
          </cell>
        </row>
        <row r="1534">
          <cell r="A1534" t="str">
            <v>BSC_Bregenz_A</v>
          </cell>
          <cell r="B1534">
            <v>8260</v>
          </cell>
          <cell r="C1534" t="str">
            <v>VADO_Hohenems_Bahnhofstr</v>
          </cell>
          <cell r="D1534">
            <v>1</v>
          </cell>
          <cell r="E1534">
            <v>3</v>
          </cell>
          <cell r="F1534">
            <v>1.98</v>
          </cell>
          <cell r="G1534">
            <v>67.37</v>
          </cell>
          <cell r="H1534">
            <v>0.46</v>
          </cell>
          <cell r="I1534">
            <v>15.73</v>
          </cell>
          <cell r="J1534">
            <v>77.569999999999993</v>
          </cell>
        </row>
        <row r="1535">
          <cell r="A1535" t="str">
            <v>BSC_Bregenz_A</v>
          </cell>
          <cell r="B1535">
            <v>787</v>
          </cell>
          <cell r="C1535" t="str">
            <v>VADO_Im_Boeckler</v>
          </cell>
          <cell r="D1535">
            <v>1</v>
          </cell>
          <cell r="E1535">
            <v>1</v>
          </cell>
          <cell r="F1535">
            <v>1.84</v>
          </cell>
          <cell r="G1535">
            <v>62.68</v>
          </cell>
          <cell r="H1535">
            <v>0.44</v>
          </cell>
          <cell r="I1535">
            <v>15.13</v>
          </cell>
          <cell r="J1535">
            <v>74.62</v>
          </cell>
        </row>
        <row r="1536">
          <cell r="A1536" t="str">
            <v>BSC_Bregenz_A</v>
          </cell>
          <cell r="B1536">
            <v>1690</v>
          </cell>
          <cell r="C1536" t="str">
            <v>VADO_Im_Boeckler</v>
          </cell>
          <cell r="D1536">
            <v>1</v>
          </cell>
          <cell r="E1536">
            <v>2</v>
          </cell>
          <cell r="F1536">
            <v>1.87</v>
          </cell>
          <cell r="G1536">
            <v>63.79</v>
          </cell>
          <cell r="H1536">
            <v>0.53</v>
          </cell>
          <cell r="I1536">
            <v>17.920000000000002</v>
          </cell>
          <cell r="J1536">
            <v>88.35</v>
          </cell>
        </row>
        <row r="1537">
          <cell r="A1537" t="str">
            <v>BSC_Bregenz_A</v>
          </cell>
          <cell r="B1537">
            <v>859</v>
          </cell>
          <cell r="C1537" t="str">
            <v>VADO_Lustenau</v>
          </cell>
          <cell r="D1537">
            <v>1</v>
          </cell>
          <cell r="E1537">
            <v>1</v>
          </cell>
          <cell r="F1537">
            <v>4.76</v>
          </cell>
          <cell r="G1537">
            <v>58.02</v>
          </cell>
          <cell r="H1537">
            <v>1.62</v>
          </cell>
          <cell r="I1537">
            <v>19.72</v>
          </cell>
          <cell r="J1537">
            <v>271.7</v>
          </cell>
        </row>
        <row r="1538">
          <cell r="A1538" t="str">
            <v>BSC_Bregenz_A</v>
          </cell>
          <cell r="B1538">
            <v>860</v>
          </cell>
          <cell r="C1538" t="str">
            <v>VADO_Lustenau</v>
          </cell>
          <cell r="D1538">
            <v>1</v>
          </cell>
          <cell r="E1538">
            <v>2</v>
          </cell>
          <cell r="F1538">
            <v>4.37</v>
          </cell>
          <cell r="G1538">
            <v>148.87</v>
          </cell>
          <cell r="H1538">
            <v>1.32</v>
          </cell>
          <cell r="I1538">
            <v>44.97</v>
          </cell>
          <cell r="J1538">
            <v>221.75</v>
          </cell>
        </row>
        <row r="1539">
          <cell r="A1539" t="str">
            <v>BSC_Bregenz_A</v>
          </cell>
          <cell r="B1539">
            <v>784</v>
          </cell>
          <cell r="C1539" t="str">
            <v>VADO_Realschulstr</v>
          </cell>
          <cell r="D1539">
            <v>1</v>
          </cell>
          <cell r="E1539">
            <v>1</v>
          </cell>
          <cell r="F1539">
            <v>6.34</v>
          </cell>
          <cell r="G1539">
            <v>77.38</v>
          </cell>
          <cell r="H1539">
            <v>1.89</v>
          </cell>
          <cell r="I1539">
            <v>23.09</v>
          </cell>
          <cell r="J1539">
            <v>318.08999999999997</v>
          </cell>
        </row>
        <row r="1540">
          <cell r="A1540" t="str">
            <v>BSC_Bregenz_A</v>
          </cell>
          <cell r="B1540">
            <v>1691</v>
          </cell>
          <cell r="C1540" t="str">
            <v>VADO_Realschulstr</v>
          </cell>
          <cell r="D1540">
            <v>1</v>
          </cell>
          <cell r="E1540">
            <v>2</v>
          </cell>
          <cell r="F1540">
            <v>2.15</v>
          </cell>
          <cell r="G1540">
            <v>73.16</v>
          </cell>
          <cell r="H1540">
            <v>0.6</v>
          </cell>
          <cell r="I1540">
            <v>20.37</v>
          </cell>
          <cell r="J1540">
            <v>100.43</v>
          </cell>
        </row>
        <row r="1541">
          <cell r="A1541" t="str">
            <v>BSC_Bregenz_A</v>
          </cell>
          <cell r="B1541">
            <v>788</v>
          </cell>
          <cell r="C1541" t="str">
            <v>VADO_Untere_Rossmaehder</v>
          </cell>
          <cell r="D1541">
            <v>1</v>
          </cell>
          <cell r="E1541">
            <v>1</v>
          </cell>
          <cell r="F1541">
            <v>2.83</v>
          </cell>
          <cell r="G1541">
            <v>96.41</v>
          </cell>
          <cell r="H1541">
            <v>0.83</v>
          </cell>
          <cell r="I1541">
            <v>28.43</v>
          </cell>
          <cell r="J1541">
            <v>140.19999999999999</v>
          </cell>
        </row>
        <row r="1542">
          <cell r="A1542" t="str">
            <v>BSC_Bregenz_A</v>
          </cell>
          <cell r="B1542">
            <v>1662</v>
          </cell>
          <cell r="C1542" t="str">
            <v>VADO_Untere_Rossmaehder</v>
          </cell>
          <cell r="D1542">
            <v>1</v>
          </cell>
          <cell r="E1542">
            <v>2</v>
          </cell>
          <cell r="F1542">
            <v>1.26</v>
          </cell>
          <cell r="G1542">
            <v>42.92</v>
          </cell>
          <cell r="H1542">
            <v>0.38</v>
          </cell>
          <cell r="I1542">
            <v>12.82</v>
          </cell>
          <cell r="J1542">
            <v>63.2</v>
          </cell>
        </row>
        <row r="1543">
          <cell r="A1543" t="str">
            <v>BSC_Bludenz_A</v>
          </cell>
          <cell r="B1543">
            <v>1631</v>
          </cell>
          <cell r="C1543" t="str">
            <v>VAFK_Carinagasse</v>
          </cell>
          <cell r="D1543">
            <v>1</v>
          </cell>
          <cell r="E1543">
            <v>1</v>
          </cell>
          <cell r="F1543">
            <v>1.58</v>
          </cell>
          <cell r="G1543">
            <v>19.329999999999998</v>
          </cell>
          <cell r="H1543">
            <v>0.4</v>
          </cell>
          <cell r="I1543">
            <v>4.83</v>
          </cell>
          <cell r="J1543">
            <v>66.59</v>
          </cell>
        </row>
        <row r="1544">
          <cell r="A1544" t="str">
            <v>BSC_Bludenz_A</v>
          </cell>
          <cell r="B1544">
            <v>1632</v>
          </cell>
          <cell r="C1544" t="str">
            <v>VAFK_Carinagasse</v>
          </cell>
          <cell r="D1544">
            <v>1</v>
          </cell>
          <cell r="E1544">
            <v>2</v>
          </cell>
          <cell r="F1544">
            <v>2.35</v>
          </cell>
          <cell r="G1544">
            <v>80.06</v>
          </cell>
          <cell r="H1544">
            <v>0.5</v>
          </cell>
          <cell r="I1544">
            <v>16.989999999999998</v>
          </cell>
          <cell r="J1544">
            <v>83.81</v>
          </cell>
        </row>
        <row r="1545">
          <cell r="A1545" t="str">
            <v>BSC_Bludenz_A</v>
          </cell>
          <cell r="B1545">
            <v>834</v>
          </cell>
          <cell r="C1545" t="str">
            <v>VAFK_Frastanz</v>
          </cell>
          <cell r="D1545">
            <v>1</v>
          </cell>
          <cell r="E1545">
            <v>1</v>
          </cell>
          <cell r="F1545">
            <v>4.51</v>
          </cell>
          <cell r="G1545">
            <v>55.06</v>
          </cell>
          <cell r="H1545">
            <v>1.1499999999999999</v>
          </cell>
          <cell r="I1545">
            <v>13.97</v>
          </cell>
          <cell r="J1545">
            <v>192.4</v>
          </cell>
        </row>
        <row r="1546">
          <cell r="A1546" t="str">
            <v>BSC_Bludenz_A</v>
          </cell>
          <cell r="B1546">
            <v>2424</v>
          </cell>
          <cell r="C1546" t="str">
            <v>VAFK_Freschner_Riegel_Weg</v>
          </cell>
          <cell r="D1546">
            <v>1</v>
          </cell>
          <cell r="E1546">
            <v>1</v>
          </cell>
          <cell r="F1546">
            <v>0.81</v>
          </cell>
          <cell r="G1546">
            <v>27.42</v>
          </cell>
          <cell r="H1546">
            <v>0.15</v>
          </cell>
          <cell r="I1546">
            <v>5.15</v>
          </cell>
          <cell r="J1546">
            <v>25.38</v>
          </cell>
        </row>
        <row r="1547">
          <cell r="A1547" t="str">
            <v>BSC_Bludenz_A</v>
          </cell>
          <cell r="B1547">
            <v>744</v>
          </cell>
          <cell r="C1547" t="str">
            <v>VAFK_Haemmerlestr</v>
          </cell>
          <cell r="D1547">
            <v>1</v>
          </cell>
          <cell r="E1547">
            <v>1</v>
          </cell>
          <cell r="F1547">
            <v>1.75</v>
          </cell>
          <cell r="G1547">
            <v>59.7</v>
          </cell>
          <cell r="H1547">
            <v>0.3</v>
          </cell>
          <cell r="I1547">
            <v>10.24</v>
          </cell>
          <cell r="J1547">
            <v>50.52</v>
          </cell>
        </row>
        <row r="1548">
          <cell r="A1548" t="str">
            <v>BSC_Bludenz_A</v>
          </cell>
          <cell r="B1548">
            <v>1693</v>
          </cell>
          <cell r="C1548" t="str">
            <v>VAFK_Haemmerlestr</v>
          </cell>
          <cell r="D1548">
            <v>1</v>
          </cell>
          <cell r="E1548">
            <v>2</v>
          </cell>
          <cell r="F1548">
            <v>1.8</v>
          </cell>
          <cell r="G1548">
            <v>21.98</v>
          </cell>
          <cell r="H1548">
            <v>0.46</v>
          </cell>
          <cell r="I1548">
            <v>5.63</v>
          </cell>
          <cell r="J1548">
            <v>77.599999999999994</v>
          </cell>
        </row>
        <row r="1549">
          <cell r="A1549" t="str">
            <v>BSC_Bludenz_A</v>
          </cell>
          <cell r="B1549">
            <v>1694</v>
          </cell>
          <cell r="C1549" t="str">
            <v>VAFK_Haemmerlestr</v>
          </cell>
          <cell r="D1549">
            <v>1</v>
          </cell>
          <cell r="E1549">
            <v>3</v>
          </cell>
          <cell r="F1549">
            <v>2.1</v>
          </cell>
          <cell r="G1549">
            <v>71.709999999999994</v>
          </cell>
          <cell r="H1549">
            <v>0.5</v>
          </cell>
          <cell r="I1549">
            <v>17.09</v>
          </cell>
          <cell r="J1549">
            <v>84.26</v>
          </cell>
        </row>
        <row r="1550">
          <cell r="A1550" t="str">
            <v>BSC_Bregenz_A</v>
          </cell>
          <cell r="B1550">
            <v>880</v>
          </cell>
          <cell r="C1550" t="str">
            <v>VAFK_Klaus</v>
          </cell>
          <cell r="D1550">
            <v>1</v>
          </cell>
          <cell r="E1550">
            <v>1</v>
          </cell>
          <cell r="F1550">
            <v>2.4</v>
          </cell>
          <cell r="G1550">
            <v>81.67</v>
          </cell>
          <cell r="H1550">
            <v>0.59</v>
          </cell>
          <cell r="I1550">
            <v>19.940000000000001</v>
          </cell>
          <cell r="J1550">
            <v>98.35</v>
          </cell>
        </row>
        <row r="1551">
          <cell r="A1551" t="str">
            <v>BSC_Bregenz_A</v>
          </cell>
          <cell r="B1551">
            <v>881</v>
          </cell>
          <cell r="C1551" t="str">
            <v>VAFK_Klaus</v>
          </cell>
          <cell r="D1551">
            <v>1</v>
          </cell>
          <cell r="E1551">
            <v>2</v>
          </cell>
          <cell r="F1551">
            <v>1.24</v>
          </cell>
          <cell r="G1551">
            <v>42.16</v>
          </cell>
          <cell r="H1551">
            <v>0.25</v>
          </cell>
          <cell r="I1551">
            <v>8.4700000000000006</v>
          </cell>
          <cell r="J1551">
            <v>41.78</v>
          </cell>
        </row>
        <row r="1552">
          <cell r="A1552" t="str">
            <v>BSC_Bregenz_A</v>
          </cell>
          <cell r="B1552">
            <v>882</v>
          </cell>
          <cell r="C1552" t="str">
            <v>VAFK_Klaus</v>
          </cell>
          <cell r="D1552">
            <v>1</v>
          </cell>
          <cell r="E1552">
            <v>3</v>
          </cell>
          <cell r="F1552">
            <v>2.02</v>
          </cell>
          <cell r="G1552">
            <v>68.64</v>
          </cell>
          <cell r="H1552">
            <v>0.45</v>
          </cell>
          <cell r="I1552">
            <v>15.35</v>
          </cell>
          <cell r="J1552">
            <v>75.7</v>
          </cell>
        </row>
        <row r="1553">
          <cell r="A1553" t="str">
            <v>BSC_Bludenz_A</v>
          </cell>
          <cell r="B1553">
            <v>857</v>
          </cell>
          <cell r="C1553" t="str">
            <v>VAFK_Leonhardsplatz</v>
          </cell>
          <cell r="D1553">
            <v>1</v>
          </cell>
          <cell r="E1553">
            <v>1</v>
          </cell>
          <cell r="F1553">
            <v>4.1100000000000003</v>
          </cell>
          <cell r="G1553">
            <v>50.09</v>
          </cell>
          <cell r="H1553">
            <v>1.0900000000000001</v>
          </cell>
          <cell r="I1553">
            <v>13.34</v>
          </cell>
          <cell r="J1553">
            <v>183.84</v>
          </cell>
        </row>
        <row r="1554">
          <cell r="A1554" t="str">
            <v>BSC_Bludenz_A</v>
          </cell>
          <cell r="B1554">
            <v>874</v>
          </cell>
          <cell r="C1554" t="str">
            <v>VAFK_Rankweil</v>
          </cell>
          <cell r="D1554">
            <v>1</v>
          </cell>
          <cell r="E1554">
            <v>1</v>
          </cell>
          <cell r="F1554">
            <v>3.46</v>
          </cell>
          <cell r="G1554">
            <v>118.04</v>
          </cell>
          <cell r="H1554">
            <v>0.75</v>
          </cell>
          <cell r="I1554">
            <v>25.64</v>
          </cell>
          <cell r="J1554">
            <v>126.46</v>
          </cell>
        </row>
        <row r="1555">
          <cell r="A1555" t="str">
            <v>BSC_Bludenz_A</v>
          </cell>
          <cell r="B1555">
            <v>875</v>
          </cell>
          <cell r="C1555" t="str">
            <v>VAFK_Rankweil</v>
          </cell>
          <cell r="D1555">
            <v>1</v>
          </cell>
          <cell r="E1555">
            <v>2</v>
          </cell>
          <cell r="F1555">
            <v>2.19</v>
          </cell>
          <cell r="G1555">
            <v>74.69</v>
          </cell>
          <cell r="H1555">
            <v>0.67</v>
          </cell>
          <cell r="I1555">
            <v>22.88</v>
          </cell>
          <cell r="J1555">
            <v>112.85</v>
          </cell>
        </row>
        <row r="1556">
          <cell r="A1556" t="str">
            <v>BSC_Bludenz_A</v>
          </cell>
          <cell r="B1556">
            <v>877</v>
          </cell>
          <cell r="C1556" t="str">
            <v>VAFK_Rankweil</v>
          </cell>
          <cell r="D1556">
            <v>1</v>
          </cell>
          <cell r="E1556">
            <v>3</v>
          </cell>
          <cell r="F1556">
            <v>2.2200000000000002</v>
          </cell>
          <cell r="G1556">
            <v>75.63</v>
          </cell>
          <cell r="H1556">
            <v>0.59</v>
          </cell>
          <cell r="I1556">
            <v>20.149999999999999</v>
          </cell>
          <cell r="J1556">
            <v>99.37</v>
          </cell>
        </row>
        <row r="1557">
          <cell r="A1557" t="str">
            <v>BSC_Bludenz_A</v>
          </cell>
          <cell r="B1557">
            <v>858</v>
          </cell>
          <cell r="C1557" t="str">
            <v>VAFK_Reichsstr</v>
          </cell>
          <cell r="D1557">
            <v>1</v>
          </cell>
          <cell r="E1557">
            <v>1</v>
          </cell>
          <cell r="F1557">
            <v>2.88</v>
          </cell>
          <cell r="G1557">
            <v>98.03</v>
          </cell>
          <cell r="H1557">
            <v>0.8</v>
          </cell>
          <cell r="I1557">
            <v>27.23</v>
          </cell>
          <cell r="J1557">
            <v>134.30000000000001</v>
          </cell>
        </row>
        <row r="1558">
          <cell r="A1558" t="str">
            <v>BSC_Bludenz_A</v>
          </cell>
          <cell r="B1558">
            <v>878</v>
          </cell>
          <cell r="C1558" t="str">
            <v>VAFK_Sulz</v>
          </cell>
          <cell r="D1558">
            <v>1</v>
          </cell>
          <cell r="E1558">
            <v>1</v>
          </cell>
          <cell r="F1558">
            <v>1.04</v>
          </cell>
          <cell r="G1558">
            <v>35.43</v>
          </cell>
          <cell r="H1558">
            <v>0.21</v>
          </cell>
          <cell r="I1558">
            <v>7.27</v>
          </cell>
          <cell r="J1558">
            <v>35.840000000000003</v>
          </cell>
        </row>
        <row r="1559">
          <cell r="A1559" t="str">
            <v>BSC_Bludenz_A</v>
          </cell>
          <cell r="B1559">
            <v>879</v>
          </cell>
          <cell r="C1559" t="str">
            <v>VAFK_Sulz</v>
          </cell>
          <cell r="D1559">
            <v>1</v>
          </cell>
          <cell r="E1559">
            <v>2</v>
          </cell>
          <cell r="F1559">
            <v>1.83</v>
          </cell>
          <cell r="G1559">
            <v>62.51</v>
          </cell>
          <cell r="H1559">
            <v>0.45</v>
          </cell>
          <cell r="I1559">
            <v>15.3</v>
          </cell>
          <cell r="J1559">
            <v>75.430000000000007</v>
          </cell>
        </row>
        <row r="1560">
          <cell r="A1560" t="str">
            <v>BSC_Wien_A</v>
          </cell>
          <cell r="B1560">
            <v>20</v>
          </cell>
          <cell r="C1560" t="str">
            <v>WI01_Am_Hof</v>
          </cell>
          <cell r="D1560">
            <v>1</v>
          </cell>
          <cell r="E1560">
            <v>1</v>
          </cell>
          <cell r="F1560">
            <v>3.23</v>
          </cell>
          <cell r="G1560">
            <v>39.39</v>
          </cell>
          <cell r="H1560">
            <v>0.54</v>
          </cell>
          <cell r="I1560">
            <v>6.6</v>
          </cell>
          <cell r="J1560">
            <v>90.95</v>
          </cell>
        </row>
        <row r="1561">
          <cell r="A1561" t="str">
            <v>BSC_Wien_A</v>
          </cell>
          <cell r="B1561">
            <v>22</v>
          </cell>
          <cell r="C1561" t="str">
            <v>WI01_Am_Hof</v>
          </cell>
          <cell r="D1561">
            <v>1</v>
          </cell>
          <cell r="E1561">
            <v>2</v>
          </cell>
          <cell r="F1561">
            <v>2.81</v>
          </cell>
          <cell r="G1561">
            <v>34.33</v>
          </cell>
          <cell r="H1561">
            <v>0.64</v>
          </cell>
          <cell r="I1561">
            <v>7.79</v>
          </cell>
          <cell r="J1561">
            <v>107.27</v>
          </cell>
        </row>
        <row r="1562">
          <cell r="A1562" t="str">
            <v>BSC_Wien_A</v>
          </cell>
          <cell r="B1562">
            <v>23</v>
          </cell>
          <cell r="C1562" t="str">
            <v>WI01_Am_Hof</v>
          </cell>
          <cell r="D1562">
            <v>1</v>
          </cell>
          <cell r="E1562">
            <v>3</v>
          </cell>
          <cell r="F1562">
            <v>6.29</v>
          </cell>
          <cell r="G1562">
            <v>76.7</v>
          </cell>
          <cell r="H1562">
            <v>1.65</v>
          </cell>
          <cell r="I1562">
            <v>20.16</v>
          </cell>
          <cell r="J1562">
            <v>277.74</v>
          </cell>
        </row>
        <row r="1563">
          <cell r="A1563" t="str">
            <v>BSC_Wien_J</v>
          </cell>
          <cell r="B1563">
            <v>8567</v>
          </cell>
          <cell r="C1563" t="str">
            <v>WI01_IH_Marriott</v>
          </cell>
          <cell r="D1563">
            <v>1</v>
          </cell>
          <cell r="E1563">
            <v>1</v>
          </cell>
          <cell r="F1563">
            <v>1.57</v>
          </cell>
          <cell r="G1563">
            <v>19.18</v>
          </cell>
          <cell r="H1563">
            <v>0.31</v>
          </cell>
          <cell r="I1563">
            <v>3.74</v>
          </cell>
          <cell r="J1563">
            <v>51.59</v>
          </cell>
        </row>
        <row r="1564">
          <cell r="A1564" t="str">
            <v>BSC_Wien_J</v>
          </cell>
          <cell r="B1564">
            <v>8571</v>
          </cell>
          <cell r="C1564" t="str">
            <v>WI01_IH_Marriott</v>
          </cell>
          <cell r="D1564">
            <v>2</v>
          </cell>
          <cell r="E1564">
            <v>1</v>
          </cell>
          <cell r="F1564">
            <v>0.2</v>
          </cell>
          <cell r="G1564">
            <v>6.98</v>
          </cell>
          <cell r="H1564">
            <v>0.01</v>
          </cell>
          <cell r="I1564">
            <v>0.28999999999999998</v>
          </cell>
          <cell r="J1564">
            <v>1.43</v>
          </cell>
        </row>
        <row r="1565">
          <cell r="A1565" t="str">
            <v>BSC_Wien_J</v>
          </cell>
          <cell r="B1565">
            <v>1331</v>
          </cell>
          <cell r="C1565" t="str">
            <v>WI01_MC_Annagasse</v>
          </cell>
          <cell r="D1565">
            <v>1</v>
          </cell>
          <cell r="E1565">
            <v>1</v>
          </cell>
          <cell r="F1565">
            <v>4.8899999999999997</v>
          </cell>
          <cell r="G1565">
            <v>59.6</v>
          </cell>
          <cell r="H1565">
            <v>0.87</v>
          </cell>
          <cell r="I1565">
            <v>10.59</v>
          </cell>
          <cell r="J1565">
            <v>145.88</v>
          </cell>
        </row>
        <row r="1566">
          <cell r="A1566" t="str">
            <v>BSC_Wien_J</v>
          </cell>
          <cell r="B1566">
            <v>1315</v>
          </cell>
          <cell r="C1566" t="str">
            <v>WI01_MC_Augustinerstr</v>
          </cell>
          <cell r="D1566">
            <v>1</v>
          </cell>
          <cell r="E1566">
            <v>1</v>
          </cell>
          <cell r="F1566">
            <v>2.33</v>
          </cell>
          <cell r="G1566">
            <v>28.44</v>
          </cell>
          <cell r="H1566">
            <v>0.67</v>
          </cell>
          <cell r="I1566">
            <v>8.1199999999999992</v>
          </cell>
          <cell r="J1566">
            <v>111.85</v>
          </cell>
        </row>
        <row r="1567">
          <cell r="A1567" t="str">
            <v>BSC_Wien_N</v>
          </cell>
          <cell r="B1567">
            <v>1389</v>
          </cell>
          <cell r="C1567" t="str">
            <v>WI01_MC_Baeckerstr</v>
          </cell>
          <cell r="D1567">
            <v>1</v>
          </cell>
          <cell r="E1567">
            <v>1</v>
          </cell>
          <cell r="F1567">
            <v>0.69</v>
          </cell>
          <cell r="G1567">
            <v>23.59</v>
          </cell>
          <cell r="H1567">
            <v>0.11</v>
          </cell>
          <cell r="I1567">
            <v>3.8</v>
          </cell>
          <cell r="J1567">
            <v>18.73</v>
          </cell>
        </row>
        <row r="1568">
          <cell r="A1568" t="str">
            <v>BSC_Wien_A</v>
          </cell>
          <cell r="B1568">
            <v>2293</v>
          </cell>
          <cell r="C1568" t="str">
            <v>WI01_MC_Biberstr</v>
          </cell>
          <cell r="D1568">
            <v>1</v>
          </cell>
          <cell r="E1568">
            <v>1</v>
          </cell>
          <cell r="F1568">
            <v>1.08</v>
          </cell>
          <cell r="G1568">
            <v>36.79</v>
          </cell>
          <cell r="H1568">
            <v>0.19</v>
          </cell>
          <cell r="I1568">
            <v>6.32</v>
          </cell>
          <cell r="J1568">
            <v>31.15</v>
          </cell>
        </row>
        <row r="1569">
          <cell r="A1569" t="str">
            <v>BSC_Wien_A</v>
          </cell>
          <cell r="B1569">
            <v>1387</v>
          </cell>
          <cell r="C1569" t="str">
            <v>WI01_MC_Boerseplatz</v>
          </cell>
          <cell r="D1569">
            <v>1</v>
          </cell>
          <cell r="E1569">
            <v>1</v>
          </cell>
          <cell r="F1569">
            <v>1.86</v>
          </cell>
          <cell r="G1569">
            <v>22.74</v>
          </cell>
          <cell r="H1569">
            <v>0.35</v>
          </cell>
          <cell r="I1569">
            <v>4.24</v>
          </cell>
          <cell r="J1569">
            <v>58.42</v>
          </cell>
        </row>
        <row r="1570">
          <cell r="A1570" t="str">
            <v>BSC_Wien_J</v>
          </cell>
          <cell r="B1570">
            <v>1317</v>
          </cell>
          <cell r="C1570" t="str">
            <v>WI01_MC_Braeunerstr</v>
          </cell>
          <cell r="D1570">
            <v>1</v>
          </cell>
          <cell r="E1570">
            <v>1</v>
          </cell>
          <cell r="F1570">
            <v>1.04</v>
          </cell>
          <cell r="G1570">
            <v>35.51</v>
          </cell>
          <cell r="H1570">
            <v>0.19</v>
          </cell>
          <cell r="I1570">
            <v>6.63</v>
          </cell>
          <cell r="J1570">
            <v>32.69</v>
          </cell>
        </row>
        <row r="1571">
          <cell r="A1571" t="str">
            <v>BSC_Wien_J</v>
          </cell>
          <cell r="B1571">
            <v>1029</v>
          </cell>
          <cell r="C1571" t="str">
            <v>WI01_MC_Brandstaette</v>
          </cell>
          <cell r="D1571">
            <v>1</v>
          </cell>
          <cell r="E1571">
            <v>1</v>
          </cell>
          <cell r="F1571">
            <v>3.04</v>
          </cell>
          <cell r="G1571">
            <v>103.48</v>
          </cell>
          <cell r="H1571">
            <v>0.45</v>
          </cell>
          <cell r="I1571">
            <v>15.2</v>
          </cell>
          <cell r="J1571">
            <v>74.94</v>
          </cell>
        </row>
        <row r="1572">
          <cell r="A1572" t="str">
            <v>BSC_Wien_N</v>
          </cell>
          <cell r="B1572">
            <v>1182</v>
          </cell>
          <cell r="C1572" t="str">
            <v>WI01_MC_Domgasse</v>
          </cell>
          <cell r="D1572">
            <v>1</v>
          </cell>
          <cell r="E1572">
            <v>1</v>
          </cell>
          <cell r="F1572">
            <v>0.65</v>
          </cell>
          <cell r="G1572">
            <v>22.06</v>
          </cell>
          <cell r="H1572">
            <v>0.08</v>
          </cell>
          <cell r="I1572">
            <v>2.71</v>
          </cell>
          <cell r="J1572">
            <v>13.38</v>
          </cell>
        </row>
        <row r="1573">
          <cell r="A1573" t="str">
            <v>BSC_Wien_A</v>
          </cell>
          <cell r="B1573">
            <v>2292</v>
          </cell>
          <cell r="C1573" t="str">
            <v>WI01_MC_Dominikanerbastei</v>
          </cell>
          <cell r="D1573">
            <v>1</v>
          </cell>
          <cell r="E1573">
            <v>1</v>
          </cell>
          <cell r="F1573">
            <v>0.91</v>
          </cell>
          <cell r="G1573">
            <v>30.83</v>
          </cell>
          <cell r="H1573">
            <v>0.18</v>
          </cell>
          <cell r="I1573">
            <v>6.1</v>
          </cell>
          <cell r="J1573">
            <v>30.08</v>
          </cell>
        </row>
        <row r="1574">
          <cell r="A1574" t="str">
            <v>BSC_Wien_J</v>
          </cell>
          <cell r="B1574">
            <v>2288</v>
          </cell>
          <cell r="C1574" t="str">
            <v>WI01_MC_Dorotheergasse</v>
          </cell>
          <cell r="D1574">
            <v>1</v>
          </cell>
          <cell r="E1574">
            <v>1</v>
          </cell>
          <cell r="F1574">
            <v>1.47</v>
          </cell>
          <cell r="G1574">
            <v>50.16</v>
          </cell>
          <cell r="H1574">
            <v>0.28999999999999998</v>
          </cell>
          <cell r="I1574">
            <v>9.7899999999999991</v>
          </cell>
          <cell r="J1574">
            <v>48.29</v>
          </cell>
        </row>
        <row r="1575">
          <cell r="A1575" t="str">
            <v>BSC_Wien_J</v>
          </cell>
          <cell r="B1575">
            <v>1334</v>
          </cell>
          <cell r="C1575" t="str">
            <v>WI01_MC_Fahnengasse</v>
          </cell>
          <cell r="D1575">
            <v>1</v>
          </cell>
          <cell r="E1575">
            <v>1</v>
          </cell>
          <cell r="F1575">
            <v>1.24</v>
          </cell>
          <cell r="G1575">
            <v>42.16</v>
          </cell>
          <cell r="H1575">
            <v>0.13</v>
          </cell>
          <cell r="I1575">
            <v>4.43</v>
          </cell>
          <cell r="J1575">
            <v>21.85</v>
          </cell>
        </row>
        <row r="1576">
          <cell r="A1576" t="str">
            <v>BSC_Wien_A</v>
          </cell>
          <cell r="B1576">
            <v>1028</v>
          </cell>
          <cell r="C1576" t="str">
            <v>WI01_MC_Fleischmarkt_A</v>
          </cell>
          <cell r="D1576">
            <v>1</v>
          </cell>
          <cell r="E1576">
            <v>1</v>
          </cell>
          <cell r="F1576">
            <v>2.23</v>
          </cell>
          <cell r="G1576">
            <v>27.13</v>
          </cell>
          <cell r="H1576">
            <v>0.48</v>
          </cell>
          <cell r="I1576">
            <v>5.8</v>
          </cell>
          <cell r="J1576">
            <v>79.97</v>
          </cell>
        </row>
        <row r="1577">
          <cell r="A1577" t="str">
            <v>BSC_Wien_A</v>
          </cell>
          <cell r="B1577">
            <v>1309</v>
          </cell>
          <cell r="C1577" t="str">
            <v>WI01_MC_Fleischmarkt_B</v>
          </cell>
          <cell r="D1577">
            <v>1</v>
          </cell>
          <cell r="E1577">
            <v>1</v>
          </cell>
          <cell r="F1577">
            <v>1.71</v>
          </cell>
          <cell r="G1577">
            <v>58.25</v>
          </cell>
          <cell r="H1577">
            <v>0.38</v>
          </cell>
          <cell r="I1577">
            <v>12.97</v>
          </cell>
          <cell r="J1577">
            <v>63.96</v>
          </cell>
        </row>
        <row r="1578">
          <cell r="A1578" t="str">
            <v>BSC_Wien_N</v>
          </cell>
          <cell r="B1578">
            <v>1325</v>
          </cell>
          <cell r="C1578" t="str">
            <v>WI01_MC_Franziskanerplatz</v>
          </cell>
          <cell r="D1578">
            <v>1</v>
          </cell>
          <cell r="E1578">
            <v>1</v>
          </cell>
          <cell r="F1578">
            <v>1.33</v>
          </cell>
          <cell r="G1578">
            <v>45.48</v>
          </cell>
          <cell r="H1578">
            <v>0.31</v>
          </cell>
          <cell r="I1578">
            <v>10.47</v>
          </cell>
          <cell r="J1578">
            <v>51.62</v>
          </cell>
        </row>
        <row r="1579">
          <cell r="A1579" t="str">
            <v>BSC_Wien_J</v>
          </cell>
          <cell r="B1579">
            <v>906</v>
          </cell>
          <cell r="C1579" t="str">
            <v>WI01_MC_Graben</v>
          </cell>
          <cell r="D1579">
            <v>1</v>
          </cell>
          <cell r="E1579">
            <v>1</v>
          </cell>
          <cell r="F1579">
            <v>4.33</v>
          </cell>
          <cell r="G1579">
            <v>52.86</v>
          </cell>
          <cell r="H1579">
            <v>0.8</v>
          </cell>
          <cell r="I1579">
            <v>9.7200000000000006</v>
          </cell>
          <cell r="J1579">
            <v>133.91</v>
          </cell>
        </row>
        <row r="1580">
          <cell r="A1580" t="str">
            <v>BSC_Wien_J</v>
          </cell>
          <cell r="B1580">
            <v>1187</v>
          </cell>
          <cell r="C1580" t="str">
            <v>WI01_MC_Habsburgergasse</v>
          </cell>
          <cell r="D1580">
            <v>1</v>
          </cell>
          <cell r="E1580">
            <v>1</v>
          </cell>
          <cell r="F1580">
            <v>0.71</v>
          </cell>
          <cell r="G1580">
            <v>24.27</v>
          </cell>
          <cell r="H1580">
            <v>0.13</v>
          </cell>
          <cell r="I1580">
            <v>4.3099999999999996</v>
          </cell>
          <cell r="J1580">
            <v>21.27</v>
          </cell>
        </row>
        <row r="1581">
          <cell r="A1581" t="str">
            <v>BSC_Wien_A</v>
          </cell>
          <cell r="B1581">
            <v>1388</v>
          </cell>
          <cell r="C1581" t="str">
            <v>WI01_MC_Helferstorferstr</v>
          </cell>
          <cell r="D1581">
            <v>1</v>
          </cell>
          <cell r="E1581">
            <v>1</v>
          </cell>
          <cell r="F1581">
            <v>2.2599999999999998</v>
          </cell>
          <cell r="G1581">
            <v>27.53</v>
          </cell>
          <cell r="H1581">
            <v>0.35</v>
          </cell>
          <cell r="I1581">
            <v>4.3099999999999996</v>
          </cell>
          <cell r="J1581">
            <v>59.37</v>
          </cell>
        </row>
        <row r="1582">
          <cell r="A1582" t="str">
            <v>BSC_Wien_J</v>
          </cell>
          <cell r="B1582">
            <v>2289</v>
          </cell>
          <cell r="C1582" t="str">
            <v>WI01_MC_Herrengasse</v>
          </cell>
          <cell r="D1582">
            <v>1</v>
          </cell>
          <cell r="E1582">
            <v>1</v>
          </cell>
          <cell r="F1582">
            <v>1.28</v>
          </cell>
          <cell r="G1582">
            <v>43.52</v>
          </cell>
          <cell r="H1582">
            <v>0.18</v>
          </cell>
          <cell r="I1582">
            <v>6.21</v>
          </cell>
          <cell r="J1582">
            <v>30.64</v>
          </cell>
        </row>
        <row r="1583">
          <cell r="A1583" t="str">
            <v>BSC_Wien_J</v>
          </cell>
          <cell r="B1583">
            <v>1340</v>
          </cell>
          <cell r="C1583" t="str">
            <v>WI01_MC_Hofburg_Antekamm</v>
          </cell>
          <cell r="D1583">
            <v>1</v>
          </cell>
          <cell r="E1583">
            <v>1</v>
          </cell>
          <cell r="F1583">
            <v>3.1</v>
          </cell>
          <cell r="G1583">
            <v>37.770000000000003</v>
          </cell>
          <cell r="H1583">
            <v>0.17</v>
          </cell>
          <cell r="I1583">
            <v>2.08</v>
          </cell>
          <cell r="J1583">
            <v>28.71</v>
          </cell>
        </row>
        <row r="1584">
          <cell r="A1584" t="str">
            <v>BSC_Wien_J</v>
          </cell>
          <cell r="B1584">
            <v>2294</v>
          </cell>
          <cell r="C1584" t="str">
            <v>WI01_MC_Hofburg_SRS</v>
          </cell>
          <cell r="D1584">
            <v>1</v>
          </cell>
          <cell r="E1584">
            <v>1</v>
          </cell>
          <cell r="F1584">
            <v>1.8</v>
          </cell>
          <cell r="G1584">
            <v>21.95</v>
          </cell>
          <cell r="H1584">
            <v>0.09</v>
          </cell>
          <cell r="I1584">
            <v>1.1000000000000001</v>
          </cell>
          <cell r="J1584">
            <v>15.2</v>
          </cell>
        </row>
        <row r="1585">
          <cell r="A1585" t="str">
            <v>BSC_Wien_N</v>
          </cell>
          <cell r="B1585">
            <v>1330</v>
          </cell>
          <cell r="C1585" t="str">
            <v>WI01_MC_Johannesgasse</v>
          </cell>
          <cell r="D1585">
            <v>1</v>
          </cell>
          <cell r="E1585">
            <v>1</v>
          </cell>
          <cell r="F1585">
            <v>1.56</v>
          </cell>
          <cell r="G1585">
            <v>53.14</v>
          </cell>
          <cell r="H1585">
            <v>0.34</v>
          </cell>
          <cell r="I1585">
            <v>11.61</v>
          </cell>
          <cell r="J1585">
            <v>57.26</v>
          </cell>
        </row>
        <row r="1586">
          <cell r="A1586" t="str">
            <v>BSC_Wien_A</v>
          </cell>
          <cell r="B1586">
            <v>1390</v>
          </cell>
          <cell r="C1586" t="str">
            <v>WI01_MC_Judenplatz</v>
          </cell>
          <cell r="D1586">
            <v>1</v>
          </cell>
          <cell r="E1586">
            <v>1</v>
          </cell>
          <cell r="F1586">
            <v>1.23</v>
          </cell>
          <cell r="G1586">
            <v>41.73</v>
          </cell>
          <cell r="H1586">
            <v>0.16</v>
          </cell>
          <cell r="I1586">
            <v>5.58</v>
          </cell>
          <cell r="J1586">
            <v>27.5</v>
          </cell>
        </row>
        <row r="1587">
          <cell r="A1587" t="str">
            <v>BSC_Wien_A</v>
          </cell>
          <cell r="B1587">
            <v>1321</v>
          </cell>
          <cell r="C1587" t="str">
            <v>WI01_MC_Koellnerhofgasse</v>
          </cell>
          <cell r="D1587">
            <v>1</v>
          </cell>
          <cell r="E1587">
            <v>1</v>
          </cell>
          <cell r="F1587">
            <v>0.9</v>
          </cell>
          <cell r="G1587">
            <v>30.75</v>
          </cell>
          <cell r="H1587">
            <v>0.14000000000000001</v>
          </cell>
          <cell r="I1587">
            <v>4.8899999999999997</v>
          </cell>
          <cell r="J1587">
            <v>24.11</v>
          </cell>
        </row>
        <row r="1588">
          <cell r="A1588" t="str">
            <v>BSC_Wien_J</v>
          </cell>
          <cell r="B1588">
            <v>1332</v>
          </cell>
          <cell r="C1588" t="str">
            <v>WI01_MC_Krugerstr</v>
          </cell>
          <cell r="D1588">
            <v>1</v>
          </cell>
          <cell r="E1588">
            <v>1</v>
          </cell>
          <cell r="F1588">
            <v>1.51</v>
          </cell>
          <cell r="G1588">
            <v>51.61</v>
          </cell>
          <cell r="H1588">
            <v>0.24</v>
          </cell>
          <cell r="I1588">
            <v>8.0299999999999994</v>
          </cell>
          <cell r="J1588">
            <v>39.58</v>
          </cell>
        </row>
        <row r="1589">
          <cell r="A1589" t="str">
            <v>BSC_Wien_A</v>
          </cell>
          <cell r="B1589">
            <v>1337</v>
          </cell>
          <cell r="C1589" t="str">
            <v>WI01_MC_Landskrongasse</v>
          </cell>
          <cell r="D1589">
            <v>1</v>
          </cell>
          <cell r="E1589">
            <v>1</v>
          </cell>
          <cell r="F1589">
            <v>1.26</v>
          </cell>
          <cell r="G1589">
            <v>43.01</v>
          </cell>
          <cell r="H1589">
            <v>0.23</v>
          </cell>
          <cell r="I1589">
            <v>7.98</v>
          </cell>
          <cell r="J1589">
            <v>39.369999999999997</v>
          </cell>
        </row>
        <row r="1590">
          <cell r="A1590" t="str">
            <v>BSC_Wien_A</v>
          </cell>
          <cell r="B1590">
            <v>1021</v>
          </cell>
          <cell r="C1590" t="str">
            <v>WI01_MC_Lichtensteg</v>
          </cell>
          <cell r="D1590">
            <v>1</v>
          </cell>
          <cell r="E1590">
            <v>1</v>
          </cell>
          <cell r="F1590">
            <v>3.02</v>
          </cell>
          <cell r="G1590">
            <v>36.89</v>
          </cell>
          <cell r="H1590">
            <v>0.84</v>
          </cell>
          <cell r="I1590">
            <v>10.19</v>
          </cell>
          <cell r="J1590">
            <v>140.36000000000001</v>
          </cell>
        </row>
        <row r="1591">
          <cell r="A1591" t="str">
            <v>BSC_Wien_J</v>
          </cell>
          <cell r="B1591">
            <v>1335</v>
          </cell>
          <cell r="C1591" t="str">
            <v>WI01_MC_Mahlerstrasse</v>
          </cell>
          <cell r="D1591">
            <v>1</v>
          </cell>
          <cell r="E1591">
            <v>1</v>
          </cell>
          <cell r="F1591">
            <v>3.92</v>
          </cell>
          <cell r="G1591">
            <v>47.8</v>
          </cell>
          <cell r="H1591">
            <v>0.93</v>
          </cell>
          <cell r="I1591">
            <v>11.29</v>
          </cell>
          <cell r="J1591">
            <v>155.55000000000001</v>
          </cell>
        </row>
        <row r="1592">
          <cell r="A1592" t="str">
            <v>BSC_Wien_A</v>
          </cell>
          <cell r="B1592">
            <v>1314</v>
          </cell>
          <cell r="C1592" t="str">
            <v>WI01_MC_Marc_Aurel_Str</v>
          </cell>
          <cell r="D1592">
            <v>1</v>
          </cell>
          <cell r="E1592">
            <v>1</v>
          </cell>
          <cell r="F1592">
            <v>2.19</v>
          </cell>
          <cell r="G1592">
            <v>74.44</v>
          </cell>
          <cell r="H1592">
            <v>0.55000000000000004</v>
          </cell>
          <cell r="I1592">
            <v>18.89</v>
          </cell>
          <cell r="J1592">
            <v>93.13</v>
          </cell>
        </row>
        <row r="1593">
          <cell r="A1593" t="str">
            <v>BSC_Wien_A</v>
          </cell>
          <cell r="B1593">
            <v>1336</v>
          </cell>
          <cell r="C1593" t="str">
            <v>WI01_MC_Milchgasse</v>
          </cell>
          <cell r="D1593">
            <v>1</v>
          </cell>
          <cell r="E1593">
            <v>1</v>
          </cell>
          <cell r="F1593">
            <v>1.53</v>
          </cell>
          <cell r="G1593">
            <v>52.21</v>
          </cell>
          <cell r="H1593">
            <v>0.22</v>
          </cell>
          <cell r="I1593">
            <v>7.43</v>
          </cell>
          <cell r="J1593">
            <v>36.619999999999997</v>
          </cell>
        </row>
        <row r="1594">
          <cell r="A1594" t="str">
            <v>BSC_Wien_N</v>
          </cell>
          <cell r="B1594">
            <v>1019</v>
          </cell>
          <cell r="C1594" t="str">
            <v>WI01_MC_Pass_Figlmuell</v>
          </cell>
          <cell r="D1594">
            <v>1</v>
          </cell>
          <cell r="E1594">
            <v>1</v>
          </cell>
          <cell r="F1594">
            <v>0.74</v>
          </cell>
          <cell r="G1594">
            <v>25.12</v>
          </cell>
          <cell r="H1594">
            <v>7.0000000000000007E-2</v>
          </cell>
          <cell r="I1594">
            <v>2.35</v>
          </cell>
          <cell r="J1594">
            <v>11.58</v>
          </cell>
        </row>
        <row r="1595">
          <cell r="A1595" t="str">
            <v>BSC_Wien_J</v>
          </cell>
          <cell r="B1595">
            <v>905</v>
          </cell>
          <cell r="C1595" t="str">
            <v>WI01_MC_Plankengasse</v>
          </cell>
          <cell r="D1595">
            <v>1</v>
          </cell>
          <cell r="E1595">
            <v>1</v>
          </cell>
          <cell r="F1595">
            <v>3.27</v>
          </cell>
          <cell r="G1595">
            <v>39.880000000000003</v>
          </cell>
          <cell r="H1595">
            <v>0.85</v>
          </cell>
          <cell r="I1595">
            <v>10.33</v>
          </cell>
          <cell r="J1595">
            <v>142.28</v>
          </cell>
        </row>
        <row r="1596">
          <cell r="A1596" t="str">
            <v>BSC_Wien_N</v>
          </cell>
          <cell r="B1596">
            <v>1262</v>
          </cell>
          <cell r="C1596" t="str">
            <v>WI01_MC_Rauhensteingasse</v>
          </cell>
          <cell r="D1596">
            <v>1</v>
          </cell>
          <cell r="E1596">
            <v>1</v>
          </cell>
          <cell r="F1596">
            <v>1.35</v>
          </cell>
          <cell r="G1596">
            <v>45.9</v>
          </cell>
          <cell r="H1596">
            <v>0.25</v>
          </cell>
          <cell r="I1596">
            <v>8.6</v>
          </cell>
          <cell r="J1596">
            <v>42.42</v>
          </cell>
        </row>
        <row r="1597">
          <cell r="A1597" t="str">
            <v>BSC_Wien_A</v>
          </cell>
          <cell r="B1597">
            <v>2287</v>
          </cell>
          <cell r="C1597" t="str">
            <v>WI01_MC_Renngasse</v>
          </cell>
          <cell r="D1597">
            <v>1</v>
          </cell>
          <cell r="E1597">
            <v>1</v>
          </cell>
          <cell r="F1597">
            <v>1.37</v>
          </cell>
          <cell r="G1597">
            <v>46.76</v>
          </cell>
          <cell r="H1597">
            <v>0.23</v>
          </cell>
          <cell r="I1597">
            <v>7.7</v>
          </cell>
          <cell r="J1597">
            <v>37.97</v>
          </cell>
        </row>
        <row r="1598">
          <cell r="A1598" t="str">
            <v>BSC_Wien_N</v>
          </cell>
          <cell r="B1598">
            <v>1184</v>
          </cell>
          <cell r="C1598" t="str">
            <v>WI01_MC_Riemergasse</v>
          </cell>
          <cell r="D1598">
            <v>1</v>
          </cell>
          <cell r="E1598">
            <v>1</v>
          </cell>
          <cell r="F1598">
            <v>1.49</v>
          </cell>
          <cell r="G1598">
            <v>50.59</v>
          </cell>
          <cell r="H1598">
            <v>0.37</v>
          </cell>
          <cell r="I1598">
            <v>12.64</v>
          </cell>
          <cell r="J1598">
            <v>62.35</v>
          </cell>
        </row>
        <row r="1599">
          <cell r="A1599" t="str">
            <v>BSC_Wien_A</v>
          </cell>
          <cell r="B1599">
            <v>1448</v>
          </cell>
          <cell r="C1599" t="str">
            <v>WI01_MC_Rudolfsplatz</v>
          </cell>
          <cell r="D1599">
            <v>1</v>
          </cell>
          <cell r="E1599">
            <v>1</v>
          </cell>
          <cell r="F1599">
            <v>2.17</v>
          </cell>
          <cell r="G1599">
            <v>26.46</v>
          </cell>
          <cell r="H1599">
            <v>0.46</v>
          </cell>
          <cell r="I1599">
            <v>5.67</v>
          </cell>
          <cell r="J1599">
            <v>78.09</v>
          </cell>
        </row>
        <row r="1600">
          <cell r="A1600" t="str">
            <v>BSC_Wien_J</v>
          </cell>
          <cell r="B1600">
            <v>2295</v>
          </cell>
          <cell r="C1600" t="str">
            <v>WI01_MC_Ruprechtsplatz</v>
          </cell>
          <cell r="D1600">
            <v>1</v>
          </cell>
          <cell r="E1600">
            <v>1</v>
          </cell>
          <cell r="F1600">
            <v>2.12</v>
          </cell>
          <cell r="G1600">
            <v>25.88</v>
          </cell>
          <cell r="H1600">
            <v>0.32</v>
          </cell>
          <cell r="I1600">
            <v>3.85</v>
          </cell>
          <cell r="J1600">
            <v>53.1</v>
          </cell>
        </row>
        <row r="1601">
          <cell r="A1601" t="str">
            <v>BSC_Wien_A</v>
          </cell>
          <cell r="B1601">
            <v>1320</v>
          </cell>
          <cell r="C1601" t="str">
            <v>WI01_MC_Salvatorgasse</v>
          </cell>
          <cell r="D1601">
            <v>1</v>
          </cell>
          <cell r="E1601">
            <v>1</v>
          </cell>
          <cell r="F1601">
            <v>0.81</v>
          </cell>
          <cell r="G1601">
            <v>27.68</v>
          </cell>
          <cell r="H1601">
            <v>0.14000000000000001</v>
          </cell>
          <cell r="I1601">
            <v>4.72</v>
          </cell>
          <cell r="J1601">
            <v>23.25</v>
          </cell>
        </row>
        <row r="1602">
          <cell r="A1602" t="str">
            <v>BSC_Wien_A</v>
          </cell>
          <cell r="B1602">
            <v>2291</v>
          </cell>
          <cell r="C1602" t="str">
            <v>WI01_MC_Salzgries</v>
          </cell>
          <cell r="D1602">
            <v>1</v>
          </cell>
          <cell r="E1602">
            <v>1</v>
          </cell>
          <cell r="F1602">
            <v>0.89</v>
          </cell>
          <cell r="G1602">
            <v>30.23</v>
          </cell>
          <cell r="H1602">
            <v>0.11</v>
          </cell>
          <cell r="I1602">
            <v>3.88</v>
          </cell>
          <cell r="J1602">
            <v>19.14</v>
          </cell>
        </row>
        <row r="1603">
          <cell r="A1603" t="str">
            <v>BSC_Wien_A</v>
          </cell>
          <cell r="B1603">
            <v>1312</v>
          </cell>
          <cell r="C1603" t="str">
            <v>WI01_MC_Schoenlaterngasse</v>
          </cell>
          <cell r="D1603">
            <v>1</v>
          </cell>
          <cell r="E1603">
            <v>1</v>
          </cell>
          <cell r="F1603">
            <v>1.06</v>
          </cell>
          <cell r="G1603">
            <v>36.03</v>
          </cell>
          <cell r="H1603">
            <v>0.14000000000000001</v>
          </cell>
          <cell r="I1603">
            <v>4.75</v>
          </cell>
          <cell r="J1603">
            <v>23.43</v>
          </cell>
        </row>
        <row r="1604">
          <cell r="A1604" t="str">
            <v>BSC_Wien_A</v>
          </cell>
          <cell r="B1604">
            <v>9148</v>
          </cell>
          <cell r="C1604" t="str">
            <v>WI01_MC_Schottengasse</v>
          </cell>
          <cell r="D1604">
            <v>1</v>
          </cell>
          <cell r="E1604">
            <v>1</v>
          </cell>
          <cell r="F1604">
            <v>12.69</v>
          </cell>
          <cell r="G1604">
            <v>154.75</v>
          </cell>
          <cell r="H1604">
            <v>2.66</v>
          </cell>
          <cell r="I1604">
            <v>32.42</v>
          </cell>
          <cell r="J1604">
            <v>446.6</v>
          </cell>
        </row>
        <row r="1605">
          <cell r="A1605" t="str">
            <v>BSC_Wien_N</v>
          </cell>
          <cell r="B1605">
            <v>1020</v>
          </cell>
          <cell r="C1605" t="str">
            <v>WI01_MC_Schulerstr</v>
          </cell>
          <cell r="D1605">
            <v>1</v>
          </cell>
          <cell r="E1605">
            <v>1</v>
          </cell>
          <cell r="F1605">
            <v>1.68</v>
          </cell>
          <cell r="G1605">
            <v>57.32</v>
          </cell>
          <cell r="H1605">
            <v>0.37</v>
          </cell>
          <cell r="I1605">
            <v>12.56</v>
          </cell>
          <cell r="J1605">
            <v>61.96</v>
          </cell>
        </row>
        <row r="1606">
          <cell r="A1606" t="str">
            <v>BSC_Wien_N</v>
          </cell>
          <cell r="B1606">
            <v>1329</v>
          </cell>
          <cell r="C1606" t="str">
            <v>WI01_MC_Seilerstaette</v>
          </cell>
          <cell r="D1606">
            <v>1</v>
          </cell>
          <cell r="E1606">
            <v>1</v>
          </cell>
          <cell r="F1606">
            <v>1.44</v>
          </cell>
          <cell r="G1606">
            <v>48.89</v>
          </cell>
          <cell r="H1606">
            <v>0.3</v>
          </cell>
          <cell r="I1606">
            <v>10.07</v>
          </cell>
          <cell r="J1606">
            <v>49.68</v>
          </cell>
        </row>
        <row r="1607">
          <cell r="A1607" t="str">
            <v>BSC_Wien_N</v>
          </cell>
          <cell r="B1607">
            <v>904</v>
          </cell>
          <cell r="C1607" t="str">
            <v>WI01_MC_Singerstr</v>
          </cell>
          <cell r="D1607">
            <v>1</v>
          </cell>
          <cell r="E1607">
            <v>1</v>
          </cell>
          <cell r="F1607">
            <v>7.08</v>
          </cell>
          <cell r="G1607">
            <v>86.4</v>
          </cell>
          <cell r="H1607">
            <v>1.96</v>
          </cell>
          <cell r="I1607">
            <v>23.91</v>
          </cell>
          <cell r="J1607">
            <v>329.4</v>
          </cell>
        </row>
        <row r="1608">
          <cell r="A1608" t="str">
            <v>BSC_Wien_A</v>
          </cell>
          <cell r="B1608">
            <v>1328</v>
          </cell>
          <cell r="C1608" t="str">
            <v>WI01_MC_Sonnenfelsgasse</v>
          </cell>
          <cell r="D1608">
            <v>1</v>
          </cell>
          <cell r="E1608">
            <v>1</v>
          </cell>
          <cell r="F1608">
            <v>0.61</v>
          </cell>
          <cell r="G1608">
            <v>20.87</v>
          </cell>
          <cell r="H1608">
            <v>0.12</v>
          </cell>
          <cell r="I1608">
            <v>3.99</v>
          </cell>
          <cell r="J1608">
            <v>19.690000000000001</v>
          </cell>
        </row>
        <row r="1609">
          <cell r="A1609" t="str">
            <v>BSC_Wien_N</v>
          </cell>
          <cell r="B1609">
            <v>1183</v>
          </cell>
          <cell r="C1609" t="str">
            <v>WI01_MC_Stephansplatz</v>
          </cell>
          <cell r="D1609">
            <v>1</v>
          </cell>
          <cell r="E1609">
            <v>1</v>
          </cell>
          <cell r="F1609">
            <v>0.78</v>
          </cell>
          <cell r="G1609">
            <v>26.49</v>
          </cell>
          <cell r="H1609">
            <v>0.15</v>
          </cell>
          <cell r="I1609">
            <v>5.19</v>
          </cell>
          <cell r="J1609">
            <v>25.58</v>
          </cell>
        </row>
        <row r="1610">
          <cell r="A1610" t="str">
            <v>BSC_Wien_N</v>
          </cell>
          <cell r="B1610">
            <v>1327</v>
          </cell>
          <cell r="C1610" t="str">
            <v>WI01_MC_Stubenbastei</v>
          </cell>
          <cell r="D1610">
            <v>1</v>
          </cell>
          <cell r="E1610">
            <v>1</v>
          </cell>
          <cell r="F1610">
            <v>1.5</v>
          </cell>
          <cell r="G1610">
            <v>51.27</v>
          </cell>
          <cell r="H1610">
            <v>0.34</v>
          </cell>
          <cell r="I1610">
            <v>11.7</v>
          </cell>
          <cell r="J1610">
            <v>57.68</v>
          </cell>
        </row>
        <row r="1611">
          <cell r="A1611" t="str">
            <v>BSC_Wien_J</v>
          </cell>
          <cell r="B1611">
            <v>1333</v>
          </cell>
          <cell r="C1611" t="str">
            <v>WI01_MC_Walfischgasse</v>
          </cell>
          <cell r="D1611">
            <v>1</v>
          </cell>
          <cell r="E1611">
            <v>1</v>
          </cell>
          <cell r="F1611">
            <v>1.8</v>
          </cell>
          <cell r="G1611">
            <v>21.98</v>
          </cell>
          <cell r="H1611">
            <v>0.49</v>
          </cell>
          <cell r="I1611">
            <v>5.99</v>
          </cell>
          <cell r="J1611">
            <v>82.47</v>
          </cell>
        </row>
        <row r="1612">
          <cell r="A1612" t="str">
            <v>BSC_Wien_A</v>
          </cell>
          <cell r="B1612">
            <v>1384</v>
          </cell>
          <cell r="C1612" t="str">
            <v>WI01_MC_Werdertorgasse</v>
          </cell>
          <cell r="D1612">
            <v>1</v>
          </cell>
          <cell r="E1612">
            <v>1</v>
          </cell>
          <cell r="F1612">
            <v>1.62</v>
          </cell>
          <cell r="G1612">
            <v>55.1</v>
          </cell>
          <cell r="H1612">
            <v>0.32</v>
          </cell>
          <cell r="I1612">
            <v>10.84</v>
          </cell>
          <cell r="J1612">
            <v>53.46</v>
          </cell>
        </row>
        <row r="1613">
          <cell r="A1613" t="str">
            <v>BSC_Wien_A</v>
          </cell>
          <cell r="B1613">
            <v>1383</v>
          </cell>
          <cell r="C1613" t="str">
            <v>WI01_MC_Wipplingerstr_A</v>
          </cell>
          <cell r="D1613">
            <v>1</v>
          </cell>
          <cell r="E1613">
            <v>1</v>
          </cell>
          <cell r="F1613">
            <v>0.96</v>
          </cell>
          <cell r="G1613">
            <v>32.79</v>
          </cell>
          <cell r="H1613">
            <v>0.16</v>
          </cell>
          <cell r="I1613">
            <v>5.6</v>
          </cell>
          <cell r="J1613">
            <v>27.64</v>
          </cell>
        </row>
        <row r="1614">
          <cell r="A1614" t="str">
            <v>BSC_Wien_A</v>
          </cell>
          <cell r="B1614">
            <v>2296</v>
          </cell>
          <cell r="C1614" t="str">
            <v>WI01_MC_Wipplingerstr_B</v>
          </cell>
          <cell r="D1614">
            <v>1</v>
          </cell>
          <cell r="E1614">
            <v>1</v>
          </cell>
          <cell r="F1614">
            <v>1.99</v>
          </cell>
          <cell r="G1614">
            <v>24.24</v>
          </cell>
          <cell r="H1614">
            <v>0.47</v>
          </cell>
          <cell r="I1614">
            <v>5.71</v>
          </cell>
          <cell r="J1614">
            <v>78.709999999999994</v>
          </cell>
        </row>
        <row r="1615">
          <cell r="A1615" t="str">
            <v>BSC_Wien_N</v>
          </cell>
          <cell r="B1615">
            <v>1024</v>
          </cell>
          <cell r="C1615" t="str">
            <v>WI01_MC_Wollzeile_A</v>
          </cell>
          <cell r="D1615">
            <v>1</v>
          </cell>
          <cell r="E1615">
            <v>1</v>
          </cell>
          <cell r="F1615">
            <v>1.59</v>
          </cell>
          <cell r="G1615">
            <v>54.25</v>
          </cell>
          <cell r="H1615">
            <v>0.31</v>
          </cell>
          <cell r="I1615">
            <v>10.68</v>
          </cell>
          <cell r="J1615">
            <v>52.66</v>
          </cell>
        </row>
        <row r="1616">
          <cell r="A1616" t="str">
            <v>BSC_Wien_N</v>
          </cell>
          <cell r="B1616">
            <v>1452</v>
          </cell>
          <cell r="C1616" t="str">
            <v>WI01_MC_Wollzeile_B</v>
          </cell>
          <cell r="D1616">
            <v>1</v>
          </cell>
          <cell r="E1616">
            <v>1</v>
          </cell>
          <cell r="F1616">
            <v>1.51</v>
          </cell>
          <cell r="G1616">
            <v>51.36</v>
          </cell>
          <cell r="H1616">
            <v>0.35</v>
          </cell>
          <cell r="I1616">
            <v>11.82</v>
          </cell>
          <cell r="J1616">
            <v>58.28</v>
          </cell>
        </row>
        <row r="1617">
          <cell r="A1617" t="str">
            <v>BSC_Wien_J</v>
          </cell>
          <cell r="B1617">
            <v>2685</v>
          </cell>
          <cell r="C1617" t="str">
            <v>WI01_Nibelungengasse</v>
          </cell>
          <cell r="D1617">
            <v>1</v>
          </cell>
          <cell r="E1617">
            <v>1</v>
          </cell>
          <cell r="F1617">
            <v>7.98</v>
          </cell>
          <cell r="G1617">
            <v>97.34</v>
          </cell>
          <cell r="H1617">
            <v>1.1399999999999999</v>
          </cell>
          <cell r="I1617">
            <v>13.91</v>
          </cell>
          <cell r="J1617">
            <v>191.66</v>
          </cell>
        </row>
        <row r="1618">
          <cell r="A1618" t="str">
            <v>BSC_Wien_J</v>
          </cell>
          <cell r="B1618">
            <v>3085</v>
          </cell>
          <cell r="C1618" t="str">
            <v>WI01_Nibelungengasse</v>
          </cell>
          <cell r="D1618">
            <v>1</v>
          </cell>
          <cell r="E1618">
            <v>2</v>
          </cell>
          <cell r="F1618">
            <v>9.9499999999999993</v>
          </cell>
          <cell r="G1618">
            <v>121.28</v>
          </cell>
          <cell r="H1618">
            <v>3.05</v>
          </cell>
          <cell r="I1618">
            <v>37.14</v>
          </cell>
          <cell r="J1618">
            <v>511.63</v>
          </cell>
        </row>
        <row r="1619">
          <cell r="A1619" t="str">
            <v>BSC_Wien_J</v>
          </cell>
          <cell r="B1619">
            <v>3785</v>
          </cell>
          <cell r="C1619" t="str">
            <v>WI01_Nibelungengasse</v>
          </cell>
          <cell r="D1619">
            <v>1</v>
          </cell>
          <cell r="E1619">
            <v>3</v>
          </cell>
          <cell r="F1619">
            <v>7.1</v>
          </cell>
          <cell r="G1619">
            <v>86.55</v>
          </cell>
          <cell r="H1619">
            <v>2.14</v>
          </cell>
          <cell r="I1619">
            <v>26.12</v>
          </cell>
          <cell r="J1619">
            <v>359.8</v>
          </cell>
        </row>
        <row r="1620">
          <cell r="A1620" t="str">
            <v>BSC_Wien_N</v>
          </cell>
          <cell r="B1620">
            <v>28</v>
          </cell>
          <cell r="C1620" t="str">
            <v>WI01_Parkring</v>
          </cell>
          <cell r="D1620">
            <v>1</v>
          </cell>
          <cell r="E1620">
            <v>1</v>
          </cell>
          <cell r="F1620">
            <v>5.41</v>
          </cell>
          <cell r="G1620">
            <v>65.97</v>
          </cell>
          <cell r="H1620">
            <v>1.65</v>
          </cell>
          <cell r="I1620">
            <v>20.18</v>
          </cell>
          <cell r="J1620">
            <v>278.01</v>
          </cell>
        </row>
        <row r="1621">
          <cell r="A1621" t="str">
            <v>BSC_Wien_N</v>
          </cell>
          <cell r="B1621">
            <v>29</v>
          </cell>
          <cell r="C1621" t="str">
            <v>WI01_Parkring</v>
          </cell>
          <cell r="D1621">
            <v>1</v>
          </cell>
          <cell r="E1621">
            <v>2</v>
          </cell>
          <cell r="F1621">
            <v>4.79</v>
          </cell>
          <cell r="G1621">
            <v>58.35</v>
          </cell>
          <cell r="H1621">
            <v>1.37</v>
          </cell>
          <cell r="I1621">
            <v>16.66</v>
          </cell>
          <cell r="J1621">
            <v>229.51</v>
          </cell>
        </row>
        <row r="1622">
          <cell r="A1622" t="str">
            <v>BSC_Wien_N</v>
          </cell>
          <cell r="B1622">
            <v>30</v>
          </cell>
          <cell r="C1622" t="str">
            <v>WI01_Parkring</v>
          </cell>
          <cell r="D1622">
            <v>1</v>
          </cell>
          <cell r="E1622">
            <v>3</v>
          </cell>
          <cell r="F1622">
            <v>8.33</v>
          </cell>
          <cell r="G1622">
            <v>101.55</v>
          </cell>
          <cell r="H1622">
            <v>2.67</v>
          </cell>
          <cell r="I1622">
            <v>32.520000000000003</v>
          </cell>
          <cell r="J1622">
            <v>447.95</v>
          </cell>
        </row>
        <row r="1623">
          <cell r="A1623" t="str">
            <v>BSC_Wien_A</v>
          </cell>
          <cell r="B1623">
            <v>10</v>
          </cell>
          <cell r="C1623" t="str">
            <v>WI01_Uraniastr</v>
          </cell>
          <cell r="D1623">
            <v>1</v>
          </cell>
          <cell r="E1623">
            <v>1</v>
          </cell>
          <cell r="F1623">
            <v>6.71</v>
          </cell>
          <cell r="G1623">
            <v>81.86</v>
          </cell>
          <cell r="H1623">
            <v>2.13</v>
          </cell>
          <cell r="I1623">
            <v>26</v>
          </cell>
          <cell r="J1623">
            <v>358.2</v>
          </cell>
        </row>
        <row r="1624">
          <cell r="A1624" t="str">
            <v>BSC_Wien_A</v>
          </cell>
          <cell r="B1624">
            <v>11</v>
          </cell>
          <cell r="C1624" t="str">
            <v>WI01_Uraniastr</v>
          </cell>
          <cell r="D1624">
            <v>1</v>
          </cell>
          <cell r="E1624">
            <v>2</v>
          </cell>
          <cell r="F1624">
            <v>3.79</v>
          </cell>
          <cell r="G1624">
            <v>46.22</v>
          </cell>
          <cell r="H1624">
            <v>0.65</v>
          </cell>
          <cell r="I1624">
            <v>7.9</v>
          </cell>
          <cell r="J1624">
            <v>108.77</v>
          </cell>
        </row>
        <row r="1625">
          <cell r="A1625" t="str">
            <v>BSC_Wien_A</v>
          </cell>
          <cell r="B1625">
            <v>12</v>
          </cell>
          <cell r="C1625" t="str">
            <v>WI01_Uraniastr</v>
          </cell>
          <cell r="D1625">
            <v>1</v>
          </cell>
          <cell r="E1625">
            <v>3</v>
          </cell>
          <cell r="F1625">
            <v>9.9700000000000006</v>
          </cell>
          <cell r="G1625">
            <v>121.61</v>
          </cell>
          <cell r="H1625">
            <v>3.35</v>
          </cell>
          <cell r="I1625">
            <v>40.880000000000003</v>
          </cell>
          <cell r="J1625">
            <v>563.24</v>
          </cell>
        </row>
        <row r="1626">
          <cell r="A1626" t="str">
            <v>BSC_Wien_A</v>
          </cell>
          <cell r="B1626">
            <v>2139</v>
          </cell>
          <cell r="C1626" t="str">
            <v>WI02_Boecklinstr</v>
          </cell>
          <cell r="D1626">
            <v>1</v>
          </cell>
          <cell r="E1626">
            <v>1</v>
          </cell>
          <cell r="F1626">
            <v>3.56</v>
          </cell>
          <cell r="G1626">
            <v>121.19</v>
          </cell>
          <cell r="H1626">
            <v>0.84</v>
          </cell>
          <cell r="I1626">
            <v>28.49</v>
          </cell>
          <cell r="J1626">
            <v>140.47999999999999</v>
          </cell>
        </row>
        <row r="1627">
          <cell r="A1627" t="str">
            <v>BSC_Wien_A</v>
          </cell>
          <cell r="B1627">
            <v>2141</v>
          </cell>
          <cell r="C1627" t="str">
            <v>WI02_Boecklinstr</v>
          </cell>
          <cell r="D1627">
            <v>1</v>
          </cell>
          <cell r="E1627">
            <v>2</v>
          </cell>
          <cell r="F1627">
            <v>9.4</v>
          </cell>
          <cell r="G1627">
            <v>114.66</v>
          </cell>
          <cell r="H1627">
            <v>3.18</v>
          </cell>
          <cell r="I1627">
            <v>38.76</v>
          </cell>
          <cell r="J1627">
            <v>534.02</v>
          </cell>
        </row>
        <row r="1628">
          <cell r="A1628" t="str">
            <v>BSC_Wien_A</v>
          </cell>
          <cell r="B1628">
            <v>2442</v>
          </cell>
          <cell r="C1628" t="str">
            <v>WI02_Boecklinstr</v>
          </cell>
          <cell r="D1628">
            <v>2</v>
          </cell>
          <cell r="E1628">
            <v>1</v>
          </cell>
          <cell r="F1628">
            <v>5.54</v>
          </cell>
          <cell r="G1628">
            <v>67.62</v>
          </cell>
          <cell r="H1628">
            <v>1.61</v>
          </cell>
          <cell r="I1628">
            <v>19.63</v>
          </cell>
          <cell r="J1628">
            <v>270.42</v>
          </cell>
        </row>
        <row r="1629">
          <cell r="A1629" t="str">
            <v>BSC_Wien_G</v>
          </cell>
          <cell r="B1629">
            <v>2185</v>
          </cell>
          <cell r="C1629" t="str">
            <v>WI02_Handelskai</v>
          </cell>
          <cell r="D1629">
            <v>1</v>
          </cell>
          <cell r="E1629">
            <v>1</v>
          </cell>
          <cell r="F1629">
            <v>6.63</v>
          </cell>
          <cell r="G1629">
            <v>80.819999999999993</v>
          </cell>
          <cell r="H1629">
            <v>1.18</v>
          </cell>
          <cell r="I1629">
            <v>14.42</v>
          </cell>
          <cell r="J1629">
            <v>198.67</v>
          </cell>
        </row>
        <row r="1630">
          <cell r="A1630" t="str">
            <v>BSC_Wien_G</v>
          </cell>
          <cell r="B1630">
            <v>2285</v>
          </cell>
          <cell r="C1630" t="str">
            <v>WI02_Handelskai</v>
          </cell>
          <cell r="D1630">
            <v>1</v>
          </cell>
          <cell r="E1630">
            <v>2</v>
          </cell>
          <cell r="F1630">
            <v>4.45</v>
          </cell>
          <cell r="G1630">
            <v>54.21</v>
          </cell>
          <cell r="H1630">
            <v>0.73</v>
          </cell>
          <cell r="I1630">
            <v>8.94</v>
          </cell>
          <cell r="J1630">
            <v>123.11</v>
          </cell>
        </row>
        <row r="1631">
          <cell r="A1631" t="str">
            <v>BSC_Wien_G</v>
          </cell>
          <cell r="B1631">
            <v>12200</v>
          </cell>
          <cell r="C1631" t="str">
            <v>WI02_Handelskai</v>
          </cell>
          <cell r="D1631">
            <v>1</v>
          </cell>
          <cell r="E1631">
            <v>3</v>
          </cell>
          <cell r="F1631">
            <v>2.35</v>
          </cell>
          <cell r="G1631">
            <v>28.63</v>
          </cell>
          <cell r="H1631">
            <v>0.38</v>
          </cell>
          <cell r="I1631">
            <v>4.6399999999999997</v>
          </cell>
          <cell r="J1631">
            <v>63.93</v>
          </cell>
        </row>
        <row r="1632">
          <cell r="A1632" t="str">
            <v>BSC_Wien_A</v>
          </cell>
          <cell r="B1632">
            <v>9110</v>
          </cell>
          <cell r="C1632" t="str">
            <v>WI02_MC_Heinestr</v>
          </cell>
          <cell r="D1632">
            <v>1</v>
          </cell>
          <cell r="E1632">
            <v>1</v>
          </cell>
          <cell r="F1632">
            <v>2.4</v>
          </cell>
          <cell r="G1632">
            <v>81.67</v>
          </cell>
          <cell r="H1632">
            <v>0.77</v>
          </cell>
          <cell r="I1632">
            <v>26.28</v>
          </cell>
          <cell r="J1632">
            <v>129.6</v>
          </cell>
        </row>
        <row r="1633">
          <cell r="A1633" t="str">
            <v>BSC_Wien_A</v>
          </cell>
          <cell r="B1633">
            <v>8800</v>
          </cell>
          <cell r="C1633" t="str">
            <v>WI02_MC_Obere_Augartenstr</v>
          </cell>
          <cell r="D1633">
            <v>1</v>
          </cell>
          <cell r="E1633">
            <v>1</v>
          </cell>
          <cell r="F1633">
            <v>3.89</v>
          </cell>
          <cell r="G1633">
            <v>47.47</v>
          </cell>
          <cell r="H1633">
            <v>1.18</v>
          </cell>
          <cell r="I1633">
            <v>14.37</v>
          </cell>
          <cell r="J1633">
            <v>197.91</v>
          </cell>
        </row>
        <row r="1634">
          <cell r="A1634" t="str">
            <v>BSC_Wien_G</v>
          </cell>
          <cell r="B1634">
            <v>1440</v>
          </cell>
          <cell r="C1634" t="str">
            <v>WI02_MC_Praterstadion</v>
          </cell>
          <cell r="D1634">
            <v>1</v>
          </cell>
          <cell r="E1634">
            <v>1</v>
          </cell>
          <cell r="F1634">
            <v>1.78</v>
          </cell>
          <cell r="G1634">
            <v>21.74</v>
          </cell>
          <cell r="H1634">
            <v>0.24</v>
          </cell>
          <cell r="I1634">
            <v>2.89</v>
          </cell>
          <cell r="J1634">
            <v>39.76</v>
          </cell>
        </row>
        <row r="1635">
          <cell r="A1635" t="str">
            <v>BSC_Wien_G</v>
          </cell>
          <cell r="B1635">
            <v>13</v>
          </cell>
          <cell r="C1635" t="str">
            <v>WI02_Messegelaende</v>
          </cell>
          <cell r="D1635">
            <v>1</v>
          </cell>
          <cell r="E1635">
            <v>1</v>
          </cell>
          <cell r="F1635">
            <v>0.81</v>
          </cell>
          <cell r="G1635">
            <v>4.04</v>
          </cell>
          <cell r="H1635">
            <v>0.08</v>
          </cell>
          <cell r="I1635">
            <v>0.41</v>
          </cell>
          <cell r="J1635">
            <v>13.85</v>
          </cell>
        </row>
        <row r="1636">
          <cell r="A1636" t="str">
            <v>BSC_Wien_G</v>
          </cell>
          <cell r="B1636">
            <v>14</v>
          </cell>
          <cell r="C1636" t="str">
            <v>WI02_Messegelaende</v>
          </cell>
          <cell r="D1636">
            <v>1</v>
          </cell>
          <cell r="E1636">
            <v>2</v>
          </cell>
          <cell r="F1636">
            <v>2.94</v>
          </cell>
          <cell r="G1636">
            <v>35.82</v>
          </cell>
          <cell r="H1636">
            <v>0.31</v>
          </cell>
          <cell r="I1636">
            <v>3.76</v>
          </cell>
          <cell r="J1636">
            <v>51.75</v>
          </cell>
        </row>
        <row r="1637">
          <cell r="A1637" t="str">
            <v>BSC_Wien_G</v>
          </cell>
          <cell r="B1637">
            <v>12943</v>
          </cell>
          <cell r="C1637" t="str">
            <v>WI02_Messegelaende</v>
          </cell>
          <cell r="D1637">
            <v>2</v>
          </cell>
          <cell r="E1637">
            <v>1</v>
          </cell>
          <cell r="F1637">
            <v>0.38</v>
          </cell>
          <cell r="G1637">
            <v>4.57</v>
          </cell>
          <cell r="H1637">
            <v>0.03</v>
          </cell>
          <cell r="I1637">
            <v>0.31</v>
          </cell>
          <cell r="J1637">
            <v>4.25</v>
          </cell>
        </row>
        <row r="1638">
          <cell r="A1638" t="str">
            <v>BSC_Wien_G</v>
          </cell>
          <cell r="B1638">
            <v>2341</v>
          </cell>
          <cell r="C1638" t="str">
            <v>WI02_Mexikoplatz</v>
          </cell>
          <cell r="D1638">
            <v>1</v>
          </cell>
          <cell r="E1638">
            <v>1</v>
          </cell>
          <cell r="F1638">
            <v>5.16</v>
          </cell>
          <cell r="G1638">
            <v>62.89</v>
          </cell>
          <cell r="H1638">
            <v>0.6</v>
          </cell>
          <cell r="I1638">
            <v>7.32</v>
          </cell>
          <cell r="J1638">
            <v>100.84</v>
          </cell>
        </row>
        <row r="1639">
          <cell r="A1639" t="str">
            <v>BSC_Wien_G</v>
          </cell>
          <cell r="B1639">
            <v>2342</v>
          </cell>
          <cell r="C1639" t="str">
            <v>WI02_Mexikoplatz</v>
          </cell>
          <cell r="D1639">
            <v>1</v>
          </cell>
          <cell r="E1639">
            <v>2</v>
          </cell>
          <cell r="F1639">
            <v>7.32</v>
          </cell>
          <cell r="G1639">
            <v>89.2</v>
          </cell>
          <cell r="H1639">
            <v>2.2200000000000002</v>
          </cell>
          <cell r="I1639">
            <v>27.09</v>
          </cell>
          <cell r="J1639">
            <v>373.15</v>
          </cell>
        </row>
        <row r="1640">
          <cell r="A1640" t="str">
            <v>BSC_Wien_G</v>
          </cell>
          <cell r="B1640">
            <v>2343</v>
          </cell>
          <cell r="C1640" t="str">
            <v>WI02_Mexikoplatz</v>
          </cell>
          <cell r="D1640">
            <v>1</v>
          </cell>
          <cell r="E1640">
            <v>3</v>
          </cell>
          <cell r="F1640">
            <v>4.26</v>
          </cell>
          <cell r="G1640">
            <v>51.95</v>
          </cell>
          <cell r="H1640">
            <v>1.54</v>
          </cell>
          <cell r="I1640">
            <v>18.75</v>
          </cell>
          <cell r="J1640">
            <v>258.29000000000002</v>
          </cell>
        </row>
        <row r="1641">
          <cell r="A1641" t="str">
            <v>BSC_Wien_G</v>
          </cell>
          <cell r="B1641">
            <v>346</v>
          </cell>
          <cell r="C1641" t="str">
            <v>WI02_Nordbahnstr</v>
          </cell>
          <cell r="D1641">
            <v>1</v>
          </cell>
          <cell r="E1641">
            <v>1</v>
          </cell>
          <cell r="F1641">
            <v>6.21</v>
          </cell>
          <cell r="G1641">
            <v>75.760000000000005</v>
          </cell>
          <cell r="H1641">
            <v>2.23</v>
          </cell>
          <cell r="I1641">
            <v>27.18</v>
          </cell>
          <cell r="J1641">
            <v>374.41</v>
          </cell>
        </row>
        <row r="1642">
          <cell r="A1642" t="str">
            <v>BSC_Wien_G</v>
          </cell>
          <cell r="B1642">
            <v>347</v>
          </cell>
          <cell r="C1642" t="str">
            <v>WI02_Nordbahnstr</v>
          </cell>
          <cell r="D1642">
            <v>1</v>
          </cell>
          <cell r="E1642">
            <v>2</v>
          </cell>
          <cell r="F1642">
            <v>5.12</v>
          </cell>
          <cell r="G1642">
            <v>62.44</v>
          </cell>
          <cell r="H1642">
            <v>1.87</v>
          </cell>
          <cell r="I1642">
            <v>22.81</v>
          </cell>
          <cell r="J1642">
            <v>314.2</v>
          </cell>
        </row>
        <row r="1643">
          <cell r="A1643" t="str">
            <v>BSC_Wien_G</v>
          </cell>
          <cell r="B1643">
            <v>348</v>
          </cell>
          <cell r="C1643" t="str">
            <v>WI02_Nordbahnstr</v>
          </cell>
          <cell r="D1643">
            <v>1</v>
          </cell>
          <cell r="E1643">
            <v>3</v>
          </cell>
          <cell r="F1643">
            <v>5.74</v>
          </cell>
          <cell r="G1643">
            <v>69.97</v>
          </cell>
          <cell r="H1643">
            <v>1.86</v>
          </cell>
          <cell r="I1643">
            <v>22.7</v>
          </cell>
          <cell r="J1643">
            <v>312.79000000000002</v>
          </cell>
        </row>
        <row r="1644">
          <cell r="A1644" t="str">
            <v>BSC_Wien_G</v>
          </cell>
          <cell r="B1644">
            <v>1595</v>
          </cell>
          <cell r="C1644" t="str">
            <v>WI02_Praterstadion</v>
          </cell>
          <cell r="D1644">
            <v>1</v>
          </cell>
          <cell r="E1644">
            <v>1</v>
          </cell>
          <cell r="F1644">
            <v>3.91</v>
          </cell>
          <cell r="G1644">
            <v>47.65</v>
          </cell>
          <cell r="H1644">
            <v>0.39</v>
          </cell>
          <cell r="I1644">
            <v>4.74</v>
          </cell>
          <cell r="J1644">
            <v>65.319999999999993</v>
          </cell>
        </row>
        <row r="1645">
          <cell r="A1645" t="str">
            <v>BSC_Wien_G</v>
          </cell>
          <cell r="B1645">
            <v>2370</v>
          </cell>
          <cell r="C1645" t="str">
            <v>WI02_Praterstadion</v>
          </cell>
          <cell r="D1645">
            <v>2</v>
          </cell>
          <cell r="E1645">
            <v>1</v>
          </cell>
          <cell r="F1645">
            <v>1.91</v>
          </cell>
          <cell r="G1645">
            <v>64.98</v>
          </cell>
          <cell r="H1645">
            <v>0.43</v>
          </cell>
          <cell r="I1645">
            <v>14.57</v>
          </cell>
          <cell r="J1645">
            <v>71.86</v>
          </cell>
        </row>
        <row r="1646">
          <cell r="A1646" t="str">
            <v>BSC_Wien_A</v>
          </cell>
          <cell r="B1646">
            <v>127</v>
          </cell>
          <cell r="C1646" t="str">
            <v>WI02_Praterstern</v>
          </cell>
          <cell r="D1646">
            <v>1</v>
          </cell>
          <cell r="E1646">
            <v>1</v>
          </cell>
          <cell r="F1646">
            <v>8.42</v>
          </cell>
          <cell r="G1646">
            <v>102.71</v>
          </cell>
          <cell r="H1646">
            <v>2.94</v>
          </cell>
          <cell r="I1646">
            <v>35.89</v>
          </cell>
          <cell r="J1646">
            <v>494.49</v>
          </cell>
        </row>
        <row r="1647">
          <cell r="A1647" t="str">
            <v>BSC_Wien_A</v>
          </cell>
          <cell r="B1647">
            <v>128</v>
          </cell>
          <cell r="C1647" t="str">
            <v>WI02_Praterstern</v>
          </cell>
          <cell r="D1647">
            <v>1</v>
          </cell>
          <cell r="E1647">
            <v>2</v>
          </cell>
          <cell r="F1647">
            <v>6.67</v>
          </cell>
          <cell r="G1647">
            <v>81.34</v>
          </cell>
          <cell r="H1647">
            <v>2.12</v>
          </cell>
          <cell r="I1647">
            <v>25.79</v>
          </cell>
          <cell r="J1647">
            <v>355.36</v>
          </cell>
        </row>
        <row r="1648">
          <cell r="A1648" t="str">
            <v>BSC_Wien_A</v>
          </cell>
          <cell r="B1648">
            <v>129</v>
          </cell>
          <cell r="C1648" t="str">
            <v>WI02_Praterstern</v>
          </cell>
          <cell r="D1648">
            <v>1</v>
          </cell>
          <cell r="E1648">
            <v>3</v>
          </cell>
          <cell r="F1648">
            <v>8.75</v>
          </cell>
          <cell r="G1648">
            <v>106.73</v>
          </cell>
          <cell r="H1648">
            <v>3.21</v>
          </cell>
          <cell r="I1648">
            <v>39.17</v>
          </cell>
          <cell r="J1648">
            <v>539.62</v>
          </cell>
        </row>
        <row r="1649">
          <cell r="A1649" t="str">
            <v>BSC_Wien_A</v>
          </cell>
          <cell r="B1649">
            <v>3885</v>
          </cell>
          <cell r="C1649" t="str">
            <v>WI02_Schiffsamtsgasse</v>
          </cell>
          <cell r="D1649">
            <v>1</v>
          </cell>
          <cell r="E1649">
            <v>1</v>
          </cell>
          <cell r="F1649">
            <v>8.4499999999999993</v>
          </cell>
          <cell r="G1649">
            <v>103.04</v>
          </cell>
          <cell r="H1649">
            <v>2.85</v>
          </cell>
          <cell r="I1649">
            <v>34.74</v>
          </cell>
          <cell r="J1649">
            <v>478.58</v>
          </cell>
        </row>
        <row r="1650">
          <cell r="A1650" t="str">
            <v>BSC_Wien_A</v>
          </cell>
          <cell r="B1650">
            <v>3985</v>
          </cell>
          <cell r="C1650" t="str">
            <v>WI02_Schiffsamtsgasse</v>
          </cell>
          <cell r="D1650">
            <v>1</v>
          </cell>
          <cell r="E1650">
            <v>2</v>
          </cell>
          <cell r="F1650">
            <v>9.02</v>
          </cell>
          <cell r="G1650">
            <v>109.93</v>
          </cell>
          <cell r="H1650">
            <v>2.5299999999999998</v>
          </cell>
          <cell r="I1650">
            <v>30.87</v>
          </cell>
          <cell r="J1650">
            <v>425.22</v>
          </cell>
        </row>
        <row r="1651">
          <cell r="A1651" t="str">
            <v>BSC_Wien_A</v>
          </cell>
          <cell r="B1651">
            <v>85</v>
          </cell>
          <cell r="C1651" t="str">
            <v>WI02_Schiffsamtsgasse</v>
          </cell>
          <cell r="D1651">
            <v>1</v>
          </cell>
          <cell r="E1651">
            <v>3</v>
          </cell>
          <cell r="F1651">
            <v>10.59</v>
          </cell>
          <cell r="G1651">
            <v>129.16999999999999</v>
          </cell>
          <cell r="H1651">
            <v>2.34</v>
          </cell>
          <cell r="I1651">
            <v>28.58</v>
          </cell>
          <cell r="J1651">
            <v>393.75</v>
          </cell>
        </row>
        <row r="1652">
          <cell r="A1652" t="str">
            <v>BSC_Wien_G</v>
          </cell>
          <cell r="B1652">
            <v>2163</v>
          </cell>
          <cell r="C1652" t="str">
            <v>WI02_Seitenhafenstr</v>
          </cell>
          <cell r="D1652">
            <v>1</v>
          </cell>
          <cell r="E1652">
            <v>1</v>
          </cell>
          <cell r="F1652">
            <v>1.85</v>
          </cell>
          <cell r="G1652">
            <v>20.51</v>
          </cell>
          <cell r="H1652">
            <v>0.36</v>
          </cell>
          <cell r="I1652">
            <v>4.0199999999999996</v>
          </cell>
          <cell r="J1652">
            <v>60.8</v>
          </cell>
        </row>
        <row r="1653">
          <cell r="A1653" t="str">
            <v>BSC_Wien_G</v>
          </cell>
          <cell r="B1653">
            <v>2164</v>
          </cell>
          <cell r="C1653" t="str">
            <v>WI02_Seitenhafenstr</v>
          </cell>
          <cell r="D1653">
            <v>1</v>
          </cell>
          <cell r="E1653">
            <v>2</v>
          </cell>
          <cell r="F1653">
            <v>1.25</v>
          </cell>
          <cell r="G1653">
            <v>15.3</v>
          </cell>
          <cell r="H1653">
            <v>0.23</v>
          </cell>
          <cell r="I1653">
            <v>2.76</v>
          </cell>
          <cell r="J1653">
            <v>37.979999999999997</v>
          </cell>
        </row>
        <row r="1654">
          <cell r="A1654" t="str">
            <v>BSC_Wien_J</v>
          </cell>
          <cell r="B1654">
            <v>176</v>
          </cell>
          <cell r="C1654" t="str">
            <v>WI03_Fasangasse</v>
          </cell>
          <cell r="D1654">
            <v>1</v>
          </cell>
          <cell r="E1654">
            <v>1</v>
          </cell>
          <cell r="F1654">
            <v>8.4600000000000009</v>
          </cell>
          <cell r="G1654">
            <v>103.14</v>
          </cell>
          <cell r="H1654">
            <v>2.16</v>
          </cell>
          <cell r="I1654">
            <v>26.29</v>
          </cell>
          <cell r="J1654">
            <v>362.23</v>
          </cell>
        </row>
        <row r="1655">
          <cell r="A1655" t="str">
            <v>BSC_Wien_J</v>
          </cell>
          <cell r="B1655">
            <v>177</v>
          </cell>
          <cell r="C1655" t="str">
            <v>WI03_Fasangasse</v>
          </cell>
          <cell r="D1655">
            <v>1</v>
          </cell>
          <cell r="E1655">
            <v>2</v>
          </cell>
          <cell r="F1655">
            <v>5.25</v>
          </cell>
          <cell r="G1655">
            <v>64.08</v>
          </cell>
          <cell r="H1655">
            <v>1.57</v>
          </cell>
          <cell r="I1655">
            <v>19.12</v>
          </cell>
          <cell r="J1655">
            <v>263.39</v>
          </cell>
        </row>
        <row r="1656">
          <cell r="A1656" t="str">
            <v>BSC_Wien_J</v>
          </cell>
          <cell r="B1656">
            <v>178</v>
          </cell>
          <cell r="C1656" t="str">
            <v>WI03_Fasangasse</v>
          </cell>
          <cell r="D1656">
            <v>1</v>
          </cell>
          <cell r="E1656">
            <v>3</v>
          </cell>
          <cell r="F1656">
            <v>5.8</v>
          </cell>
          <cell r="G1656">
            <v>70.790000000000006</v>
          </cell>
          <cell r="H1656">
            <v>2.0499999999999998</v>
          </cell>
          <cell r="I1656">
            <v>25.01</v>
          </cell>
          <cell r="J1656">
            <v>344.49</v>
          </cell>
        </row>
        <row r="1657">
          <cell r="A1657" t="str">
            <v>BSC_Wien_B</v>
          </cell>
          <cell r="B1657">
            <v>78</v>
          </cell>
          <cell r="C1657" t="str">
            <v>WI03_Ghegastr</v>
          </cell>
          <cell r="D1657">
            <v>1</v>
          </cell>
          <cell r="E1657">
            <v>1</v>
          </cell>
          <cell r="F1657">
            <v>5.33</v>
          </cell>
          <cell r="G1657">
            <v>65.03</v>
          </cell>
          <cell r="H1657">
            <v>0.91</v>
          </cell>
          <cell r="I1657">
            <v>11.11</v>
          </cell>
          <cell r="J1657">
            <v>153.03</v>
          </cell>
        </row>
        <row r="1658">
          <cell r="A1658" t="str">
            <v>BSC_Wien_B</v>
          </cell>
          <cell r="B1658">
            <v>79</v>
          </cell>
          <cell r="C1658" t="str">
            <v>WI03_Ghegastr</v>
          </cell>
          <cell r="D1658">
            <v>1</v>
          </cell>
          <cell r="E1658">
            <v>2</v>
          </cell>
          <cell r="F1658">
            <v>9.6199999999999992</v>
          </cell>
          <cell r="G1658">
            <v>117.34</v>
          </cell>
          <cell r="H1658">
            <v>2.79</v>
          </cell>
          <cell r="I1658">
            <v>34.07</v>
          </cell>
          <cell r="J1658">
            <v>469.31</v>
          </cell>
        </row>
        <row r="1659">
          <cell r="A1659" t="str">
            <v>BSC_Wien_A</v>
          </cell>
          <cell r="B1659">
            <v>977</v>
          </cell>
          <cell r="C1659" t="str">
            <v>WI03_Goellnergasse</v>
          </cell>
          <cell r="D1659">
            <v>1</v>
          </cell>
          <cell r="E1659">
            <v>1</v>
          </cell>
          <cell r="F1659">
            <v>7.17</v>
          </cell>
          <cell r="G1659">
            <v>87.44</v>
          </cell>
          <cell r="H1659">
            <v>2.21</v>
          </cell>
          <cell r="I1659">
            <v>26.97</v>
          </cell>
          <cell r="J1659">
            <v>371.6</v>
          </cell>
        </row>
        <row r="1660">
          <cell r="A1660" t="str">
            <v>BSC_Wien_A</v>
          </cell>
          <cell r="B1660">
            <v>978</v>
          </cell>
          <cell r="C1660" t="str">
            <v>WI03_Goellnergasse</v>
          </cell>
          <cell r="D1660">
            <v>1</v>
          </cell>
          <cell r="E1660">
            <v>2</v>
          </cell>
          <cell r="F1660">
            <v>8.73</v>
          </cell>
          <cell r="G1660">
            <v>106.49</v>
          </cell>
          <cell r="H1660">
            <v>3.02</v>
          </cell>
          <cell r="I1660">
            <v>36.83</v>
          </cell>
          <cell r="J1660">
            <v>507.32</v>
          </cell>
        </row>
        <row r="1661">
          <cell r="A1661" t="str">
            <v>BSC_Wien_A</v>
          </cell>
          <cell r="B1661">
            <v>979</v>
          </cell>
          <cell r="C1661" t="str">
            <v>WI03_Goellnergasse</v>
          </cell>
          <cell r="D1661">
            <v>1</v>
          </cell>
          <cell r="E1661">
            <v>3</v>
          </cell>
          <cell r="F1661">
            <v>10.99</v>
          </cell>
          <cell r="G1661">
            <v>134.02000000000001</v>
          </cell>
          <cell r="H1661">
            <v>4.43</v>
          </cell>
          <cell r="I1661">
            <v>54.01</v>
          </cell>
          <cell r="J1661">
            <v>744.09</v>
          </cell>
        </row>
        <row r="1662">
          <cell r="A1662" t="str">
            <v>BSC_Wien_B</v>
          </cell>
          <cell r="B1662">
            <v>1585</v>
          </cell>
          <cell r="C1662" t="str">
            <v>WI03_Hofmannsthalgasse</v>
          </cell>
          <cell r="D1662">
            <v>1</v>
          </cell>
          <cell r="E1662">
            <v>1</v>
          </cell>
          <cell r="F1662">
            <v>6.58</v>
          </cell>
          <cell r="G1662">
            <v>80.27</v>
          </cell>
          <cell r="H1662">
            <v>1.49</v>
          </cell>
          <cell r="I1662">
            <v>18.21</v>
          </cell>
          <cell r="J1662">
            <v>250.85</v>
          </cell>
        </row>
        <row r="1663">
          <cell r="A1663" t="str">
            <v>BSC_Wien_B</v>
          </cell>
          <cell r="B1663">
            <v>1685</v>
          </cell>
          <cell r="C1663" t="str">
            <v>WI03_Hofmannsthalgasse</v>
          </cell>
          <cell r="D1663">
            <v>1</v>
          </cell>
          <cell r="E1663">
            <v>2</v>
          </cell>
          <cell r="F1663">
            <v>5.71</v>
          </cell>
          <cell r="G1663">
            <v>69.63</v>
          </cell>
          <cell r="H1663">
            <v>1.1100000000000001</v>
          </cell>
          <cell r="I1663">
            <v>13.5</v>
          </cell>
          <cell r="J1663">
            <v>185.99</v>
          </cell>
        </row>
        <row r="1664">
          <cell r="A1664" t="str">
            <v>BSC_Wien_B</v>
          </cell>
          <cell r="B1664">
            <v>1785</v>
          </cell>
          <cell r="C1664" t="str">
            <v>WI03_Hofmannsthalgasse</v>
          </cell>
          <cell r="D1664">
            <v>1</v>
          </cell>
          <cell r="E1664">
            <v>3</v>
          </cell>
          <cell r="F1664">
            <v>3.87</v>
          </cell>
          <cell r="G1664">
            <v>47.22</v>
          </cell>
          <cell r="H1664">
            <v>0.79</v>
          </cell>
          <cell r="I1664">
            <v>9.58</v>
          </cell>
          <cell r="J1664">
            <v>131.96</v>
          </cell>
        </row>
        <row r="1665">
          <cell r="A1665" t="str">
            <v>BSC_Wien_A</v>
          </cell>
          <cell r="B1665">
            <v>543</v>
          </cell>
          <cell r="C1665" t="str">
            <v>WI03_IH_Kelsenstr_HQ</v>
          </cell>
          <cell r="D1665">
            <v>1</v>
          </cell>
          <cell r="E1665">
            <v>1</v>
          </cell>
          <cell r="F1665">
            <v>9.44</v>
          </cell>
          <cell r="G1665">
            <v>46.85</v>
          </cell>
          <cell r="H1665">
            <v>1.63</v>
          </cell>
          <cell r="I1665">
            <v>8.07</v>
          </cell>
          <cell r="J1665">
            <v>273.32</v>
          </cell>
        </row>
        <row r="1666">
          <cell r="A1666" t="str">
            <v>BSC_Wien_N</v>
          </cell>
          <cell r="B1666">
            <v>1285</v>
          </cell>
          <cell r="C1666" t="str">
            <v>WI03_Landstr_Hauptstr</v>
          </cell>
          <cell r="D1666">
            <v>1</v>
          </cell>
          <cell r="E1666">
            <v>1</v>
          </cell>
          <cell r="F1666">
            <v>7.36</v>
          </cell>
          <cell r="G1666">
            <v>89.69</v>
          </cell>
          <cell r="H1666">
            <v>2.46</v>
          </cell>
          <cell r="I1666">
            <v>29.94</v>
          </cell>
          <cell r="J1666">
            <v>412.5</v>
          </cell>
        </row>
        <row r="1667">
          <cell r="A1667" t="str">
            <v>BSC_Wien_N</v>
          </cell>
          <cell r="B1667">
            <v>1385</v>
          </cell>
          <cell r="C1667" t="str">
            <v>WI03_Landstr_Hauptstr</v>
          </cell>
          <cell r="D1667">
            <v>1</v>
          </cell>
          <cell r="E1667">
            <v>2</v>
          </cell>
          <cell r="F1667">
            <v>5.23</v>
          </cell>
          <cell r="G1667">
            <v>63.78</v>
          </cell>
          <cell r="H1667">
            <v>1.56</v>
          </cell>
          <cell r="I1667">
            <v>19.010000000000002</v>
          </cell>
          <cell r="J1667">
            <v>261.89999999999998</v>
          </cell>
        </row>
        <row r="1668">
          <cell r="A1668" t="str">
            <v>BSC_Wien_N</v>
          </cell>
          <cell r="B1668">
            <v>1485</v>
          </cell>
          <cell r="C1668" t="str">
            <v>WI03_Landstr_Hauptstr</v>
          </cell>
          <cell r="D1668">
            <v>1</v>
          </cell>
          <cell r="E1668">
            <v>3</v>
          </cell>
          <cell r="F1668">
            <v>5.12</v>
          </cell>
          <cell r="G1668">
            <v>62.41</v>
          </cell>
          <cell r="H1668">
            <v>1.39</v>
          </cell>
          <cell r="I1668">
            <v>17</v>
          </cell>
          <cell r="J1668">
            <v>234.26</v>
          </cell>
        </row>
        <row r="1669">
          <cell r="A1669" t="str">
            <v>BSC_Wien_J</v>
          </cell>
          <cell r="B1669">
            <v>25</v>
          </cell>
          <cell r="C1669" t="str">
            <v>WI03_Ldstr_Hpstr_Kirche</v>
          </cell>
          <cell r="D1669">
            <v>1</v>
          </cell>
          <cell r="E1669">
            <v>1</v>
          </cell>
          <cell r="F1669">
            <v>3.9</v>
          </cell>
          <cell r="G1669">
            <v>47.5</v>
          </cell>
          <cell r="H1669">
            <v>1.42</v>
          </cell>
          <cell r="I1669">
            <v>17.36</v>
          </cell>
          <cell r="J1669">
            <v>239.1</v>
          </cell>
        </row>
        <row r="1670">
          <cell r="A1670" t="str">
            <v>BSC_Wien_J</v>
          </cell>
          <cell r="B1670">
            <v>26</v>
          </cell>
          <cell r="C1670" t="str">
            <v>WI03_Ldstr_Hpstr_Kirche</v>
          </cell>
          <cell r="D1670">
            <v>1</v>
          </cell>
          <cell r="E1670">
            <v>2</v>
          </cell>
          <cell r="F1670">
            <v>5.59</v>
          </cell>
          <cell r="G1670">
            <v>68.17</v>
          </cell>
          <cell r="H1670">
            <v>1.8</v>
          </cell>
          <cell r="I1670">
            <v>21.9</v>
          </cell>
          <cell r="J1670">
            <v>301.74</v>
          </cell>
        </row>
        <row r="1671">
          <cell r="A1671" t="str">
            <v>BSC_Wien_J</v>
          </cell>
          <cell r="B1671">
            <v>27</v>
          </cell>
          <cell r="C1671" t="str">
            <v>WI03_Ldstr_Hpstr_Kirche</v>
          </cell>
          <cell r="D1671">
            <v>1</v>
          </cell>
          <cell r="E1671">
            <v>3</v>
          </cell>
          <cell r="F1671">
            <v>7.04</v>
          </cell>
          <cell r="G1671">
            <v>85.91</v>
          </cell>
          <cell r="H1671">
            <v>1.83</v>
          </cell>
          <cell r="I1671">
            <v>22.36</v>
          </cell>
          <cell r="J1671">
            <v>308.05</v>
          </cell>
        </row>
        <row r="1672">
          <cell r="A1672" t="str">
            <v>BSC_Wien_J</v>
          </cell>
          <cell r="B1672">
            <v>9130</v>
          </cell>
          <cell r="C1672" t="str">
            <v>WI03_MC_Am_Heumarkt</v>
          </cell>
          <cell r="D1672">
            <v>1</v>
          </cell>
          <cell r="E1672">
            <v>1</v>
          </cell>
          <cell r="F1672">
            <v>3.72</v>
          </cell>
          <cell r="G1672">
            <v>126.64</v>
          </cell>
          <cell r="H1672">
            <v>1.02</v>
          </cell>
          <cell r="I1672">
            <v>34.78</v>
          </cell>
          <cell r="J1672">
            <v>171.54</v>
          </cell>
        </row>
        <row r="1673">
          <cell r="A1673" t="str">
            <v>BSC_Wien_J</v>
          </cell>
          <cell r="B1673">
            <v>9105</v>
          </cell>
          <cell r="C1673" t="str">
            <v>WI03_MC_Gigergasse</v>
          </cell>
          <cell r="D1673">
            <v>1</v>
          </cell>
          <cell r="E1673">
            <v>1</v>
          </cell>
          <cell r="F1673">
            <v>3.46</v>
          </cell>
          <cell r="G1673">
            <v>42.16</v>
          </cell>
          <cell r="H1673">
            <v>0.75</v>
          </cell>
          <cell r="I1673">
            <v>9.18</v>
          </cell>
          <cell r="J1673">
            <v>126.43</v>
          </cell>
        </row>
        <row r="1674">
          <cell r="A1674" t="str">
            <v>BSC_Wien_A</v>
          </cell>
          <cell r="B1674">
            <v>192</v>
          </cell>
          <cell r="C1674" t="str">
            <v>WI03_Schnirchgasse</v>
          </cell>
          <cell r="D1674">
            <v>1</v>
          </cell>
          <cell r="E1674">
            <v>1</v>
          </cell>
          <cell r="F1674">
            <v>3.13</v>
          </cell>
          <cell r="G1674">
            <v>38.14</v>
          </cell>
          <cell r="H1674">
            <v>0.61</v>
          </cell>
          <cell r="I1674">
            <v>7.45</v>
          </cell>
          <cell r="J1674">
            <v>102.68</v>
          </cell>
        </row>
        <row r="1675">
          <cell r="A1675" t="str">
            <v>BSC_Wien_A</v>
          </cell>
          <cell r="B1675">
            <v>193</v>
          </cell>
          <cell r="C1675" t="str">
            <v>WI03_Schnirchgasse</v>
          </cell>
          <cell r="D1675">
            <v>1</v>
          </cell>
          <cell r="E1675">
            <v>2</v>
          </cell>
          <cell r="F1675">
            <v>9.7799999999999994</v>
          </cell>
          <cell r="G1675">
            <v>119.29</v>
          </cell>
          <cell r="H1675">
            <v>2.35</v>
          </cell>
          <cell r="I1675">
            <v>28.7</v>
          </cell>
          <cell r="J1675">
            <v>395.36</v>
          </cell>
        </row>
        <row r="1676">
          <cell r="A1676" t="str">
            <v>BSC_Wien_A</v>
          </cell>
          <cell r="B1676">
            <v>194</v>
          </cell>
          <cell r="C1676" t="str">
            <v>WI03_Schnirchgasse</v>
          </cell>
          <cell r="D1676">
            <v>1</v>
          </cell>
          <cell r="E1676">
            <v>3</v>
          </cell>
          <cell r="F1676">
            <v>7.39</v>
          </cell>
          <cell r="G1676">
            <v>90.12</v>
          </cell>
          <cell r="H1676">
            <v>2.17</v>
          </cell>
          <cell r="I1676">
            <v>26.47</v>
          </cell>
          <cell r="J1676">
            <v>364.61</v>
          </cell>
        </row>
        <row r="1677">
          <cell r="A1677" t="str">
            <v>BSC_Wien_J</v>
          </cell>
          <cell r="B1677">
            <v>9143</v>
          </cell>
          <cell r="C1677" t="str">
            <v>WI04_MC_Heumuehlgasse</v>
          </cell>
          <cell r="D1677">
            <v>1</v>
          </cell>
          <cell r="E1677">
            <v>1</v>
          </cell>
          <cell r="F1677">
            <v>1.4</v>
          </cell>
          <cell r="G1677">
            <v>17.010000000000002</v>
          </cell>
          <cell r="H1677">
            <v>0.28999999999999998</v>
          </cell>
          <cell r="I1677">
            <v>3.49</v>
          </cell>
          <cell r="J1677">
            <v>48.06</v>
          </cell>
        </row>
        <row r="1678">
          <cell r="A1678" t="str">
            <v>BSC_Wien_B</v>
          </cell>
          <cell r="B1678">
            <v>1022</v>
          </cell>
          <cell r="C1678" t="str">
            <v>WI04_Mommsengasse</v>
          </cell>
          <cell r="D1678">
            <v>1</v>
          </cell>
          <cell r="E1678">
            <v>1</v>
          </cell>
          <cell r="F1678">
            <v>2.73</v>
          </cell>
          <cell r="G1678">
            <v>33.26</v>
          </cell>
          <cell r="H1678">
            <v>0.78</v>
          </cell>
          <cell r="I1678">
            <v>9.48</v>
          </cell>
          <cell r="J1678">
            <v>130.58000000000001</v>
          </cell>
        </row>
        <row r="1679">
          <cell r="A1679" t="str">
            <v>BSC_Wien_J</v>
          </cell>
          <cell r="B1679">
            <v>4285</v>
          </cell>
          <cell r="C1679" t="str">
            <v>WI04_Wiedner_Hptstr</v>
          </cell>
          <cell r="D1679">
            <v>1</v>
          </cell>
          <cell r="E1679">
            <v>1</v>
          </cell>
          <cell r="F1679">
            <v>10.43</v>
          </cell>
          <cell r="G1679">
            <v>127.13</v>
          </cell>
          <cell r="H1679">
            <v>3.41</v>
          </cell>
          <cell r="I1679">
            <v>41.61</v>
          </cell>
          <cell r="J1679">
            <v>573.21</v>
          </cell>
        </row>
        <row r="1680">
          <cell r="A1680" t="str">
            <v>BSC_Wien_J</v>
          </cell>
          <cell r="B1680">
            <v>4385</v>
          </cell>
          <cell r="C1680" t="str">
            <v>WI04_Wiedner_Hptstr</v>
          </cell>
          <cell r="D1680">
            <v>1</v>
          </cell>
          <cell r="E1680">
            <v>2</v>
          </cell>
          <cell r="F1680">
            <v>8.02</v>
          </cell>
          <cell r="G1680">
            <v>97.83</v>
          </cell>
          <cell r="H1680">
            <v>3</v>
          </cell>
          <cell r="I1680">
            <v>36.630000000000003</v>
          </cell>
          <cell r="J1680">
            <v>504.6</v>
          </cell>
        </row>
        <row r="1681">
          <cell r="A1681" t="str">
            <v>BSC_Wien_J</v>
          </cell>
          <cell r="B1681">
            <v>4485</v>
          </cell>
          <cell r="C1681" t="str">
            <v>WI04_Wiedner_Hptstr</v>
          </cell>
          <cell r="D1681">
            <v>1</v>
          </cell>
          <cell r="E1681">
            <v>3</v>
          </cell>
          <cell r="F1681">
            <v>7.59</v>
          </cell>
          <cell r="G1681">
            <v>92.59</v>
          </cell>
          <cell r="H1681">
            <v>2.63</v>
          </cell>
          <cell r="I1681">
            <v>32.04</v>
          </cell>
          <cell r="J1681">
            <v>441.35</v>
          </cell>
        </row>
        <row r="1682">
          <cell r="A1682" t="str">
            <v>BSC_Wien_C</v>
          </cell>
          <cell r="B1682">
            <v>98</v>
          </cell>
          <cell r="C1682" t="str">
            <v>WI05_Gruenwaldgasse</v>
          </cell>
          <cell r="D1682">
            <v>1</v>
          </cell>
          <cell r="E1682">
            <v>1</v>
          </cell>
          <cell r="F1682">
            <v>4.51</v>
          </cell>
          <cell r="G1682">
            <v>55.03</v>
          </cell>
          <cell r="H1682">
            <v>1.37</v>
          </cell>
          <cell r="I1682">
            <v>16.72</v>
          </cell>
          <cell r="J1682">
            <v>230.41</v>
          </cell>
        </row>
        <row r="1683">
          <cell r="A1683" t="str">
            <v>BSC_Wien_C</v>
          </cell>
          <cell r="B1683">
            <v>99</v>
          </cell>
          <cell r="C1683" t="str">
            <v>WI05_Gruenwaldgasse</v>
          </cell>
          <cell r="D1683">
            <v>1</v>
          </cell>
          <cell r="E1683">
            <v>2</v>
          </cell>
          <cell r="F1683">
            <v>7.53</v>
          </cell>
          <cell r="G1683">
            <v>91.76</v>
          </cell>
          <cell r="H1683">
            <v>2.4700000000000002</v>
          </cell>
          <cell r="I1683">
            <v>30.09</v>
          </cell>
          <cell r="J1683">
            <v>414.55</v>
          </cell>
        </row>
        <row r="1684">
          <cell r="A1684" t="str">
            <v>BSC_Wien_C</v>
          </cell>
          <cell r="B1684">
            <v>100</v>
          </cell>
          <cell r="C1684" t="str">
            <v>WI05_Gruenwaldgasse</v>
          </cell>
          <cell r="D1684">
            <v>1</v>
          </cell>
          <cell r="E1684">
            <v>3</v>
          </cell>
          <cell r="F1684">
            <v>3.55</v>
          </cell>
          <cell r="G1684">
            <v>43.29</v>
          </cell>
          <cell r="H1684">
            <v>1.02</v>
          </cell>
          <cell r="I1684">
            <v>12.41</v>
          </cell>
          <cell r="J1684">
            <v>170.97</v>
          </cell>
        </row>
        <row r="1685">
          <cell r="A1685" t="str">
            <v>BSC_Wien_C</v>
          </cell>
          <cell r="B1685">
            <v>9113</v>
          </cell>
          <cell r="C1685" t="str">
            <v>WI05_MC_Reinprechtsdorferstr_A</v>
          </cell>
          <cell r="D1685">
            <v>1</v>
          </cell>
          <cell r="E1685">
            <v>1</v>
          </cell>
          <cell r="F1685">
            <v>1.8</v>
          </cell>
          <cell r="G1685">
            <v>61.32</v>
          </cell>
          <cell r="H1685">
            <v>0.39</v>
          </cell>
          <cell r="I1685">
            <v>13.33</v>
          </cell>
          <cell r="J1685">
            <v>65.75</v>
          </cell>
        </row>
        <row r="1686">
          <cell r="A1686" t="str">
            <v>BSC_Wien_C</v>
          </cell>
          <cell r="B1686">
            <v>9127</v>
          </cell>
          <cell r="C1686" t="str">
            <v>WI05_MC_Reinprechtsdorferstr_B</v>
          </cell>
          <cell r="D1686">
            <v>1</v>
          </cell>
          <cell r="E1686">
            <v>1</v>
          </cell>
          <cell r="F1686">
            <v>3.46</v>
          </cell>
          <cell r="G1686">
            <v>118.04</v>
          </cell>
          <cell r="H1686">
            <v>1.03</v>
          </cell>
          <cell r="I1686">
            <v>35.119999999999997</v>
          </cell>
          <cell r="J1686">
            <v>173.21</v>
          </cell>
        </row>
        <row r="1687">
          <cell r="A1687" t="str">
            <v>BSC_Wien_C</v>
          </cell>
          <cell r="B1687">
            <v>9112</v>
          </cell>
          <cell r="C1687" t="str">
            <v>WI05_MC_Schoenbrunner_Str</v>
          </cell>
          <cell r="D1687">
            <v>1</v>
          </cell>
          <cell r="E1687">
            <v>1</v>
          </cell>
          <cell r="F1687">
            <v>2.4</v>
          </cell>
          <cell r="G1687">
            <v>81.760000000000005</v>
          </cell>
          <cell r="H1687">
            <v>0.67</v>
          </cell>
          <cell r="I1687">
            <v>22.86</v>
          </cell>
          <cell r="J1687">
            <v>112.75</v>
          </cell>
        </row>
        <row r="1688">
          <cell r="A1688" t="str">
            <v>BSC_Wien_B</v>
          </cell>
          <cell r="B1688">
            <v>1</v>
          </cell>
          <cell r="C1688" t="str">
            <v>WI05_Nikolsdorfer_Gasse</v>
          </cell>
          <cell r="D1688">
            <v>1</v>
          </cell>
          <cell r="E1688">
            <v>1</v>
          </cell>
          <cell r="F1688">
            <v>5.18</v>
          </cell>
          <cell r="G1688">
            <v>63.17</v>
          </cell>
          <cell r="H1688">
            <v>1.89</v>
          </cell>
          <cell r="I1688">
            <v>23.02</v>
          </cell>
          <cell r="J1688">
            <v>317.2</v>
          </cell>
        </row>
        <row r="1689">
          <cell r="A1689" t="str">
            <v>BSC_Wien_B</v>
          </cell>
          <cell r="B1689">
            <v>2</v>
          </cell>
          <cell r="C1689" t="str">
            <v>WI05_Nikolsdorfer_Gasse</v>
          </cell>
          <cell r="D1689">
            <v>1</v>
          </cell>
          <cell r="E1689">
            <v>2</v>
          </cell>
          <cell r="F1689">
            <v>5.12</v>
          </cell>
          <cell r="G1689">
            <v>62.41</v>
          </cell>
          <cell r="H1689">
            <v>1.52</v>
          </cell>
          <cell r="I1689">
            <v>18.59</v>
          </cell>
          <cell r="J1689">
            <v>256.08999999999997</v>
          </cell>
        </row>
        <row r="1690">
          <cell r="A1690" t="str">
            <v>BSC_Wien_B</v>
          </cell>
          <cell r="B1690">
            <v>3</v>
          </cell>
          <cell r="C1690" t="str">
            <v>WI05_Nikolsdorfer_Gasse</v>
          </cell>
          <cell r="D1690">
            <v>1</v>
          </cell>
          <cell r="E1690">
            <v>3</v>
          </cell>
          <cell r="F1690">
            <v>8.02</v>
          </cell>
          <cell r="G1690">
            <v>97.83</v>
          </cell>
          <cell r="H1690">
            <v>3.01</v>
          </cell>
          <cell r="I1690">
            <v>36.67</v>
          </cell>
          <cell r="J1690">
            <v>505.14</v>
          </cell>
        </row>
        <row r="1691">
          <cell r="A1691" t="str">
            <v>BSC_Wien_B</v>
          </cell>
          <cell r="B1691">
            <v>185</v>
          </cell>
          <cell r="C1691" t="str">
            <v>WI05_Schoenbrunner_Str</v>
          </cell>
          <cell r="D1691">
            <v>1</v>
          </cell>
          <cell r="E1691">
            <v>1</v>
          </cell>
          <cell r="F1691">
            <v>8.93</v>
          </cell>
          <cell r="G1691">
            <v>108.9</v>
          </cell>
          <cell r="H1691">
            <v>2.95</v>
          </cell>
          <cell r="I1691">
            <v>35.92</v>
          </cell>
          <cell r="J1691">
            <v>494.79</v>
          </cell>
        </row>
        <row r="1692">
          <cell r="A1692" t="str">
            <v>BSC_Wien_B</v>
          </cell>
          <cell r="B1692">
            <v>285</v>
          </cell>
          <cell r="C1692" t="str">
            <v>WI05_Schoenbrunner_Str</v>
          </cell>
          <cell r="D1692">
            <v>1</v>
          </cell>
          <cell r="E1692">
            <v>2</v>
          </cell>
          <cell r="F1692">
            <v>13.15</v>
          </cell>
          <cell r="G1692">
            <v>160.33000000000001</v>
          </cell>
          <cell r="H1692">
            <v>5.34</v>
          </cell>
          <cell r="I1692">
            <v>65.12</v>
          </cell>
          <cell r="J1692">
            <v>897.12</v>
          </cell>
        </row>
        <row r="1693">
          <cell r="A1693" t="str">
            <v>BSC_Wien_B</v>
          </cell>
          <cell r="B1693">
            <v>385</v>
          </cell>
          <cell r="C1693" t="str">
            <v>WI05_Schoenbrunner_Str</v>
          </cell>
          <cell r="D1693">
            <v>1</v>
          </cell>
          <cell r="E1693">
            <v>3</v>
          </cell>
          <cell r="F1693">
            <v>12.19</v>
          </cell>
          <cell r="G1693">
            <v>148.59</v>
          </cell>
          <cell r="H1693">
            <v>4.8499999999999996</v>
          </cell>
          <cell r="I1693">
            <v>59.16</v>
          </cell>
          <cell r="J1693">
            <v>814.97</v>
          </cell>
        </row>
        <row r="1694">
          <cell r="A1694" t="str">
            <v>BSC_Wien_J</v>
          </cell>
          <cell r="B1694">
            <v>225</v>
          </cell>
          <cell r="C1694" t="str">
            <v>WI06_Kaunitzgasse</v>
          </cell>
          <cell r="D1694">
            <v>1</v>
          </cell>
          <cell r="E1694">
            <v>1</v>
          </cell>
          <cell r="F1694">
            <v>6.71</v>
          </cell>
          <cell r="G1694">
            <v>81.86</v>
          </cell>
          <cell r="H1694">
            <v>2.17</v>
          </cell>
          <cell r="I1694">
            <v>26.48</v>
          </cell>
          <cell r="J1694">
            <v>364.86</v>
          </cell>
        </row>
        <row r="1695">
          <cell r="A1695" t="str">
            <v>BSC_Wien_J</v>
          </cell>
          <cell r="B1695">
            <v>226</v>
          </cell>
          <cell r="C1695" t="str">
            <v>WI06_Kaunitzgasse</v>
          </cell>
          <cell r="D1695">
            <v>1</v>
          </cell>
          <cell r="E1695">
            <v>2</v>
          </cell>
          <cell r="F1695">
            <v>8.36</v>
          </cell>
          <cell r="G1695">
            <v>101.95</v>
          </cell>
          <cell r="H1695">
            <v>2.68</v>
          </cell>
          <cell r="I1695">
            <v>32.72</v>
          </cell>
          <cell r="J1695">
            <v>450.8</v>
          </cell>
        </row>
        <row r="1696">
          <cell r="A1696" t="str">
            <v>BSC_Wien_J</v>
          </cell>
          <cell r="B1696">
            <v>228</v>
          </cell>
          <cell r="C1696" t="str">
            <v>WI06_Kaunitzgasse</v>
          </cell>
          <cell r="D1696">
            <v>1</v>
          </cell>
          <cell r="E1696">
            <v>3</v>
          </cell>
          <cell r="F1696">
            <v>2.61</v>
          </cell>
          <cell r="G1696">
            <v>31.86</v>
          </cell>
          <cell r="H1696">
            <v>0.76</v>
          </cell>
          <cell r="I1696">
            <v>9.2899999999999991</v>
          </cell>
          <cell r="J1696">
            <v>127.95</v>
          </cell>
        </row>
        <row r="1697">
          <cell r="A1697" t="str">
            <v>BSC_Wien_B</v>
          </cell>
          <cell r="B1697">
            <v>8701</v>
          </cell>
          <cell r="C1697" t="str">
            <v>WI06_MC_Esterhazygasse</v>
          </cell>
          <cell r="D1697">
            <v>1</v>
          </cell>
          <cell r="E1697">
            <v>1</v>
          </cell>
          <cell r="F1697">
            <v>1.6</v>
          </cell>
          <cell r="G1697">
            <v>19.57</v>
          </cell>
          <cell r="H1697">
            <v>0.45</v>
          </cell>
          <cell r="I1697">
            <v>5.5</v>
          </cell>
          <cell r="J1697">
            <v>75.78</v>
          </cell>
        </row>
        <row r="1698">
          <cell r="A1698" t="str">
            <v>BSC_Wien_J</v>
          </cell>
          <cell r="B1698">
            <v>8702</v>
          </cell>
          <cell r="C1698" t="str">
            <v>WI06_MC_Gumpendorfer_Str</v>
          </cell>
          <cell r="D1698">
            <v>1</v>
          </cell>
          <cell r="E1698">
            <v>1</v>
          </cell>
          <cell r="F1698">
            <v>1.8</v>
          </cell>
          <cell r="G1698">
            <v>61.49</v>
          </cell>
          <cell r="H1698">
            <v>0.52</v>
          </cell>
          <cell r="I1698">
            <v>17.809999999999999</v>
          </cell>
          <cell r="J1698">
            <v>87.85</v>
          </cell>
        </row>
        <row r="1699">
          <cell r="A1699" t="str">
            <v>BSC_Wien_C</v>
          </cell>
          <cell r="B1699">
            <v>9015</v>
          </cell>
          <cell r="C1699" t="str">
            <v>WI06_MC_Hirschengasse</v>
          </cell>
          <cell r="D1699">
            <v>1</v>
          </cell>
          <cell r="E1699">
            <v>1</v>
          </cell>
          <cell r="F1699">
            <v>1.7</v>
          </cell>
          <cell r="G1699">
            <v>57.91</v>
          </cell>
          <cell r="H1699">
            <v>0.4</v>
          </cell>
          <cell r="I1699">
            <v>13.72</v>
          </cell>
          <cell r="J1699">
            <v>67.67</v>
          </cell>
        </row>
        <row r="1700">
          <cell r="A1700" t="str">
            <v>BSC_Wien_J</v>
          </cell>
          <cell r="B1700">
            <v>9101</v>
          </cell>
          <cell r="C1700" t="str">
            <v>WI06_MC_Naschmarkt</v>
          </cell>
          <cell r="D1700">
            <v>1</v>
          </cell>
          <cell r="E1700">
            <v>1</v>
          </cell>
          <cell r="F1700">
            <v>3.78</v>
          </cell>
          <cell r="G1700">
            <v>46.1</v>
          </cell>
          <cell r="H1700">
            <v>1.17</v>
          </cell>
          <cell r="I1700">
            <v>14.22</v>
          </cell>
          <cell r="J1700">
            <v>195.96</v>
          </cell>
        </row>
        <row r="1701">
          <cell r="A1701" t="str">
            <v>BSC_Wien_C</v>
          </cell>
          <cell r="B1701">
            <v>7085</v>
          </cell>
          <cell r="C1701" t="str">
            <v>WI07_Mariahilferstr</v>
          </cell>
          <cell r="D1701">
            <v>1</v>
          </cell>
          <cell r="E1701">
            <v>1</v>
          </cell>
          <cell r="F1701">
            <v>5.44</v>
          </cell>
          <cell r="G1701">
            <v>66.34</v>
          </cell>
          <cell r="H1701">
            <v>1.77</v>
          </cell>
          <cell r="I1701">
            <v>21.54</v>
          </cell>
          <cell r="J1701">
            <v>296.74</v>
          </cell>
        </row>
        <row r="1702">
          <cell r="A1702" t="str">
            <v>BSC_Wien_C</v>
          </cell>
          <cell r="B1702">
            <v>7185</v>
          </cell>
          <cell r="C1702" t="str">
            <v>WI07_Mariahilferstr</v>
          </cell>
          <cell r="D1702">
            <v>1</v>
          </cell>
          <cell r="E1702">
            <v>2</v>
          </cell>
          <cell r="F1702">
            <v>9.4700000000000006</v>
          </cell>
          <cell r="G1702">
            <v>67.45</v>
          </cell>
          <cell r="H1702">
            <v>3.19</v>
          </cell>
          <cell r="I1702">
            <v>22.76</v>
          </cell>
          <cell r="J1702">
            <v>536.63</v>
          </cell>
        </row>
        <row r="1703">
          <cell r="A1703" t="str">
            <v>BSC_Wien_C</v>
          </cell>
          <cell r="B1703">
            <v>13303</v>
          </cell>
          <cell r="C1703" t="str">
            <v>WI07_Mariahilferstr</v>
          </cell>
          <cell r="D1703">
            <v>2</v>
          </cell>
          <cell r="E1703">
            <v>1</v>
          </cell>
          <cell r="F1703">
            <v>12.44</v>
          </cell>
          <cell r="G1703">
            <v>88.59</v>
          </cell>
          <cell r="H1703">
            <v>4.1500000000000004</v>
          </cell>
          <cell r="I1703">
            <v>29.55</v>
          </cell>
          <cell r="J1703">
            <v>696.69</v>
          </cell>
        </row>
        <row r="1704">
          <cell r="A1704" t="str">
            <v>BSC_Wien_J</v>
          </cell>
          <cell r="B1704">
            <v>7677</v>
          </cell>
          <cell r="C1704" t="str">
            <v>WI07_MC_Burggasse</v>
          </cell>
          <cell r="D1704">
            <v>1</v>
          </cell>
          <cell r="E1704">
            <v>1</v>
          </cell>
          <cell r="F1704">
            <v>0.73</v>
          </cell>
          <cell r="G1704">
            <v>24.87</v>
          </cell>
          <cell r="H1704">
            <v>0.1</v>
          </cell>
          <cell r="I1704">
            <v>3.56</v>
          </cell>
          <cell r="J1704">
            <v>17.55</v>
          </cell>
        </row>
        <row r="1705">
          <cell r="A1705" t="str">
            <v>BSC_Wien_B</v>
          </cell>
          <cell r="B1705">
            <v>1601</v>
          </cell>
          <cell r="C1705" t="str">
            <v>WI07_MC_Fogl_Neubaug</v>
          </cell>
          <cell r="D1705">
            <v>1</v>
          </cell>
          <cell r="E1705">
            <v>1</v>
          </cell>
          <cell r="F1705">
            <v>4.99</v>
          </cell>
          <cell r="G1705">
            <v>60.88</v>
          </cell>
          <cell r="H1705">
            <v>1.07</v>
          </cell>
          <cell r="I1705">
            <v>12.99</v>
          </cell>
          <cell r="J1705">
            <v>178.94</v>
          </cell>
        </row>
        <row r="1706">
          <cell r="A1706" t="str">
            <v>BSC_Wien_C</v>
          </cell>
          <cell r="B1706">
            <v>7657</v>
          </cell>
          <cell r="C1706" t="str">
            <v>WI07_MC_Mariahilferstr</v>
          </cell>
          <cell r="D1706">
            <v>1</v>
          </cell>
          <cell r="E1706">
            <v>1</v>
          </cell>
          <cell r="F1706">
            <v>5.65</v>
          </cell>
          <cell r="G1706">
            <v>68.86</v>
          </cell>
          <cell r="H1706">
            <v>1.27</v>
          </cell>
          <cell r="I1706">
            <v>15.44</v>
          </cell>
          <cell r="J1706">
            <v>212.72</v>
          </cell>
        </row>
        <row r="1707">
          <cell r="A1707" t="str">
            <v>BSC_Wien_C</v>
          </cell>
          <cell r="B1707">
            <v>9122</v>
          </cell>
          <cell r="C1707" t="str">
            <v>WI07_MC_Neustiftgasse_B</v>
          </cell>
          <cell r="D1707">
            <v>1</v>
          </cell>
          <cell r="E1707">
            <v>1</v>
          </cell>
          <cell r="F1707">
            <v>2.62</v>
          </cell>
          <cell r="G1707">
            <v>29.14</v>
          </cell>
          <cell r="H1707">
            <v>0.7</v>
          </cell>
          <cell r="I1707">
            <v>7.75</v>
          </cell>
          <cell r="J1707">
            <v>117.3</v>
          </cell>
        </row>
        <row r="1708">
          <cell r="A1708" t="str">
            <v>BSC_Wien_C</v>
          </cell>
          <cell r="B1708">
            <v>8660</v>
          </cell>
          <cell r="C1708" t="str">
            <v>WI07_MC_Schottenfeldgasse</v>
          </cell>
          <cell r="D1708">
            <v>1</v>
          </cell>
          <cell r="E1708">
            <v>1</v>
          </cell>
          <cell r="F1708">
            <v>1.31</v>
          </cell>
          <cell r="G1708">
            <v>15.97</v>
          </cell>
          <cell r="H1708">
            <v>0.39</v>
          </cell>
          <cell r="I1708">
            <v>4.7</v>
          </cell>
          <cell r="J1708">
            <v>64.7</v>
          </cell>
        </row>
        <row r="1709">
          <cell r="A1709" t="str">
            <v>BSC_Wien_C</v>
          </cell>
          <cell r="B1709">
            <v>9125</v>
          </cell>
          <cell r="C1709" t="str">
            <v>WI07_MC_Schottenfeldgasse_B</v>
          </cell>
          <cell r="D1709">
            <v>1</v>
          </cell>
          <cell r="E1709">
            <v>1</v>
          </cell>
          <cell r="F1709">
            <v>1.5</v>
          </cell>
          <cell r="G1709">
            <v>51.1</v>
          </cell>
          <cell r="H1709">
            <v>0.32</v>
          </cell>
          <cell r="I1709">
            <v>11.05</v>
          </cell>
          <cell r="J1709">
            <v>54.51</v>
          </cell>
        </row>
        <row r="1710">
          <cell r="A1710" t="str">
            <v>BSC_Wien_J</v>
          </cell>
          <cell r="B1710">
            <v>9102</v>
          </cell>
          <cell r="C1710" t="str">
            <v>WI07_MC_Schrankgasse</v>
          </cell>
          <cell r="D1710">
            <v>1</v>
          </cell>
          <cell r="E1710">
            <v>1</v>
          </cell>
          <cell r="F1710">
            <v>1.02</v>
          </cell>
          <cell r="G1710">
            <v>34.659999999999997</v>
          </cell>
          <cell r="H1710">
            <v>0.14000000000000001</v>
          </cell>
          <cell r="I1710">
            <v>4.7</v>
          </cell>
          <cell r="J1710">
            <v>23.2</v>
          </cell>
        </row>
        <row r="1711">
          <cell r="A1711" t="str">
            <v>BSC_Wien_J</v>
          </cell>
          <cell r="B1711">
            <v>9108</v>
          </cell>
          <cell r="C1711" t="str">
            <v>WI07_MC_Siebensterngasse</v>
          </cell>
          <cell r="D1711">
            <v>1</v>
          </cell>
          <cell r="E1711">
            <v>1</v>
          </cell>
          <cell r="F1711">
            <v>1.98</v>
          </cell>
          <cell r="G1711">
            <v>67.540000000000006</v>
          </cell>
          <cell r="H1711">
            <v>0.47</v>
          </cell>
          <cell r="I1711">
            <v>16.079999999999998</v>
          </cell>
          <cell r="J1711">
            <v>79.28</v>
          </cell>
        </row>
        <row r="1712">
          <cell r="A1712" t="str">
            <v>BSC_Wien_J</v>
          </cell>
          <cell r="B1712">
            <v>9103</v>
          </cell>
          <cell r="C1712" t="str">
            <v>WI07_MC_Spittelberggasse</v>
          </cell>
          <cell r="D1712">
            <v>1</v>
          </cell>
          <cell r="E1712">
            <v>1</v>
          </cell>
          <cell r="F1712">
            <v>1.81</v>
          </cell>
          <cell r="G1712">
            <v>61.66</v>
          </cell>
          <cell r="H1712">
            <v>0.34</v>
          </cell>
          <cell r="I1712">
            <v>11.42</v>
          </cell>
          <cell r="J1712">
            <v>56.31</v>
          </cell>
        </row>
        <row r="1713">
          <cell r="A1713" t="str">
            <v>BSC_Wien_C</v>
          </cell>
          <cell r="B1713">
            <v>9133</v>
          </cell>
          <cell r="C1713" t="str">
            <v>WI07_MC_Stollgasse</v>
          </cell>
          <cell r="D1713">
            <v>1</v>
          </cell>
          <cell r="E1713">
            <v>1</v>
          </cell>
          <cell r="F1713">
            <v>2.15</v>
          </cell>
          <cell r="G1713">
            <v>26.28</v>
          </cell>
          <cell r="H1713">
            <v>0.55000000000000004</v>
          </cell>
          <cell r="I1713">
            <v>6.77</v>
          </cell>
          <cell r="J1713">
            <v>93.23</v>
          </cell>
        </row>
        <row r="1714">
          <cell r="A1714" t="str">
            <v>BSC_Wien_C</v>
          </cell>
          <cell r="B1714">
            <v>37</v>
          </cell>
          <cell r="C1714" t="str">
            <v>WI07_Neubaugasse</v>
          </cell>
          <cell r="D1714">
            <v>1</v>
          </cell>
          <cell r="E1714">
            <v>1</v>
          </cell>
          <cell r="F1714">
            <v>10.61</v>
          </cell>
          <cell r="G1714">
            <v>129.32</v>
          </cell>
          <cell r="H1714">
            <v>3.97</v>
          </cell>
          <cell r="I1714">
            <v>48.45</v>
          </cell>
          <cell r="J1714">
            <v>667.45</v>
          </cell>
        </row>
        <row r="1715">
          <cell r="A1715" t="str">
            <v>BSC_Wien_C</v>
          </cell>
          <cell r="B1715">
            <v>38</v>
          </cell>
          <cell r="C1715" t="str">
            <v>WI07_Neubaugasse</v>
          </cell>
          <cell r="D1715">
            <v>1</v>
          </cell>
          <cell r="E1715">
            <v>2</v>
          </cell>
          <cell r="F1715">
            <v>5.31</v>
          </cell>
          <cell r="G1715">
            <v>64.78</v>
          </cell>
          <cell r="H1715">
            <v>1.94</v>
          </cell>
          <cell r="I1715">
            <v>23.63</v>
          </cell>
          <cell r="J1715">
            <v>325.58</v>
          </cell>
        </row>
        <row r="1716">
          <cell r="A1716" t="str">
            <v>BSC_Wien_C</v>
          </cell>
          <cell r="B1716">
            <v>40</v>
          </cell>
          <cell r="C1716" t="str">
            <v>WI07_Neubaugasse</v>
          </cell>
          <cell r="D1716">
            <v>1</v>
          </cell>
          <cell r="E1716">
            <v>3</v>
          </cell>
          <cell r="F1716">
            <v>10.62</v>
          </cell>
          <cell r="G1716">
            <v>129.44999999999999</v>
          </cell>
          <cell r="H1716">
            <v>3.55</v>
          </cell>
          <cell r="I1716">
            <v>43.35</v>
          </cell>
          <cell r="J1716">
            <v>597.24</v>
          </cell>
        </row>
        <row r="1717">
          <cell r="A1717" t="str">
            <v>BSC_Wien_A</v>
          </cell>
          <cell r="B1717">
            <v>49</v>
          </cell>
          <cell r="C1717" t="str">
            <v>WI08_Arbeitsgericht</v>
          </cell>
          <cell r="D1717">
            <v>1</v>
          </cell>
          <cell r="E1717">
            <v>1</v>
          </cell>
          <cell r="F1717">
            <v>7.87</v>
          </cell>
          <cell r="G1717">
            <v>96</v>
          </cell>
          <cell r="H1717">
            <v>2.33</v>
          </cell>
          <cell r="I1717">
            <v>28.44</v>
          </cell>
          <cell r="J1717">
            <v>391.76</v>
          </cell>
        </row>
        <row r="1718">
          <cell r="A1718" t="str">
            <v>BSC_Wien_A</v>
          </cell>
          <cell r="B1718">
            <v>50</v>
          </cell>
          <cell r="C1718" t="str">
            <v>WI08_Arbeitsgericht</v>
          </cell>
          <cell r="D1718">
            <v>1</v>
          </cell>
          <cell r="E1718">
            <v>2</v>
          </cell>
          <cell r="F1718">
            <v>3.23</v>
          </cell>
          <cell r="G1718">
            <v>39.450000000000003</v>
          </cell>
          <cell r="H1718">
            <v>0.75</v>
          </cell>
          <cell r="I1718">
            <v>9.17</v>
          </cell>
          <cell r="J1718">
            <v>126.3</v>
          </cell>
        </row>
        <row r="1719">
          <cell r="A1719" t="str">
            <v>BSC_Wien_A</v>
          </cell>
          <cell r="B1719">
            <v>51</v>
          </cell>
          <cell r="C1719" t="str">
            <v>WI08_Arbeitsgericht</v>
          </cell>
          <cell r="D1719">
            <v>1</v>
          </cell>
          <cell r="E1719">
            <v>3</v>
          </cell>
          <cell r="F1719">
            <v>10.89</v>
          </cell>
          <cell r="G1719">
            <v>132.77000000000001</v>
          </cell>
          <cell r="H1719">
            <v>3.47</v>
          </cell>
          <cell r="I1719">
            <v>42.36</v>
          </cell>
          <cell r="J1719">
            <v>583.61</v>
          </cell>
        </row>
        <row r="1720">
          <cell r="A1720" t="str">
            <v>BSC_Wien_C</v>
          </cell>
          <cell r="B1720">
            <v>9106</v>
          </cell>
          <cell r="C1720" t="str">
            <v>WI08_MC_Alser_Str</v>
          </cell>
          <cell r="D1720">
            <v>1</v>
          </cell>
          <cell r="E1720">
            <v>1</v>
          </cell>
          <cell r="F1720">
            <v>2.33</v>
          </cell>
          <cell r="G1720">
            <v>79.2</v>
          </cell>
          <cell r="H1720">
            <v>0.55000000000000004</v>
          </cell>
          <cell r="I1720">
            <v>18.77</v>
          </cell>
          <cell r="J1720">
            <v>92.55</v>
          </cell>
        </row>
        <row r="1721">
          <cell r="A1721" t="str">
            <v>BSC_Wien_C</v>
          </cell>
          <cell r="B1721">
            <v>9109</v>
          </cell>
          <cell r="C1721" t="str">
            <v>WI08_MC_J_M_Hauerplatz</v>
          </cell>
          <cell r="D1721">
            <v>1</v>
          </cell>
          <cell r="E1721">
            <v>1</v>
          </cell>
          <cell r="F1721">
            <v>2.86</v>
          </cell>
          <cell r="G1721">
            <v>97.35</v>
          </cell>
          <cell r="H1721">
            <v>0.82</v>
          </cell>
          <cell r="I1721">
            <v>27.77</v>
          </cell>
          <cell r="J1721">
            <v>136.94999999999999</v>
          </cell>
        </row>
        <row r="1722">
          <cell r="A1722" t="str">
            <v>BSC_Wien_C</v>
          </cell>
          <cell r="B1722">
            <v>5285</v>
          </cell>
          <cell r="C1722" t="str">
            <v>WI08_Uhlplatz</v>
          </cell>
          <cell r="D1722">
            <v>1</v>
          </cell>
          <cell r="E1722">
            <v>1</v>
          </cell>
          <cell r="F1722">
            <v>13.55</v>
          </cell>
          <cell r="G1722">
            <v>165.27</v>
          </cell>
          <cell r="H1722">
            <v>6.61</v>
          </cell>
          <cell r="I1722">
            <v>80.63</v>
          </cell>
          <cell r="J1722">
            <v>1110.74</v>
          </cell>
        </row>
        <row r="1723">
          <cell r="A1723" t="str">
            <v>BSC_Wien_C</v>
          </cell>
          <cell r="B1723">
            <v>5385</v>
          </cell>
          <cell r="C1723" t="str">
            <v>WI08_Uhlplatz</v>
          </cell>
          <cell r="D1723">
            <v>1</v>
          </cell>
          <cell r="E1723">
            <v>2</v>
          </cell>
          <cell r="F1723">
            <v>4.25</v>
          </cell>
          <cell r="G1723">
            <v>51.8</v>
          </cell>
          <cell r="H1723">
            <v>1.55</v>
          </cell>
          <cell r="I1723">
            <v>18.86</v>
          </cell>
          <cell r="J1723">
            <v>259.83999999999997</v>
          </cell>
        </row>
        <row r="1724">
          <cell r="A1724" t="str">
            <v>BSC_Wien_C</v>
          </cell>
          <cell r="B1724">
            <v>5485</v>
          </cell>
          <cell r="C1724" t="str">
            <v>WI08_Uhlplatz</v>
          </cell>
          <cell r="D1724">
            <v>1</v>
          </cell>
          <cell r="E1724">
            <v>3</v>
          </cell>
          <cell r="F1724">
            <v>10.35</v>
          </cell>
          <cell r="G1724">
            <v>126.25</v>
          </cell>
          <cell r="H1724">
            <v>3.66</v>
          </cell>
          <cell r="I1724">
            <v>44.69</v>
          </cell>
          <cell r="J1724">
            <v>615.66999999999996</v>
          </cell>
        </row>
        <row r="1725">
          <cell r="A1725" t="str">
            <v>BSC_Wien_C</v>
          </cell>
          <cell r="B1725">
            <v>31</v>
          </cell>
          <cell r="C1725" t="str">
            <v>WI09_AKH</v>
          </cell>
          <cell r="D1725">
            <v>1</v>
          </cell>
          <cell r="E1725">
            <v>1</v>
          </cell>
          <cell r="F1725">
            <v>10.199999999999999</v>
          </cell>
          <cell r="G1725">
            <v>124.39</v>
          </cell>
          <cell r="H1725">
            <v>3.49</v>
          </cell>
          <cell r="I1725">
            <v>42.52</v>
          </cell>
          <cell r="J1725">
            <v>585.72</v>
          </cell>
        </row>
        <row r="1726">
          <cell r="A1726" t="str">
            <v>BSC_Wien_C</v>
          </cell>
          <cell r="B1726">
            <v>33</v>
          </cell>
          <cell r="C1726" t="str">
            <v>WI09_AKH</v>
          </cell>
          <cell r="D1726">
            <v>1</v>
          </cell>
          <cell r="E1726">
            <v>2</v>
          </cell>
          <cell r="F1726">
            <v>5.55</v>
          </cell>
          <cell r="G1726">
            <v>67.650000000000006</v>
          </cell>
          <cell r="H1726">
            <v>1.63</v>
          </cell>
          <cell r="I1726">
            <v>19.88</v>
          </cell>
          <cell r="J1726">
            <v>273.88</v>
          </cell>
        </row>
        <row r="1727">
          <cell r="A1727" t="str">
            <v>BSC_Wien_C</v>
          </cell>
          <cell r="B1727">
            <v>34</v>
          </cell>
          <cell r="C1727" t="str">
            <v>WI09_AKH</v>
          </cell>
          <cell r="D1727">
            <v>1</v>
          </cell>
          <cell r="E1727">
            <v>3</v>
          </cell>
          <cell r="F1727">
            <v>5.84</v>
          </cell>
          <cell r="G1727">
            <v>71.19</v>
          </cell>
          <cell r="H1727">
            <v>2</v>
          </cell>
          <cell r="I1727">
            <v>24.4</v>
          </cell>
          <cell r="J1727">
            <v>336.16</v>
          </cell>
        </row>
        <row r="1728">
          <cell r="A1728" t="str">
            <v>BSC_Wien_A</v>
          </cell>
          <cell r="B1728">
            <v>4685</v>
          </cell>
          <cell r="C1728" t="str">
            <v>WI09_Liechtensteinstr</v>
          </cell>
          <cell r="D1728">
            <v>1</v>
          </cell>
          <cell r="E1728">
            <v>1</v>
          </cell>
          <cell r="F1728">
            <v>5.46</v>
          </cell>
          <cell r="G1728">
            <v>66.61</v>
          </cell>
          <cell r="H1728">
            <v>1.69</v>
          </cell>
          <cell r="I1728">
            <v>20.62</v>
          </cell>
          <cell r="J1728">
            <v>284.14</v>
          </cell>
        </row>
        <row r="1729">
          <cell r="A1729" t="str">
            <v>BSC_Wien_A</v>
          </cell>
          <cell r="B1729">
            <v>4785</v>
          </cell>
          <cell r="C1729" t="str">
            <v>WI09_Liechtensteinstr</v>
          </cell>
          <cell r="D1729">
            <v>1</v>
          </cell>
          <cell r="E1729">
            <v>2</v>
          </cell>
          <cell r="F1729">
            <v>5.62</v>
          </cell>
          <cell r="G1729">
            <v>68.47</v>
          </cell>
          <cell r="H1729">
            <v>1.83</v>
          </cell>
          <cell r="I1729">
            <v>22.27</v>
          </cell>
          <cell r="J1729">
            <v>306.82</v>
          </cell>
        </row>
        <row r="1730">
          <cell r="A1730" t="str">
            <v>BSC_Wien_A</v>
          </cell>
          <cell r="B1730">
            <v>4885</v>
          </cell>
          <cell r="C1730" t="str">
            <v>WI09_Liechtensteinstr</v>
          </cell>
          <cell r="D1730">
            <v>1</v>
          </cell>
          <cell r="E1730">
            <v>3</v>
          </cell>
          <cell r="F1730">
            <v>4.1399999999999997</v>
          </cell>
          <cell r="G1730">
            <v>50.46</v>
          </cell>
          <cell r="H1730">
            <v>1.35</v>
          </cell>
          <cell r="I1730">
            <v>16.43</v>
          </cell>
          <cell r="J1730">
            <v>226.28</v>
          </cell>
        </row>
        <row r="1731">
          <cell r="A1731" t="str">
            <v>BSC_Wien_G</v>
          </cell>
          <cell r="B1731">
            <v>8860</v>
          </cell>
          <cell r="C1731" t="str">
            <v>WI09_MC_Boltzmanngasse</v>
          </cell>
          <cell r="D1731">
            <v>1</v>
          </cell>
          <cell r="E1731">
            <v>1</v>
          </cell>
          <cell r="F1731">
            <v>1.83</v>
          </cell>
          <cell r="G1731">
            <v>62.34</v>
          </cell>
          <cell r="H1731">
            <v>0.38</v>
          </cell>
          <cell r="I1731">
            <v>13</v>
          </cell>
          <cell r="J1731">
            <v>64.09</v>
          </cell>
        </row>
        <row r="1732">
          <cell r="A1732" t="str">
            <v>BSC_Wien_C</v>
          </cell>
          <cell r="B1732">
            <v>9150</v>
          </cell>
          <cell r="C1732" t="str">
            <v>WI09_MC_Nussdorfer_Str</v>
          </cell>
          <cell r="D1732">
            <v>1</v>
          </cell>
          <cell r="E1732">
            <v>1</v>
          </cell>
          <cell r="F1732">
            <v>3.79</v>
          </cell>
          <cell r="G1732">
            <v>46.16</v>
          </cell>
          <cell r="H1732">
            <v>0.86</v>
          </cell>
          <cell r="I1732">
            <v>10.51</v>
          </cell>
          <cell r="J1732">
            <v>144.83000000000001</v>
          </cell>
        </row>
        <row r="1733">
          <cell r="A1733" t="str">
            <v>BSC_Wien_G</v>
          </cell>
          <cell r="B1733">
            <v>9114</v>
          </cell>
          <cell r="C1733" t="str">
            <v>WI09_MC_Porzellangasse</v>
          </cell>
          <cell r="D1733">
            <v>1</v>
          </cell>
          <cell r="E1733">
            <v>1</v>
          </cell>
          <cell r="F1733">
            <v>2.4500000000000002</v>
          </cell>
          <cell r="G1733">
            <v>83.55</v>
          </cell>
          <cell r="H1733">
            <v>0.67</v>
          </cell>
          <cell r="I1733">
            <v>22.96</v>
          </cell>
          <cell r="J1733">
            <v>113.21</v>
          </cell>
        </row>
        <row r="1734">
          <cell r="A1734" t="str">
            <v>BSC_Wien_C</v>
          </cell>
          <cell r="B1734">
            <v>9141</v>
          </cell>
          <cell r="C1734" t="str">
            <v>WI09_MC_Skodagasse</v>
          </cell>
          <cell r="D1734">
            <v>1</v>
          </cell>
          <cell r="E1734">
            <v>1</v>
          </cell>
          <cell r="F1734">
            <v>3.5</v>
          </cell>
          <cell r="G1734">
            <v>42.68</v>
          </cell>
          <cell r="H1734">
            <v>1.05</v>
          </cell>
          <cell r="I1734">
            <v>12.77</v>
          </cell>
          <cell r="J1734">
            <v>175.97</v>
          </cell>
        </row>
        <row r="1735">
          <cell r="A1735" t="str">
            <v>BSC_Wien_A</v>
          </cell>
          <cell r="B1735">
            <v>9107</v>
          </cell>
          <cell r="C1735" t="str">
            <v>WI09_MC_Waehringer_Str_A</v>
          </cell>
          <cell r="D1735">
            <v>1</v>
          </cell>
          <cell r="E1735">
            <v>1</v>
          </cell>
          <cell r="F1735">
            <v>2.5499999999999998</v>
          </cell>
          <cell r="G1735">
            <v>86.87</v>
          </cell>
          <cell r="H1735">
            <v>0.7</v>
          </cell>
          <cell r="I1735">
            <v>23.8</v>
          </cell>
          <cell r="J1735">
            <v>117.36</v>
          </cell>
        </row>
        <row r="1736">
          <cell r="A1736" t="str">
            <v>BSC_Wien_G</v>
          </cell>
          <cell r="B1736">
            <v>133</v>
          </cell>
          <cell r="C1736" t="str">
            <v>WI09_Nussdorfer_Str</v>
          </cell>
          <cell r="D1736">
            <v>1</v>
          </cell>
          <cell r="E1736">
            <v>1</v>
          </cell>
          <cell r="F1736">
            <v>10.55</v>
          </cell>
          <cell r="G1736">
            <v>128.71</v>
          </cell>
          <cell r="H1736">
            <v>3.29</v>
          </cell>
          <cell r="I1736">
            <v>40.17</v>
          </cell>
          <cell r="J1736">
            <v>553.45000000000005</v>
          </cell>
        </row>
        <row r="1737">
          <cell r="A1737" t="str">
            <v>BSC_Wien_G</v>
          </cell>
          <cell r="B1737">
            <v>135</v>
          </cell>
          <cell r="C1737" t="str">
            <v>WI09_Nussdorfer_Str</v>
          </cell>
          <cell r="D1737">
            <v>1</v>
          </cell>
          <cell r="E1737">
            <v>2</v>
          </cell>
          <cell r="F1737">
            <v>7.35</v>
          </cell>
          <cell r="G1737">
            <v>89.63</v>
          </cell>
          <cell r="H1737">
            <v>2.13</v>
          </cell>
          <cell r="I1737">
            <v>25.93</v>
          </cell>
          <cell r="J1737">
            <v>357.25</v>
          </cell>
        </row>
        <row r="1738">
          <cell r="A1738" t="str">
            <v>BSC_Wien_G</v>
          </cell>
          <cell r="B1738">
            <v>136</v>
          </cell>
          <cell r="C1738" t="str">
            <v>WI09_Nussdorfer_Str</v>
          </cell>
          <cell r="D1738">
            <v>1</v>
          </cell>
          <cell r="E1738">
            <v>3</v>
          </cell>
          <cell r="F1738">
            <v>7.88</v>
          </cell>
          <cell r="G1738">
            <v>96.15</v>
          </cell>
          <cell r="H1738">
            <v>2.69</v>
          </cell>
          <cell r="I1738">
            <v>32.86</v>
          </cell>
          <cell r="J1738">
            <v>452.68</v>
          </cell>
        </row>
        <row r="1739">
          <cell r="A1739" t="str">
            <v>BSC_Wien_D</v>
          </cell>
          <cell r="B1739">
            <v>180</v>
          </cell>
          <cell r="C1739" t="str">
            <v>WI10_Computerstr</v>
          </cell>
          <cell r="D1739">
            <v>1</v>
          </cell>
          <cell r="E1739">
            <v>1</v>
          </cell>
          <cell r="F1739">
            <v>4.08</v>
          </cell>
          <cell r="G1739">
            <v>49.72</v>
          </cell>
          <cell r="H1739">
            <v>1.1399999999999999</v>
          </cell>
          <cell r="I1739">
            <v>13.87</v>
          </cell>
          <cell r="J1739">
            <v>191.04</v>
          </cell>
        </row>
        <row r="1740">
          <cell r="A1740" t="str">
            <v>BSC_Wien_D</v>
          </cell>
          <cell r="B1740">
            <v>181</v>
          </cell>
          <cell r="C1740" t="str">
            <v>WI10_Computerstr</v>
          </cell>
          <cell r="D1740">
            <v>1</v>
          </cell>
          <cell r="E1740">
            <v>2</v>
          </cell>
          <cell r="F1740">
            <v>3.98</v>
          </cell>
          <cell r="G1740">
            <v>48.6</v>
          </cell>
          <cell r="H1740">
            <v>1.1000000000000001</v>
          </cell>
          <cell r="I1740">
            <v>13.47</v>
          </cell>
          <cell r="J1740">
            <v>185.58</v>
          </cell>
        </row>
        <row r="1741">
          <cell r="A1741" t="str">
            <v>BSC_Wien_D</v>
          </cell>
          <cell r="B1741">
            <v>182</v>
          </cell>
          <cell r="C1741" t="str">
            <v>WI10_Computerstr</v>
          </cell>
          <cell r="D1741">
            <v>1</v>
          </cell>
          <cell r="E1741">
            <v>3</v>
          </cell>
          <cell r="F1741">
            <v>4.13</v>
          </cell>
          <cell r="G1741">
            <v>50.33</v>
          </cell>
          <cell r="H1741">
            <v>1.1499999999999999</v>
          </cell>
          <cell r="I1741">
            <v>13.98</v>
          </cell>
          <cell r="J1741">
            <v>192.66</v>
          </cell>
        </row>
        <row r="1742">
          <cell r="A1742" t="str">
            <v>BSC_Wien_D</v>
          </cell>
          <cell r="B1742">
            <v>2158</v>
          </cell>
          <cell r="C1742" t="str">
            <v>WI10_Eugenie_Fink_Gasse</v>
          </cell>
          <cell r="D1742">
            <v>1</v>
          </cell>
          <cell r="E1742">
            <v>1</v>
          </cell>
          <cell r="F1742">
            <v>2.98</v>
          </cell>
          <cell r="G1742">
            <v>36.4</v>
          </cell>
          <cell r="H1742">
            <v>1</v>
          </cell>
          <cell r="I1742">
            <v>12.25</v>
          </cell>
          <cell r="J1742">
            <v>168.7</v>
          </cell>
        </row>
        <row r="1743">
          <cell r="A1743" t="str">
            <v>BSC_Wien_D</v>
          </cell>
          <cell r="B1743">
            <v>2159</v>
          </cell>
          <cell r="C1743" t="str">
            <v>WI10_Eugenie_Fink_Gasse</v>
          </cell>
          <cell r="D1743">
            <v>1</v>
          </cell>
          <cell r="E1743">
            <v>2</v>
          </cell>
          <cell r="F1743">
            <v>2.06</v>
          </cell>
          <cell r="G1743">
            <v>25.15</v>
          </cell>
          <cell r="H1743">
            <v>0.35</v>
          </cell>
          <cell r="I1743">
            <v>4.22</v>
          </cell>
          <cell r="J1743">
            <v>58.16</v>
          </cell>
        </row>
        <row r="1744">
          <cell r="A1744" t="str">
            <v>BSC_Wien_D</v>
          </cell>
          <cell r="B1744">
            <v>2160</v>
          </cell>
          <cell r="C1744" t="str">
            <v>WI10_Eugenie_Fink_Gasse</v>
          </cell>
          <cell r="D1744">
            <v>1</v>
          </cell>
          <cell r="E1744">
            <v>3</v>
          </cell>
          <cell r="F1744">
            <v>5.07</v>
          </cell>
          <cell r="G1744">
            <v>61.8</v>
          </cell>
          <cell r="H1744">
            <v>0.92</v>
          </cell>
          <cell r="I1744">
            <v>11.27</v>
          </cell>
          <cell r="J1744">
            <v>155.24</v>
          </cell>
        </row>
        <row r="1745">
          <cell r="A1745" t="str">
            <v>BSC_Wien_B</v>
          </cell>
          <cell r="B1745">
            <v>75</v>
          </cell>
          <cell r="C1745" t="str">
            <v>WI10_Favoritenstr</v>
          </cell>
          <cell r="D1745">
            <v>1</v>
          </cell>
          <cell r="E1745">
            <v>1</v>
          </cell>
          <cell r="F1745">
            <v>7</v>
          </cell>
          <cell r="G1745">
            <v>85.33</v>
          </cell>
          <cell r="H1745">
            <v>2.08</v>
          </cell>
          <cell r="I1745">
            <v>25.36</v>
          </cell>
          <cell r="J1745">
            <v>349.38</v>
          </cell>
        </row>
        <row r="1746">
          <cell r="A1746" t="str">
            <v>BSC_Wien_B</v>
          </cell>
          <cell r="B1746">
            <v>76</v>
          </cell>
          <cell r="C1746" t="str">
            <v>WI10_Favoritenstr</v>
          </cell>
          <cell r="D1746">
            <v>1</v>
          </cell>
          <cell r="E1746">
            <v>2</v>
          </cell>
          <cell r="F1746">
            <v>5.98</v>
          </cell>
          <cell r="G1746">
            <v>72.92</v>
          </cell>
          <cell r="H1746">
            <v>2.0299999999999998</v>
          </cell>
          <cell r="I1746">
            <v>24.81</v>
          </cell>
          <cell r="J1746">
            <v>341.82</v>
          </cell>
        </row>
        <row r="1747">
          <cell r="A1747" t="str">
            <v>BSC_Wien_B</v>
          </cell>
          <cell r="B1747">
            <v>77</v>
          </cell>
          <cell r="C1747" t="str">
            <v>WI10_Favoritenstr</v>
          </cell>
          <cell r="D1747">
            <v>1</v>
          </cell>
          <cell r="E1747">
            <v>3</v>
          </cell>
          <cell r="F1747">
            <v>7.81</v>
          </cell>
          <cell r="G1747">
            <v>95.27</v>
          </cell>
          <cell r="H1747">
            <v>2.41</v>
          </cell>
          <cell r="I1747">
            <v>29.37</v>
          </cell>
          <cell r="J1747">
            <v>404.68</v>
          </cell>
        </row>
        <row r="1748">
          <cell r="A1748" t="str">
            <v>BSC_Wien_D</v>
          </cell>
          <cell r="B1748">
            <v>2332</v>
          </cell>
          <cell r="C1748" t="str">
            <v>WI10_Gudrunstr</v>
          </cell>
          <cell r="D1748">
            <v>1</v>
          </cell>
          <cell r="E1748">
            <v>1</v>
          </cell>
          <cell r="F1748">
            <v>3.43</v>
          </cell>
          <cell r="G1748">
            <v>41.8</v>
          </cell>
          <cell r="H1748">
            <v>0.89</v>
          </cell>
          <cell r="I1748">
            <v>10.81</v>
          </cell>
          <cell r="J1748">
            <v>148.9</v>
          </cell>
        </row>
        <row r="1749">
          <cell r="A1749" t="str">
            <v>BSC_Wien_D</v>
          </cell>
          <cell r="B1749">
            <v>2333</v>
          </cell>
          <cell r="C1749" t="str">
            <v>WI10_Gudrunstr</v>
          </cell>
          <cell r="D1749">
            <v>1</v>
          </cell>
          <cell r="E1749">
            <v>2</v>
          </cell>
          <cell r="F1749">
            <v>6.34</v>
          </cell>
          <cell r="G1749">
            <v>77.28</v>
          </cell>
          <cell r="H1749">
            <v>1.56</v>
          </cell>
          <cell r="I1749">
            <v>19</v>
          </cell>
          <cell r="J1749">
            <v>261.73</v>
          </cell>
        </row>
        <row r="1750">
          <cell r="A1750" t="str">
            <v>BSC_Wien_D</v>
          </cell>
          <cell r="B1750">
            <v>2334</v>
          </cell>
          <cell r="C1750" t="str">
            <v>WI10_Gudrunstr</v>
          </cell>
          <cell r="D1750">
            <v>1</v>
          </cell>
          <cell r="E1750">
            <v>3</v>
          </cell>
          <cell r="F1750">
            <v>3.77</v>
          </cell>
          <cell r="G1750">
            <v>45.94</v>
          </cell>
          <cell r="H1750">
            <v>1.24</v>
          </cell>
          <cell r="I1750">
            <v>15.08</v>
          </cell>
          <cell r="J1750">
            <v>207.76</v>
          </cell>
        </row>
        <row r="1751">
          <cell r="A1751" t="str">
            <v>BSC_Wien_D</v>
          </cell>
          <cell r="B1751">
            <v>137</v>
          </cell>
          <cell r="C1751" t="str">
            <v>WI10_Holbeingasse</v>
          </cell>
          <cell r="D1751">
            <v>1</v>
          </cell>
          <cell r="E1751">
            <v>1</v>
          </cell>
          <cell r="F1751">
            <v>2.15</v>
          </cell>
          <cell r="G1751">
            <v>26.22</v>
          </cell>
          <cell r="H1751">
            <v>0.4</v>
          </cell>
          <cell r="I1751">
            <v>4.88</v>
          </cell>
          <cell r="J1751">
            <v>67.25</v>
          </cell>
        </row>
        <row r="1752">
          <cell r="A1752" t="str">
            <v>BSC_Wien_D</v>
          </cell>
          <cell r="B1752">
            <v>139</v>
          </cell>
          <cell r="C1752" t="str">
            <v>WI10_Holbeingasse</v>
          </cell>
          <cell r="D1752">
            <v>1</v>
          </cell>
          <cell r="E1752">
            <v>2</v>
          </cell>
          <cell r="F1752">
            <v>5.99</v>
          </cell>
          <cell r="G1752">
            <v>73.08</v>
          </cell>
          <cell r="H1752">
            <v>1.99</v>
          </cell>
          <cell r="I1752">
            <v>24.31</v>
          </cell>
          <cell r="J1752">
            <v>334.93</v>
          </cell>
        </row>
        <row r="1753">
          <cell r="A1753" t="str">
            <v>BSC_Wien_D</v>
          </cell>
          <cell r="B1753">
            <v>140</v>
          </cell>
          <cell r="C1753" t="str">
            <v>WI10_Holbeingasse</v>
          </cell>
          <cell r="D1753">
            <v>1</v>
          </cell>
          <cell r="E1753">
            <v>3</v>
          </cell>
          <cell r="F1753">
            <v>5.09</v>
          </cell>
          <cell r="G1753">
            <v>62.07</v>
          </cell>
          <cell r="H1753">
            <v>1.58</v>
          </cell>
          <cell r="I1753">
            <v>19.309999999999999</v>
          </cell>
          <cell r="J1753">
            <v>265.95999999999998</v>
          </cell>
        </row>
        <row r="1754">
          <cell r="A1754" t="str">
            <v>BSC_Wien_D</v>
          </cell>
          <cell r="B1754">
            <v>130</v>
          </cell>
          <cell r="C1754" t="str">
            <v>WI10_Holeyplatz</v>
          </cell>
          <cell r="D1754">
            <v>1</v>
          </cell>
          <cell r="E1754">
            <v>1</v>
          </cell>
          <cell r="F1754">
            <v>2.98</v>
          </cell>
          <cell r="G1754">
            <v>36.369999999999997</v>
          </cell>
          <cell r="H1754">
            <v>0.63</v>
          </cell>
          <cell r="I1754">
            <v>7.67</v>
          </cell>
          <cell r="J1754">
            <v>105.68</v>
          </cell>
        </row>
        <row r="1755">
          <cell r="A1755" t="str">
            <v>BSC_Wien_D</v>
          </cell>
          <cell r="B1755">
            <v>132</v>
          </cell>
          <cell r="C1755" t="str">
            <v>WI10_Holeyplatz</v>
          </cell>
          <cell r="D1755">
            <v>1</v>
          </cell>
          <cell r="E1755">
            <v>2</v>
          </cell>
          <cell r="F1755">
            <v>3.84</v>
          </cell>
          <cell r="G1755">
            <v>46.86</v>
          </cell>
          <cell r="H1755">
            <v>1.18</v>
          </cell>
          <cell r="I1755">
            <v>14.42</v>
          </cell>
          <cell r="J1755">
            <v>198.68</v>
          </cell>
        </row>
        <row r="1756">
          <cell r="A1756" t="str">
            <v>BSC_Wien_D</v>
          </cell>
          <cell r="B1756">
            <v>134</v>
          </cell>
          <cell r="C1756" t="str">
            <v>WI10_Holeyplatz</v>
          </cell>
          <cell r="D1756">
            <v>1</v>
          </cell>
          <cell r="E1756">
            <v>3</v>
          </cell>
          <cell r="F1756">
            <v>6.76</v>
          </cell>
          <cell r="G1756">
            <v>82.41</v>
          </cell>
          <cell r="H1756">
            <v>1.73</v>
          </cell>
          <cell r="I1756">
            <v>21.09</v>
          </cell>
          <cell r="J1756">
            <v>290.51</v>
          </cell>
        </row>
        <row r="1757">
          <cell r="A1757" t="str">
            <v>BSC_Wien_D</v>
          </cell>
          <cell r="B1757">
            <v>2149</v>
          </cell>
          <cell r="C1757" t="str">
            <v>WI10_Kornauthgasse</v>
          </cell>
          <cell r="D1757">
            <v>1</v>
          </cell>
          <cell r="E1757">
            <v>1</v>
          </cell>
          <cell r="F1757">
            <v>2.39</v>
          </cell>
          <cell r="G1757">
            <v>29.15</v>
          </cell>
          <cell r="H1757">
            <v>0.79</v>
          </cell>
          <cell r="I1757">
            <v>9.59</v>
          </cell>
          <cell r="J1757">
            <v>132.13</v>
          </cell>
        </row>
        <row r="1758">
          <cell r="A1758" t="str">
            <v>BSC_Wien_D</v>
          </cell>
          <cell r="B1758">
            <v>2151</v>
          </cell>
          <cell r="C1758" t="str">
            <v>WI10_Kornauthgasse</v>
          </cell>
          <cell r="D1758">
            <v>1</v>
          </cell>
          <cell r="E1758">
            <v>2</v>
          </cell>
          <cell r="F1758">
            <v>2.16</v>
          </cell>
          <cell r="G1758">
            <v>73.58</v>
          </cell>
          <cell r="H1758">
            <v>0.47</v>
          </cell>
          <cell r="I1758">
            <v>16.059999999999999</v>
          </cell>
          <cell r="J1758">
            <v>79.209999999999994</v>
          </cell>
        </row>
        <row r="1759">
          <cell r="A1759" t="str">
            <v>BSC_Wien_D</v>
          </cell>
          <cell r="B1759">
            <v>2152</v>
          </cell>
          <cell r="C1759" t="str">
            <v>WI10_Kornauthgasse</v>
          </cell>
          <cell r="D1759">
            <v>1</v>
          </cell>
          <cell r="E1759">
            <v>3</v>
          </cell>
          <cell r="F1759">
            <v>3.14</v>
          </cell>
          <cell r="G1759">
            <v>38.32</v>
          </cell>
          <cell r="H1759">
            <v>0.86</v>
          </cell>
          <cell r="I1759">
            <v>10.48</v>
          </cell>
          <cell r="J1759">
            <v>144.37</v>
          </cell>
        </row>
        <row r="1760">
          <cell r="A1760" t="str">
            <v>BSC_Wien_D</v>
          </cell>
          <cell r="B1760">
            <v>1451</v>
          </cell>
          <cell r="C1760" t="str">
            <v>WI10_MC_Horrstadion</v>
          </cell>
          <cell r="D1760">
            <v>1</v>
          </cell>
          <cell r="E1760">
            <v>1</v>
          </cell>
          <cell r="F1760">
            <v>0.49</v>
          </cell>
          <cell r="G1760">
            <v>6.01</v>
          </cell>
          <cell r="H1760">
            <v>0.02</v>
          </cell>
          <cell r="I1760">
            <v>0.28000000000000003</v>
          </cell>
          <cell r="J1760">
            <v>3.9</v>
          </cell>
        </row>
        <row r="1761">
          <cell r="A1761" t="str">
            <v>BSC_Wien_D</v>
          </cell>
          <cell r="B1761">
            <v>591</v>
          </cell>
          <cell r="C1761" t="str">
            <v>WI10_Oberlaaer_Str</v>
          </cell>
          <cell r="D1761">
            <v>1</v>
          </cell>
          <cell r="E1761">
            <v>1</v>
          </cell>
          <cell r="F1761">
            <v>2.4500000000000002</v>
          </cell>
          <cell r="G1761">
            <v>29.88</v>
          </cell>
          <cell r="H1761">
            <v>0.82</v>
          </cell>
          <cell r="I1761">
            <v>10.02</v>
          </cell>
          <cell r="J1761">
            <v>138.1</v>
          </cell>
        </row>
        <row r="1762">
          <cell r="A1762" t="str">
            <v>BSC_Wien_D</v>
          </cell>
          <cell r="B1762">
            <v>2357</v>
          </cell>
          <cell r="C1762" t="str">
            <v>WI10_Oberlaaer_Str</v>
          </cell>
          <cell r="D1762">
            <v>1</v>
          </cell>
          <cell r="E1762">
            <v>2</v>
          </cell>
          <cell r="F1762">
            <v>2.1800000000000002</v>
          </cell>
          <cell r="G1762">
            <v>26.61</v>
          </cell>
          <cell r="H1762">
            <v>0.44</v>
          </cell>
          <cell r="I1762">
            <v>5.41</v>
          </cell>
          <cell r="J1762">
            <v>74.510000000000005</v>
          </cell>
        </row>
        <row r="1763">
          <cell r="A1763" t="str">
            <v>BSC_Wien_D</v>
          </cell>
          <cell r="B1763">
            <v>2358</v>
          </cell>
          <cell r="C1763" t="str">
            <v>WI10_Oberlaaer_Str</v>
          </cell>
          <cell r="D1763">
            <v>1</v>
          </cell>
          <cell r="E1763">
            <v>3</v>
          </cell>
          <cell r="F1763">
            <v>3.26</v>
          </cell>
          <cell r="G1763">
            <v>111.06</v>
          </cell>
          <cell r="H1763">
            <v>1.02</v>
          </cell>
          <cell r="I1763">
            <v>34.909999999999997</v>
          </cell>
          <cell r="J1763">
            <v>172.15</v>
          </cell>
        </row>
        <row r="1764">
          <cell r="A1764" t="str">
            <v>BSC_Wien_C</v>
          </cell>
          <cell r="B1764">
            <v>95</v>
          </cell>
          <cell r="C1764" t="str">
            <v>WI10_Pernerstorfergasse</v>
          </cell>
          <cell r="D1764">
            <v>1</v>
          </cell>
          <cell r="E1764">
            <v>1</v>
          </cell>
          <cell r="F1764">
            <v>5.5</v>
          </cell>
          <cell r="G1764">
            <v>67.069999999999993</v>
          </cell>
          <cell r="H1764">
            <v>1.58</v>
          </cell>
          <cell r="I1764">
            <v>19.25</v>
          </cell>
          <cell r="J1764">
            <v>265.13</v>
          </cell>
        </row>
        <row r="1765">
          <cell r="A1765" t="str">
            <v>BSC_Wien_C</v>
          </cell>
          <cell r="B1765">
            <v>144</v>
          </cell>
          <cell r="C1765" t="str">
            <v>WI10_Pernerstorfergasse</v>
          </cell>
          <cell r="D1765">
            <v>1</v>
          </cell>
          <cell r="E1765">
            <v>2</v>
          </cell>
          <cell r="F1765">
            <v>10.75</v>
          </cell>
          <cell r="G1765">
            <v>131.09</v>
          </cell>
          <cell r="H1765">
            <v>3.92</v>
          </cell>
          <cell r="I1765">
            <v>47.79</v>
          </cell>
          <cell r="J1765">
            <v>658.33</v>
          </cell>
        </row>
        <row r="1766">
          <cell r="A1766" t="str">
            <v>BSC_Wien_C</v>
          </cell>
          <cell r="B1766">
            <v>97</v>
          </cell>
          <cell r="C1766" t="str">
            <v>WI10_Pernerstorfergasse</v>
          </cell>
          <cell r="D1766">
            <v>1</v>
          </cell>
          <cell r="E1766">
            <v>3</v>
          </cell>
          <cell r="F1766">
            <v>8.9499999999999993</v>
          </cell>
          <cell r="G1766">
            <v>109.17</v>
          </cell>
          <cell r="H1766">
            <v>2.69</v>
          </cell>
          <cell r="I1766">
            <v>32.83</v>
          </cell>
          <cell r="J1766">
            <v>452.3</v>
          </cell>
        </row>
        <row r="1767">
          <cell r="A1767" t="str">
            <v>BSC_Wien_D</v>
          </cell>
          <cell r="B1767">
            <v>142</v>
          </cell>
          <cell r="C1767" t="str">
            <v>WI10_Quellenstr</v>
          </cell>
          <cell r="D1767">
            <v>1</v>
          </cell>
          <cell r="E1767">
            <v>1</v>
          </cell>
          <cell r="F1767">
            <v>4.95</v>
          </cell>
          <cell r="G1767">
            <v>60.33</v>
          </cell>
          <cell r="H1767">
            <v>1.44</v>
          </cell>
          <cell r="I1767">
            <v>17.5</v>
          </cell>
          <cell r="J1767">
            <v>241.12</v>
          </cell>
        </row>
        <row r="1768">
          <cell r="A1768" t="str">
            <v>BSC_Wien_D</v>
          </cell>
          <cell r="B1768">
            <v>143</v>
          </cell>
          <cell r="C1768" t="str">
            <v>WI10_Quellenstr</v>
          </cell>
          <cell r="D1768">
            <v>1</v>
          </cell>
          <cell r="E1768">
            <v>2</v>
          </cell>
          <cell r="F1768">
            <v>4.32</v>
          </cell>
          <cell r="G1768">
            <v>52.62</v>
          </cell>
          <cell r="H1768">
            <v>0.69</v>
          </cell>
          <cell r="I1768">
            <v>8.43</v>
          </cell>
          <cell r="J1768">
            <v>116.19</v>
          </cell>
        </row>
        <row r="1769">
          <cell r="A1769" t="str">
            <v>BSC_Wien_D</v>
          </cell>
          <cell r="B1769">
            <v>7877</v>
          </cell>
          <cell r="C1769" t="str">
            <v>WI10_Quellenstr</v>
          </cell>
          <cell r="D1769">
            <v>1</v>
          </cell>
          <cell r="E1769">
            <v>3</v>
          </cell>
          <cell r="F1769">
            <v>8.9700000000000006</v>
          </cell>
          <cell r="G1769">
            <v>109.39</v>
          </cell>
          <cell r="H1769">
            <v>2.9</v>
          </cell>
          <cell r="I1769">
            <v>35.4</v>
          </cell>
          <cell r="J1769">
            <v>487.75</v>
          </cell>
        </row>
        <row r="1770">
          <cell r="A1770" t="str">
            <v>BSC_Wien_D</v>
          </cell>
          <cell r="B1770">
            <v>2326</v>
          </cell>
          <cell r="C1770" t="str">
            <v>WI10_Theodor_Sickel_Gasse</v>
          </cell>
          <cell r="D1770">
            <v>1</v>
          </cell>
          <cell r="E1770">
            <v>1</v>
          </cell>
          <cell r="F1770">
            <v>1.08</v>
          </cell>
          <cell r="G1770">
            <v>36.79</v>
          </cell>
          <cell r="H1770">
            <v>0.28999999999999998</v>
          </cell>
          <cell r="I1770">
            <v>9.8800000000000008</v>
          </cell>
          <cell r="J1770">
            <v>48.75</v>
          </cell>
        </row>
        <row r="1771">
          <cell r="A1771" t="str">
            <v>BSC_Wien_D</v>
          </cell>
          <cell r="B1771">
            <v>2327</v>
          </cell>
          <cell r="C1771" t="str">
            <v>WI10_Theodor_Sickel_Gasse</v>
          </cell>
          <cell r="D1771">
            <v>1</v>
          </cell>
          <cell r="E1771">
            <v>2</v>
          </cell>
          <cell r="F1771">
            <v>2.31</v>
          </cell>
          <cell r="G1771">
            <v>28.2</v>
          </cell>
          <cell r="H1771">
            <v>0.66</v>
          </cell>
          <cell r="I1771">
            <v>8.09</v>
          </cell>
          <cell r="J1771">
            <v>111.41</v>
          </cell>
        </row>
        <row r="1772">
          <cell r="A1772" t="str">
            <v>BSC_Wien_D</v>
          </cell>
          <cell r="B1772">
            <v>2328</v>
          </cell>
          <cell r="C1772" t="str">
            <v>WI10_Theodor_Sickel_Gasse</v>
          </cell>
          <cell r="D1772">
            <v>1</v>
          </cell>
          <cell r="E1772">
            <v>3</v>
          </cell>
          <cell r="F1772">
            <v>6.03</v>
          </cell>
          <cell r="G1772">
            <v>205.51</v>
          </cell>
          <cell r="H1772">
            <v>2.23</v>
          </cell>
          <cell r="I1772">
            <v>76.03</v>
          </cell>
          <cell r="J1772">
            <v>374.92</v>
          </cell>
        </row>
        <row r="1773">
          <cell r="A1773" t="str">
            <v>BSC_Wien_D</v>
          </cell>
          <cell r="B1773">
            <v>189</v>
          </cell>
          <cell r="C1773" t="str">
            <v>WI10_Troststr</v>
          </cell>
          <cell r="D1773">
            <v>1</v>
          </cell>
          <cell r="E1773">
            <v>1</v>
          </cell>
          <cell r="F1773">
            <v>7.24</v>
          </cell>
          <cell r="G1773">
            <v>88.23</v>
          </cell>
          <cell r="H1773">
            <v>2.4500000000000002</v>
          </cell>
          <cell r="I1773">
            <v>29.83</v>
          </cell>
          <cell r="J1773">
            <v>411.02</v>
          </cell>
        </row>
        <row r="1774">
          <cell r="A1774" t="str">
            <v>BSC_Wien_D</v>
          </cell>
          <cell r="B1774">
            <v>190</v>
          </cell>
          <cell r="C1774" t="str">
            <v>WI10_Troststr</v>
          </cell>
          <cell r="D1774">
            <v>1</v>
          </cell>
          <cell r="E1774">
            <v>2</v>
          </cell>
          <cell r="F1774">
            <v>5.0599999999999996</v>
          </cell>
          <cell r="G1774">
            <v>61.7</v>
          </cell>
          <cell r="H1774">
            <v>1.23</v>
          </cell>
          <cell r="I1774">
            <v>15.04</v>
          </cell>
          <cell r="J1774">
            <v>207.27</v>
          </cell>
        </row>
        <row r="1775">
          <cell r="A1775" t="str">
            <v>BSC_Wien_D</v>
          </cell>
          <cell r="B1775">
            <v>191</v>
          </cell>
          <cell r="C1775" t="str">
            <v>WI10_Troststr</v>
          </cell>
          <cell r="D1775">
            <v>1</v>
          </cell>
          <cell r="E1775">
            <v>3</v>
          </cell>
          <cell r="F1775">
            <v>9.89</v>
          </cell>
          <cell r="G1775">
            <v>120.67</v>
          </cell>
          <cell r="H1775">
            <v>3.34</v>
          </cell>
          <cell r="I1775">
            <v>40.75</v>
          </cell>
          <cell r="J1775">
            <v>561.37</v>
          </cell>
        </row>
        <row r="1776">
          <cell r="A1776" t="str">
            <v>BSC_Wien_D</v>
          </cell>
          <cell r="B1776">
            <v>146</v>
          </cell>
          <cell r="C1776" t="str">
            <v>WI10_Wienerbergstr</v>
          </cell>
          <cell r="D1776">
            <v>1</v>
          </cell>
          <cell r="E1776">
            <v>1</v>
          </cell>
          <cell r="F1776">
            <v>5.15</v>
          </cell>
          <cell r="G1776">
            <v>62.77</v>
          </cell>
          <cell r="H1776">
            <v>1.6</v>
          </cell>
          <cell r="I1776">
            <v>19.489999999999998</v>
          </cell>
          <cell r="J1776">
            <v>268.45999999999998</v>
          </cell>
        </row>
        <row r="1777">
          <cell r="A1777" t="str">
            <v>BSC_Wien_D</v>
          </cell>
          <cell r="B1777">
            <v>147</v>
          </cell>
          <cell r="C1777" t="str">
            <v>WI10_Wienerbergstr</v>
          </cell>
          <cell r="D1777">
            <v>1</v>
          </cell>
          <cell r="E1777">
            <v>2</v>
          </cell>
          <cell r="F1777">
            <v>5.98</v>
          </cell>
          <cell r="G1777">
            <v>72.95</v>
          </cell>
          <cell r="H1777">
            <v>1.77</v>
          </cell>
          <cell r="I1777">
            <v>21.61</v>
          </cell>
          <cell r="J1777">
            <v>297.75</v>
          </cell>
        </row>
        <row r="1778">
          <cell r="A1778" t="str">
            <v>BSC_Wien_B</v>
          </cell>
          <cell r="B1778">
            <v>1085</v>
          </cell>
          <cell r="C1778" t="str">
            <v>WI11_EBS</v>
          </cell>
          <cell r="D1778">
            <v>1</v>
          </cell>
          <cell r="E1778">
            <v>1</v>
          </cell>
          <cell r="F1778">
            <v>5.62</v>
          </cell>
          <cell r="G1778">
            <v>68.47</v>
          </cell>
          <cell r="H1778">
            <v>1.75</v>
          </cell>
          <cell r="I1778">
            <v>21.32</v>
          </cell>
          <cell r="J1778">
            <v>293.69</v>
          </cell>
        </row>
        <row r="1779">
          <cell r="A1779" t="str">
            <v>BSC_Wien_B</v>
          </cell>
          <cell r="B1779">
            <v>2368</v>
          </cell>
          <cell r="C1779" t="str">
            <v>WI11_EBS</v>
          </cell>
          <cell r="D1779">
            <v>2</v>
          </cell>
          <cell r="E1779">
            <v>1</v>
          </cell>
          <cell r="F1779">
            <v>2.02</v>
          </cell>
          <cell r="G1779">
            <v>68.64</v>
          </cell>
          <cell r="H1779">
            <v>0.47</v>
          </cell>
          <cell r="I1779">
            <v>16.149999999999999</v>
          </cell>
          <cell r="J1779">
            <v>79.63</v>
          </cell>
        </row>
        <row r="1780">
          <cell r="A1780" t="str">
            <v>BSC_Wien_G</v>
          </cell>
          <cell r="B1780">
            <v>131</v>
          </cell>
          <cell r="C1780" t="str">
            <v>WI11_Haidequerstr</v>
          </cell>
          <cell r="D1780">
            <v>1</v>
          </cell>
          <cell r="E1780">
            <v>1</v>
          </cell>
          <cell r="F1780">
            <v>9.8800000000000008</v>
          </cell>
          <cell r="G1780">
            <v>120.48</v>
          </cell>
          <cell r="H1780">
            <v>3.12</v>
          </cell>
          <cell r="I1780">
            <v>38.04</v>
          </cell>
          <cell r="J1780">
            <v>524.11</v>
          </cell>
        </row>
        <row r="1781">
          <cell r="A1781" t="str">
            <v>BSC_Wien_B</v>
          </cell>
          <cell r="B1781">
            <v>2117</v>
          </cell>
          <cell r="C1781" t="str">
            <v>WI11_Kaiserebersdorfer_Str</v>
          </cell>
          <cell r="D1781">
            <v>1</v>
          </cell>
          <cell r="E1781">
            <v>1</v>
          </cell>
          <cell r="F1781">
            <v>3.15</v>
          </cell>
          <cell r="G1781">
            <v>38.47</v>
          </cell>
          <cell r="H1781">
            <v>0.75</v>
          </cell>
          <cell r="I1781">
            <v>9.1199999999999992</v>
          </cell>
          <cell r="J1781">
            <v>125.6</v>
          </cell>
        </row>
        <row r="1782">
          <cell r="A1782" t="str">
            <v>BSC_Wien_B</v>
          </cell>
          <cell r="B1782">
            <v>2118</v>
          </cell>
          <cell r="C1782" t="str">
            <v>WI11_Kaiserebersdorfer_Str</v>
          </cell>
          <cell r="D1782">
            <v>1</v>
          </cell>
          <cell r="E1782">
            <v>2</v>
          </cell>
          <cell r="F1782">
            <v>1.68</v>
          </cell>
          <cell r="G1782">
            <v>20.49</v>
          </cell>
          <cell r="H1782">
            <v>0.45</v>
          </cell>
          <cell r="I1782">
            <v>5.53</v>
          </cell>
          <cell r="J1782">
            <v>76.19</v>
          </cell>
        </row>
        <row r="1783">
          <cell r="A1783" t="str">
            <v>BSC_Wien_B</v>
          </cell>
          <cell r="B1783">
            <v>2119</v>
          </cell>
          <cell r="C1783" t="str">
            <v>WI11_Kaiserebersdorfer_Str</v>
          </cell>
          <cell r="D1783">
            <v>1</v>
          </cell>
          <cell r="E1783">
            <v>3</v>
          </cell>
          <cell r="F1783">
            <v>8.99</v>
          </cell>
          <cell r="G1783">
            <v>109.63</v>
          </cell>
          <cell r="H1783">
            <v>3.12</v>
          </cell>
          <cell r="I1783">
            <v>38.1</v>
          </cell>
          <cell r="J1783">
            <v>524.87</v>
          </cell>
        </row>
        <row r="1784">
          <cell r="A1784" t="str">
            <v>BSC_Wien_B</v>
          </cell>
          <cell r="B1784">
            <v>2131</v>
          </cell>
          <cell r="C1784" t="str">
            <v>WI11_Rautenstr</v>
          </cell>
          <cell r="D1784">
            <v>1</v>
          </cell>
          <cell r="E1784">
            <v>1</v>
          </cell>
          <cell r="F1784">
            <v>4.3600000000000003</v>
          </cell>
          <cell r="G1784">
            <v>53.2</v>
          </cell>
          <cell r="H1784">
            <v>1.21</v>
          </cell>
          <cell r="I1784">
            <v>14.73</v>
          </cell>
          <cell r="J1784">
            <v>202.91</v>
          </cell>
        </row>
        <row r="1785">
          <cell r="A1785" t="str">
            <v>BSC_Wien_B</v>
          </cell>
          <cell r="B1785">
            <v>2132</v>
          </cell>
          <cell r="C1785" t="str">
            <v>WI11_Rautenstr</v>
          </cell>
          <cell r="D1785">
            <v>1</v>
          </cell>
          <cell r="E1785">
            <v>2</v>
          </cell>
          <cell r="F1785">
            <v>3.56</v>
          </cell>
          <cell r="G1785">
            <v>43.47</v>
          </cell>
          <cell r="H1785">
            <v>1.22</v>
          </cell>
          <cell r="I1785">
            <v>14.94</v>
          </cell>
          <cell r="J1785">
            <v>205.8</v>
          </cell>
        </row>
        <row r="1786">
          <cell r="A1786" t="str">
            <v>BSC_Wien_B</v>
          </cell>
          <cell r="B1786">
            <v>2133</v>
          </cell>
          <cell r="C1786" t="str">
            <v>WI11_Rautenstr</v>
          </cell>
          <cell r="D1786">
            <v>1</v>
          </cell>
          <cell r="E1786">
            <v>3</v>
          </cell>
          <cell r="F1786">
            <v>7.91</v>
          </cell>
          <cell r="G1786">
            <v>96.49</v>
          </cell>
          <cell r="H1786">
            <v>2.0299999999999998</v>
          </cell>
          <cell r="I1786">
            <v>24.78</v>
          </cell>
          <cell r="J1786">
            <v>341.32</v>
          </cell>
        </row>
        <row r="1787">
          <cell r="A1787" t="str">
            <v>BSC_Wien_B</v>
          </cell>
          <cell r="B1787">
            <v>357</v>
          </cell>
          <cell r="C1787" t="str">
            <v>WI11_Simmer_Hptstr</v>
          </cell>
          <cell r="D1787">
            <v>1</v>
          </cell>
          <cell r="E1787">
            <v>1</v>
          </cell>
          <cell r="F1787">
            <v>6.41</v>
          </cell>
          <cell r="G1787">
            <v>78.14</v>
          </cell>
          <cell r="H1787">
            <v>2.13</v>
          </cell>
          <cell r="I1787">
            <v>25.99</v>
          </cell>
          <cell r="J1787">
            <v>358.12</v>
          </cell>
        </row>
        <row r="1788">
          <cell r="A1788" t="str">
            <v>BSC_Wien_B</v>
          </cell>
          <cell r="B1788">
            <v>358</v>
          </cell>
          <cell r="C1788" t="str">
            <v>WI11_Simmer_Hptstr</v>
          </cell>
          <cell r="D1788">
            <v>1</v>
          </cell>
          <cell r="E1788">
            <v>2</v>
          </cell>
          <cell r="F1788">
            <v>7.41</v>
          </cell>
          <cell r="G1788">
            <v>90.33</v>
          </cell>
          <cell r="H1788">
            <v>2.17</v>
          </cell>
          <cell r="I1788">
            <v>26.5</v>
          </cell>
          <cell r="J1788">
            <v>365.03</v>
          </cell>
        </row>
        <row r="1789">
          <cell r="A1789" t="str">
            <v>BSC_Wien_B</v>
          </cell>
          <cell r="B1789">
            <v>359</v>
          </cell>
          <cell r="C1789" t="str">
            <v>WI11_Simmer_Hptstr</v>
          </cell>
          <cell r="D1789">
            <v>1</v>
          </cell>
          <cell r="E1789">
            <v>3</v>
          </cell>
          <cell r="F1789">
            <v>11.56</v>
          </cell>
          <cell r="G1789">
            <v>141</v>
          </cell>
          <cell r="H1789">
            <v>4.4400000000000004</v>
          </cell>
          <cell r="I1789">
            <v>54.2</v>
          </cell>
          <cell r="J1789">
            <v>746.7</v>
          </cell>
        </row>
        <row r="1790">
          <cell r="A1790" t="str">
            <v>BSC_Wien_B</v>
          </cell>
          <cell r="B1790">
            <v>1179</v>
          </cell>
          <cell r="C1790" t="str">
            <v>WI11_Trepulkagasse</v>
          </cell>
          <cell r="D1790">
            <v>1</v>
          </cell>
          <cell r="E1790">
            <v>1</v>
          </cell>
          <cell r="F1790">
            <v>4.57</v>
          </cell>
          <cell r="G1790">
            <v>55.7</v>
          </cell>
          <cell r="H1790">
            <v>1.47</v>
          </cell>
          <cell r="I1790">
            <v>17.87</v>
          </cell>
          <cell r="J1790">
            <v>246.2</v>
          </cell>
        </row>
        <row r="1791">
          <cell r="A1791" t="str">
            <v>BSC_Wien_B</v>
          </cell>
          <cell r="B1791">
            <v>1180</v>
          </cell>
          <cell r="C1791" t="str">
            <v>WI11_Trepulkagasse</v>
          </cell>
          <cell r="D1791">
            <v>1</v>
          </cell>
          <cell r="E1791">
            <v>2</v>
          </cell>
          <cell r="F1791">
            <v>5.67</v>
          </cell>
          <cell r="G1791">
            <v>69.08</v>
          </cell>
          <cell r="H1791">
            <v>1.45</v>
          </cell>
          <cell r="I1791">
            <v>17.71</v>
          </cell>
          <cell r="J1791">
            <v>244</v>
          </cell>
        </row>
        <row r="1792">
          <cell r="A1792" t="str">
            <v>BSC_Wien_B</v>
          </cell>
          <cell r="B1792">
            <v>1181</v>
          </cell>
          <cell r="C1792" t="str">
            <v>WI11_Trepulkagasse</v>
          </cell>
          <cell r="D1792">
            <v>1</v>
          </cell>
          <cell r="E1792">
            <v>3</v>
          </cell>
          <cell r="F1792">
            <v>4.9400000000000004</v>
          </cell>
          <cell r="G1792">
            <v>60.21</v>
          </cell>
          <cell r="H1792">
            <v>1.68</v>
          </cell>
          <cell r="I1792">
            <v>20.5</v>
          </cell>
          <cell r="J1792">
            <v>282.49</v>
          </cell>
        </row>
        <row r="1793">
          <cell r="A1793" t="str">
            <v>BSC_Wien_K</v>
          </cell>
          <cell r="B1793">
            <v>417</v>
          </cell>
          <cell r="C1793" t="str">
            <v>WI12_Bethlengasse</v>
          </cell>
          <cell r="D1793">
            <v>1</v>
          </cell>
          <cell r="E1793">
            <v>1</v>
          </cell>
          <cell r="F1793">
            <v>2.62</v>
          </cell>
          <cell r="G1793">
            <v>31.98</v>
          </cell>
          <cell r="H1793">
            <v>0.75</v>
          </cell>
          <cell r="I1793">
            <v>9.17</v>
          </cell>
          <cell r="J1793">
            <v>126.4</v>
          </cell>
        </row>
        <row r="1794">
          <cell r="A1794" t="str">
            <v>BSC_Wien_K</v>
          </cell>
          <cell r="B1794">
            <v>418</v>
          </cell>
          <cell r="C1794" t="str">
            <v>WI12_Bethlengasse</v>
          </cell>
          <cell r="D1794">
            <v>1</v>
          </cell>
          <cell r="E1794">
            <v>2</v>
          </cell>
          <cell r="F1794">
            <v>1.76</v>
          </cell>
          <cell r="G1794">
            <v>59.96</v>
          </cell>
          <cell r="H1794">
            <v>0.55000000000000004</v>
          </cell>
          <cell r="I1794">
            <v>18.600000000000001</v>
          </cell>
          <cell r="J1794">
            <v>91.71</v>
          </cell>
        </row>
        <row r="1795">
          <cell r="A1795" t="str">
            <v>BSC_Wien_K</v>
          </cell>
          <cell r="B1795">
            <v>419</v>
          </cell>
          <cell r="C1795" t="str">
            <v>WI12_Bethlengasse</v>
          </cell>
          <cell r="D1795">
            <v>1</v>
          </cell>
          <cell r="E1795">
            <v>3</v>
          </cell>
          <cell r="F1795">
            <v>4.55</v>
          </cell>
          <cell r="G1795">
            <v>55.52</v>
          </cell>
          <cell r="H1795">
            <v>1.63</v>
          </cell>
          <cell r="I1795">
            <v>19.93</v>
          </cell>
          <cell r="J1795">
            <v>274.58</v>
          </cell>
        </row>
        <row r="1796">
          <cell r="A1796" t="str">
            <v>BSC_Wien_K</v>
          </cell>
          <cell r="B1796">
            <v>112</v>
          </cell>
          <cell r="C1796" t="str">
            <v>WI12_Erlgasse</v>
          </cell>
          <cell r="D1796">
            <v>1</v>
          </cell>
          <cell r="E1796">
            <v>1</v>
          </cell>
          <cell r="F1796">
            <v>12.36</v>
          </cell>
          <cell r="G1796">
            <v>150.69999999999999</v>
          </cell>
          <cell r="H1796">
            <v>4.43</v>
          </cell>
          <cell r="I1796">
            <v>53.97</v>
          </cell>
          <cell r="J1796">
            <v>743.58</v>
          </cell>
        </row>
        <row r="1797">
          <cell r="A1797" t="str">
            <v>BSC_Wien_K</v>
          </cell>
          <cell r="B1797">
            <v>113</v>
          </cell>
          <cell r="C1797" t="str">
            <v>WI12_Erlgasse</v>
          </cell>
          <cell r="D1797">
            <v>1</v>
          </cell>
          <cell r="E1797">
            <v>2</v>
          </cell>
          <cell r="F1797">
            <v>9.58</v>
          </cell>
          <cell r="G1797">
            <v>116.82</v>
          </cell>
          <cell r="H1797">
            <v>3.19</v>
          </cell>
          <cell r="I1797">
            <v>38.94</v>
          </cell>
          <cell r="J1797">
            <v>536.41999999999996</v>
          </cell>
        </row>
        <row r="1798">
          <cell r="A1798" t="str">
            <v>BSC_Wien_K</v>
          </cell>
          <cell r="B1798">
            <v>114</v>
          </cell>
          <cell r="C1798" t="str">
            <v>WI12_Erlgasse</v>
          </cell>
          <cell r="D1798">
            <v>1</v>
          </cell>
          <cell r="E1798">
            <v>3</v>
          </cell>
          <cell r="F1798">
            <v>8.1199999999999992</v>
          </cell>
          <cell r="G1798">
            <v>99.02</v>
          </cell>
          <cell r="H1798">
            <v>2.5</v>
          </cell>
          <cell r="I1798">
            <v>30.54</v>
          </cell>
          <cell r="J1798">
            <v>420.72</v>
          </cell>
        </row>
        <row r="1799">
          <cell r="A1799" t="str">
            <v>BSC_Wien_C</v>
          </cell>
          <cell r="B1799">
            <v>103</v>
          </cell>
          <cell r="C1799" t="str">
            <v>WI12_Fockygasse</v>
          </cell>
          <cell r="D1799">
            <v>1</v>
          </cell>
          <cell r="E1799">
            <v>1</v>
          </cell>
          <cell r="F1799">
            <v>5.0999999999999996</v>
          </cell>
          <cell r="G1799">
            <v>62.19</v>
          </cell>
          <cell r="H1799">
            <v>1.65</v>
          </cell>
          <cell r="I1799">
            <v>20.16</v>
          </cell>
          <cell r="J1799">
            <v>277.77999999999997</v>
          </cell>
        </row>
        <row r="1800">
          <cell r="A1800" t="str">
            <v>BSC_Wien_C</v>
          </cell>
          <cell r="B1800">
            <v>104</v>
          </cell>
          <cell r="C1800" t="str">
            <v>WI12_Fockygasse</v>
          </cell>
          <cell r="D1800">
            <v>1</v>
          </cell>
          <cell r="E1800">
            <v>2</v>
          </cell>
          <cell r="F1800">
            <v>5.93</v>
          </cell>
          <cell r="G1800">
            <v>72.28</v>
          </cell>
          <cell r="H1800">
            <v>2.13</v>
          </cell>
          <cell r="I1800">
            <v>25.94</v>
          </cell>
          <cell r="J1800">
            <v>357.34</v>
          </cell>
        </row>
        <row r="1801">
          <cell r="A1801" t="str">
            <v>BSC_Wien_C</v>
          </cell>
          <cell r="B1801">
            <v>105</v>
          </cell>
          <cell r="C1801" t="str">
            <v>WI12_Fockygasse</v>
          </cell>
          <cell r="D1801">
            <v>1</v>
          </cell>
          <cell r="E1801">
            <v>3</v>
          </cell>
          <cell r="F1801">
            <v>12.31</v>
          </cell>
          <cell r="G1801">
            <v>150.18</v>
          </cell>
          <cell r="H1801">
            <v>4.9400000000000004</v>
          </cell>
          <cell r="I1801">
            <v>60.28</v>
          </cell>
          <cell r="J1801">
            <v>830.44</v>
          </cell>
        </row>
        <row r="1802">
          <cell r="A1802" t="str">
            <v>BSC_Wien_K</v>
          </cell>
          <cell r="B1802">
            <v>101</v>
          </cell>
          <cell r="C1802" t="str">
            <v>WI12_Lehrbachgasse</v>
          </cell>
          <cell r="D1802">
            <v>1</v>
          </cell>
          <cell r="E1802">
            <v>1</v>
          </cell>
          <cell r="F1802">
            <v>4</v>
          </cell>
          <cell r="G1802">
            <v>48.78</v>
          </cell>
          <cell r="H1802">
            <v>1.1599999999999999</v>
          </cell>
          <cell r="I1802">
            <v>14.19</v>
          </cell>
          <cell r="J1802">
            <v>195.48</v>
          </cell>
        </row>
        <row r="1803">
          <cell r="A1803" t="str">
            <v>BSC_Wien_K</v>
          </cell>
          <cell r="B1803">
            <v>102</v>
          </cell>
          <cell r="C1803" t="str">
            <v>WI12_Lehrbachgasse</v>
          </cell>
          <cell r="D1803">
            <v>1</v>
          </cell>
          <cell r="E1803">
            <v>2</v>
          </cell>
          <cell r="F1803">
            <v>1.93</v>
          </cell>
          <cell r="G1803">
            <v>23.54</v>
          </cell>
          <cell r="H1803">
            <v>0.5</v>
          </cell>
          <cell r="I1803">
            <v>6.07</v>
          </cell>
          <cell r="J1803">
            <v>83.64</v>
          </cell>
        </row>
        <row r="1804">
          <cell r="A1804" t="str">
            <v>BSC_Wien_K</v>
          </cell>
          <cell r="B1804">
            <v>12140</v>
          </cell>
          <cell r="C1804" t="str">
            <v>WI12_Lehrbachgasse</v>
          </cell>
          <cell r="D1804">
            <v>1</v>
          </cell>
          <cell r="E1804">
            <v>3</v>
          </cell>
          <cell r="F1804">
            <v>2.4500000000000002</v>
          </cell>
          <cell r="G1804">
            <v>29.88</v>
          </cell>
          <cell r="H1804">
            <v>0.7</v>
          </cell>
          <cell r="I1804">
            <v>8.56</v>
          </cell>
          <cell r="J1804">
            <v>117.97</v>
          </cell>
        </row>
        <row r="1805">
          <cell r="A1805" t="str">
            <v>BSC_Wien_K</v>
          </cell>
          <cell r="B1805">
            <v>529</v>
          </cell>
          <cell r="C1805" t="str">
            <v>WI12_Sagedergasse</v>
          </cell>
          <cell r="D1805">
            <v>1</v>
          </cell>
          <cell r="E1805">
            <v>1</v>
          </cell>
          <cell r="F1805">
            <v>8.31</v>
          </cell>
          <cell r="G1805">
            <v>101.37</v>
          </cell>
          <cell r="H1805">
            <v>2.46</v>
          </cell>
          <cell r="I1805">
            <v>30.01</v>
          </cell>
          <cell r="J1805">
            <v>413.47</v>
          </cell>
        </row>
        <row r="1806">
          <cell r="A1806" t="str">
            <v>BSC_Wien_K</v>
          </cell>
          <cell r="B1806">
            <v>530</v>
          </cell>
          <cell r="C1806" t="str">
            <v>WI12_Sagedergasse</v>
          </cell>
          <cell r="D1806">
            <v>1</v>
          </cell>
          <cell r="E1806">
            <v>2</v>
          </cell>
          <cell r="F1806">
            <v>5.32</v>
          </cell>
          <cell r="G1806">
            <v>64.88</v>
          </cell>
          <cell r="H1806">
            <v>1.71</v>
          </cell>
          <cell r="I1806">
            <v>20.83</v>
          </cell>
          <cell r="J1806">
            <v>287.01</v>
          </cell>
        </row>
        <row r="1807">
          <cell r="A1807" t="str">
            <v>BSC_Wien_K</v>
          </cell>
          <cell r="B1807">
            <v>531</v>
          </cell>
          <cell r="C1807" t="str">
            <v>WI12_Sagedergasse</v>
          </cell>
          <cell r="D1807">
            <v>1</v>
          </cell>
          <cell r="E1807">
            <v>3</v>
          </cell>
          <cell r="F1807">
            <v>6.34</v>
          </cell>
          <cell r="G1807">
            <v>77.28</v>
          </cell>
          <cell r="H1807">
            <v>2.2799999999999998</v>
          </cell>
          <cell r="I1807">
            <v>27.81</v>
          </cell>
          <cell r="J1807">
            <v>383.12</v>
          </cell>
        </row>
        <row r="1808">
          <cell r="A1808" t="str">
            <v>BSC_Wien_E</v>
          </cell>
          <cell r="B1808">
            <v>342</v>
          </cell>
          <cell r="C1808" t="str">
            <v>WI12_Sillerplatz</v>
          </cell>
          <cell r="D1808">
            <v>1</v>
          </cell>
          <cell r="E1808">
            <v>1</v>
          </cell>
          <cell r="F1808">
            <v>4.6399999999999997</v>
          </cell>
          <cell r="G1808">
            <v>56.55</v>
          </cell>
          <cell r="H1808">
            <v>1.4</v>
          </cell>
          <cell r="I1808">
            <v>17.04</v>
          </cell>
          <cell r="J1808">
            <v>234.71</v>
          </cell>
        </row>
        <row r="1809">
          <cell r="A1809" t="str">
            <v>BSC_Wien_E</v>
          </cell>
          <cell r="B1809">
            <v>343</v>
          </cell>
          <cell r="C1809" t="str">
            <v>WI12_Sillerplatz</v>
          </cell>
          <cell r="D1809">
            <v>1</v>
          </cell>
          <cell r="E1809">
            <v>2</v>
          </cell>
          <cell r="F1809">
            <v>1.97</v>
          </cell>
          <cell r="G1809">
            <v>66.94</v>
          </cell>
          <cell r="H1809">
            <v>0.6</v>
          </cell>
          <cell r="I1809">
            <v>20.45</v>
          </cell>
          <cell r="J1809">
            <v>100.85</v>
          </cell>
        </row>
        <row r="1810">
          <cell r="A1810" t="str">
            <v>BSC_Wien_E</v>
          </cell>
          <cell r="B1810">
            <v>344</v>
          </cell>
          <cell r="C1810" t="str">
            <v>WI12_Sillerplatz</v>
          </cell>
          <cell r="D1810">
            <v>1</v>
          </cell>
          <cell r="E1810">
            <v>3</v>
          </cell>
          <cell r="F1810">
            <v>1.06</v>
          </cell>
          <cell r="G1810">
            <v>36.28</v>
          </cell>
          <cell r="H1810">
            <v>0.2</v>
          </cell>
          <cell r="I1810">
            <v>6.87</v>
          </cell>
          <cell r="J1810">
            <v>33.89</v>
          </cell>
        </row>
        <row r="1811">
          <cell r="A1811" t="str">
            <v>BSC_Wien_K</v>
          </cell>
          <cell r="B1811">
            <v>2114</v>
          </cell>
          <cell r="C1811" t="str">
            <v>WI13_Hetzendorfer_Str</v>
          </cell>
          <cell r="D1811">
            <v>1</v>
          </cell>
          <cell r="E1811">
            <v>1</v>
          </cell>
          <cell r="F1811">
            <v>1</v>
          </cell>
          <cell r="G1811">
            <v>33.979999999999997</v>
          </cell>
          <cell r="H1811">
            <v>0.26</v>
          </cell>
          <cell r="I1811">
            <v>8.81</v>
          </cell>
          <cell r="J1811">
            <v>43.42</v>
          </cell>
        </row>
        <row r="1812">
          <cell r="A1812" t="str">
            <v>BSC_Wien_K</v>
          </cell>
          <cell r="B1812">
            <v>2115</v>
          </cell>
          <cell r="C1812" t="str">
            <v>WI13_Hetzendorfer_Str</v>
          </cell>
          <cell r="D1812">
            <v>1</v>
          </cell>
          <cell r="E1812">
            <v>2</v>
          </cell>
          <cell r="F1812">
            <v>2.09</v>
          </cell>
          <cell r="G1812">
            <v>25.46</v>
          </cell>
          <cell r="H1812">
            <v>0.59</v>
          </cell>
          <cell r="I1812">
            <v>7.23</v>
          </cell>
          <cell r="J1812">
            <v>99.65</v>
          </cell>
        </row>
        <row r="1813">
          <cell r="A1813" t="str">
            <v>BSC_Wien_K</v>
          </cell>
          <cell r="B1813">
            <v>2116</v>
          </cell>
          <cell r="C1813" t="str">
            <v>WI13_Hetzendorfer_Str</v>
          </cell>
          <cell r="D1813">
            <v>1</v>
          </cell>
          <cell r="E1813">
            <v>3</v>
          </cell>
          <cell r="F1813">
            <v>5.0999999999999996</v>
          </cell>
          <cell r="G1813">
            <v>62.16</v>
          </cell>
          <cell r="H1813">
            <v>1.57</v>
          </cell>
          <cell r="I1813">
            <v>19.13</v>
          </cell>
          <cell r="J1813">
            <v>263.51</v>
          </cell>
        </row>
        <row r="1814">
          <cell r="A1814" t="str">
            <v>BSC_Wien_K</v>
          </cell>
          <cell r="B1814">
            <v>339</v>
          </cell>
          <cell r="C1814" t="str">
            <v>WI13_Hietzinger_Hptstr</v>
          </cell>
          <cell r="D1814">
            <v>1</v>
          </cell>
          <cell r="E1814">
            <v>1</v>
          </cell>
          <cell r="F1814">
            <v>5.74</v>
          </cell>
          <cell r="G1814">
            <v>70</v>
          </cell>
          <cell r="H1814">
            <v>1.75</v>
          </cell>
          <cell r="I1814">
            <v>21.39</v>
          </cell>
          <cell r="J1814">
            <v>294.69</v>
          </cell>
        </row>
        <row r="1815">
          <cell r="A1815" t="str">
            <v>BSC_Wien_K</v>
          </cell>
          <cell r="B1815">
            <v>340</v>
          </cell>
          <cell r="C1815" t="str">
            <v>WI13_Hietzinger_Hptstr</v>
          </cell>
          <cell r="D1815">
            <v>1</v>
          </cell>
          <cell r="E1815">
            <v>2</v>
          </cell>
          <cell r="F1815">
            <v>1.02</v>
          </cell>
          <cell r="G1815">
            <v>34.83</v>
          </cell>
          <cell r="H1815">
            <v>0.25</v>
          </cell>
          <cell r="I1815">
            <v>8.35</v>
          </cell>
          <cell r="J1815">
            <v>41.17</v>
          </cell>
        </row>
        <row r="1816">
          <cell r="A1816" t="str">
            <v>BSC_Wien_K</v>
          </cell>
          <cell r="B1816">
            <v>341</v>
          </cell>
          <cell r="C1816" t="str">
            <v>WI13_Hietzinger_Hptstr</v>
          </cell>
          <cell r="D1816">
            <v>1</v>
          </cell>
          <cell r="E1816">
            <v>3</v>
          </cell>
          <cell r="F1816">
            <v>2.37</v>
          </cell>
          <cell r="G1816">
            <v>28.9</v>
          </cell>
          <cell r="H1816">
            <v>0.53</v>
          </cell>
          <cell r="I1816">
            <v>6.47</v>
          </cell>
          <cell r="J1816">
            <v>89.12</v>
          </cell>
        </row>
        <row r="1817">
          <cell r="A1817" t="str">
            <v>BSC_Wien_K</v>
          </cell>
          <cell r="B1817">
            <v>431</v>
          </cell>
          <cell r="C1817" t="str">
            <v>WI13_Hietzinger_Kai</v>
          </cell>
          <cell r="D1817">
            <v>1</v>
          </cell>
          <cell r="E1817">
            <v>1</v>
          </cell>
          <cell r="F1817">
            <v>4.53</v>
          </cell>
          <cell r="G1817">
            <v>55.27</v>
          </cell>
          <cell r="H1817">
            <v>1.31</v>
          </cell>
          <cell r="I1817">
            <v>16</v>
          </cell>
          <cell r="J1817">
            <v>220.45</v>
          </cell>
        </row>
        <row r="1818">
          <cell r="A1818" t="str">
            <v>BSC_Wien_K</v>
          </cell>
          <cell r="B1818">
            <v>432</v>
          </cell>
          <cell r="C1818" t="str">
            <v>WI13_Hietzinger_Kai</v>
          </cell>
          <cell r="D1818">
            <v>1</v>
          </cell>
          <cell r="E1818">
            <v>2</v>
          </cell>
          <cell r="F1818">
            <v>3.17</v>
          </cell>
          <cell r="G1818">
            <v>38.69</v>
          </cell>
          <cell r="H1818">
            <v>0.95</v>
          </cell>
          <cell r="I1818">
            <v>11.56</v>
          </cell>
          <cell r="J1818">
            <v>159.25</v>
          </cell>
        </row>
        <row r="1819">
          <cell r="A1819" t="str">
            <v>BSC_Wien_K</v>
          </cell>
          <cell r="B1819">
            <v>433</v>
          </cell>
          <cell r="C1819" t="str">
            <v>WI13_Hietzinger_Kai</v>
          </cell>
          <cell r="D1819">
            <v>1</v>
          </cell>
          <cell r="E1819">
            <v>3</v>
          </cell>
          <cell r="F1819">
            <v>4.2699999999999996</v>
          </cell>
          <cell r="G1819">
            <v>52.1</v>
          </cell>
          <cell r="H1819">
            <v>1.27</v>
          </cell>
          <cell r="I1819">
            <v>15.46</v>
          </cell>
          <cell r="J1819">
            <v>212.93</v>
          </cell>
        </row>
        <row r="1820">
          <cell r="A1820" t="str">
            <v>BSC_Wien_K</v>
          </cell>
          <cell r="B1820">
            <v>2314</v>
          </cell>
          <cell r="C1820" t="str">
            <v>WI13_Stadlergasse</v>
          </cell>
          <cell r="D1820">
            <v>1</v>
          </cell>
          <cell r="E1820">
            <v>1</v>
          </cell>
          <cell r="F1820">
            <v>1.17</v>
          </cell>
          <cell r="G1820">
            <v>39.69</v>
          </cell>
          <cell r="H1820">
            <v>0.28999999999999998</v>
          </cell>
          <cell r="I1820">
            <v>9.82</v>
          </cell>
          <cell r="J1820">
            <v>48.4</v>
          </cell>
        </row>
        <row r="1821">
          <cell r="A1821" t="str">
            <v>BSC_Wien_K</v>
          </cell>
          <cell r="B1821">
            <v>2315</v>
          </cell>
          <cell r="C1821" t="str">
            <v>WI13_Stadlergasse</v>
          </cell>
          <cell r="D1821">
            <v>1</v>
          </cell>
          <cell r="E1821">
            <v>2</v>
          </cell>
          <cell r="F1821">
            <v>1.53</v>
          </cell>
          <cell r="G1821">
            <v>18.63</v>
          </cell>
          <cell r="H1821">
            <v>0.23</v>
          </cell>
          <cell r="I1821">
            <v>2.8</v>
          </cell>
          <cell r="J1821">
            <v>38.56</v>
          </cell>
        </row>
        <row r="1822">
          <cell r="A1822" t="str">
            <v>BSC_Wien_K</v>
          </cell>
          <cell r="B1822">
            <v>2316</v>
          </cell>
          <cell r="C1822" t="str">
            <v>WI13_Stadlergasse</v>
          </cell>
          <cell r="D1822">
            <v>1</v>
          </cell>
          <cell r="E1822">
            <v>3</v>
          </cell>
          <cell r="F1822">
            <v>3.4</v>
          </cell>
          <cell r="G1822">
            <v>41.4</v>
          </cell>
          <cell r="H1822">
            <v>0.67</v>
          </cell>
          <cell r="I1822">
            <v>8.1300000000000008</v>
          </cell>
          <cell r="J1822">
            <v>111.98</v>
          </cell>
        </row>
        <row r="1823">
          <cell r="A1823" t="str">
            <v>BSC_Wien_K</v>
          </cell>
          <cell r="B1823">
            <v>509</v>
          </cell>
          <cell r="C1823" t="str">
            <v>WI13_Versorgerheimstr</v>
          </cell>
          <cell r="D1823">
            <v>1</v>
          </cell>
          <cell r="E1823">
            <v>1</v>
          </cell>
          <cell r="F1823">
            <v>3.98</v>
          </cell>
          <cell r="G1823">
            <v>48.57</v>
          </cell>
          <cell r="H1823">
            <v>1.22</v>
          </cell>
          <cell r="I1823">
            <v>14.93</v>
          </cell>
          <cell r="J1823">
            <v>205.66</v>
          </cell>
        </row>
        <row r="1824">
          <cell r="A1824" t="str">
            <v>BSC_Wien_K</v>
          </cell>
          <cell r="B1824">
            <v>510</v>
          </cell>
          <cell r="C1824" t="str">
            <v>WI13_Versorgerheimstr</v>
          </cell>
          <cell r="D1824">
            <v>1</v>
          </cell>
          <cell r="E1824">
            <v>2</v>
          </cell>
          <cell r="F1824">
            <v>1.33</v>
          </cell>
          <cell r="G1824">
            <v>45.39</v>
          </cell>
          <cell r="H1824">
            <v>0.34</v>
          </cell>
          <cell r="I1824">
            <v>11.75</v>
          </cell>
          <cell r="J1824">
            <v>57.94</v>
          </cell>
        </row>
        <row r="1825">
          <cell r="A1825" t="str">
            <v>BSC_Wien_K</v>
          </cell>
          <cell r="B1825">
            <v>511</v>
          </cell>
          <cell r="C1825" t="str">
            <v>WI13_Versorgerheimstr</v>
          </cell>
          <cell r="D1825">
            <v>1</v>
          </cell>
          <cell r="E1825">
            <v>3</v>
          </cell>
          <cell r="F1825">
            <v>5.37</v>
          </cell>
          <cell r="G1825">
            <v>65.52</v>
          </cell>
          <cell r="H1825">
            <v>1.82</v>
          </cell>
          <cell r="I1825">
            <v>22.15</v>
          </cell>
          <cell r="J1825">
            <v>305.13</v>
          </cell>
        </row>
        <row r="1826">
          <cell r="A1826" t="str">
            <v>BSC_Wien_K</v>
          </cell>
          <cell r="B1826">
            <v>2311</v>
          </cell>
          <cell r="C1826" t="str">
            <v>WI13_Wattmanngasse</v>
          </cell>
          <cell r="D1826">
            <v>1</v>
          </cell>
          <cell r="E1826">
            <v>1</v>
          </cell>
          <cell r="F1826">
            <v>2.5</v>
          </cell>
          <cell r="G1826">
            <v>30.46</v>
          </cell>
          <cell r="H1826">
            <v>0.68</v>
          </cell>
          <cell r="I1826">
            <v>8.33</v>
          </cell>
          <cell r="J1826">
            <v>114.73</v>
          </cell>
        </row>
        <row r="1827">
          <cell r="A1827" t="str">
            <v>BSC_Wien_K</v>
          </cell>
          <cell r="B1827">
            <v>2312</v>
          </cell>
          <cell r="C1827" t="str">
            <v>WI13_Wattmanngasse</v>
          </cell>
          <cell r="D1827">
            <v>1</v>
          </cell>
          <cell r="E1827">
            <v>2</v>
          </cell>
          <cell r="F1827">
            <v>0.99</v>
          </cell>
          <cell r="G1827">
            <v>12.1</v>
          </cell>
          <cell r="H1827">
            <v>0.2</v>
          </cell>
          <cell r="I1827">
            <v>2.4700000000000002</v>
          </cell>
          <cell r="J1827">
            <v>34.04</v>
          </cell>
        </row>
        <row r="1828">
          <cell r="A1828" t="str">
            <v>BSC_Wien_K</v>
          </cell>
          <cell r="B1828">
            <v>2313</v>
          </cell>
          <cell r="C1828" t="str">
            <v>WI13_Wattmanngasse</v>
          </cell>
          <cell r="D1828">
            <v>1</v>
          </cell>
          <cell r="E1828">
            <v>3</v>
          </cell>
          <cell r="F1828">
            <v>1.17</v>
          </cell>
          <cell r="G1828">
            <v>14.21</v>
          </cell>
          <cell r="H1828">
            <v>0.15</v>
          </cell>
          <cell r="I1828">
            <v>1.79</v>
          </cell>
          <cell r="J1828">
            <v>24.72</v>
          </cell>
        </row>
        <row r="1829">
          <cell r="A1829" t="str">
            <v>BSC_Wien_E</v>
          </cell>
          <cell r="B1829">
            <v>62</v>
          </cell>
          <cell r="C1829" t="str">
            <v>WI14_A_Schweitzergasse</v>
          </cell>
          <cell r="D1829">
            <v>1</v>
          </cell>
          <cell r="E1829">
            <v>1</v>
          </cell>
          <cell r="F1829">
            <v>4.66</v>
          </cell>
          <cell r="G1829">
            <v>56.77</v>
          </cell>
          <cell r="H1829">
            <v>1.2</v>
          </cell>
          <cell r="I1829">
            <v>14.58</v>
          </cell>
          <cell r="J1829">
            <v>200.88</v>
          </cell>
        </row>
        <row r="1830">
          <cell r="A1830" t="str">
            <v>BSC_Wien_E</v>
          </cell>
          <cell r="B1830">
            <v>63</v>
          </cell>
          <cell r="C1830" t="str">
            <v>WI14_A_Schweitzergasse</v>
          </cell>
          <cell r="D1830">
            <v>1</v>
          </cell>
          <cell r="E1830">
            <v>2</v>
          </cell>
          <cell r="F1830">
            <v>2.2599999999999998</v>
          </cell>
          <cell r="G1830">
            <v>27.56</v>
          </cell>
          <cell r="H1830">
            <v>0.63</v>
          </cell>
          <cell r="I1830">
            <v>7.67</v>
          </cell>
          <cell r="J1830">
            <v>105.62</v>
          </cell>
        </row>
        <row r="1831">
          <cell r="A1831" t="str">
            <v>BSC_Wien_E</v>
          </cell>
          <cell r="B1831">
            <v>64</v>
          </cell>
          <cell r="C1831" t="str">
            <v>WI14_A_Schweitzergasse</v>
          </cell>
          <cell r="D1831">
            <v>1</v>
          </cell>
          <cell r="E1831">
            <v>3</v>
          </cell>
          <cell r="F1831">
            <v>2.74</v>
          </cell>
          <cell r="G1831">
            <v>33.380000000000003</v>
          </cell>
          <cell r="H1831">
            <v>0.82</v>
          </cell>
          <cell r="I1831">
            <v>10.01</v>
          </cell>
          <cell r="J1831">
            <v>137.9</v>
          </cell>
        </row>
        <row r="1832">
          <cell r="A1832" t="str">
            <v>BSC_Wien_K</v>
          </cell>
          <cell r="B1832">
            <v>65</v>
          </cell>
          <cell r="C1832" t="str">
            <v>WI14_Ferd_Wolf_Park</v>
          </cell>
          <cell r="D1832">
            <v>1</v>
          </cell>
          <cell r="E1832">
            <v>1</v>
          </cell>
          <cell r="F1832">
            <v>3.52</v>
          </cell>
          <cell r="G1832">
            <v>42.93</v>
          </cell>
          <cell r="H1832">
            <v>1.06</v>
          </cell>
          <cell r="I1832">
            <v>12.95</v>
          </cell>
          <cell r="J1832">
            <v>178.41</v>
          </cell>
        </row>
        <row r="1833">
          <cell r="A1833" t="str">
            <v>BSC_Wien_K</v>
          </cell>
          <cell r="B1833">
            <v>66</v>
          </cell>
          <cell r="C1833" t="str">
            <v>WI14_Ferd_Wolf_Park</v>
          </cell>
          <cell r="D1833">
            <v>1</v>
          </cell>
          <cell r="E1833">
            <v>2</v>
          </cell>
          <cell r="F1833">
            <v>5.35</v>
          </cell>
          <cell r="G1833">
            <v>65.209999999999994</v>
          </cell>
          <cell r="H1833">
            <v>1.84</v>
          </cell>
          <cell r="I1833">
            <v>22.49</v>
          </cell>
          <cell r="J1833">
            <v>309.81</v>
          </cell>
        </row>
        <row r="1834">
          <cell r="A1834" t="str">
            <v>BSC_Wien_K</v>
          </cell>
          <cell r="B1834">
            <v>67</v>
          </cell>
          <cell r="C1834" t="str">
            <v>WI14_Ferd_Wolf_Park</v>
          </cell>
          <cell r="D1834">
            <v>1</v>
          </cell>
          <cell r="E1834">
            <v>3</v>
          </cell>
          <cell r="F1834">
            <v>2.06</v>
          </cell>
          <cell r="G1834">
            <v>25.09</v>
          </cell>
          <cell r="H1834">
            <v>0.49</v>
          </cell>
          <cell r="I1834">
            <v>5.99</v>
          </cell>
          <cell r="J1834">
            <v>82.51</v>
          </cell>
        </row>
        <row r="1835">
          <cell r="A1835" t="str">
            <v>BSC_Wien_K</v>
          </cell>
          <cell r="B1835">
            <v>1613</v>
          </cell>
          <cell r="C1835" t="str">
            <v>WI14_Hadikgasse</v>
          </cell>
          <cell r="D1835">
            <v>1</v>
          </cell>
          <cell r="E1835">
            <v>1</v>
          </cell>
          <cell r="F1835">
            <v>6.7</v>
          </cell>
          <cell r="G1835">
            <v>81.7</v>
          </cell>
          <cell r="H1835">
            <v>1.66</v>
          </cell>
          <cell r="I1835">
            <v>20.2</v>
          </cell>
          <cell r="J1835">
            <v>278.24</v>
          </cell>
        </row>
        <row r="1836">
          <cell r="A1836" t="str">
            <v>BSC_Wien_K</v>
          </cell>
          <cell r="B1836">
            <v>1614</v>
          </cell>
          <cell r="C1836" t="str">
            <v>WI14_Hadikgasse</v>
          </cell>
          <cell r="D1836">
            <v>1</v>
          </cell>
          <cell r="E1836">
            <v>2</v>
          </cell>
          <cell r="F1836">
            <v>1.86</v>
          </cell>
          <cell r="G1836">
            <v>63.28</v>
          </cell>
          <cell r="H1836">
            <v>0.49</v>
          </cell>
          <cell r="I1836">
            <v>16.8</v>
          </cell>
          <cell r="J1836">
            <v>82.84</v>
          </cell>
        </row>
        <row r="1837">
          <cell r="A1837" t="str">
            <v>BSC_Wien_K</v>
          </cell>
          <cell r="B1837">
            <v>1615</v>
          </cell>
          <cell r="C1837" t="str">
            <v>WI14_Hadikgasse</v>
          </cell>
          <cell r="D1837">
            <v>1</v>
          </cell>
          <cell r="E1837">
            <v>3</v>
          </cell>
          <cell r="F1837">
            <v>3.14</v>
          </cell>
          <cell r="G1837">
            <v>38.26</v>
          </cell>
          <cell r="H1837">
            <v>0.78</v>
          </cell>
          <cell r="I1837">
            <v>9.4600000000000009</v>
          </cell>
          <cell r="J1837">
            <v>130.30000000000001</v>
          </cell>
        </row>
        <row r="1838">
          <cell r="A1838" t="str">
            <v>BSC_Wien_K</v>
          </cell>
          <cell r="B1838">
            <v>72</v>
          </cell>
          <cell r="C1838" t="str">
            <v>WI14_Huetteldf_Str</v>
          </cell>
          <cell r="D1838">
            <v>1</v>
          </cell>
          <cell r="E1838">
            <v>1</v>
          </cell>
          <cell r="F1838">
            <v>1.17</v>
          </cell>
          <cell r="G1838">
            <v>39.770000000000003</v>
          </cell>
          <cell r="H1838">
            <v>0.33</v>
          </cell>
          <cell r="I1838">
            <v>11.26</v>
          </cell>
          <cell r="J1838">
            <v>55.53</v>
          </cell>
        </row>
        <row r="1839">
          <cell r="A1839" t="str">
            <v>BSC_Wien_K</v>
          </cell>
          <cell r="B1839">
            <v>73</v>
          </cell>
          <cell r="C1839" t="str">
            <v>WI14_Huetteldf_Str</v>
          </cell>
          <cell r="D1839">
            <v>1</v>
          </cell>
          <cell r="E1839">
            <v>2</v>
          </cell>
          <cell r="F1839">
            <v>2.2400000000000002</v>
          </cell>
          <cell r="G1839">
            <v>27.29</v>
          </cell>
          <cell r="H1839">
            <v>0.68</v>
          </cell>
          <cell r="I1839">
            <v>8.31</v>
          </cell>
          <cell r="J1839">
            <v>114.54</v>
          </cell>
        </row>
        <row r="1840">
          <cell r="A1840" t="str">
            <v>BSC_Wien_K</v>
          </cell>
          <cell r="B1840">
            <v>74</v>
          </cell>
          <cell r="C1840" t="str">
            <v>WI14_Huetteldf_Str</v>
          </cell>
          <cell r="D1840">
            <v>1</v>
          </cell>
          <cell r="E1840">
            <v>3</v>
          </cell>
          <cell r="F1840">
            <v>4.51</v>
          </cell>
          <cell r="G1840">
            <v>55.03</v>
          </cell>
          <cell r="H1840">
            <v>1.5</v>
          </cell>
          <cell r="I1840">
            <v>18.29</v>
          </cell>
          <cell r="J1840">
            <v>251.99</v>
          </cell>
        </row>
        <row r="1841">
          <cell r="A1841" t="str">
            <v>BSC_Wien_F</v>
          </cell>
          <cell r="B1841">
            <v>517</v>
          </cell>
          <cell r="C1841" t="str">
            <v>WI14_Knoedelhuettenstr</v>
          </cell>
          <cell r="D1841">
            <v>1</v>
          </cell>
          <cell r="E1841">
            <v>1</v>
          </cell>
          <cell r="F1841">
            <v>2.52</v>
          </cell>
          <cell r="G1841">
            <v>86.02</v>
          </cell>
          <cell r="H1841">
            <v>0.59</v>
          </cell>
          <cell r="I1841">
            <v>20.100000000000001</v>
          </cell>
          <cell r="J1841">
            <v>99.14</v>
          </cell>
        </row>
        <row r="1842">
          <cell r="A1842" t="str">
            <v>BSC_Wien_F</v>
          </cell>
          <cell r="B1842">
            <v>12141</v>
          </cell>
          <cell r="C1842" t="str">
            <v>WI14_Knoedelhuettenstr</v>
          </cell>
          <cell r="D1842">
            <v>1</v>
          </cell>
          <cell r="E1842">
            <v>2</v>
          </cell>
          <cell r="F1842">
            <v>2.08</v>
          </cell>
          <cell r="G1842">
            <v>70.94</v>
          </cell>
          <cell r="H1842">
            <v>0.35</v>
          </cell>
          <cell r="I1842">
            <v>11.8</v>
          </cell>
          <cell r="J1842">
            <v>58.19</v>
          </cell>
        </row>
        <row r="1843">
          <cell r="A1843" t="str">
            <v>BSC_Wien_F</v>
          </cell>
          <cell r="B1843">
            <v>12142</v>
          </cell>
          <cell r="C1843" t="str">
            <v>WI14_Knoedelhuettenstr</v>
          </cell>
          <cell r="D1843">
            <v>1</v>
          </cell>
          <cell r="E1843">
            <v>3</v>
          </cell>
          <cell r="F1843">
            <v>0.41</v>
          </cell>
          <cell r="G1843">
            <v>13.97</v>
          </cell>
          <cell r="H1843">
            <v>0.04</v>
          </cell>
          <cell r="I1843">
            <v>1.52</v>
          </cell>
          <cell r="J1843">
            <v>7.51</v>
          </cell>
        </row>
        <row r="1844">
          <cell r="A1844" t="str">
            <v>BSC_Wien_F</v>
          </cell>
          <cell r="B1844">
            <v>4</v>
          </cell>
          <cell r="C1844" t="str">
            <v>WI14_Maroltinger_Gasse</v>
          </cell>
          <cell r="D1844">
            <v>1</v>
          </cell>
          <cell r="E1844">
            <v>1</v>
          </cell>
          <cell r="F1844">
            <v>3.67</v>
          </cell>
          <cell r="G1844">
            <v>44.69</v>
          </cell>
          <cell r="H1844">
            <v>1.27</v>
          </cell>
          <cell r="I1844">
            <v>15.5</v>
          </cell>
          <cell r="J1844">
            <v>213.49</v>
          </cell>
        </row>
        <row r="1845">
          <cell r="A1845" t="str">
            <v>BSC_Wien_F</v>
          </cell>
          <cell r="B1845">
            <v>5</v>
          </cell>
          <cell r="C1845" t="str">
            <v>WI14_Maroltinger_Gasse</v>
          </cell>
          <cell r="D1845">
            <v>1</v>
          </cell>
          <cell r="E1845">
            <v>2</v>
          </cell>
          <cell r="F1845">
            <v>4.1900000000000004</v>
          </cell>
          <cell r="G1845">
            <v>51.13</v>
          </cell>
          <cell r="H1845">
            <v>1.41</v>
          </cell>
          <cell r="I1845">
            <v>17.14</v>
          </cell>
          <cell r="J1845">
            <v>236.15</v>
          </cell>
        </row>
        <row r="1846">
          <cell r="A1846" t="str">
            <v>BSC_Wien_F</v>
          </cell>
          <cell r="B1846">
            <v>6</v>
          </cell>
          <cell r="C1846" t="str">
            <v>WI14_Maroltinger_Gasse</v>
          </cell>
          <cell r="D1846">
            <v>1</v>
          </cell>
          <cell r="E1846">
            <v>3</v>
          </cell>
          <cell r="F1846">
            <v>3.03</v>
          </cell>
          <cell r="G1846">
            <v>36.92</v>
          </cell>
          <cell r="H1846">
            <v>0.82</v>
          </cell>
          <cell r="I1846">
            <v>9.98</v>
          </cell>
          <cell r="J1846">
            <v>137.54</v>
          </cell>
        </row>
        <row r="1847">
          <cell r="A1847" t="str">
            <v>BSC_Wien_K</v>
          </cell>
          <cell r="B1847">
            <v>2305</v>
          </cell>
          <cell r="C1847" t="str">
            <v>WI14_Pachmanngasse</v>
          </cell>
          <cell r="D1847">
            <v>1</v>
          </cell>
          <cell r="E1847">
            <v>1</v>
          </cell>
          <cell r="F1847">
            <v>3.54</v>
          </cell>
          <cell r="G1847">
            <v>43.2</v>
          </cell>
          <cell r="H1847">
            <v>0.64</v>
          </cell>
          <cell r="I1847">
            <v>7.86</v>
          </cell>
          <cell r="J1847">
            <v>108.25</v>
          </cell>
        </row>
        <row r="1848">
          <cell r="A1848" t="str">
            <v>BSC_Wien_K</v>
          </cell>
          <cell r="B1848">
            <v>2306</v>
          </cell>
          <cell r="C1848" t="str">
            <v>WI14_Pachmanngasse</v>
          </cell>
          <cell r="D1848">
            <v>1</v>
          </cell>
          <cell r="E1848">
            <v>2</v>
          </cell>
          <cell r="F1848">
            <v>8.7200000000000006</v>
          </cell>
          <cell r="G1848">
            <v>106.37</v>
          </cell>
          <cell r="H1848">
            <v>3.01</v>
          </cell>
          <cell r="I1848">
            <v>36.74</v>
          </cell>
          <cell r="J1848">
            <v>506.19</v>
          </cell>
        </row>
        <row r="1849">
          <cell r="A1849" t="str">
            <v>BSC_Wien_K</v>
          </cell>
          <cell r="B1849">
            <v>2307</v>
          </cell>
          <cell r="C1849" t="str">
            <v>WI14_Pachmanngasse</v>
          </cell>
          <cell r="D1849">
            <v>1</v>
          </cell>
          <cell r="E1849">
            <v>3</v>
          </cell>
          <cell r="F1849">
            <v>5.66</v>
          </cell>
          <cell r="G1849">
            <v>69.05</v>
          </cell>
          <cell r="H1849">
            <v>1.69</v>
          </cell>
          <cell r="I1849">
            <v>20.63</v>
          </cell>
          <cell r="J1849">
            <v>284.26</v>
          </cell>
        </row>
        <row r="1850">
          <cell r="A1850" t="str">
            <v>BSC_Wien_K</v>
          </cell>
          <cell r="B1850">
            <v>459</v>
          </cell>
          <cell r="C1850" t="str">
            <v>WI14_Prochstr</v>
          </cell>
          <cell r="D1850">
            <v>1</v>
          </cell>
          <cell r="E1850">
            <v>1</v>
          </cell>
          <cell r="F1850">
            <v>5.46</v>
          </cell>
          <cell r="G1850">
            <v>66.55</v>
          </cell>
          <cell r="H1850">
            <v>1.51</v>
          </cell>
          <cell r="I1850">
            <v>18.38</v>
          </cell>
          <cell r="J1850">
            <v>253.24</v>
          </cell>
        </row>
        <row r="1851">
          <cell r="A1851" t="str">
            <v>BSC_Wien_K</v>
          </cell>
          <cell r="B1851">
            <v>460</v>
          </cell>
          <cell r="C1851" t="str">
            <v>WI14_Prochstr</v>
          </cell>
          <cell r="D1851">
            <v>1</v>
          </cell>
          <cell r="E1851">
            <v>2</v>
          </cell>
          <cell r="F1851">
            <v>4.09</v>
          </cell>
          <cell r="G1851">
            <v>49.85</v>
          </cell>
          <cell r="H1851">
            <v>1.1499999999999999</v>
          </cell>
          <cell r="I1851">
            <v>14.02</v>
          </cell>
          <cell r="J1851">
            <v>193.14</v>
          </cell>
        </row>
        <row r="1852">
          <cell r="A1852" t="str">
            <v>BSC_Wien_K</v>
          </cell>
          <cell r="B1852">
            <v>461</v>
          </cell>
          <cell r="C1852" t="str">
            <v>WI14_Prochstr</v>
          </cell>
          <cell r="D1852">
            <v>1</v>
          </cell>
          <cell r="E1852">
            <v>3</v>
          </cell>
          <cell r="F1852">
            <v>6.79</v>
          </cell>
          <cell r="G1852">
            <v>82.74</v>
          </cell>
          <cell r="H1852">
            <v>2.35</v>
          </cell>
          <cell r="I1852">
            <v>28.63</v>
          </cell>
          <cell r="J1852">
            <v>394.42</v>
          </cell>
        </row>
        <row r="1853">
          <cell r="A1853" t="str">
            <v>BSC_Wien_C</v>
          </cell>
          <cell r="B1853">
            <v>485</v>
          </cell>
          <cell r="C1853" t="str">
            <v>WI15_Gablenzgasse</v>
          </cell>
          <cell r="D1853">
            <v>1</v>
          </cell>
          <cell r="E1853">
            <v>1</v>
          </cell>
          <cell r="F1853">
            <v>12.78</v>
          </cell>
          <cell r="G1853">
            <v>155.88</v>
          </cell>
          <cell r="H1853">
            <v>5.82</v>
          </cell>
          <cell r="I1853">
            <v>71</v>
          </cell>
          <cell r="J1853">
            <v>978.13</v>
          </cell>
        </row>
        <row r="1854">
          <cell r="A1854" t="str">
            <v>BSC_Wien_C</v>
          </cell>
          <cell r="B1854">
            <v>585</v>
          </cell>
          <cell r="C1854" t="str">
            <v>WI15_Gablenzgasse</v>
          </cell>
          <cell r="D1854">
            <v>1</v>
          </cell>
          <cell r="E1854">
            <v>2</v>
          </cell>
          <cell r="F1854">
            <v>7.2</v>
          </cell>
          <cell r="G1854">
            <v>87.74</v>
          </cell>
          <cell r="H1854">
            <v>2.21</v>
          </cell>
          <cell r="I1854">
            <v>27</v>
          </cell>
          <cell r="J1854">
            <v>371.9</v>
          </cell>
        </row>
        <row r="1855">
          <cell r="A1855" t="str">
            <v>BSC_Wien_C</v>
          </cell>
          <cell r="B1855">
            <v>685</v>
          </cell>
          <cell r="C1855" t="str">
            <v>WI15_Gablenzgasse</v>
          </cell>
          <cell r="D1855">
            <v>1</v>
          </cell>
          <cell r="E1855">
            <v>3</v>
          </cell>
          <cell r="F1855">
            <v>4.5</v>
          </cell>
          <cell r="G1855">
            <v>54.88</v>
          </cell>
          <cell r="H1855">
            <v>1.49</v>
          </cell>
          <cell r="I1855">
            <v>18.11</v>
          </cell>
          <cell r="J1855">
            <v>249.5</v>
          </cell>
        </row>
        <row r="1856">
          <cell r="A1856" t="str">
            <v>BSC_Wien_K</v>
          </cell>
          <cell r="B1856">
            <v>24</v>
          </cell>
          <cell r="C1856" t="str">
            <v>WI15_Maerzstr</v>
          </cell>
          <cell r="D1856">
            <v>1</v>
          </cell>
          <cell r="E1856">
            <v>1</v>
          </cell>
          <cell r="F1856">
            <v>3.31</v>
          </cell>
          <cell r="G1856">
            <v>40.33</v>
          </cell>
          <cell r="H1856">
            <v>0.82</v>
          </cell>
          <cell r="I1856">
            <v>10</v>
          </cell>
          <cell r="J1856">
            <v>137.83000000000001</v>
          </cell>
        </row>
        <row r="1857">
          <cell r="A1857" t="str">
            <v>BSC_Wien_K</v>
          </cell>
          <cell r="B1857">
            <v>18</v>
          </cell>
          <cell r="C1857" t="str">
            <v>WI15_Maerzstr</v>
          </cell>
          <cell r="D1857">
            <v>1</v>
          </cell>
          <cell r="E1857">
            <v>2</v>
          </cell>
          <cell r="F1857">
            <v>3.14</v>
          </cell>
          <cell r="G1857">
            <v>38.26</v>
          </cell>
          <cell r="H1857">
            <v>0.7</v>
          </cell>
          <cell r="I1857">
            <v>8.58</v>
          </cell>
          <cell r="J1857">
            <v>118.17</v>
          </cell>
        </row>
        <row r="1858">
          <cell r="A1858" t="str">
            <v>BSC_Wien_K</v>
          </cell>
          <cell r="B1858">
            <v>19</v>
          </cell>
          <cell r="C1858" t="str">
            <v>WI15_Maerzstr</v>
          </cell>
          <cell r="D1858">
            <v>1</v>
          </cell>
          <cell r="E1858">
            <v>3</v>
          </cell>
          <cell r="F1858">
            <v>4.76</v>
          </cell>
          <cell r="G1858">
            <v>58.02</v>
          </cell>
          <cell r="H1858">
            <v>1.21</v>
          </cell>
          <cell r="I1858">
            <v>14.72</v>
          </cell>
          <cell r="J1858">
            <v>202.8</v>
          </cell>
        </row>
        <row r="1859">
          <cell r="A1859" t="str">
            <v>BSC_Wien_F</v>
          </cell>
          <cell r="B1859">
            <v>426</v>
          </cell>
          <cell r="C1859" t="str">
            <v>WI15_Mareschplatz</v>
          </cell>
          <cell r="D1859">
            <v>1</v>
          </cell>
          <cell r="E1859">
            <v>1</v>
          </cell>
          <cell r="F1859">
            <v>2.35</v>
          </cell>
          <cell r="G1859">
            <v>28.63</v>
          </cell>
          <cell r="H1859">
            <v>0.7</v>
          </cell>
          <cell r="I1859">
            <v>8.48</v>
          </cell>
          <cell r="J1859">
            <v>116.83</v>
          </cell>
        </row>
        <row r="1860">
          <cell r="A1860" t="str">
            <v>BSC_Wien_F</v>
          </cell>
          <cell r="B1860">
            <v>427</v>
          </cell>
          <cell r="C1860" t="str">
            <v>WI15_Mareschplatz</v>
          </cell>
          <cell r="D1860">
            <v>1</v>
          </cell>
          <cell r="E1860">
            <v>2</v>
          </cell>
          <cell r="F1860">
            <v>4.3</v>
          </cell>
          <cell r="G1860">
            <v>52.47</v>
          </cell>
          <cell r="H1860">
            <v>1.51</v>
          </cell>
          <cell r="I1860">
            <v>18.37</v>
          </cell>
          <cell r="J1860">
            <v>253.09</v>
          </cell>
        </row>
        <row r="1861">
          <cell r="A1861" t="str">
            <v>BSC_Wien_F</v>
          </cell>
          <cell r="B1861">
            <v>980</v>
          </cell>
          <cell r="C1861" t="str">
            <v>WI15_Mareschplatz</v>
          </cell>
          <cell r="D1861">
            <v>1</v>
          </cell>
          <cell r="E1861">
            <v>3</v>
          </cell>
          <cell r="F1861">
            <v>4.03</v>
          </cell>
          <cell r="G1861">
            <v>49.11</v>
          </cell>
          <cell r="H1861">
            <v>1.47</v>
          </cell>
          <cell r="I1861">
            <v>17.95</v>
          </cell>
          <cell r="J1861">
            <v>247.29</v>
          </cell>
        </row>
        <row r="1862">
          <cell r="A1862" t="str">
            <v>BSC_Wien_K</v>
          </cell>
          <cell r="B1862">
            <v>9149</v>
          </cell>
          <cell r="C1862" t="str">
            <v>WI15_MC_Meiselmarkt</v>
          </cell>
          <cell r="D1862">
            <v>1</v>
          </cell>
          <cell r="E1862">
            <v>1</v>
          </cell>
          <cell r="F1862">
            <v>5.65</v>
          </cell>
          <cell r="G1862">
            <v>68.930000000000007</v>
          </cell>
          <cell r="H1862">
            <v>1.6</v>
          </cell>
          <cell r="I1862">
            <v>19.53</v>
          </cell>
          <cell r="J1862">
            <v>269.01</v>
          </cell>
        </row>
        <row r="1863">
          <cell r="A1863" t="str">
            <v>BSC_Wien_C</v>
          </cell>
          <cell r="B1863">
            <v>9116</v>
          </cell>
          <cell r="C1863" t="str">
            <v>WI15_MC_Westbahnhof</v>
          </cell>
          <cell r="D1863">
            <v>1</v>
          </cell>
          <cell r="E1863">
            <v>1</v>
          </cell>
          <cell r="F1863">
            <v>2.54</v>
          </cell>
          <cell r="G1863">
            <v>30.94</v>
          </cell>
          <cell r="H1863">
            <v>0.77</v>
          </cell>
          <cell r="I1863">
            <v>9.41</v>
          </cell>
          <cell r="J1863">
            <v>129.57</v>
          </cell>
        </row>
        <row r="1864">
          <cell r="A1864" t="str">
            <v>BSC_Wien_C</v>
          </cell>
          <cell r="B1864">
            <v>115</v>
          </cell>
          <cell r="C1864" t="str">
            <v>WI15_Schweglerstr</v>
          </cell>
          <cell r="D1864">
            <v>1</v>
          </cell>
          <cell r="E1864">
            <v>1</v>
          </cell>
          <cell r="F1864">
            <v>4.18</v>
          </cell>
          <cell r="G1864">
            <v>50.94</v>
          </cell>
          <cell r="H1864">
            <v>1.31</v>
          </cell>
          <cell r="I1864">
            <v>16.02</v>
          </cell>
          <cell r="J1864">
            <v>220.67</v>
          </cell>
        </row>
        <row r="1865">
          <cell r="A1865" t="str">
            <v>BSC_Wien_C</v>
          </cell>
          <cell r="B1865">
            <v>179</v>
          </cell>
          <cell r="C1865" t="str">
            <v>WI15_Schweglerstr</v>
          </cell>
          <cell r="D1865">
            <v>1</v>
          </cell>
          <cell r="E1865">
            <v>2</v>
          </cell>
          <cell r="F1865">
            <v>4.54</v>
          </cell>
          <cell r="G1865">
            <v>55.39</v>
          </cell>
          <cell r="H1865">
            <v>1.45</v>
          </cell>
          <cell r="I1865">
            <v>17.73</v>
          </cell>
          <cell r="J1865">
            <v>244.19</v>
          </cell>
        </row>
        <row r="1866">
          <cell r="A1866" t="str">
            <v>BSC_Wien_C</v>
          </cell>
          <cell r="B1866">
            <v>116</v>
          </cell>
          <cell r="C1866" t="str">
            <v>WI15_Schweglerstr</v>
          </cell>
          <cell r="D1866">
            <v>1</v>
          </cell>
          <cell r="E1866">
            <v>3</v>
          </cell>
          <cell r="F1866">
            <v>6.14</v>
          </cell>
          <cell r="G1866">
            <v>74.84</v>
          </cell>
          <cell r="H1866">
            <v>2.16</v>
          </cell>
          <cell r="I1866">
            <v>26.35</v>
          </cell>
          <cell r="J1866">
            <v>362.96</v>
          </cell>
        </row>
        <row r="1867">
          <cell r="A1867" t="str">
            <v>BSC_Wien_K</v>
          </cell>
          <cell r="B1867">
            <v>109</v>
          </cell>
          <cell r="C1867" t="str">
            <v>WI15_Sechsh_Iheringg</v>
          </cell>
          <cell r="D1867">
            <v>1</v>
          </cell>
          <cell r="E1867">
            <v>1</v>
          </cell>
          <cell r="F1867">
            <v>6.51</v>
          </cell>
          <cell r="G1867">
            <v>79.45</v>
          </cell>
          <cell r="H1867">
            <v>1.53</v>
          </cell>
          <cell r="I1867">
            <v>18.61</v>
          </cell>
          <cell r="J1867">
            <v>256.42</v>
          </cell>
        </row>
        <row r="1868">
          <cell r="A1868" t="str">
            <v>BSC_Wien_K</v>
          </cell>
          <cell r="B1868">
            <v>110</v>
          </cell>
          <cell r="C1868" t="str">
            <v>WI15_Sechsh_Iheringg</v>
          </cell>
          <cell r="D1868">
            <v>1</v>
          </cell>
          <cell r="E1868">
            <v>2</v>
          </cell>
          <cell r="F1868">
            <v>10.35</v>
          </cell>
          <cell r="G1868">
            <v>126.18</v>
          </cell>
          <cell r="H1868">
            <v>3.54</v>
          </cell>
          <cell r="I1868">
            <v>43.22</v>
          </cell>
          <cell r="J1868">
            <v>595.39</v>
          </cell>
        </row>
        <row r="1869">
          <cell r="A1869" t="str">
            <v>BSC_Wien_K</v>
          </cell>
          <cell r="B1869">
            <v>111</v>
          </cell>
          <cell r="C1869" t="str">
            <v>WI15_Sechsh_Iheringg</v>
          </cell>
          <cell r="D1869">
            <v>1</v>
          </cell>
          <cell r="E1869">
            <v>3</v>
          </cell>
          <cell r="F1869">
            <v>7.4</v>
          </cell>
          <cell r="G1869">
            <v>90.24</v>
          </cell>
          <cell r="H1869">
            <v>2.2200000000000002</v>
          </cell>
          <cell r="I1869">
            <v>27.02</v>
          </cell>
          <cell r="J1869">
            <v>372.22</v>
          </cell>
        </row>
        <row r="1870">
          <cell r="A1870" t="str">
            <v>BSC_Wien_C</v>
          </cell>
          <cell r="B1870">
            <v>106</v>
          </cell>
          <cell r="C1870" t="str">
            <v>WI15_Sechshauser_Str</v>
          </cell>
          <cell r="D1870">
            <v>1</v>
          </cell>
          <cell r="E1870">
            <v>1</v>
          </cell>
          <cell r="F1870">
            <v>4.6399999999999997</v>
          </cell>
          <cell r="G1870">
            <v>56.64</v>
          </cell>
          <cell r="H1870">
            <v>1.34</v>
          </cell>
          <cell r="I1870">
            <v>16.34</v>
          </cell>
          <cell r="J1870">
            <v>225.14</v>
          </cell>
        </row>
        <row r="1871">
          <cell r="A1871" t="str">
            <v>BSC_Wien_C</v>
          </cell>
          <cell r="B1871">
            <v>107</v>
          </cell>
          <cell r="C1871" t="str">
            <v>WI15_Sechshauser_Str</v>
          </cell>
          <cell r="D1871">
            <v>1</v>
          </cell>
          <cell r="E1871">
            <v>2</v>
          </cell>
          <cell r="F1871">
            <v>4.92</v>
          </cell>
          <cell r="G1871">
            <v>60.03</v>
          </cell>
          <cell r="H1871">
            <v>1.45</v>
          </cell>
          <cell r="I1871">
            <v>17.7</v>
          </cell>
          <cell r="J1871">
            <v>243.89</v>
          </cell>
        </row>
        <row r="1872">
          <cell r="A1872" t="str">
            <v>BSC_Wien_C</v>
          </cell>
          <cell r="B1872">
            <v>108</v>
          </cell>
          <cell r="C1872" t="str">
            <v>WI15_Sechshauser_Str</v>
          </cell>
          <cell r="D1872">
            <v>1</v>
          </cell>
          <cell r="E1872">
            <v>3</v>
          </cell>
          <cell r="F1872">
            <v>2.59</v>
          </cell>
          <cell r="G1872">
            <v>31.58</v>
          </cell>
          <cell r="H1872">
            <v>0.84</v>
          </cell>
          <cell r="I1872">
            <v>10.23</v>
          </cell>
          <cell r="J1872">
            <v>140.9</v>
          </cell>
        </row>
        <row r="1873">
          <cell r="A1873" t="str">
            <v>BSC_Wien_F</v>
          </cell>
          <cell r="B1873">
            <v>599</v>
          </cell>
          <cell r="C1873" t="str">
            <v>WI16_Floetzersteig</v>
          </cell>
          <cell r="D1873">
            <v>1</v>
          </cell>
          <cell r="E1873">
            <v>1</v>
          </cell>
          <cell r="F1873">
            <v>1.36</v>
          </cell>
          <cell r="G1873">
            <v>46.25</v>
          </cell>
          <cell r="H1873">
            <v>0.31</v>
          </cell>
          <cell r="I1873">
            <v>10.71</v>
          </cell>
          <cell r="J1873">
            <v>52.83</v>
          </cell>
        </row>
        <row r="1874">
          <cell r="A1874" t="str">
            <v>BSC_Wien_F</v>
          </cell>
          <cell r="B1874">
            <v>12120</v>
          </cell>
          <cell r="C1874" t="str">
            <v>WI16_Floetzersteig</v>
          </cell>
          <cell r="D1874">
            <v>1</v>
          </cell>
          <cell r="E1874">
            <v>2</v>
          </cell>
          <cell r="F1874">
            <v>1.53</v>
          </cell>
          <cell r="G1874">
            <v>52.04</v>
          </cell>
          <cell r="H1874">
            <v>0.3</v>
          </cell>
          <cell r="I1874">
            <v>10.26</v>
          </cell>
          <cell r="J1874">
            <v>50.61</v>
          </cell>
        </row>
        <row r="1875">
          <cell r="A1875" t="str">
            <v>BSC_Wien_F</v>
          </cell>
          <cell r="B1875">
            <v>12121</v>
          </cell>
          <cell r="C1875" t="str">
            <v>WI16_Floetzersteig</v>
          </cell>
          <cell r="D1875">
            <v>1</v>
          </cell>
          <cell r="E1875">
            <v>3</v>
          </cell>
          <cell r="F1875">
            <v>2.84</v>
          </cell>
          <cell r="G1875">
            <v>34.630000000000003</v>
          </cell>
          <cell r="H1875">
            <v>0.87</v>
          </cell>
          <cell r="I1875">
            <v>10.6</v>
          </cell>
          <cell r="J1875">
            <v>145.99</v>
          </cell>
        </row>
        <row r="1876">
          <cell r="A1876" t="str">
            <v>BSC_Wien_F</v>
          </cell>
          <cell r="B1876">
            <v>71</v>
          </cell>
          <cell r="C1876" t="str">
            <v>WI16_Ottakringer_Str</v>
          </cell>
          <cell r="D1876">
            <v>1</v>
          </cell>
          <cell r="E1876">
            <v>1</v>
          </cell>
          <cell r="F1876">
            <v>1.47</v>
          </cell>
          <cell r="G1876">
            <v>50.16</v>
          </cell>
          <cell r="H1876">
            <v>0.34</v>
          </cell>
          <cell r="I1876">
            <v>11.62</v>
          </cell>
          <cell r="J1876">
            <v>57.29</v>
          </cell>
        </row>
        <row r="1877">
          <cell r="A1877" t="str">
            <v>BSC_Wien_F</v>
          </cell>
          <cell r="B1877">
            <v>257</v>
          </cell>
          <cell r="C1877" t="str">
            <v>WI16_Ottakringer_Str</v>
          </cell>
          <cell r="D1877">
            <v>1</v>
          </cell>
          <cell r="E1877">
            <v>2</v>
          </cell>
          <cell r="F1877">
            <v>4.5</v>
          </cell>
          <cell r="G1877">
            <v>54.81</v>
          </cell>
          <cell r="H1877">
            <v>1.1200000000000001</v>
          </cell>
          <cell r="I1877">
            <v>13.64</v>
          </cell>
          <cell r="J1877">
            <v>187.85</v>
          </cell>
        </row>
        <row r="1878">
          <cell r="A1878" t="str">
            <v>BSC_Wien_F</v>
          </cell>
          <cell r="B1878">
            <v>258</v>
          </cell>
          <cell r="C1878" t="str">
            <v>WI16_Ottakringer_Str</v>
          </cell>
          <cell r="D1878">
            <v>1</v>
          </cell>
          <cell r="E1878">
            <v>3</v>
          </cell>
          <cell r="F1878">
            <v>9.5</v>
          </cell>
          <cell r="G1878">
            <v>115.88</v>
          </cell>
          <cell r="H1878">
            <v>3.3</v>
          </cell>
          <cell r="I1878">
            <v>40.22</v>
          </cell>
          <cell r="J1878">
            <v>554.08000000000004</v>
          </cell>
        </row>
        <row r="1879">
          <cell r="A1879" t="str">
            <v>BSC_Wien_F</v>
          </cell>
          <cell r="B1879">
            <v>2302</v>
          </cell>
          <cell r="C1879" t="str">
            <v>WI16_Sandleitengasse</v>
          </cell>
          <cell r="D1879">
            <v>1</v>
          </cell>
          <cell r="E1879">
            <v>1</v>
          </cell>
          <cell r="F1879">
            <v>3.67</v>
          </cell>
          <cell r="G1879">
            <v>44.78</v>
          </cell>
          <cell r="H1879">
            <v>1.3</v>
          </cell>
          <cell r="I1879">
            <v>15.9</v>
          </cell>
          <cell r="J1879">
            <v>219</v>
          </cell>
        </row>
        <row r="1880">
          <cell r="A1880" t="str">
            <v>BSC_Wien_F</v>
          </cell>
          <cell r="B1880">
            <v>2303</v>
          </cell>
          <cell r="C1880" t="str">
            <v>WI16_Sandleitengasse</v>
          </cell>
          <cell r="D1880">
            <v>1</v>
          </cell>
          <cell r="E1880">
            <v>2</v>
          </cell>
          <cell r="F1880">
            <v>4.67</v>
          </cell>
          <cell r="G1880">
            <v>159.26</v>
          </cell>
          <cell r="H1880">
            <v>1.49</v>
          </cell>
          <cell r="I1880">
            <v>50.87</v>
          </cell>
          <cell r="J1880">
            <v>250.86</v>
          </cell>
        </row>
        <row r="1881">
          <cell r="A1881" t="str">
            <v>BSC_Wien_F</v>
          </cell>
          <cell r="B1881">
            <v>2304</v>
          </cell>
          <cell r="C1881" t="str">
            <v>WI16_Sandleitengasse</v>
          </cell>
          <cell r="D1881">
            <v>1</v>
          </cell>
          <cell r="E1881">
            <v>3</v>
          </cell>
          <cell r="F1881">
            <v>4.96</v>
          </cell>
          <cell r="G1881">
            <v>60.55</v>
          </cell>
          <cell r="H1881">
            <v>1.39</v>
          </cell>
          <cell r="I1881">
            <v>17.010000000000002</v>
          </cell>
          <cell r="J1881">
            <v>234.34</v>
          </cell>
        </row>
        <row r="1882">
          <cell r="A1882" t="str">
            <v>BSC_Wien_C</v>
          </cell>
          <cell r="B1882">
            <v>210</v>
          </cell>
          <cell r="C1882" t="str">
            <v>WI16_Thaliastr_Wendg</v>
          </cell>
          <cell r="D1882">
            <v>1</v>
          </cell>
          <cell r="E1882">
            <v>1</v>
          </cell>
          <cell r="F1882">
            <v>6.75</v>
          </cell>
          <cell r="G1882">
            <v>82.31</v>
          </cell>
          <cell r="H1882">
            <v>2.4</v>
          </cell>
          <cell r="I1882">
            <v>29.29</v>
          </cell>
          <cell r="J1882">
            <v>403.46</v>
          </cell>
        </row>
        <row r="1883">
          <cell r="A1883" t="str">
            <v>BSC_Wien_C</v>
          </cell>
          <cell r="B1883">
            <v>211</v>
          </cell>
          <cell r="C1883" t="str">
            <v>WI16_Thaliastr_Wendg</v>
          </cell>
          <cell r="D1883">
            <v>1</v>
          </cell>
          <cell r="E1883">
            <v>2</v>
          </cell>
          <cell r="F1883">
            <v>8.66</v>
          </cell>
          <cell r="G1883">
            <v>105.64</v>
          </cell>
          <cell r="H1883">
            <v>3.12</v>
          </cell>
          <cell r="I1883">
            <v>38.06</v>
          </cell>
          <cell r="J1883">
            <v>524.37</v>
          </cell>
        </row>
        <row r="1884">
          <cell r="A1884" t="str">
            <v>BSC_Wien_C</v>
          </cell>
          <cell r="B1884">
            <v>212</v>
          </cell>
          <cell r="C1884" t="str">
            <v>WI16_Thaliastr_Wendg</v>
          </cell>
          <cell r="D1884">
            <v>1</v>
          </cell>
          <cell r="E1884">
            <v>3</v>
          </cell>
          <cell r="F1884">
            <v>11.18</v>
          </cell>
          <cell r="G1884">
            <v>136.28</v>
          </cell>
          <cell r="H1884">
            <v>3.27</v>
          </cell>
          <cell r="I1884">
            <v>39.85</v>
          </cell>
          <cell r="J1884">
            <v>548.98</v>
          </cell>
        </row>
        <row r="1885">
          <cell r="A1885" t="str">
            <v>BSC_Wien_F</v>
          </cell>
          <cell r="B1885">
            <v>2229</v>
          </cell>
          <cell r="C1885" t="str">
            <v>WI17_Alszeile</v>
          </cell>
          <cell r="D1885">
            <v>1</v>
          </cell>
          <cell r="E1885">
            <v>1</v>
          </cell>
          <cell r="F1885">
            <v>0.86</v>
          </cell>
          <cell r="G1885">
            <v>10.55</v>
          </cell>
          <cell r="H1885">
            <v>0.18</v>
          </cell>
          <cell r="I1885">
            <v>2.1800000000000002</v>
          </cell>
          <cell r="J1885">
            <v>30.09</v>
          </cell>
        </row>
        <row r="1886">
          <cell r="A1886" t="str">
            <v>BSC_Wien_F</v>
          </cell>
          <cell r="B1886">
            <v>2230</v>
          </cell>
          <cell r="C1886" t="str">
            <v>WI17_Alszeile</v>
          </cell>
          <cell r="D1886">
            <v>1</v>
          </cell>
          <cell r="E1886">
            <v>2</v>
          </cell>
          <cell r="F1886">
            <v>2.12</v>
          </cell>
          <cell r="G1886">
            <v>25.79</v>
          </cell>
          <cell r="H1886">
            <v>0.56999999999999995</v>
          </cell>
          <cell r="I1886">
            <v>6.93</v>
          </cell>
          <cell r="J1886">
            <v>95.49</v>
          </cell>
        </row>
        <row r="1887">
          <cell r="A1887" t="str">
            <v>BSC_Wien_F</v>
          </cell>
          <cell r="B1887">
            <v>11960</v>
          </cell>
          <cell r="C1887" t="str">
            <v>WI17_Alszeile</v>
          </cell>
          <cell r="D1887">
            <v>1</v>
          </cell>
          <cell r="E1887">
            <v>3</v>
          </cell>
          <cell r="F1887">
            <v>0.67</v>
          </cell>
          <cell r="G1887">
            <v>8.17</v>
          </cell>
          <cell r="H1887">
            <v>0.11</v>
          </cell>
          <cell r="I1887">
            <v>1.39</v>
          </cell>
          <cell r="J1887">
            <v>19.14</v>
          </cell>
        </row>
        <row r="1888">
          <cell r="A1888" t="str">
            <v>BSC_Wien_F</v>
          </cell>
          <cell r="B1888">
            <v>1650</v>
          </cell>
          <cell r="C1888" t="str">
            <v>WI17_Dornbacherstr</v>
          </cell>
          <cell r="D1888">
            <v>1</v>
          </cell>
          <cell r="E1888">
            <v>1</v>
          </cell>
          <cell r="F1888">
            <v>1.84</v>
          </cell>
          <cell r="G1888">
            <v>22.44</v>
          </cell>
          <cell r="H1888">
            <v>0.28999999999999998</v>
          </cell>
          <cell r="I1888">
            <v>3.57</v>
          </cell>
          <cell r="J1888">
            <v>49.22</v>
          </cell>
        </row>
        <row r="1889">
          <cell r="A1889" t="str">
            <v>BSC_Wien_F</v>
          </cell>
          <cell r="B1889">
            <v>1651</v>
          </cell>
          <cell r="C1889" t="str">
            <v>WI17_Dornbacherstr</v>
          </cell>
          <cell r="D1889">
            <v>1</v>
          </cell>
          <cell r="E1889">
            <v>2</v>
          </cell>
          <cell r="F1889">
            <v>1.6</v>
          </cell>
          <cell r="G1889">
            <v>19.57</v>
          </cell>
          <cell r="H1889">
            <v>0.4</v>
          </cell>
          <cell r="I1889">
            <v>4.82</v>
          </cell>
          <cell r="J1889">
            <v>66.37</v>
          </cell>
        </row>
        <row r="1890">
          <cell r="A1890" t="str">
            <v>BSC_Wien_F</v>
          </cell>
          <cell r="B1890">
            <v>12040</v>
          </cell>
          <cell r="C1890" t="str">
            <v>WI17_Dornbacherstr</v>
          </cell>
          <cell r="D1890">
            <v>1</v>
          </cell>
          <cell r="E1890">
            <v>3</v>
          </cell>
          <cell r="F1890">
            <v>0.59</v>
          </cell>
          <cell r="G1890">
            <v>7.26</v>
          </cell>
          <cell r="H1890">
            <v>0.06</v>
          </cell>
          <cell r="I1890">
            <v>0.74</v>
          </cell>
          <cell r="J1890">
            <v>10.26</v>
          </cell>
        </row>
        <row r="1891">
          <cell r="A1891" t="str">
            <v>BSC_Wien_F</v>
          </cell>
          <cell r="B1891">
            <v>145</v>
          </cell>
          <cell r="C1891" t="str">
            <v>WI17_Hernalser_Hptstr</v>
          </cell>
          <cell r="D1891">
            <v>1</v>
          </cell>
          <cell r="E1891">
            <v>1</v>
          </cell>
          <cell r="F1891">
            <v>2.7</v>
          </cell>
          <cell r="G1891">
            <v>32.9</v>
          </cell>
          <cell r="H1891">
            <v>0.67</v>
          </cell>
          <cell r="I1891">
            <v>8.2200000000000006</v>
          </cell>
          <cell r="J1891">
            <v>113.29</v>
          </cell>
        </row>
        <row r="1892">
          <cell r="A1892" t="str">
            <v>BSC_Wien_F</v>
          </cell>
          <cell r="B1892">
            <v>443</v>
          </cell>
          <cell r="C1892" t="str">
            <v>WI17_Hernalser_Hptstr</v>
          </cell>
          <cell r="D1892">
            <v>1</v>
          </cell>
          <cell r="E1892">
            <v>2</v>
          </cell>
          <cell r="F1892">
            <v>6.42</v>
          </cell>
          <cell r="G1892">
            <v>78.260000000000005</v>
          </cell>
          <cell r="H1892">
            <v>1.86</v>
          </cell>
          <cell r="I1892">
            <v>22.71</v>
          </cell>
          <cell r="J1892">
            <v>312.86</v>
          </cell>
        </row>
        <row r="1893">
          <cell r="A1893" t="str">
            <v>BSC_Wien_F</v>
          </cell>
          <cell r="B1893">
            <v>12020</v>
          </cell>
          <cell r="C1893" t="str">
            <v>WI17_Hernalser_Hptstr</v>
          </cell>
          <cell r="D1893">
            <v>1</v>
          </cell>
          <cell r="E1893">
            <v>3</v>
          </cell>
          <cell r="F1893">
            <v>6.87</v>
          </cell>
          <cell r="G1893">
            <v>83.72</v>
          </cell>
          <cell r="H1893">
            <v>1.96</v>
          </cell>
          <cell r="I1893">
            <v>23.94</v>
          </cell>
          <cell r="J1893">
            <v>329.82</v>
          </cell>
        </row>
        <row r="1894">
          <cell r="A1894" t="str">
            <v>BSC_Wien_C</v>
          </cell>
          <cell r="B1894">
            <v>199</v>
          </cell>
          <cell r="C1894" t="str">
            <v>WI17_Joergerstr</v>
          </cell>
          <cell r="D1894">
            <v>1</v>
          </cell>
          <cell r="E1894">
            <v>1</v>
          </cell>
          <cell r="F1894">
            <v>5.46</v>
          </cell>
          <cell r="G1894">
            <v>66.64</v>
          </cell>
          <cell r="H1894">
            <v>1.76</v>
          </cell>
          <cell r="I1894">
            <v>21.51</v>
          </cell>
          <cell r="J1894">
            <v>296.33999999999997</v>
          </cell>
        </row>
        <row r="1895">
          <cell r="A1895" t="str">
            <v>BSC_Wien_C</v>
          </cell>
          <cell r="B1895">
            <v>201</v>
          </cell>
          <cell r="C1895" t="str">
            <v>WI17_Joergerstr</v>
          </cell>
          <cell r="D1895">
            <v>1</v>
          </cell>
          <cell r="E1895">
            <v>2</v>
          </cell>
          <cell r="F1895">
            <v>2.71</v>
          </cell>
          <cell r="G1895">
            <v>33.08</v>
          </cell>
          <cell r="H1895">
            <v>0.75</v>
          </cell>
          <cell r="I1895">
            <v>9.2100000000000009</v>
          </cell>
          <cell r="J1895">
            <v>126.82</v>
          </cell>
        </row>
        <row r="1896">
          <cell r="A1896" t="str">
            <v>BSC_Wien_C</v>
          </cell>
          <cell r="B1896">
            <v>202</v>
          </cell>
          <cell r="C1896" t="str">
            <v>WI17_Joergerstr</v>
          </cell>
          <cell r="D1896">
            <v>1</v>
          </cell>
          <cell r="E1896">
            <v>3</v>
          </cell>
          <cell r="F1896">
            <v>5.34</v>
          </cell>
          <cell r="G1896">
            <v>65.12</v>
          </cell>
          <cell r="H1896">
            <v>1.62</v>
          </cell>
          <cell r="I1896">
            <v>19.739999999999998</v>
          </cell>
          <cell r="J1896">
            <v>271.88</v>
          </cell>
        </row>
        <row r="1897">
          <cell r="A1897" t="str">
            <v>BSC_Wien_F</v>
          </cell>
          <cell r="B1897">
            <v>345</v>
          </cell>
          <cell r="C1897" t="str">
            <v>WI17_Neuwaldegger_Str</v>
          </cell>
          <cell r="D1897">
            <v>1</v>
          </cell>
          <cell r="E1897">
            <v>1</v>
          </cell>
          <cell r="F1897">
            <v>0.81</v>
          </cell>
          <cell r="G1897">
            <v>9.82</v>
          </cell>
          <cell r="H1897">
            <v>0.09</v>
          </cell>
          <cell r="I1897">
            <v>1.06</v>
          </cell>
          <cell r="J1897">
            <v>14.57</v>
          </cell>
        </row>
        <row r="1898">
          <cell r="A1898" t="str">
            <v>BSC_Wien_F</v>
          </cell>
          <cell r="B1898">
            <v>440</v>
          </cell>
          <cell r="C1898" t="str">
            <v>WI17_Neuwaldegger_Str</v>
          </cell>
          <cell r="D1898">
            <v>1</v>
          </cell>
          <cell r="E1898">
            <v>2</v>
          </cell>
          <cell r="F1898">
            <v>1.76</v>
          </cell>
          <cell r="G1898">
            <v>21.46</v>
          </cell>
          <cell r="H1898">
            <v>0.36</v>
          </cell>
          <cell r="I1898">
            <v>4.3600000000000003</v>
          </cell>
          <cell r="J1898">
            <v>60.12</v>
          </cell>
        </row>
        <row r="1899">
          <cell r="A1899" t="str">
            <v>BSC_Wien_F</v>
          </cell>
          <cell r="B1899">
            <v>12061</v>
          </cell>
          <cell r="C1899" t="str">
            <v>WI17_Neuwaldegger_Str</v>
          </cell>
          <cell r="D1899">
            <v>1</v>
          </cell>
          <cell r="E1899">
            <v>3</v>
          </cell>
          <cell r="F1899">
            <v>0.84</v>
          </cell>
          <cell r="G1899">
            <v>10.27</v>
          </cell>
          <cell r="H1899">
            <v>0.15</v>
          </cell>
          <cell r="I1899">
            <v>1.86</v>
          </cell>
          <cell r="J1899">
            <v>25.61</v>
          </cell>
        </row>
        <row r="1900">
          <cell r="A1900" t="str">
            <v>BSC_Wien_F</v>
          </cell>
          <cell r="B1900">
            <v>7385</v>
          </cell>
          <cell r="C1900" t="str">
            <v>WI17_Wattgasse</v>
          </cell>
          <cell r="D1900">
            <v>1</v>
          </cell>
          <cell r="E1900">
            <v>1</v>
          </cell>
          <cell r="F1900">
            <v>7.77</v>
          </cell>
          <cell r="G1900">
            <v>94.75</v>
          </cell>
          <cell r="H1900">
            <v>2.69</v>
          </cell>
          <cell r="I1900">
            <v>32.76</v>
          </cell>
          <cell r="J1900">
            <v>451.29</v>
          </cell>
        </row>
        <row r="1901">
          <cell r="A1901" t="str">
            <v>BSC_Wien_F</v>
          </cell>
          <cell r="B1901">
            <v>4085</v>
          </cell>
          <cell r="C1901" t="str">
            <v>WI17_Wattgasse</v>
          </cell>
          <cell r="D1901">
            <v>1</v>
          </cell>
          <cell r="E1901">
            <v>2</v>
          </cell>
          <cell r="F1901">
            <v>4.47</v>
          </cell>
          <cell r="G1901">
            <v>54.54</v>
          </cell>
          <cell r="H1901">
            <v>1.31</v>
          </cell>
          <cell r="I1901">
            <v>16.03</v>
          </cell>
          <cell r="J1901">
            <v>220.84</v>
          </cell>
        </row>
        <row r="1902">
          <cell r="A1902" t="str">
            <v>BSC_Wien_F</v>
          </cell>
          <cell r="B1902">
            <v>4185</v>
          </cell>
          <cell r="C1902" t="str">
            <v>WI17_Wattgasse</v>
          </cell>
          <cell r="D1902">
            <v>1</v>
          </cell>
          <cell r="E1902">
            <v>3</v>
          </cell>
          <cell r="F1902">
            <v>5.93</v>
          </cell>
          <cell r="G1902">
            <v>72.34</v>
          </cell>
          <cell r="H1902">
            <v>1.51</v>
          </cell>
          <cell r="I1902">
            <v>18.46</v>
          </cell>
          <cell r="J1902">
            <v>254.27</v>
          </cell>
        </row>
        <row r="1903">
          <cell r="A1903" t="str">
            <v>BSC_Wien_C</v>
          </cell>
          <cell r="B1903">
            <v>121</v>
          </cell>
          <cell r="C1903" t="str">
            <v>WI18_Cottagegasse</v>
          </cell>
          <cell r="D1903">
            <v>1</v>
          </cell>
          <cell r="E1903">
            <v>1</v>
          </cell>
          <cell r="F1903">
            <v>0.97</v>
          </cell>
          <cell r="G1903">
            <v>33.04</v>
          </cell>
          <cell r="H1903">
            <v>0.17</v>
          </cell>
          <cell r="I1903">
            <v>5.7</v>
          </cell>
          <cell r="J1903">
            <v>28.09</v>
          </cell>
        </row>
        <row r="1904">
          <cell r="A1904" t="str">
            <v>BSC_Wien_C</v>
          </cell>
          <cell r="B1904">
            <v>122</v>
          </cell>
          <cell r="C1904" t="str">
            <v>WI18_Cottagegasse</v>
          </cell>
          <cell r="D1904">
            <v>1</v>
          </cell>
          <cell r="E1904">
            <v>2</v>
          </cell>
          <cell r="F1904">
            <v>3.94</v>
          </cell>
          <cell r="G1904">
            <v>47.99</v>
          </cell>
          <cell r="H1904">
            <v>1.08</v>
          </cell>
          <cell r="I1904">
            <v>13.15</v>
          </cell>
          <cell r="J1904">
            <v>181.14</v>
          </cell>
        </row>
        <row r="1905">
          <cell r="A1905" t="str">
            <v>BSC_Wien_C</v>
          </cell>
          <cell r="B1905">
            <v>123</v>
          </cell>
          <cell r="C1905" t="str">
            <v>WI18_Cottagegasse</v>
          </cell>
          <cell r="D1905">
            <v>1</v>
          </cell>
          <cell r="E1905">
            <v>3</v>
          </cell>
          <cell r="F1905">
            <v>5.86</v>
          </cell>
          <cell r="G1905">
            <v>71.430000000000007</v>
          </cell>
          <cell r="H1905">
            <v>1.8</v>
          </cell>
          <cell r="I1905">
            <v>21.96</v>
          </cell>
          <cell r="J1905">
            <v>302.52</v>
          </cell>
        </row>
        <row r="1906">
          <cell r="A1906" t="str">
            <v>BSC_Wien_F</v>
          </cell>
          <cell r="B1906">
            <v>120</v>
          </cell>
          <cell r="C1906" t="str">
            <v>WI18_Gersthofer_Str</v>
          </cell>
          <cell r="D1906">
            <v>1</v>
          </cell>
          <cell r="E1906">
            <v>1</v>
          </cell>
          <cell r="F1906">
            <v>1.77</v>
          </cell>
          <cell r="G1906">
            <v>21.55</v>
          </cell>
          <cell r="H1906">
            <v>0.48</v>
          </cell>
          <cell r="I1906">
            <v>5.8</v>
          </cell>
          <cell r="J1906">
            <v>79.88</v>
          </cell>
        </row>
        <row r="1907">
          <cell r="A1907" t="str">
            <v>BSC_Wien_F</v>
          </cell>
          <cell r="B1907">
            <v>12100</v>
          </cell>
          <cell r="C1907" t="str">
            <v>WI18_Gersthofer_Str</v>
          </cell>
          <cell r="D1907">
            <v>1</v>
          </cell>
          <cell r="E1907">
            <v>2</v>
          </cell>
          <cell r="F1907">
            <v>1.98</v>
          </cell>
          <cell r="G1907">
            <v>67.37</v>
          </cell>
          <cell r="H1907">
            <v>0.39</v>
          </cell>
          <cell r="I1907">
            <v>13.12</v>
          </cell>
          <cell r="J1907">
            <v>64.680000000000007</v>
          </cell>
        </row>
        <row r="1908">
          <cell r="A1908" t="str">
            <v>BSC_Wien_F</v>
          </cell>
          <cell r="B1908">
            <v>12101</v>
          </cell>
          <cell r="C1908" t="str">
            <v>WI18_Gersthofer_Str</v>
          </cell>
          <cell r="D1908">
            <v>1</v>
          </cell>
          <cell r="E1908">
            <v>3</v>
          </cell>
          <cell r="F1908">
            <v>4.29</v>
          </cell>
          <cell r="G1908">
            <v>52.28</v>
          </cell>
          <cell r="H1908">
            <v>1.01</v>
          </cell>
          <cell r="I1908">
            <v>12.37</v>
          </cell>
          <cell r="J1908">
            <v>170.44</v>
          </cell>
        </row>
        <row r="1909">
          <cell r="A1909" t="str">
            <v>BSC_Wien_F</v>
          </cell>
          <cell r="B1909">
            <v>117</v>
          </cell>
          <cell r="C1909" t="str">
            <v>WI18_Paulinengasse</v>
          </cell>
          <cell r="D1909">
            <v>1</v>
          </cell>
          <cell r="E1909">
            <v>1</v>
          </cell>
          <cell r="F1909">
            <v>3.69</v>
          </cell>
          <cell r="G1909">
            <v>44.94</v>
          </cell>
          <cell r="H1909">
            <v>1.34</v>
          </cell>
          <cell r="I1909">
            <v>16.3</v>
          </cell>
          <cell r="J1909">
            <v>224.62</v>
          </cell>
        </row>
        <row r="1910">
          <cell r="A1910" t="str">
            <v>BSC_Wien_F</v>
          </cell>
          <cell r="B1910">
            <v>118</v>
          </cell>
          <cell r="C1910" t="str">
            <v>WI18_Paulinengasse</v>
          </cell>
          <cell r="D1910">
            <v>1</v>
          </cell>
          <cell r="E1910">
            <v>2</v>
          </cell>
          <cell r="F1910">
            <v>3.43</v>
          </cell>
          <cell r="G1910">
            <v>41.86</v>
          </cell>
          <cell r="H1910">
            <v>1.19</v>
          </cell>
          <cell r="I1910">
            <v>14.51</v>
          </cell>
          <cell r="J1910">
            <v>199.84</v>
          </cell>
        </row>
        <row r="1911">
          <cell r="A1911" t="str">
            <v>BSC_Wien_F</v>
          </cell>
          <cell r="B1911">
            <v>119</v>
          </cell>
          <cell r="C1911" t="str">
            <v>WI18_Paulinengasse</v>
          </cell>
          <cell r="D1911">
            <v>1</v>
          </cell>
          <cell r="E1911">
            <v>3</v>
          </cell>
          <cell r="F1911">
            <v>3.56</v>
          </cell>
          <cell r="G1911">
            <v>43.38</v>
          </cell>
          <cell r="H1911">
            <v>1.1000000000000001</v>
          </cell>
          <cell r="I1911">
            <v>13.44</v>
          </cell>
          <cell r="J1911">
            <v>185.22</v>
          </cell>
        </row>
        <row r="1912">
          <cell r="A1912" t="str">
            <v>BSC_Wien_F</v>
          </cell>
          <cell r="B1912">
            <v>326</v>
          </cell>
          <cell r="C1912" t="str">
            <v>WI18_Schafbergbad</v>
          </cell>
          <cell r="D1912">
            <v>1</v>
          </cell>
          <cell r="E1912">
            <v>1</v>
          </cell>
          <cell r="F1912">
            <v>2.38</v>
          </cell>
          <cell r="G1912">
            <v>28.96</v>
          </cell>
          <cell r="H1912">
            <v>0.24</v>
          </cell>
          <cell r="I1912">
            <v>2.95</v>
          </cell>
          <cell r="J1912">
            <v>40.67</v>
          </cell>
        </row>
        <row r="1913">
          <cell r="A1913" t="str">
            <v>BSC_Wien_G</v>
          </cell>
          <cell r="B1913">
            <v>89</v>
          </cell>
          <cell r="C1913" t="str">
            <v>WI19_Billr_Obkircherg</v>
          </cell>
          <cell r="D1913">
            <v>1</v>
          </cell>
          <cell r="E1913">
            <v>1</v>
          </cell>
          <cell r="F1913">
            <v>2.69</v>
          </cell>
          <cell r="G1913">
            <v>32.799999999999997</v>
          </cell>
          <cell r="H1913">
            <v>0.84</v>
          </cell>
          <cell r="I1913">
            <v>10.19</v>
          </cell>
          <cell r="J1913">
            <v>140.34</v>
          </cell>
        </row>
        <row r="1914">
          <cell r="A1914" t="str">
            <v>BSC_Wien_G</v>
          </cell>
          <cell r="B1914">
            <v>90</v>
          </cell>
          <cell r="C1914" t="str">
            <v>WI19_Billr_Obkircherg</v>
          </cell>
          <cell r="D1914">
            <v>1</v>
          </cell>
          <cell r="E1914">
            <v>2</v>
          </cell>
          <cell r="F1914">
            <v>5.95</v>
          </cell>
          <cell r="G1914">
            <v>72.59</v>
          </cell>
          <cell r="H1914">
            <v>1.49</v>
          </cell>
          <cell r="I1914">
            <v>18.12</v>
          </cell>
          <cell r="J1914">
            <v>249.64</v>
          </cell>
        </row>
        <row r="1915">
          <cell r="A1915" t="str">
            <v>BSC_Wien_G</v>
          </cell>
          <cell r="B1915">
            <v>12180</v>
          </cell>
          <cell r="C1915" t="str">
            <v>WI19_Billr_Obkircherg</v>
          </cell>
          <cell r="D1915">
            <v>1</v>
          </cell>
          <cell r="E1915">
            <v>3</v>
          </cell>
          <cell r="F1915">
            <v>6.68</v>
          </cell>
          <cell r="G1915">
            <v>81.489999999999995</v>
          </cell>
          <cell r="H1915">
            <v>1.68</v>
          </cell>
          <cell r="I1915">
            <v>20.51</v>
          </cell>
          <cell r="J1915">
            <v>282.49</v>
          </cell>
        </row>
        <row r="1916">
          <cell r="A1916" t="str">
            <v>BSC_Wien_G</v>
          </cell>
          <cell r="B1916">
            <v>80</v>
          </cell>
          <cell r="C1916" t="str">
            <v>WI19_Billrothstr</v>
          </cell>
          <cell r="D1916">
            <v>1</v>
          </cell>
          <cell r="E1916">
            <v>1</v>
          </cell>
          <cell r="F1916">
            <v>3.52</v>
          </cell>
          <cell r="G1916">
            <v>42.89</v>
          </cell>
          <cell r="H1916">
            <v>1.28</v>
          </cell>
          <cell r="I1916">
            <v>15.58</v>
          </cell>
          <cell r="J1916">
            <v>214.67</v>
          </cell>
        </row>
        <row r="1917">
          <cell r="A1917" t="str">
            <v>BSC_Wien_G</v>
          </cell>
          <cell r="B1917">
            <v>81</v>
          </cell>
          <cell r="C1917" t="str">
            <v>WI19_Billrothstr</v>
          </cell>
          <cell r="D1917">
            <v>1</v>
          </cell>
          <cell r="E1917">
            <v>2</v>
          </cell>
          <cell r="F1917">
            <v>4.97</v>
          </cell>
          <cell r="G1917">
            <v>60.67</v>
          </cell>
          <cell r="H1917">
            <v>1.58</v>
          </cell>
          <cell r="I1917">
            <v>19.22</v>
          </cell>
          <cell r="J1917">
            <v>264.75</v>
          </cell>
        </row>
        <row r="1918">
          <cell r="A1918" t="str">
            <v>BSC_Wien_G</v>
          </cell>
          <cell r="B1918">
            <v>82</v>
          </cell>
          <cell r="C1918" t="str">
            <v>WI19_Billrothstr</v>
          </cell>
          <cell r="D1918">
            <v>1</v>
          </cell>
          <cell r="E1918">
            <v>3</v>
          </cell>
          <cell r="F1918">
            <v>5.76</v>
          </cell>
          <cell r="G1918">
            <v>70.239999999999995</v>
          </cell>
          <cell r="H1918">
            <v>1.98</v>
          </cell>
          <cell r="I1918">
            <v>24.18</v>
          </cell>
          <cell r="J1918">
            <v>333.13</v>
          </cell>
        </row>
        <row r="1919">
          <cell r="A1919" t="str">
            <v>BSC_Wien_F</v>
          </cell>
          <cell r="B1919">
            <v>441</v>
          </cell>
          <cell r="C1919" t="str">
            <v>WI19_Celtesgasse</v>
          </cell>
          <cell r="D1919">
            <v>1</v>
          </cell>
          <cell r="E1919">
            <v>1</v>
          </cell>
          <cell r="F1919">
            <v>1.39</v>
          </cell>
          <cell r="G1919">
            <v>16.89</v>
          </cell>
          <cell r="H1919">
            <v>0.28999999999999998</v>
          </cell>
          <cell r="I1919">
            <v>3.59</v>
          </cell>
          <cell r="J1919">
            <v>49.43</v>
          </cell>
        </row>
        <row r="1920">
          <cell r="A1920" t="str">
            <v>BSC_Wien_F</v>
          </cell>
          <cell r="B1920">
            <v>442</v>
          </cell>
          <cell r="C1920" t="str">
            <v>WI19_Celtesgasse</v>
          </cell>
          <cell r="D1920">
            <v>1</v>
          </cell>
          <cell r="E1920">
            <v>2</v>
          </cell>
          <cell r="F1920">
            <v>0.91</v>
          </cell>
          <cell r="G1920">
            <v>11.07</v>
          </cell>
          <cell r="H1920">
            <v>0.1</v>
          </cell>
          <cell r="I1920">
            <v>1.17</v>
          </cell>
          <cell r="J1920">
            <v>16.079999999999998</v>
          </cell>
        </row>
        <row r="1921">
          <cell r="A1921" t="str">
            <v>BSC_Wien_F</v>
          </cell>
          <cell r="B1921">
            <v>12220</v>
          </cell>
          <cell r="C1921" t="str">
            <v>WI19_Celtesgasse</v>
          </cell>
          <cell r="D1921">
            <v>1</v>
          </cell>
          <cell r="E1921">
            <v>3</v>
          </cell>
          <cell r="F1921">
            <v>0.47</v>
          </cell>
          <cell r="G1921">
            <v>5.76</v>
          </cell>
          <cell r="H1921">
            <v>0.04</v>
          </cell>
          <cell r="I1921">
            <v>0.51</v>
          </cell>
          <cell r="J1921">
            <v>7.02</v>
          </cell>
        </row>
        <row r="1922">
          <cell r="A1922" t="str">
            <v>BSC_Wien_G</v>
          </cell>
          <cell r="B1922">
            <v>91</v>
          </cell>
          <cell r="C1922" t="str">
            <v>WI19_Doebl_Hauptstr</v>
          </cell>
          <cell r="D1922">
            <v>1</v>
          </cell>
          <cell r="E1922">
            <v>1</v>
          </cell>
          <cell r="F1922">
            <v>3.88</v>
          </cell>
          <cell r="G1922">
            <v>47.38</v>
          </cell>
          <cell r="H1922">
            <v>0.97</v>
          </cell>
          <cell r="I1922">
            <v>11.77</v>
          </cell>
          <cell r="J1922">
            <v>162.13999999999999</v>
          </cell>
        </row>
        <row r="1923">
          <cell r="A1923" t="str">
            <v>BSC_Wien_G</v>
          </cell>
          <cell r="B1923">
            <v>92</v>
          </cell>
          <cell r="C1923" t="str">
            <v>WI19_Doebl_Hauptstr</v>
          </cell>
          <cell r="D1923">
            <v>1</v>
          </cell>
          <cell r="E1923">
            <v>2</v>
          </cell>
          <cell r="F1923">
            <v>2.5</v>
          </cell>
          <cell r="G1923">
            <v>30.43</v>
          </cell>
          <cell r="H1923">
            <v>0.76</v>
          </cell>
          <cell r="I1923">
            <v>9.3000000000000007</v>
          </cell>
          <cell r="J1923">
            <v>128.13</v>
          </cell>
        </row>
        <row r="1924">
          <cell r="A1924" t="str">
            <v>BSC_Wien_G</v>
          </cell>
          <cell r="B1924">
            <v>93</v>
          </cell>
          <cell r="C1924" t="str">
            <v>WI19_Doebl_Hauptstr</v>
          </cell>
          <cell r="D1924">
            <v>1</v>
          </cell>
          <cell r="E1924">
            <v>3</v>
          </cell>
          <cell r="F1924">
            <v>5.03</v>
          </cell>
          <cell r="G1924">
            <v>61.31</v>
          </cell>
          <cell r="H1924">
            <v>1.8</v>
          </cell>
          <cell r="I1924">
            <v>21.94</v>
          </cell>
          <cell r="J1924">
            <v>302.31</v>
          </cell>
        </row>
        <row r="1925">
          <cell r="A1925" t="str">
            <v>BSC_Wien_G</v>
          </cell>
          <cell r="B1925">
            <v>434</v>
          </cell>
          <cell r="C1925" t="str">
            <v>WI19_Grinzinger_Str</v>
          </cell>
          <cell r="D1925">
            <v>1</v>
          </cell>
          <cell r="E1925">
            <v>1</v>
          </cell>
          <cell r="F1925">
            <v>2.4</v>
          </cell>
          <cell r="G1925">
            <v>81.93</v>
          </cell>
          <cell r="H1925">
            <v>0.71</v>
          </cell>
          <cell r="I1925">
            <v>24.15</v>
          </cell>
          <cell r="J1925">
            <v>119.07</v>
          </cell>
        </row>
        <row r="1926">
          <cell r="A1926" t="str">
            <v>BSC_Wien_G</v>
          </cell>
          <cell r="B1926">
            <v>435</v>
          </cell>
          <cell r="C1926" t="str">
            <v>WI19_Grinzinger_Str</v>
          </cell>
          <cell r="D1926">
            <v>1</v>
          </cell>
          <cell r="E1926">
            <v>2</v>
          </cell>
          <cell r="F1926">
            <v>2.4</v>
          </cell>
          <cell r="G1926">
            <v>81.760000000000005</v>
          </cell>
          <cell r="H1926">
            <v>0.77</v>
          </cell>
          <cell r="I1926">
            <v>26.29</v>
          </cell>
          <cell r="J1926">
            <v>129.63</v>
          </cell>
        </row>
        <row r="1927">
          <cell r="A1927" t="str">
            <v>BSC_Wien_G</v>
          </cell>
          <cell r="B1927">
            <v>436</v>
          </cell>
          <cell r="C1927" t="str">
            <v>WI19_Grinzinger_Str</v>
          </cell>
          <cell r="D1927">
            <v>1</v>
          </cell>
          <cell r="E1927">
            <v>3</v>
          </cell>
          <cell r="F1927">
            <v>2.25</v>
          </cell>
          <cell r="G1927">
            <v>27.41</v>
          </cell>
          <cell r="H1927">
            <v>0.61</v>
          </cell>
          <cell r="I1927">
            <v>7.45</v>
          </cell>
          <cell r="J1927">
            <v>102.59</v>
          </cell>
        </row>
        <row r="1928">
          <cell r="A1928" t="str">
            <v>BSC_Wien_F</v>
          </cell>
          <cell r="B1928">
            <v>321</v>
          </cell>
          <cell r="C1928" t="str">
            <v>WI19_Krapfenwaldbad</v>
          </cell>
          <cell r="D1928">
            <v>1</v>
          </cell>
          <cell r="E1928">
            <v>1</v>
          </cell>
          <cell r="F1928">
            <v>1.98</v>
          </cell>
          <cell r="G1928">
            <v>24.08</v>
          </cell>
          <cell r="H1928">
            <v>0.23</v>
          </cell>
          <cell r="I1928">
            <v>2.75</v>
          </cell>
          <cell r="J1928">
            <v>37.89</v>
          </cell>
        </row>
        <row r="1929">
          <cell r="A1929" t="str">
            <v>BSC_Wien_G</v>
          </cell>
          <cell r="B1929">
            <v>322</v>
          </cell>
          <cell r="C1929" t="str">
            <v>WI19_Neugebauerweg</v>
          </cell>
          <cell r="D1929">
            <v>1</v>
          </cell>
          <cell r="E1929">
            <v>1</v>
          </cell>
          <cell r="F1929">
            <v>1.79</v>
          </cell>
          <cell r="G1929">
            <v>21.86</v>
          </cell>
          <cell r="H1929">
            <v>0.49</v>
          </cell>
          <cell r="I1929">
            <v>5.96</v>
          </cell>
          <cell r="J1929">
            <v>82.05</v>
          </cell>
        </row>
        <row r="1930">
          <cell r="A1930" t="str">
            <v>BSC_Wien_G</v>
          </cell>
          <cell r="B1930">
            <v>12181</v>
          </cell>
          <cell r="C1930" t="str">
            <v>WI19_Neugebauerweg</v>
          </cell>
          <cell r="D1930">
            <v>1</v>
          </cell>
          <cell r="E1930">
            <v>2</v>
          </cell>
          <cell r="F1930">
            <v>1.01</v>
          </cell>
          <cell r="G1930">
            <v>34.58</v>
          </cell>
          <cell r="H1930">
            <v>0.15</v>
          </cell>
          <cell r="I1930">
            <v>4.96</v>
          </cell>
          <cell r="J1930">
            <v>24.46</v>
          </cell>
        </row>
        <row r="1931">
          <cell r="A1931" t="str">
            <v>BSC_Wien_G</v>
          </cell>
          <cell r="B1931">
            <v>12182</v>
          </cell>
          <cell r="C1931" t="str">
            <v>WI19_Neugebauerweg</v>
          </cell>
          <cell r="D1931">
            <v>1</v>
          </cell>
          <cell r="E1931">
            <v>3</v>
          </cell>
          <cell r="F1931">
            <v>2.73</v>
          </cell>
          <cell r="G1931">
            <v>33.26</v>
          </cell>
          <cell r="H1931">
            <v>0.75</v>
          </cell>
          <cell r="I1931">
            <v>9.1</v>
          </cell>
          <cell r="J1931">
            <v>125.38</v>
          </cell>
        </row>
        <row r="1932">
          <cell r="A1932" t="str">
            <v>BSC_Wien_F</v>
          </cell>
          <cell r="B1932">
            <v>2298</v>
          </cell>
          <cell r="C1932" t="str">
            <v>WI19_Neustift_a_Walde</v>
          </cell>
          <cell r="D1932">
            <v>1</v>
          </cell>
          <cell r="E1932">
            <v>1</v>
          </cell>
          <cell r="F1932">
            <v>1.86</v>
          </cell>
          <cell r="G1932">
            <v>22.65</v>
          </cell>
          <cell r="H1932">
            <v>0.26</v>
          </cell>
          <cell r="I1932">
            <v>3.2</v>
          </cell>
          <cell r="J1932">
            <v>44.08</v>
          </cell>
        </row>
        <row r="1933">
          <cell r="A1933" t="str">
            <v>BSC_Wien_F</v>
          </cell>
          <cell r="B1933">
            <v>2300</v>
          </cell>
          <cell r="C1933" t="str">
            <v>WI19_Neustift_a_Walde</v>
          </cell>
          <cell r="D1933">
            <v>1</v>
          </cell>
          <cell r="E1933">
            <v>2</v>
          </cell>
          <cell r="F1933">
            <v>1.17</v>
          </cell>
          <cell r="G1933">
            <v>39.69</v>
          </cell>
          <cell r="H1933">
            <v>0.37</v>
          </cell>
          <cell r="I1933">
            <v>12.56</v>
          </cell>
          <cell r="J1933">
            <v>61.92</v>
          </cell>
        </row>
        <row r="1934">
          <cell r="A1934" t="str">
            <v>BSC_Wien_F</v>
          </cell>
          <cell r="B1934">
            <v>7857</v>
          </cell>
          <cell r="C1934" t="str">
            <v>WI19_Neustift_a_Walde</v>
          </cell>
          <cell r="D1934">
            <v>1</v>
          </cell>
          <cell r="E1934">
            <v>3</v>
          </cell>
          <cell r="F1934">
            <v>1.46</v>
          </cell>
          <cell r="G1934">
            <v>17.739999999999998</v>
          </cell>
          <cell r="H1934">
            <v>0.35</v>
          </cell>
          <cell r="I1934">
            <v>4.21</v>
          </cell>
          <cell r="J1934">
            <v>58.05</v>
          </cell>
        </row>
        <row r="1935">
          <cell r="A1935" t="str">
            <v>BSC_Wien_F</v>
          </cell>
          <cell r="B1935">
            <v>83</v>
          </cell>
          <cell r="C1935" t="str">
            <v>WI19_P_Jordan_Str</v>
          </cell>
          <cell r="D1935">
            <v>1</v>
          </cell>
          <cell r="E1935">
            <v>1</v>
          </cell>
          <cell r="F1935">
            <v>5.33</v>
          </cell>
          <cell r="G1935">
            <v>64.97</v>
          </cell>
          <cell r="H1935">
            <v>1.78</v>
          </cell>
          <cell r="I1935">
            <v>21.69</v>
          </cell>
          <cell r="J1935">
            <v>298.77</v>
          </cell>
        </row>
        <row r="1936">
          <cell r="A1936" t="str">
            <v>BSC_Wien_F</v>
          </cell>
          <cell r="B1936">
            <v>84</v>
          </cell>
          <cell r="C1936" t="str">
            <v>WI19_P_Jordan_Str</v>
          </cell>
          <cell r="D1936">
            <v>1</v>
          </cell>
          <cell r="E1936">
            <v>2</v>
          </cell>
          <cell r="F1936">
            <v>1.31</v>
          </cell>
          <cell r="G1936">
            <v>16.02</v>
          </cell>
          <cell r="H1936">
            <v>0.31</v>
          </cell>
          <cell r="I1936">
            <v>3.75</v>
          </cell>
          <cell r="J1936">
            <v>51.64</v>
          </cell>
        </row>
        <row r="1937">
          <cell r="A1937" t="str">
            <v>BSC_Wien_F</v>
          </cell>
          <cell r="B1937">
            <v>87</v>
          </cell>
          <cell r="C1937" t="str">
            <v>WI19_P_Jordan_Str</v>
          </cell>
          <cell r="D1937">
            <v>1</v>
          </cell>
          <cell r="E1937">
            <v>3</v>
          </cell>
          <cell r="F1937">
            <v>8.7100000000000009</v>
          </cell>
          <cell r="G1937">
            <v>106.22</v>
          </cell>
          <cell r="H1937">
            <v>3.11</v>
          </cell>
          <cell r="I1937">
            <v>37.909999999999997</v>
          </cell>
          <cell r="J1937">
            <v>522.22</v>
          </cell>
        </row>
        <row r="1938">
          <cell r="A1938" t="str">
            <v>BSC_Wien_F</v>
          </cell>
          <cell r="B1938">
            <v>456</v>
          </cell>
          <cell r="C1938" t="str">
            <v>WI19_Sieveringer_Str</v>
          </cell>
          <cell r="D1938">
            <v>1</v>
          </cell>
          <cell r="E1938">
            <v>1</v>
          </cell>
          <cell r="F1938">
            <v>0.92</v>
          </cell>
          <cell r="G1938">
            <v>11.22</v>
          </cell>
          <cell r="H1938">
            <v>0.09</v>
          </cell>
          <cell r="I1938">
            <v>1.1399999999999999</v>
          </cell>
          <cell r="J1938">
            <v>15.75</v>
          </cell>
        </row>
        <row r="1939">
          <cell r="A1939" t="str">
            <v>BSC_Wien_F</v>
          </cell>
          <cell r="B1939">
            <v>12184</v>
          </cell>
          <cell r="C1939" t="str">
            <v>WI19_Sieveringer_Str</v>
          </cell>
          <cell r="D1939">
            <v>1</v>
          </cell>
          <cell r="E1939">
            <v>2</v>
          </cell>
          <cell r="F1939">
            <v>1.52</v>
          </cell>
          <cell r="G1939">
            <v>51.87</v>
          </cell>
          <cell r="H1939">
            <v>0.42</v>
          </cell>
          <cell r="I1939">
            <v>14.23</v>
          </cell>
          <cell r="J1939">
            <v>70.19</v>
          </cell>
        </row>
        <row r="1940">
          <cell r="A1940" t="str">
            <v>BSC_Wien_F</v>
          </cell>
          <cell r="B1940">
            <v>12185</v>
          </cell>
          <cell r="C1940" t="str">
            <v>WI19_Sieveringer_Str</v>
          </cell>
          <cell r="D1940">
            <v>1</v>
          </cell>
          <cell r="E1940">
            <v>3</v>
          </cell>
          <cell r="F1940">
            <v>1.89</v>
          </cell>
          <cell r="G1940">
            <v>23.05</v>
          </cell>
          <cell r="H1940">
            <v>0.33</v>
          </cell>
          <cell r="I1940">
            <v>4</v>
          </cell>
          <cell r="J1940">
            <v>55.06</v>
          </cell>
        </row>
        <row r="1941">
          <cell r="A1941" t="str">
            <v>BSC_Wien_G</v>
          </cell>
          <cell r="B1941">
            <v>2227</v>
          </cell>
          <cell r="C1941" t="str">
            <v>WI19_Zahnradbahnstr</v>
          </cell>
          <cell r="D1941">
            <v>1</v>
          </cell>
          <cell r="E1941">
            <v>1</v>
          </cell>
          <cell r="F1941">
            <v>1.9</v>
          </cell>
          <cell r="G1941">
            <v>64.81</v>
          </cell>
          <cell r="H1941">
            <v>0.36</v>
          </cell>
          <cell r="I1941">
            <v>12.43</v>
          </cell>
          <cell r="J1941">
            <v>61.32</v>
          </cell>
        </row>
        <row r="1942">
          <cell r="A1942" t="str">
            <v>BSC_Wien_G</v>
          </cell>
          <cell r="B1942">
            <v>2228</v>
          </cell>
          <cell r="C1942" t="str">
            <v>WI19_Zahnradbahnstr</v>
          </cell>
          <cell r="D1942">
            <v>1</v>
          </cell>
          <cell r="E1942">
            <v>2</v>
          </cell>
          <cell r="F1942">
            <v>3.85</v>
          </cell>
          <cell r="G1942">
            <v>46.98</v>
          </cell>
          <cell r="H1942">
            <v>0.91</v>
          </cell>
          <cell r="I1942">
            <v>11.11</v>
          </cell>
          <cell r="J1942">
            <v>153.02000000000001</v>
          </cell>
        </row>
        <row r="1943">
          <cell r="A1943" t="str">
            <v>BSC_Wien_G</v>
          </cell>
          <cell r="B1943">
            <v>2408</v>
          </cell>
          <cell r="C1943" t="str">
            <v>WI19_Zahnradbahnstr</v>
          </cell>
          <cell r="D1943">
            <v>1</v>
          </cell>
          <cell r="E1943">
            <v>3</v>
          </cell>
          <cell r="F1943">
            <v>1.75</v>
          </cell>
          <cell r="G1943">
            <v>21.37</v>
          </cell>
          <cell r="H1943">
            <v>0.51</v>
          </cell>
          <cell r="I1943">
            <v>6.18</v>
          </cell>
          <cell r="J1943">
            <v>85.1</v>
          </cell>
        </row>
        <row r="1944">
          <cell r="A1944" t="str">
            <v>BSC_Wien_G</v>
          </cell>
          <cell r="B1944">
            <v>351</v>
          </cell>
          <cell r="C1944" t="str">
            <v>WI20_Ad_Stifter_Str</v>
          </cell>
          <cell r="D1944">
            <v>1</v>
          </cell>
          <cell r="E1944">
            <v>1</v>
          </cell>
          <cell r="F1944">
            <v>2.67</v>
          </cell>
          <cell r="G1944">
            <v>32.590000000000003</v>
          </cell>
          <cell r="H1944">
            <v>0.76</v>
          </cell>
          <cell r="I1944">
            <v>9.2100000000000009</v>
          </cell>
          <cell r="J1944">
            <v>126.91</v>
          </cell>
        </row>
        <row r="1945">
          <cell r="A1945" t="str">
            <v>BSC_Wien_G</v>
          </cell>
          <cell r="B1945">
            <v>353</v>
          </cell>
          <cell r="C1945" t="str">
            <v>WI20_Ad_Stifter_Str</v>
          </cell>
          <cell r="D1945">
            <v>1</v>
          </cell>
          <cell r="E1945">
            <v>2</v>
          </cell>
          <cell r="F1945">
            <v>8.76</v>
          </cell>
          <cell r="G1945">
            <v>106.79</v>
          </cell>
          <cell r="H1945">
            <v>3.17</v>
          </cell>
          <cell r="I1945">
            <v>38.700000000000003</v>
          </cell>
          <cell r="J1945">
            <v>533.16999999999996</v>
          </cell>
        </row>
        <row r="1946">
          <cell r="A1946" t="str">
            <v>BSC_Wien_G</v>
          </cell>
          <cell r="B1946">
            <v>352</v>
          </cell>
          <cell r="C1946" t="str">
            <v>WI20_Ad_Stifter_Str</v>
          </cell>
          <cell r="D1946">
            <v>1</v>
          </cell>
          <cell r="E1946">
            <v>3</v>
          </cell>
          <cell r="F1946">
            <v>8.91</v>
          </cell>
          <cell r="G1946">
            <v>108.65</v>
          </cell>
          <cell r="H1946">
            <v>2.82</v>
          </cell>
          <cell r="I1946">
            <v>34.36</v>
          </cell>
          <cell r="J1946">
            <v>473.41</v>
          </cell>
        </row>
        <row r="1947">
          <cell r="A1947" t="str">
            <v>BSC_Wien_G</v>
          </cell>
          <cell r="B1947">
            <v>299</v>
          </cell>
          <cell r="C1947" t="str">
            <v>WI20_Forsthausgasse</v>
          </cell>
          <cell r="D1947">
            <v>1</v>
          </cell>
          <cell r="E1947">
            <v>1</v>
          </cell>
          <cell r="F1947">
            <v>4.92</v>
          </cell>
          <cell r="G1947">
            <v>60.06</v>
          </cell>
          <cell r="H1947">
            <v>1.66</v>
          </cell>
          <cell r="I1947">
            <v>20.2</v>
          </cell>
          <cell r="J1947">
            <v>278.35000000000002</v>
          </cell>
        </row>
        <row r="1948">
          <cell r="A1948" t="str">
            <v>BSC_Wien_G</v>
          </cell>
          <cell r="B1948">
            <v>719</v>
          </cell>
          <cell r="C1948" t="str">
            <v>WI20_Forsthausgasse</v>
          </cell>
          <cell r="D1948">
            <v>1</v>
          </cell>
          <cell r="E1948">
            <v>2</v>
          </cell>
          <cell r="F1948">
            <v>5.0599999999999996</v>
          </cell>
          <cell r="G1948">
            <v>61.74</v>
          </cell>
          <cell r="H1948">
            <v>1.25</v>
          </cell>
          <cell r="I1948">
            <v>15.21</v>
          </cell>
          <cell r="J1948">
            <v>209.48</v>
          </cell>
        </row>
        <row r="1949">
          <cell r="A1949" t="str">
            <v>BSC_Wien_G</v>
          </cell>
          <cell r="B1949">
            <v>301</v>
          </cell>
          <cell r="C1949" t="str">
            <v>WI20_Forsthausgasse</v>
          </cell>
          <cell r="D1949">
            <v>1</v>
          </cell>
          <cell r="E1949">
            <v>3</v>
          </cell>
          <cell r="F1949">
            <v>10.51</v>
          </cell>
          <cell r="G1949">
            <v>128.19999999999999</v>
          </cell>
          <cell r="H1949">
            <v>3.8</v>
          </cell>
          <cell r="I1949">
            <v>46.3</v>
          </cell>
          <cell r="J1949">
            <v>637.91</v>
          </cell>
        </row>
        <row r="1950">
          <cell r="A1950" t="str">
            <v>BSC_Wien_G</v>
          </cell>
          <cell r="B1950">
            <v>302</v>
          </cell>
          <cell r="C1950" t="str">
            <v>WI20_Hellwagstr</v>
          </cell>
          <cell r="D1950">
            <v>1</v>
          </cell>
          <cell r="E1950">
            <v>1</v>
          </cell>
          <cell r="F1950">
            <v>5.93</v>
          </cell>
          <cell r="G1950">
            <v>72.28</v>
          </cell>
          <cell r="H1950">
            <v>2.1800000000000002</v>
          </cell>
          <cell r="I1950">
            <v>26.56</v>
          </cell>
          <cell r="J1950">
            <v>365.87</v>
          </cell>
        </row>
        <row r="1951">
          <cell r="A1951" t="str">
            <v>BSC_Wien_G</v>
          </cell>
          <cell r="B1951">
            <v>303</v>
          </cell>
          <cell r="C1951" t="str">
            <v>WI20_Hellwagstr</v>
          </cell>
          <cell r="D1951">
            <v>1</v>
          </cell>
          <cell r="E1951">
            <v>2</v>
          </cell>
          <cell r="F1951">
            <v>6.61</v>
          </cell>
          <cell r="G1951">
            <v>80.55</v>
          </cell>
          <cell r="H1951">
            <v>2.57</v>
          </cell>
          <cell r="I1951">
            <v>31.31</v>
          </cell>
          <cell r="J1951">
            <v>431.4</v>
          </cell>
        </row>
        <row r="1952">
          <cell r="A1952" t="str">
            <v>BSC_Wien_G</v>
          </cell>
          <cell r="B1952">
            <v>304</v>
          </cell>
          <cell r="C1952" t="str">
            <v>WI20_Hellwagstr</v>
          </cell>
          <cell r="D1952">
            <v>1</v>
          </cell>
          <cell r="E1952">
            <v>3</v>
          </cell>
          <cell r="F1952">
            <v>8.2200000000000006</v>
          </cell>
          <cell r="G1952">
            <v>100.27</v>
          </cell>
          <cell r="H1952">
            <v>2.64</v>
          </cell>
          <cell r="I1952">
            <v>32.22</v>
          </cell>
          <cell r="J1952">
            <v>443.91</v>
          </cell>
        </row>
        <row r="1953">
          <cell r="A1953" t="str">
            <v>BSC_Wien_G</v>
          </cell>
          <cell r="B1953">
            <v>9115</v>
          </cell>
          <cell r="C1953" t="str">
            <v>WI20_MC_Wallensteinstr</v>
          </cell>
          <cell r="D1953">
            <v>1</v>
          </cell>
          <cell r="E1953">
            <v>1</v>
          </cell>
          <cell r="F1953">
            <v>2.5</v>
          </cell>
          <cell r="G1953">
            <v>85.17</v>
          </cell>
          <cell r="H1953">
            <v>0.77</v>
          </cell>
          <cell r="I1953">
            <v>26.37</v>
          </cell>
          <cell r="J1953">
            <v>130.04</v>
          </cell>
        </row>
        <row r="1954">
          <cell r="A1954" t="str">
            <v>BSC_Wien_G</v>
          </cell>
          <cell r="B1954">
            <v>124</v>
          </cell>
          <cell r="C1954" t="str">
            <v>WI20_Perinetgasse</v>
          </cell>
          <cell r="D1954">
            <v>1</v>
          </cell>
          <cell r="E1954">
            <v>1</v>
          </cell>
          <cell r="F1954">
            <v>8.76</v>
          </cell>
          <cell r="G1954">
            <v>106.86</v>
          </cell>
          <cell r="H1954">
            <v>3.01</v>
          </cell>
          <cell r="I1954">
            <v>36.67</v>
          </cell>
          <cell r="J1954">
            <v>505.2</v>
          </cell>
        </row>
        <row r="1955">
          <cell r="A1955" t="str">
            <v>BSC_Wien_G</v>
          </cell>
          <cell r="B1955">
            <v>125</v>
          </cell>
          <cell r="C1955" t="str">
            <v>WI20_Perinetgasse</v>
          </cell>
          <cell r="D1955">
            <v>1</v>
          </cell>
          <cell r="E1955">
            <v>2</v>
          </cell>
          <cell r="F1955">
            <v>1.49</v>
          </cell>
          <cell r="G1955">
            <v>50.67</v>
          </cell>
          <cell r="H1955">
            <v>0.33</v>
          </cell>
          <cell r="I1955">
            <v>11.14</v>
          </cell>
          <cell r="J1955">
            <v>54.95</v>
          </cell>
        </row>
        <row r="1956">
          <cell r="A1956" t="str">
            <v>BSC_Wien_G</v>
          </cell>
          <cell r="B1956">
            <v>126</v>
          </cell>
          <cell r="C1956" t="str">
            <v>WI20_Perinetgasse</v>
          </cell>
          <cell r="D1956">
            <v>1</v>
          </cell>
          <cell r="E1956">
            <v>3</v>
          </cell>
          <cell r="F1956">
            <v>4.5</v>
          </cell>
          <cell r="G1956">
            <v>54.94</v>
          </cell>
          <cell r="H1956">
            <v>1.45</v>
          </cell>
          <cell r="I1956">
            <v>17.64</v>
          </cell>
          <cell r="J1956">
            <v>243.01</v>
          </cell>
        </row>
        <row r="1957">
          <cell r="A1957" t="str">
            <v>BSC_Wien_L</v>
          </cell>
          <cell r="B1957">
            <v>2171</v>
          </cell>
          <cell r="C1957" t="str">
            <v>WI21_A22_Brigittenauer_Bruecke</v>
          </cell>
          <cell r="D1957">
            <v>1</v>
          </cell>
          <cell r="E1957">
            <v>1</v>
          </cell>
          <cell r="F1957">
            <v>2.73</v>
          </cell>
          <cell r="G1957">
            <v>33.32</v>
          </cell>
          <cell r="H1957">
            <v>0.73</v>
          </cell>
          <cell r="I1957">
            <v>8.8800000000000008</v>
          </cell>
          <cell r="J1957">
            <v>122.37</v>
          </cell>
        </row>
        <row r="1958">
          <cell r="A1958" t="str">
            <v>BSC_Wien_L</v>
          </cell>
          <cell r="B1958">
            <v>2170</v>
          </cell>
          <cell r="C1958" t="str">
            <v>WI21_A22_Nordbruecke</v>
          </cell>
          <cell r="D1958">
            <v>1</v>
          </cell>
          <cell r="E1958">
            <v>1</v>
          </cell>
          <cell r="F1958">
            <v>1.96</v>
          </cell>
          <cell r="G1958">
            <v>66.88</v>
          </cell>
          <cell r="H1958">
            <v>0.54</v>
          </cell>
          <cell r="I1958">
            <v>18.34</v>
          </cell>
          <cell r="J1958">
            <v>90.43</v>
          </cell>
        </row>
        <row r="1959">
          <cell r="A1959" t="str">
            <v>BSC_Wien_H</v>
          </cell>
          <cell r="B1959">
            <v>409</v>
          </cell>
          <cell r="C1959" t="str">
            <v>WI21_Autokaderstr</v>
          </cell>
          <cell r="D1959">
            <v>1</v>
          </cell>
          <cell r="E1959">
            <v>1</v>
          </cell>
          <cell r="F1959">
            <v>3.52</v>
          </cell>
          <cell r="G1959">
            <v>119.91</v>
          </cell>
          <cell r="H1959">
            <v>1.1499999999999999</v>
          </cell>
          <cell r="I1959">
            <v>39.24</v>
          </cell>
          <cell r="J1959">
            <v>193.54</v>
          </cell>
        </row>
        <row r="1960">
          <cell r="A1960" t="str">
            <v>BSC_Wien_H</v>
          </cell>
          <cell r="B1960">
            <v>410</v>
          </cell>
          <cell r="C1960" t="str">
            <v>WI21_Autokaderstr</v>
          </cell>
          <cell r="D1960">
            <v>1</v>
          </cell>
          <cell r="E1960">
            <v>2</v>
          </cell>
          <cell r="F1960">
            <v>2.7</v>
          </cell>
          <cell r="G1960">
            <v>32.96</v>
          </cell>
          <cell r="H1960">
            <v>0.75</v>
          </cell>
          <cell r="I1960">
            <v>9.11</v>
          </cell>
          <cell r="J1960">
            <v>125.46</v>
          </cell>
        </row>
        <row r="1961">
          <cell r="A1961" t="str">
            <v>BSC_Wien_H</v>
          </cell>
          <cell r="B1961">
            <v>411</v>
          </cell>
          <cell r="C1961" t="str">
            <v>WI21_Autokaderstr</v>
          </cell>
          <cell r="D1961">
            <v>1</v>
          </cell>
          <cell r="E1961">
            <v>3</v>
          </cell>
          <cell r="F1961">
            <v>2.79</v>
          </cell>
          <cell r="G1961">
            <v>33.99</v>
          </cell>
          <cell r="H1961">
            <v>0.82</v>
          </cell>
          <cell r="I1961">
            <v>9.9499999999999993</v>
          </cell>
          <cell r="J1961">
            <v>137.04</v>
          </cell>
        </row>
        <row r="1962">
          <cell r="A1962" t="str">
            <v>BSC_Wien_L</v>
          </cell>
          <cell r="B1962">
            <v>2208</v>
          </cell>
          <cell r="C1962" t="str">
            <v>WI21_Bessemerstr</v>
          </cell>
          <cell r="D1962">
            <v>1</v>
          </cell>
          <cell r="E1962">
            <v>1</v>
          </cell>
          <cell r="F1962">
            <v>2.33</v>
          </cell>
          <cell r="G1962">
            <v>79.55</v>
          </cell>
          <cell r="H1962">
            <v>0.45</v>
          </cell>
          <cell r="I1962">
            <v>15.47</v>
          </cell>
          <cell r="J1962">
            <v>76.31</v>
          </cell>
        </row>
        <row r="1963">
          <cell r="A1963" t="str">
            <v>BSC_Wien_L</v>
          </cell>
          <cell r="B1963">
            <v>2209</v>
          </cell>
          <cell r="C1963" t="str">
            <v>WI21_Bessemerstr</v>
          </cell>
          <cell r="D1963">
            <v>1</v>
          </cell>
          <cell r="E1963">
            <v>2</v>
          </cell>
          <cell r="F1963">
            <v>2.48</v>
          </cell>
          <cell r="G1963">
            <v>84.4</v>
          </cell>
          <cell r="H1963">
            <v>0.71</v>
          </cell>
          <cell r="I1963">
            <v>24.07</v>
          </cell>
          <cell r="J1963">
            <v>118.68</v>
          </cell>
        </row>
        <row r="1964">
          <cell r="A1964" t="str">
            <v>BSC_Wien_L</v>
          </cell>
          <cell r="B1964">
            <v>2210</v>
          </cell>
          <cell r="C1964" t="str">
            <v>WI21_Bessemerstr</v>
          </cell>
          <cell r="D1964">
            <v>1</v>
          </cell>
          <cell r="E1964">
            <v>3</v>
          </cell>
          <cell r="F1964">
            <v>3.44</v>
          </cell>
          <cell r="G1964">
            <v>42.01</v>
          </cell>
          <cell r="H1964">
            <v>0.91</v>
          </cell>
          <cell r="I1964">
            <v>11.11</v>
          </cell>
          <cell r="J1964">
            <v>153.1</v>
          </cell>
        </row>
        <row r="1965">
          <cell r="A1965" t="str">
            <v>BSC_Wien_H</v>
          </cell>
          <cell r="B1965">
            <v>2197</v>
          </cell>
          <cell r="C1965" t="str">
            <v>WI21_Bruenner_Str_OEBB</v>
          </cell>
          <cell r="D1965">
            <v>1</v>
          </cell>
          <cell r="E1965">
            <v>1</v>
          </cell>
          <cell r="F1965">
            <v>2.46</v>
          </cell>
          <cell r="G1965">
            <v>30.03</v>
          </cell>
          <cell r="H1965">
            <v>0.62</v>
          </cell>
          <cell r="I1965">
            <v>7.52</v>
          </cell>
          <cell r="J1965">
            <v>103.65</v>
          </cell>
        </row>
        <row r="1966">
          <cell r="A1966" t="str">
            <v>BSC_Wien_H</v>
          </cell>
          <cell r="B1966">
            <v>2198</v>
          </cell>
          <cell r="C1966" t="str">
            <v>WI21_Bruenner_Str_OEBB</v>
          </cell>
          <cell r="D1966">
            <v>1</v>
          </cell>
          <cell r="E1966">
            <v>2</v>
          </cell>
          <cell r="F1966">
            <v>2.39</v>
          </cell>
          <cell r="G1966">
            <v>81.42</v>
          </cell>
          <cell r="H1966">
            <v>0.77</v>
          </cell>
          <cell r="I1966">
            <v>26.06</v>
          </cell>
          <cell r="J1966">
            <v>128.53</v>
          </cell>
        </row>
        <row r="1967">
          <cell r="A1967" t="str">
            <v>BSC_Wien_H</v>
          </cell>
          <cell r="B1967">
            <v>2199</v>
          </cell>
          <cell r="C1967" t="str">
            <v>WI21_Bruenner_Str_OEBB</v>
          </cell>
          <cell r="D1967">
            <v>1</v>
          </cell>
          <cell r="E1967">
            <v>3</v>
          </cell>
          <cell r="F1967">
            <v>4.75</v>
          </cell>
          <cell r="G1967">
            <v>57.89</v>
          </cell>
          <cell r="H1967">
            <v>1.18</v>
          </cell>
          <cell r="I1967">
            <v>14.38</v>
          </cell>
          <cell r="J1967">
            <v>198.14</v>
          </cell>
        </row>
        <row r="1968">
          <cell r="A1968" t="str">
            <v>BSC_Wien_H</v>
          </cell>
          <cell r="B1968">
            <v>412</v>
          </cell>
          <cell r="C1968" t="str">
            <v>WI21_Bruennerstr</v>
          </cell>
          <cell r="D1968">
            <v>1</v>
          </cell>
          <cell r="E1968">
            <v>1</v>
          </cell>
          <cell r="F1968">
            <v>6.46</v>
          </cell>
          <cell r="G1968">
            <v>78.84</v>
          </cell>
          <cell r="H1968">
            <v>1.91</v>
          </cell>
          <cell r="I1968">
            <v>23.26</v>
          </cell>
          <cell r="J1968">
            <v>320.39999999999998</v>
          </cell>
        </row>
        <row r="1969">
          <cell r="A1969" t="str">
            <v>BSC_Wien_H</v>
          </cell>
          <cell r="B1969">
            <v>413</v>
          </cell>
          <cell r="C1969" t="str">
            <v>WI21_Bruennerstr</v>
          </cell>
          <cell r="D1969">
            <v>1</v>
          </cell>
          <cell r="E1969">
            <v>2</v>
          </cell>
          <cell r="F1969">
            <v>3.88</v>
          </cell>
          <cell r="G1969">
            <v>47.32</v>
          </cell>
          <cell r="H1969">
            <v>1.36</v>
          </cell>
          <cell r="I1969">
            <v>16.54</v>
          </cell>
          <cell r="J1969">
            <v>227.92</v>
          </cell>
        </row>
        <row r="1970">
          <cell r="A1970" t="str">
            <v>BSC_Wien_H</v>
          </cell>
          <cell r="B1970">
            <v>414</v>
          </cell>
          <cell r="C1970" t="str">
            <v>WI21_Bruennerstr</v>
          </cell>
          <cell r="D1970">
            <v>1</v>
          </cell>
          <cell r="E1970">
            <v>3</v>
          </cell>
          <cell r="F1970">
            <v>5.55</v>
          </cell>
          <cell r="G1970">
            <v>67.739999999999995</v>
          </cell>
          <cell r="H1970">
            <v>1.9</v>
          </cell>
          <cell r="I1970">
            <v>23.15</v>
          </cell>
          <cell r="J1970">
            <v>318.95999999999998</v>
          </cell>
        </row>
        <row r="1971">
          <cell r="A1971" t="str">
            <v>BSC_Wien_H</v>
          </cell>
          <cell r="B1971">
            <v>2200</v>
          </cell>
          <cell r="C1971" t="str">
            <v>WI21_Dopschstr</v>
          </cell>
          <cell r="D1971">
            <v>1</v>
          </cell>
          <cell r="E1971">
            <v>1</v>
          </cell>
          <cell r="F1971">
            <v>3.8</v>
          </cell>
          <cell r="G1971">
            <v>46.37</v>
          </cell>
          <cell r="H1971">
            <v>1.0900000000000001</v>
          </cell>
          <cell r="I1971">
            <v>13.24</v>
          </cell>
          <cell r="J1971">
            <v>182.41</v>
          </cell>
        </row>
        <row r="1972">
          <cell r="A1972" t="str">
            <v>BSC_Wien_H</v>
          </cell>
          <cell r="B1972">
            <v>2201</v>
          </cell>
          <cell r="C1972" t="str">
            <v>WI21_Dopschstr</v>
          </cell>
          <cell r="D1972">
            <v>1</v>
          </cell>
          <cell r="E1972">
            <v>2</v>
          </cell>
          <cell r="F1972">
            <v>2.58</v>
          </cell>
          <cell r="G1972">
            <v>31.49</v>
          </cell>
          <cell r="H1972">
            <v>0.67</v>
          </cell>
          <cell r="I1972">
            <v>8.1300000000000008</v>
          </cell>
          <cell r="J1972">
            <v>112.04</v>
          </cell>
        </row>
        <row r="1973">
          <cell r="A1973" t="str">
            <v>BSC_Wien_H</v>
          </cell>
          <cell r="B1973">
            <v>2202</v>
          </cell>
          <cell r="C1973" t="str">
            <v>WI21_Dopschstr</v>
          </cell>
          <cell r="D1973">
            <v>1</v>
          </cell>
          <cell r="E1973">
            <v>3</v>
          </cell>
          <cell r="F1973">
            <v>3.81</v>
          </cell>
          <cell r="G1973">
            <v>46.4</v>
          </cell>
          <cell r="H1973">
            <v>0.91</v>
          </cell>
          <cell r="I1973">
            <v>11.14</v>
          </cell>
          <cell r="J1973">
            <v>153.53</v>
          </cell>
        </row>
        <row r="1974">
          <cell r="A1974" t="str">
            <v>BSC_Wien_L</v>
          </cell>
          <cell r="B1974">
            <v>2205</v>
          </cell>
          <cell r="C1974" t="str">
            <v>WI21_Franz_Jonas_Platz</v>
          </cell>
          <cell r="D1974">
            <v>1</v>
          </cell>
          <cell r="E1974">
            <v>1</v>
          </cell>
          <cell r="F1974">
            <v>5.99</v>
          </cell>
          <cell r="G1974">
            <v>73.05</v>
          </cell>
          <cell r="H1974">
            <v>2.2000000000000002</v>
          </cell>
          <cell r="I1974">
            <v>26.81</v>
          </cell>
          <cell r="J1974">
            <v>369.28</v>
          </cell>
        </row>
        <row r="1975">
          <cell r="A1975" t="str">
            <v>BSC_Wien_L</v>
          </cell>
          <cell r="B1975">
            <v>2206</v>
          </cell>
          <cell r="C1975" t="str">
            <v>WI21_Franz_Jonas_Platz</v>
          </cell>
          <cell r="D1975">
            <v>1</v>
          </cell>
          <cell r="E1975">
            <v>2</v>
          </cell>
          <cell r="F1975">
            <v>3.64</v>
          </cell>
          <cell r="G1975">
            <v>44.39</v>
          </cell>
          <cell r="H1975">
            <v>1.33</v>
          </cell>
          <cell r="I1975">
            <v>16.16</v>
          </cell>
          <cell r="J1975">
            <v>222.64</v>
          </cell>
        </row>
        <row r="1976">
          <cell r="A1976" t="str">
            <v>BSC_Wien_L</v>
          </cell>
          <cell r="B1976">
            <v>2207</v>
          </cell>
          <cell r="C1976" t="str">
            <v>WI21_Franz_Jonas_Platz</v>
          </cell>
          <cell r="D1976">
            <v>1</v>
          </cell>
          <cell r="E1976">
            <v>3</v>
          </cell>
          <cell r="F1976">
            <v>4.9400000000000004</v>
          </cell>
          <cell r="G1976">
            <v>60.24</v>
          </cell>
          <cell r="H1976">
            <v>1.86</v>
          </cell>
          <cell r="I1976">
            <v>22.65</v>
          </cell>
          <cell r="J1976">
            <v>311.99</v>
          </cell>
        </row>
        <row r="1977">
          <cell r="A1977" t="str">
            <v>BSC_Wien_L</v>
          </cell>
          <cell r="B1977">
            <v>281</v>
          </cell>
          <cell r="C1977" t="str">
            <v>WI21_Freytaggasse</v>
          </cell>
          <cell r="D1977">
            <v>1</v>
          </cell>
          <cell r="E1977">
            <v>1</v>
          </cell>
          <cell r="F1977">
            <v>6.46</v>
          </cell>
          <cell r="G1977">
            <v>78.75</v>
          </cell>
          <cell r="H1977">
            <v>2.2200000000000002</v>
          </cell>
          <cell r="I1977">
            <v>27.08</v>
          </cell>
          <cell r="J1977">
            <v>373.06</v>
          </cell>
        </row>
        <row r="1978">
          <cell r="A1978" t="str">
            <v>BSC_Wien_L</v>
          </cell>
          <cell r="B1978">
            <v>282</v>
          </cell>
          <cell r="C1978" t="str">
            <v>WI21_Freytaggasse</v>
          </cell>
          <cell r="D1978">
            <v>1</v>
          </cell>
          <cell r="E1978">
            <v>2</v>
          </cell>
          <cell r="F1978">
            <v>5.24</v>
          </cell>
          <cell r="G1978">
            <v>63.84</v>
          </cell>
          <cell r="H1978">
            <v>1.44</v>
          </cell>
          <cell r="I1978">
            <v>17.510000000000002</v>
          </cell>
          <cell r="J1978">
            <v>241.25</v>
          </cell>
        </row>
        <row r="1979">
          <cell r="A1979" t="str">
            <v>BSC_Wien_L</v>
          </cell>
          <cell r="B1979">
            <v>283</v>
          </cell>
          <cell r="C1979" t="str">
            <v>WI21_Freytaggasse</v>
          </cell>
          <cell r="D1979">
            <v>1</v>
          </cell>
          <cell r="E1979">
            <v>3</v>
          </cell>
          <cell r="F1979">
            <v>3.59</v>
          </cell>
          <cell r="G1979">
            <v>43.78</v>
          </cell>
          <cell r="H1979">
            <v>1.1399999999999999</v>
          </cell>
          <cell r="I1979">
            <v>13.86</v>
          </cell>
          <cell r="J1979">
            <v>190.96</v>
          </cell>
        </row>
        <row r="1980">
          <cell r="A1980" t="str">
            <v>BSC_Wien_H</v>
          </cell>
          <cell r="B1980">
            <v>2220</v>
          </cell>
          <cell r="C1980" t="str">
            <v>WI21_Grenzweg</v>
          </cell>
          <cell r="D1980">
            <v>1</v>
          </cell>
          <cell r="E1980">
            <v>1</v>
          </cell>
          <cell r="F1980">
            <v>2.63</v>
          </cell>
          <cell r="G1980">
            <v>32.04</v>
          </cell>
          <cell r="H1980">
            <v>0.6</v>
          </cell>
          <cell r="I1980">
            <v>7.35</v>
          </cell>
          <cell r="J1980">
            <v>101.23</v>
          </cell>
        </row>
        <row r="1981">
          <cell r="A1981" t="str">
            <v>BSC_Wien_H</v>
          </cell>
          <cell r="B1981">
            <v>2221</v>
          </cell>
          <cell r="C1981" t="str">
            <v>WI21_Grenzweg</v>
          </cell>
          <cell r="D1981">
            <v>1</v>
          </cell>
          <cell r="E1981">
            <v>2</v>
          </cell>
          <cell r="F1981">
            <v>2.54</v>
          </cell>
          <cell r="G1981">
            <v>86.7</v>
          </cell>
          <cell r="H1981">
            <v>0.68</v>
          </cell>
          <cell r="I1981">
            <v>23.04</v>
          </cell>
          <cell r="J1981">
            <v>113.63</v>
          </cell>
        </row>
        <row r="1982">
          <cell r="A1982" t="str">
            <v>BSC_Wien_H</v>
          </cell>
          <cell r="B1982">
            <v>2222</v>
          </cell>
          <cell r="C1982" t="str">
            <v>WI21_Grenzweg</v>
          </cell>
          <cell r="D1982">
            <v>1</v>
          </cell>
          <cell r="E1982">
            <v>3</v>
          </cell>
          <cell r="F1982">
            <v>1.82</v>
          </cell>
          <cell r="G1982">
            <v>62.17</v>
          </cell>
          <cell r="H1982">
            <v>0.52</v>
          </cell>
          <cell r="I1982">
            <v>17.59</v>
          </cell>
          <cell r="J1982">
            <v>86.75</v>
          </cell>
        </row>
        <row r="1983">
          <cell r="A1983" t="str">
            <v>BSC_Wien_H</v>
          </cell>
          <cell r="B1983">
            <v>2189</v>
          </cell>
          <cell r="C1983" t="str">
            <v>WI21_Kantnergasse</v>
          </cell>
          <cell r="D1983">
            <v>1</v>
          </cell>
          <cell r="E1983">
            <v>1</v>
          </cell>
          <cell r="F1983">
            <v>5.53</v>
          </cell>
          <cell r="G1983">
            <v>67.38</v>
          </cell>
          <cell r="H1983">
            <v>2.0499999999999998</v>
          </cell>
          <cell r="I1983">
            <v>25.03</v>
          </cell>
          <cell r="J1983">
            <v>344.86</v>
          </cell>
        </row>
        <row r="1984">
          <cell r="A1984" t="str">
            <v>BSC_Wien_H</v>
          </cell>
          <cell r="B1984">
            <v>2190</v>
          </cell>
          <cell r="C1984" t="str">
            <v>WI21_Kantnergasse</v>
          </cell>
          <cell r="D1984">
            <v>1</v>
          </cell>
          <cell r="E1984">
            <v>2</v>
          </cell>
          <cell r="F1984">
            <v>3.66</v>
          </cell>
          <cell r="G1984">
            <v>44.66</v>
          </cell>
          <cell r="H1984">
            <v>1.1399999999999999</v>
          </cell>
          <cell r="I1984">
            <v>13.94</v>
          </cell>
          <cell r="J1984">
            <v>192.06</v>
          </cell>
        </row>
        <row r="1985">
          <cell r="A1985" t="str">
            <v>BSC_Wien_H</v>
          </cell>
          <cell r="B1985">
            <v>2191</v>
          </cell>
          <cell r="C1985" t="str">
            <v>WI21_Kantnergasse</v>
          </cell>
          <cell r="D1985">
            <v>1</v>
          </cell>
          <cell r="E1985">
            <v>3</v>
          </cell>
          <cell r="F1985">
            <v>4.92</v>
          </cell>
          <cell r="G1985">
            <v>59.94</v>
          </cell>
          <cell r="H1985">
            <v>1.71</v>
          </cell>
          <cell r="I1985">
            <v>20.84</v>
          </cell>
          <cell r="J1985">
            <v>287.04000000000002</v>
          </cell>
        </row>
        <row r="1986">
          <cell r="A1986" t="str">
            <v>BSC_Wien_L</v>
          </cell>
          <cell r="B1986">
            <v>489</v>
          </cell>
          <cell r="C1986" t="str">
            <v>WI21_Koloniestr</v>
          </cell>
          <cell r="D1986">
            <v>1</v>
          </cell>
          <cell r="E1986">
            <v>1</v>
          </cell>
          <cell r="F1986">
            <v>3.44</v>
          </cell>
          <cell r="G1986">
            <v>42.01</v>
          </cell>
          <cell r="H1986">
            <v>0.97</v>
          </cell>
          <cell r="I1986">
            <v>11.84</v>
          </cell>
          <cell r="J1986">
            <v>163.13</v>
          </cell>
        </row>
        <row r="1987">
          <cell r="A1987" t="str">
            <v>BSC_Wien_L</v>
          </cell>
          <cell r="B1987">
            <v>491</v>
          </cell>
          <cell r="C1987" t="str">
            <v>WI21_Koloniestr</v>
          </cell>
          <cell r="D1987">
            <v>1</v>
          </cell>
          <cell r="E1987">
            <v>2</v>
          </cell>
          <cell r="F1987">
            <v>3.26</v>
          </cell>
          <cell r="G1987">
            <v>39.79</v>
          </cell>
          <cell r="H1987">
            <v>1.05</v>
          </cell>
          <cell r="I1987">
            <v>12.85</v>
          </cell>
          <cell r="J1987">
            <v>177.04</v>
          </cell>
        </row>
        <row r="1988">
          <cell r="A1988" t="str">
            <v>BSC_Wien_L</v>
          </cell>
          <cell r="B1988">
            <v>492</v>
          </cell>
          <cell r="C1988" t="str">
            <v>WI21_Koloniestr</v>
          </cell>
          <cell r="D1988">
            <v>1</v>
          </cell>
          <cell r="E1988">
            <v>3</v>
          </cell>
          <cell r="F1988">
            <v>5.54</v>
          </cell>
          <cell r="G1988">
            <v>67.62</v>
          </cell>
          <cell r="H1988">
            <v>1.92</v>
          </cell>
          <cell r="I1988">
            <v>23.47</v>
          </cell>
          <cell r="J1988">
            <v>323.35000000000002</v>
          </cell>
        </row>
        <row r="1989">
          <cell r="A1989" t="str">
            <v>BSC_Wien_H</v>
          </cell>
          <cell r="B1989">
            <v>408</v>
          </cell>
          <cell r="C1989" t="str">
            <v>WI21_Langenzersdorfer_Str</v>
          </cell>
          <cell r="D1989">
            <v>1</v>
          </cell>
          <cell r="E1989">
            <v>1</v>
          </cell>
          <cell r="F1989">
            <v>7.02</v>
          </cell>
          <cell r="G1989">
            <v>85.61</v>
          </cell>
          <cell r="H1989">
            <v>2.73</v>
          </cell>
          <cell r="I1989">
            <v>33.270000000000003</v>
          </cell>
          <cell r="J1989">
            <v>458.33</v>
          </cell>
        </row>
        <row r="1990">
          <cell r="A1990" t="str">
            <v>BSC_Wien_H</v>
          </cell>
          <cell r="B1990">
            <v>9940</v>
          </cell>
          <cell r="C1990" t="str">
            <v>WI21_Langenzersdorfer_Str</v>
          </cell>
          <cell r="D1990">
            <v>2</v>
          </cell>
          <cell r="E1990">
            <v>1</v>
          </cell>
          <cell r="F1990">
            <v>3.63</v>
          </cell>
          <cell r="G1990">
            <v>44.24</v>
          </cell>
          <cell r="H1990">
            <v>1.03</v>
          </cell>
          <cell r="I1990">
            <v>12.62</v>
          </cell>
          <cell r="J1990">
            <v>173.81</v>
          </cell>
        </row>
        <row r="1991">
          <cell r="A1991" t="str">
            <v>BSC_Wien_H</v>
          </cell>
          <cell r="B1991">
            <v>334</v>
          </cell>
          <cell r="C1991" t="str">
            <v>WI21_Meistergasse</v>
          </cell>
          <cell r="D1991">
            <v>1</v>
          </cell>
          <cell r="E1991">
            <v>1</v>
          </cell>
          <cell r="F1991">
            <v>2.97</v>
          </cell>
          <cell r="G1991">
            <v>36.22</v>
          </cell>
          <cell r="H1991">
            <v>0.8</v>
          </cell>
          <cell r="I1991">
            <v>9.8000000000000007</v>
          </cell>
          <cell r="J1991">
            <v>135.06</v>
          </cell>
        </row>
        <row r="1992">
          <cell r="A1992" t="str">
            <v>BSC_Wien_H</v>
          </cell>
          <cell r="B1992">
            <v>335</v>
          </cell>
          <cell r="C1992" t="str">
            <v>WI21_Meistergasse</v>
          </cell>
          <cell r="D1992">
            <v>1</v>
          </cell>
          <cell r="E1992">
            <v>2</v>
          </cell>
          <cell r="F1992">
            <v>5.87</v>
          </cell>
          <cell r="G1992">
            <v>71.61</v>
          </cell>
          <cell r="H1992">
            <v>1.62</v>
          </cell>
          <cell r="I1992">
            <v>19.77</v>
          </cell>
          <cell r="J1992">
            <v>272.38</v>
          </cell>
        </row>
        <row r="1993">
          <cell r="A1993" t="str">
            <v>BSC_Wien_H</v>
          </cell>
          <cell r="B1993">
            <v>2354</v>
          </cell>
          <cell r="C1993" t="str">
            <v>WI21_Meistergasse</v>
          </cell>
          <cell r="D1993">
            <v>1</v>
          </cell>
          <cell r="E1993">
            <v>3</v>
          </cell>
          <cell r="F1993">
            <v>2.64</v>
          </cell>
          <cell r="G1993">
            <v>32.22</v>
          </cell>
          <cell r="H1993">
            <v>0.92</v>
          </cell>
          <cell r="I1993">
            <v>11.18</v>
          </cell>
          <cell r="J1993">
            <v>153.97999999999999</v>
          </cell>
        </row>
        <row r="1994">
          <cell r="A1994" t="str">
            <v>BSC_Wien_H</v>
          </cell>
          <cell r="B1994">
            <v>2195</v>
          </cell>
          <cell r="C1994" t="str">
            <v>WI21_Oswald_Redlich_Str</v>
          </cell>
          <cell r="D1994">
            <v>1</v>
          </cell>
          <cell r="E1994">
            <v>1</v>
          </cell>
          <cell r="F1994">
            <v>3.95</v>
          </cell>
          <cell r="G1994">
            <v>48.14</v>
          </cell>
          <cell r="H1994">
            <v>1.1499999999999999</v>
          </cell>
          <cell r="I1994">
            <v>14.06</v>
          </cell>
          <cell r="J1994">
            <v>193.65</v>
          </cell>
        </row>
        <row r="1995">
          <cell r="A1995" t="str">
            <v>BSC_Wien_H</v>
          </cell>
          <cell r="B1995">
            <v>2196</v>
          </cell>
          <cell r="C1995" t="str">
            <v>WI21_Oswald_Redlich_Str</v>
          </cell>
          <cell r="D1995">
            <v>1</v>
          </cell>
          <cell r="E1995">
            <v>2</v>
          </cell>
          <cell r="F1995">
            <v>5.75</v>
          </cell>
          <cell r="G1995">
            <v>70.12</v>
          </cell>
          <cell r="H1995">
            <v>1.64</v>
          </cell>
          <cell r="I1995">
            <v>19.989999999999998</v>
          </cell>
          <cell r="J1995">
            <v>275.45</v>
          </cell>
        </row>
        <row r="1996">
          <cell r="A1996" t="str">
            <v>BSC_Wien_H</v>
          </cell>
          <cell r="B1996">
            <v>2181</v>
          </cell>
          <cell r="C1996" t="str">
            <v>WI21_Prager_Str</v>
          </cell>
          <cell r="D1996">
            <v>1</v>
          </cell>
          <cell r="E1996">
            <v>1</v>
          </cell>
          <cell r="F1996">
            <v>2.91</v>
          </cell>
          <cell r="G1996">
            <v>35.520000000000003</v>
          </cell>
          <cell r="H1996">
            <v>0.88</v>
          </cell>
          <cell r="I1996">
            <v>10.68</v>
          </cell>
          <cell r="J1996">
            <v>147.07</v>
          </cell>
        </row>
        <row r="1997">
          <cell r="A1997" t="str">
            <v>BSC_Wien_H</v>
          </cell>
          <cell r="B1997">
            <v>2182</v>
          </cell>
          <cell r="C1997" t="str">
            <v>WI21_Prager_Str</v>
          </cell>
          <cell r="D1997">
            <v>1</v>
          </cell>
          <cell r="E1997">
            <v>2</v>
          </cell>
          <cell r="F1997">
            <v>1.89</v>
          </cell>
          <cell r="G1997">
            <v>22.99</v>
          </cell>
          <cell r="H1997">
            <v>0.49</v>
          </cell>
          <cell r="I1997">
            <v>5.99</v>
          </cell>
          <cell r="J1997">
            <v>82.53</v>
          </cell>
        </row>
        <row r="1998">
          <cell r="A1998" t="str">
            <v>BSC_Wien_H</v>
          </cell>
          <cell r="B1998">
            <v>2184</v>
          </cell>
          <cell r="C1998" t="str">
            <v>WI21_Prager_Str</v>
          </cell>
          <cell r="D1998">
            <v>1</v>
          </cell>
          <cell r="E1998">
            <v>3</v>
          </cell>
          <cell r="F1998">
            <v>2.7</v>
          </cell>
          <cell r="G1998">
            <v>32.93</v>
          </cell>
          <cell r="H1998">
            <v>0.8</v>
          </cell>
          <cell r="I1998">
            <v>9.76</v>
          </cell>
          <cell r="J1998">
            <v>134.44999999999999</v>
          </cell>
        </row>
        <row r="1999">
          <cell r="A1999" t="str">
            <v>BSC_Wien_H</v>
          </cell>
          <cell r="B1999">
            <v>2192</v>
          </cell>
          <cell r="C1999" t="str">
            <v>WI21_Ruthnergasse</v>
          </cell>
          <cell r="D1999">
            <v>1</v>
          </cell>
          <cell r="E1999">
            <v>1</v>
          </cell>
          <cell r="F1999">
            <v>2.12</v>
          </cell>
          <cell r="G1999">
            <v>72.05</v>
          </cell>
          <cell r="H1999">
            <v>0.48</v>
          </cell>
          <cell r="I1999">
            <v>16.36</v>
          </cell>
          <cell r="J1999">
            <v>80.66</v>
          </cell>
        </row>
        <row r="2000">
          <cell r="A2000" t="str">
            <v>BSC_Wien_H</v>
          </cell>
          <cell r="B2000">
            <v>2193</v>
          </cell>
          <cell r="C2000" t="str">
            <v>WI21_Ruthnergasse</v>
          </cell>
          <cell r="D2000">
            <v>1</v>
          </cell>
          <cell r="E2000">
            <v>2</v>
          </cell>
          <cell r="F2000">
            <v>2.0299999999999998</v>
          </cell>
          <cell r="G2000">
            <v>69.239999999999995</v>
          </cell>
          <cell r="H2000">
            <v>0.7</v>
          </cell>
          <cell r="I2000">
            <v>23.9</v>
          </cell>
          <cell r="J2000">
            <v>117.88</v>
          </cell>
        </row>
        <row r="2001">
          <cell r="A2001" t="str">
            <v>BSC_Wien_H</v>
          </cell>
          <cell r="B2001">
            <v>2194</v>
          </cell>
          <cell r="C2001" t="str">
            <v>WI21_Ruthnergasse</v>
          </cell>
          <cell r="D2001">
            <v>1</v>
          </cell>
          <cell r="E2001">
            <v>3</v>
          </cell>
          <cell r="F2001">
            <v>4.1100000000000003</v>
          </cell>
          <cell r="G2001">
            <v>50.06</v>
          </cell>
          <cell r="H2001">
            <v>0.97</v>
          </cell>
          <cell r="I2001">
            <v>11.8</v>
          </cell>
          <cell r="J2001">
            <v>162.51</v>
          </cell>
        </row>
        <row r="2002">
          <cell r="A2002" t="str">
            <v>BSC_Wien_H</v>
          </cell>
          <cell r="B2002">
            <v>331</v>
          </cell>
          <cell r="C2002" t="str">
            <v>WI21_Siemensstr</v>
          </cell>
          <cell r="D2002">
            <v>1</v>
          </cell>
          <cell r="E2002">
            <v>1</v>
          </cell>
          <cell r="F2002">
            <v>1.82</v>
          </cell>
          <cell r="G2002">
            <v>22.22</v>
          </cell>
          <cell r="H2002">
            <v>0.53</v>
          </cell>
          <cell r="I2002">
            <v>6.49</v>
          </cell>
          <cell r="J2002">
            <v>89.47</v>
          </cell>
        </row>
        <row r="2003">
          <cell r="A2003" t="str">
            <v>BSC_Wien_H</v>
          </cell>
          <cell r="B2003">
            <v>332</v>
          </cell>
          <cell r="C2003" t="str">
            <v>WI21_Siemensstr</v>
          </cell>
          <cell r="D2003">
            <v>1</v>
          </cell>
          <cell r="E2003">
            <v>2</v>
          </cell>
          <cell r="F2003">
            <v>5.66</v>
          </cell>
          <cell r="G2003">
            <v>69.05</v>
          </cell>
          <cell r="H2003">
            <v>1.92</v>
          </cell>
          <cell r="I2003">
            <v>23.42</v>
          </cell>
          <cell r="J2003">
            <v>322.67</v>
          </cell>
        </row>
        <row r="2004">
          <cell r="A2004" t="str">
            <v>BSC_Wien_H</v>
          </cell>
          <cell r="B2004">
            <v>333</v>
          </cell>
          <cell r="C2004" t="str">
            <v>WI21_Siemensstr</v>
          </cell>
          <cell r="D2004">
            <v>1</v>
          </cell>
          <cell r="E2004">
            <v>3</v>
          </cell>
          <cell r="F2004">
            <v>3.9</v>
          </cell>
          <cell r="G2004">
            <v>47.5</v>
          </cell>
          <cell r="H2004">
            <v>0.76</v>
          </cell>
          <cell r="I2004">
            <v>9.24</v>
          </cell>
          <cell r="J2004">
            <v>127.36</v>
          </cell>
        </row>
        <row r="2005">
          <cell r="A2005" t="str">
            <v>BSC_Wien_H</v>
          </cell>
          <cell r="B2005">
            <v>1197</v>
          </cell>
          <cell r="C2005" t="str">
            <v>WI21_Stammersdorfer_Str</v>
          </cell>
          <cell r="D2005">
            <v>1</v>
          </cell>
          <cell r="E2005">
            <v>1</v>
          </cell>
          <cell r="F2005">
            <v>1.26</v>
          </cell>
          <cell r="G2005">
            <v>15.33</v>
          </cell>
          <cell r="H2005">
            <v>0.3</v>
          </cell>
          <cell r="I2005">
            <v>3.62</v>
          </cell>
          <cell r="J2005">
            <v>49.87</v>
          </cell>
        </row>
        <row r="2006">
          <cell r="A2006" t="str">
            <v>BSC_Wien_H</v>
          </cell>
          <cell r="B2006">
            <v>1198</v>
          </cell>
          <cell r="C2006" t="str">
            <v>WI21_Stammersdorfer_Str</v>
          </cell>
          <cell r="D2006">
            <v>1</v>
          </cell>
          <cell r="E2006">
            <v>2</v>
          </cell>
          <cell r="F2006">
            <v>4.88</v>
          </cell>
          <cell r="G2006">
            <v>59.54</v>
          </cell>
          <cell r="H2006">
            <v>1.23</v>
          </cell>
          <cell r="I2006">
            <v>15.01</v>
          </cell>
          <cell r="J2006">
            <v>206.74</v>
          </cell>
        </row>
        <row r="2007">
          <cell r="A2007" t="str">
            <v>BSC_Wien_H</v>
          </cell>
          <cell r="B2007">
            <v>2344</v>
          </cell>
          <cell r="C2007" t="str">
            <v>WI21_Stammersdorfer_Str</v>
          </cell>
          <cell r="D2007">
            <v>1</v>
          </cell>
          <cell r="E2007">
            <v>3</v>
          </cell>
          <cell r="F2007">
            <v>2.65</v>
          </cell>
          <cell r="G2007">
            <v>90.11</v>
          </cell>
          <cell r="H2007">
            <v>0.77</v>
          </cell>
          <cell r="I2007">
            <v>26.24</v>
          </cell>
          <cell r="J2007">
            <v>129.38</v>
          </cell>
        </row>
        <row r="2008">
          <cell r="A2008" t="str">
            <v>BSC_Wien_L</v>
          </cell>
          <cell r="B2008">
            <v>2203</v>
          </cell>
          <cell r="C2008" t="str">
            <v>WI21_Tetmajergasse</v>
          </cell>
          <cell r="D2008">
            <v>1</v>
          </cell>
          <cell r="E2008">
            <v>1</v>
          </cell>
          <cell r="F2008">
            <v>3.54</v>
          </cell>
          <cell r="G2008">
            <v>43.11</v>
          </cell>
          <cell r="H2008">
            <v>1.1499999999999999</v>
          </cell>
          <cell r="I2008">
            <v>14.04</v>
          </cell>
          <cell r="J2008">
            <v>193.37</v>
          </cell>
        </row>
        <row r="2009">
          <cell r="A2009" t="str">
            <v>BSC_Wien_L</v>
          </cell>
          <cell r="B2009">
            <v>2204</v>
          </cell>
          <cell r="C2009" t="str">
            <v>WI21_Tetmajergasse</v>
          </cell>
          <cell r="D2009">
            <v>1</v>
          </cell>
          <cell r="E2009">
            <v>2</v>
          </cell>
          <cell r="F2009">
            <v>3.21</v>
          </cell>
          <cell r="G2009">
            <v>39.08</v>
          </cell>
          <cell r="H2009">
            <v>1.1100000000000001</v>
          </cell>
          <cell r="I2009">
            <v>13.55</v>
          </cell>
          <cell r="J2009">
            <v>186.62</v>
          </cell>
        </row>
        <row r="2010">
          <cell r="A2010" t="str">
            <v>BSC_Wien_L</v>
          </cell>
          <cell r="B2010">
            <v>2437</v>
          </cell>
          <cell r="C2010" t="str">
            <v>WI21_Tetmajergasse</v>
          </cell>
          <cell r="D2010">
            <v>1</v>
          </cell>
          <cell r="E2010">
            <v>3</v>
          </cell>
          <cell r="F2010">
            <v>7.16</v>
          </cell>
          <cell r="G2010">
            <v>87.25</v>
          </cell>
          <cell r="H2010">
            <v>2.3199999999999998</v>
          </cell>
          <cell r="I2010">
            <v>28.24</v>
          </cell>
          <cell r="J2010">
            <v>389.02</v>
          </cell>
        </row>
        <row r="2011">
          <cell r="A2011" t="str">
            <v>BSC_Wien_L</v>
          </cell>
          <cell r="B2011">
            <v>493</v>
          </cell>
          <cell r="C2011" t="str">
            <v>WI22_Donaufelder_Str</v>
          </cell>
          <cell r="D2011">
            <v>1</v>
          </cell>
          <cell r="E2011">
            <v>1</v>
          </cell>
          <cell r="F2011">
            <v>5.44</v>
          </cell>
          <cell r="G2011">
            <v>66.34</v>
          </cell>
          <cell r="H2011">
            <v>1.86</v>
          </cell>
          <cell r="I2011">
            <v>22.74</v>
          </cell>
          <cell r="J2011">
            <v>313.29000000000002</v>
          </cell>
        </row>
        <row r="2012">
          <cell r="A2012" t="str">
            <v>BSC_Wien_L</v>
          </cell>
          <cell r="B2012">
            <v>494</v>
          </cell>
          <cell r="C2012" t="str">
            <v>WI22_Donaufelder_Str</v>
          </cell>
          <cell r="D2012">
            <v>1</v>
          </cell>
          <cell r="E2012">
            <v>2</v>
          </cell>
          <cell r="F2012">
            <v>5.16</v>
          </cell>
          <cell r="G2012">
            <v>62.92</v>
          </cell>
          <cell r="H2012">
            <v>1.55</v>
          </cell>
          <cell r="I2012">
            <v>18.87</v>
          </cell>
          <cell r="J2012">
            <v>260</v>
          </cell>
        </row>
        <row r="2013">
          <cell r="A2013" t="str">
            <v>BSC_Wien_L</v>
          </cell>
          <cell r="B2013">
            <v>1652</v>
          </cell>
          <cell r="C2013" t="str">
            <v>WI22_Donauinsel</v>
          </cell>
          <cell r="D2013">
            <v>1</v>
          </cell>
          <cell r="E2013">
            <v>1</v>
          </cell>
          <cell r="F2013">
            <v>13.41</v>
          </cell>
          <cell r="G2013">
            <v>56.52</v>
          </cell>
          <cell r="H2013">
            <v>2.2799999999999998</v>
          </cell>
          <cell r="I2013">
            <v>9.6199999999999992</v>
          </cell>
          <cell r="J2013">
            <v>383.28</v>
          </cell>
        </row>
        <row r="2014">
          <cell r="A2014" t="str">
            <v>BSC_Wien_L</v>
          </cell>
          <cell r="B2014">
            <v>1412</v>
          </cell>
          <cell r="C2014" t="str">
            <v>WI22_Donauzentrum</v>
          </cell>
          <cell r="D2014">
            <v>1</v>
          </cell>
          <cell r="E2014">
            <v>1</v>
          </cell>
          <cell r="F2014">
            <v>8.1300000000000008</v>
          </cell>
          <cell r="G2014">
            <v>99.17</v>
          </cell>
          <cell r="H2014">
            <v>2.44</v>
          </cell>
          <cell r="I2014">
            <v>29.73</v>
          </cell>
          <cell r="J2014">
            <v>409.63</v>
          </cell>
        </row>
        <row r="2015">
          <cell r="A2015" t="str">
            <v>BSC_Wien_L</v>
          </cell>
          <cell r="B2015">
            <v>1413</v>
          </cell>
          <cell r="C2015" t="str">
            <v>WI22_Donauzentrum</v>
          </cell>
          <cell r="D2015">
            <v>1</v>
          </cell>
          <cell r="E2015">
            <v>2</v>
          </cell>
          <cell r="F2015">
            <v>4.17</v>
          </cell>
          <cell r="G2015">
            <v>50.85</v>
          </cell>
          <cell r="H2015">
            <v>1.36</v>
          </cell>
          <cell r="I2015">
            <v>16.54</v>
          </cell>
          <cell r="J2015">
            <v>227.87</v>
          </cell>
        </row>
        <row r="2016">
          <cell r="A2016" t="str">
            <v>BSC_Wien_L</v>
          </cell>
          <cell r="B2016">
            <v>1414</v>
          </cell>
          <cell r="C2016" t="str">
            <v>WI22_Donauzentrum</v>
          </cell>
          <cell r="D2016">
            <v>1</v>
          </cell>
          <cell r="E2016">
            <v>3</v>
          </cell>
          <cell r="F2016">
            <v>8.3699999999999992</v>
          </cell>
          <cell r="G2016">
            <v>102.01</v>
          </cell>
          <cell r="H2016">
            <v>2.6</v>
          </cell>
          <cell r="I2016">
            <v>31.74</v>
          </cell>
          <cell r="J2016">
            <v>437.24</v>
          </cell>
        </row>
        <row r="2017">
          <cell r="A2017" t="str">
            <v>BSC_Wien_I</v>
          </cell>
          <cell r="B2017">
            <v>2215</v>
          </cell>
          <cell r="C2017" t="str">
            <v>WI22_Eibengasse</v>
          </cell>
          <cell r="D2017">
            <v>1</v>
          </cell>
          <cell r="E2017">
            <v>1</v>
          </cell>
          <cell r="F2017">
            <v>3.5</v>
          </cell>
          <cell r="G2017">
            <v>42.74</v>
          </cell>
          <cell r="H2017">
            <v>0.82</v>
          </cell>
          <cell r="I2017">
            <v>9.9600000000000009</v>
          </cell>
          <cell r="J2017">
            <v>137.26</v>
          </cell>
        </row>
        <row r="2018">
          <cell r="A2018" t="str">
            <v>BSC_Wien_I</v>
          </cell>
          <cell r="B2018">
            <v>2216</v>
          </cell>
          <cell r="C2018" t="str">
            <v>WI22_Eibengasse</v>
          </cell>
          <cell r="D2018">
            <v>1</v>
          </cell>
          <cell r="E2018">
            <v>2</v>
          </cell>
          <cell r="F2018">
            <v>3</v>
          </cell>
          <cell r="G2018">
            <v>36.58</v>
          </cell>
          <cell r="H2018">
            <v>0.83</v>
          </cell>
          <cell r="I2018">
            <v>10.11</v>
          </cell>
          <cell r="J2018">
            <v>139.27000000000001</v>
          </cell>
        </row>
        <row r="2019">
          <cell r="A2019" t="str">
            <v>BSC_Wien_I</v>
          </cell>
          <cell r="B2019">
            <v>2217</v>
          </cell>
          <cell r="C2019" t="str">
            <v>WI22_Eibengasse</v>
          </cell>
          <cell r="D2019">
            <v>1</v>
          </cell>
          <cell r="E2019">
            <v>3</v>
          </cell>
          <cell r="F2019">
            <v>5.58</v>
          </cell>
          <cell r="G2019">
            <v>68.11</v>
          </cell>
          <cell r="H2019">
            <v>1.1499999999999999</v>
          </cell>
          <cell r="I2019">
            <v>14.05</v>
          </cell>
          <cell r="J2019">
            <v>193.54</v>
          </cell>
        </row>
        <row r="2020">
          <cell r="A2020" t="str">
            <v>BSC_Wien_I</v>
          </cell>
          <cell r="B2020">
            <v>2067</v>
          </cell>
          <cell r="C2020" t="str">
            <v>WI22_Fuchsienweg</v>
          </cell>
          <cell r="D2020">
            <v>1</v>
          </cell>
          <cell r="E2020">
            <v>1</v>
          </cell>
          <cell r="F2020">
            <v>4.96</v>
          </cell>
          <cell r="G2020">
            <v>60.49</v>
          </cell>
          <cell r="H2020">
            <v>1.62</v>
          </cell>
          <cell r="I2020">
            <v>19.75</v>
          </cell>
          <cell r="J2020">
            <v>272.02</v>
          </cell>
        </row>
        <row r="2021">
          <cell r="A2021" t="str">
            <v>BSC_Wien_I</v>
          </cell>
          <cell r="B2021">
            <v>2213</v>
          </cell>
          <cell r="C2021" t="str">
            <v>WI22_Hausgrundweg</v>
          </cell>
          <cell r="D2021">
            <v>1</v>
          </cell>
          <cell r="E2021">
            <v>1</v>
          </cell>
          <cell r="F2021">
            <v>5.29</v>
          </cell>
          <cell r="G2021">
            <v>64.45</v>
          </cell>
          <cell r="H2021">
            <v>1.42</v>
          </cell>
          <cell r="I2021">
            <v>17.27</v>
          </cell>
          <cell r="J2021">
            <v>237.94</v>
          </cell>
        </row>
        <row r="2022">
          <cell r="A2022" t="str">
            <v>BSC_Wien_I</v>
          </cell>
          <cell r="B2022">
            <v>2214</v>
          </cell>
          <cell r="C2022" t="str">
            <v>WI22_Hausgrundweg</v>
          </cell>
          <cell r="D2022">
            <v>1</v>
          </cell>
          <cell r="E2022">
            <v>2</v>
          </cell>
          <cell r="F2022">
            <v>9.07</v>
          </cell>
          <cell r="G2022">
            <v>110.61</v>
          </cell>
          <cell r="H2022">
            <v>2.99</v>
          </cell>
          <cell r="I2022">
            <v>36.44</v>
          </cell>
          <cell r="J2022">
            <v>502.04</v>
          </cell>
        </row>
        <row r="2023">
          <cell r="A2023" t="str">
            <v>BSC_Wien_I</v>
          </cell>
          <cell r="B2023">
            <v>2070</v>
          </cell>
          <cell r="C2023" t="str">
            <v>WI22_Hirschstettner_Str</v>
          </cell>
          <cell r="D2023">
            <v>1</v>
          </cell>
          <cell r="E2023">
            <v>1</v>
          </cell>
          <cell r="F2023">
            <v>5.12</v>
          </cell>
          <cell r="G2023">
            <v>62.38</v>
          </cell>
          <cell r="H2023">
            <v>1.63</v>
          </cell>
          <cell r="I2023">
            <v>19.89</v>
          </cell>
          <cell r="J2023">
            <v>274.04000000000002</v>
          </cell>
        </row>
        <row r="2024">
          <cell r="A2024" t="str">
            <v>BSC_Wien_I</v>
          </cell>
          <cell r="B2024">
            <v>2071</v>
          </cell>
          <cell r="C2024" t="str">
            <v>WI22_Hirschstettner_Str</v>
          </cell>
          <cell r="D2024">
            <v>1</v>
          </cell>
          <cell r="E2024">
            <v>2</v>
          </cell>
          <cell r="F2024">
            <v>3.76</v>
          </cell>
          <cell r="G2024">
            <v>45.82</v>
          </cell>
          <cell r="H2024">
            <v>1.2</v>
          </cell>
          <cell r="I2024">
            <v>14.68</v>
          </cell>
          <cell r="J2024">
            <v>202.29</v>
          </cell>
        </row>
        <row r="2025">
          <cell r="A2025" t="str">
            <v>BSC_Wien_L</v>
          </cell>
          <cell r="B2025">
            <v>2276</v>
          </cell>
          <cell r="C2025" t="str">
            <v>WI22_IH_Austria_Center</v>
          </cell>
          <cell r="D2025">
            <v>1</v>
          </cell>
          <cell r="E2025">
            <v>1</v>
          </cell>
          <cell r="F2025">
            <v>0.35</v>
          </cell>
          <cell r="G2025">
            <v>4.24</v>
          </cell>
          <cell r="H2025">
            <v>0.01</v>
          </cell>
          <cell r="I2025">
            <v>0.11</v>
          </cell>
          <cell r="J2025">
            <v>1.55</v>
          </cell>
        </row>
        <row r="2026">
          <cell r="A2026" t="str">
            <v>BSC_Wien_L</v>
          </cell>
          <cell r="B2026">
            <v>2281</v>
          </cell>
          <cell r="C2026" t="str">
            <v>WI22_IH_Austria_Center</v>
          </cell>
          <cell r="D2026">
            <v>2</v>
          </cell>
          <cell r="E2026">
            <v>1</v>
          </cell>
          <cell r="F2026">
            <v>0.45</v>
          </cell>
          <cell r="G2026">
            <v>5.43</v>
          </cell>
          <cell r="H2026">
            <v>0.03</v>
          </cell>
          <cell r="I2026">
            <v>0.33</v>
          </cell>
          <cell r="J2026">
            <v>4.5</v>
          </cell>
        </row>
        <row r="2027">
          <cell r="A2027" t="str">
            <v>BSC_Wien_L</v>
          </cell>
          <cell r="B2027">
            <v>2284</v>
          </cell>
          <cell r="C2027" t="str">
            <v>WI22_IH_Austria_Center</v>
          </cell>
          <cell r="D2027">
            <v>3</v>
          </cell>
          <cell r="E2027">
            <v>1</v>
          </cell>
          <cell r="F2027">
            <v>0.19</v>
          </cell>
          <cell r="G2027">
            <v>2.35</v>
          </cell>
          <cell r="H2027">
            <v>0.01</v>
          </cell>
          <cell r="I2027">
            <v>7.0000000000000007E-2</v>
          </cell>
          <cell r="J2027">
            <v>1.01</v>
          </cell>
        </row>
        <row r="2028">
          <cell r="A2028" t="str">
            <v>BSC_Wien_I</v>
          </cell>
          <cell r="B2028">
            <v>2211</v>
          </cell>
          <cell r="C2028" t="str">
            <v>WI22_Lange_Allee</v>
          </cell>
          <cell r="D2028">
            <v>1</v>
          </cell>
          <cell r="E2028">
            <v>1</v>
          </cell>
          <cell r="F2028">
            <v>1.48</v>
          </cell>
          <cell r="G2028">
            <v>50.5</v>
          </cell>
          <cell r="H2028">
            <v>0.4</v>
          </cell>
          <cell r="I2028">
            <v>13.54</v>
          </cell>
          <cell r="J2028">
            <v>66.75</v>
          </cell>
        </row>
        <row r="2029">
          <cell r="A2029" t="str">
            <v>BSC_Wien_I</v>
          </cell>
          <cell r="B2029">
            <v>2212</v>
          </cell>
          <cell r="C2029" t="str">
            <v>WI22_Lange_Allee</v>
          </cell>
          <cell r="D2029">
            <v>1</v>
          </cell>
          <cell r="E2029">
            <v>2</v>
          </cell>
          <cell r="F2029">
            <v>2.15</v>
          </cell>
          <cell r="G2029">
            <v>73.069999999999993</v>
          </cell>
          <cell r="H2029">
            <v>0.51</v>
          </cell>
          <cell r="I2029">
            <v>17.29</v>
          </cell>
          <cell r="J2029">
            <v>85.26</v>
          </cell>
        </row>
        <row r="2030">
          <cell r="A2030" t="str">
            <v>BSC_Wien_I</v>
          </cell>
          <cell r="B2030">
            <v>7406</v>
          </cell>
          <cell r="C2030" t="str">
            <v>WI22_Lange_Allee</v>
          </cell>
          <cell r="D2030">
            <v>1</v>
          </cell>
          <cell r="E2030">
            <v>3</v>
          </cell>
          <cell r="F2030">
            <v>2.87</v>
          </cell>
          <cell r="G2030">
            <v>35</v>
          </cell>
          <cell r="H2030">
            <v>0.39</v>
          </cell>
          <cell r="I2030">
            <v>4.75</v>
          </cell>
          <cell r="J2030">
            <v>65.41</v>
          </cell>
        </row>
        <row r="2031">
          <cell r="A2031" t="str">
            <v>BSC_Wien_I</v>
          </cell>
          <cell r="B2031">
            <v>294</v>
          </cell>
          <cell r="C2031" t="str">
            <v>WI22_Langobardenstr</v>
          </cell>
          <cell r="D2031">
            <v>1</v>
          </cell>
          <cell r="E2031">
            <v>1</v>
          </cell>
          <cell r="F2031">
            <v>2.68</v>
          </cell>
          <cell r="G2031">
            <v>32.65</v>
          </cell>
          <cell r="H2031">
            <v>0.79</v>
          </cell>
          <cell r="I2031">
            <v>9.67</v>
          </cell>
          <cell r="J2031">
            <v>133.22999999999999</v>
          </cell>
        </row>
        <row r="2032">
          <cell r="A2032" t="str">
            <v>BSC_Wien_I</v>
          </cell>
          <cell r="B2032">
            <v>2371</v>
          </cell>
          <cell r="C2032" t="str">
            <v>WI22_Langobardenstr</v>
          </cell>
          <cell r="D2032">
            <v>2</v>
          </cell>
          <cell r="E2032">
            <v>1</v>
          </cell>
          <cell r="F2032">
            <v>5</v>
          </cell>
          <cell r="G2032">
            <v>60.91</v>
          </cell>
          <cell r="H2032">
            <v>1.4</v>
          </cell>
          <cell r="I2032">
            <v>17.05</v>
          </cell>
          <cell r="J2032">
            <v>234.85</v>
          </cell>
        </row>
        <row r="2033">
          <cell r="A2033" t="str">
            <v>BSC_Wien_I</v>
          </cell>
          <cell r="B2033">
            <v>2372</v>
          </cell>
          <cell r="C2033" t="str">
            <v>WI22_Langobardenstr</v>
          </cell>
          <cell r="D2033">
            <v>2</v>
          </cell>
          <cell r="E2033">
            <v>2</v>
          </cell>
          <cell r="F2033">
            <v>2.61</v>
          </cell>
          <cell r="G2033">
            <v>31.83</v>
          </cell>
          <cell r="H2033">
            <v>0.54</v>
          </cell>
          <cell r="I2033">
            <v>6.56</v>
          </cell>
          <cell r="J2033">
            <v>90.43</v>
          </cell>
        </row>
        <row r="2034">
          <cell r="A2034" t="str">
            <v>BSC_Wien_I</v>
          </cell>
          <cell r="B2034">
            <v>284</v>
          </cell>
          <cell r="C2034" t="str">
            <v>WI22_Markomannenstr</v>
          </cell>
          <cell r="D2034">
            <v>1</v>
          </cell>
          <cell r="E2034">
            <v>1</v>
          </cell>
          <cell r="F2034">
            <v>2.62</v>
          </cell>
          <cell r="G2034">
            <v>31.98</v>
          </cell>
          <cell r="H2034">
            <v>0.67</v>
          </cell>
          <cell r="I2034">
            <v>8.2200000000000006</v>
          </cell>
          <cell r="J2034">
            <v>113.24</v>
          </cell>
        </row>
        <row r="2035">
          <cell r="A2035" t="str">
            <v>BSC_Wien_I</v>
          </cell>
          <cell r="B2035">
            <v>287</v>
          </cell>
          <cell r="C2035" t="str">
            <v>WI22_Markomannenstr</v>
          </cell>
          <cell r="D2035">
            <v>1</v>
          </cell>
          <cell r="E2035">
            <v>2</v>
          </cell>
          <cell r="F2035">
            <v>3.25</v>
          </cell>
          <cell r="G2035">
            <v>39.630000000000003</v>
          </cell>
          <cell r="H2035">
            <v>0.95</v>
          </cell>
          <cell r="I2035">
            <v>11.57</v>
          </cell>
          <cell r="J2035">
            <v>159.41</v>
          </cell>
        </row>
        <row r="2036">
          <cell r="A2036" t="str">
            <v>BSC_Wien_I</v>
          </cell>
          <cell r="B2036">
            <v>2355</v>
          </cell>
          <cell r="C2036" t="str">
            <v>WI22_Markomannenstr</v>
          </cell>
          <cell r="D2036">
            <v>1</v>
          </cell>
          <cell r="E2036">
            <v>3</v>
          </cell>
          <cell r="F2036">
            <v>4.43</v>
          </cell>
          <cell r="G2036">
            <v>54.02</v>
          </cell>
          <cell r="H2036">
            <v>1.26</v>
          </cell>
          <cell r="I2036">
            <v>15.31</v>
          </cell>
          <cell r="J2036">
            <v>210.98</v>
          </cell>
        </row>
        <row r="2037">
          <cell r="A2037" t="str">
            <v>BSC_Wien_I</v>
          </cell>
          <cell r="B2037">
            <v>297</v>
          </cell>
          <cell r="C2037" t="str">
            <v>WI22_Primavesigasse</v>
          </cell>
          <cell r="D2037">
            <v>1</v>
          </cell>
          <cell r="E2037">
            <v>1</v>
          </cell>
          <cell r="F2037">
            <v>2.34</v>
          </cell>
          <cell r="G2037">
            <v>26</v>
          </cell>
          <cell r="H2037">
            <v>0.65</v>
          </cell>
          <cell r="I2037">
            <v>7.23</v>
          </cell>
          <cell r="J2037">
            <v>109.48</v>
          </cell>
        </row>
        <row r="2038">
          <cell r="A2038" t="str">
            <v>BSC_Wien_I</v>
          </cell>
          <cell r="B2038">
            <v>2389</v>
          </cell>
          <cell r="C2038" t="str">
            <v>WI22_Primavesigasse</v>
          </cell>
          <cell r="D2038">
            <v>2</v>
          </cell>
          <cell r="E2038">
            <v>1</v>
          </cell>
          <cell r="F2038">
            <v>1.88</v>
          </cell>
          <cell r="G2038">
            <v>64.13</v>
          </cell>
          <cell r="H2038">
            <v>0.41</v>
          </cell>
          <cell r="I2038">
            <v>14.11</v>
          </cell>
          <cell r="J2038">
            <v>69.56</v>
          </cell>
        </row>
        <row r="2039">
          <cell r="A2039" t="str">
            <v>BSC_Wien_I</v>
          </cell>
          <cell r="B2039">
            <v>291</v>
          </cell>
          <cell r="C2039" t="str">
            <v>WI22_Quadenstr</v>
          </cell>
          <cell r="D2039">
            <v>1</v>
          </cell>
          <cell r="E2039">
            <v>1</v>
          </cell>
          <cell r="F2039">
            <v>4.05</v>
          </cell>
          <cell r="G2039">
            <v>49.45</v>
          </cell>
          <cell r="H2039">
            <v>1.47</v>
          </cell>
          <cell r="I2039">
            <v>17.899999999999999</v>
          </cell>
          <cell r="J2039">
            <v>246.57</v>
          </cell>
        </row>
        <row r="2040">
          <cell r="A2040" t="str">
            <v>BSC_Wien_I</v>
          </cell>
          <cell r="B2040">
            <v>292</v>
          </cell>
          <cell r="C2040" t="str">
            <v>WI22_Quadenstr</v>
          </cell>
          <cell r="D2040">
            <v>1</v>
          </cell>
          <cell r="E2040">
            <v>2</v>
          </cell>
          <cell r="F2040">
            <v>4.79</v>
          </cell>
          <cell r="G2040">
            <v>58.44</v>
          </cell>
          <cell r="H2040">
            <v>1.21</v>
          </cell>
          <cell r="I2040">
            <v>14.7</v>
          </cell>
          <cell r="J2040">
            <v>202.48</v>
          </cell>
        </row>
        <row r="2041">
          <cell r="A2041" t="str">
            <v>BSC_Wien_I</v>
          </cell>
          <cell r="B2041">
            <v>293</v>
          </cell>
          <cell r="C2041" t="str">
            <v>WI22_Quadenstr</v>
          </cell>
          <cell r="D2041">
            <v>1</v>
          </cell>
          <cell r="E2041">
            <v>3</v>
          </cell>
          <cell r="F2041">
            <v>2.37</v>
          </cell>
          <cell r="G2041">
            <v>28.84</v>
          </cell>
          <cell r="H2041">
            <v>0.75</v>
          </cell>
          <cell r="I2041">
            <v>9.14</v>
          </cell>
          <cell r="J2041">
            <v>125.88</v>
          </cell>
        </row>
        <row r="2042">
          <cell r="A2042" t="str">
            <v>BSC_Wien_I</v>
          </cell>
          <cell r="B2042">
            <v>512</v>
          </cell>
          <cell r="C2042" t="str">
            <v>WI22_Raph_Donner_Allee</v>
          </cell>
          <cell r="D2042">
            <v>1</v>
          </cell>
          <cell r="E2042">
            <v>1</v>
          </cell>
          <cell r="F2042">
            <v>2.4</v>
          </cell>
          <cell r="G2042">
            <v>29.27</v>
          </cell>
          <cell r="H2042">
            <v>0.76</v>
          </cell>
          <cell r="I2042">
            <v>9.2799999999999994</v>
          </cell>
          <cell r="J2042">
            <v>127.81</v>
          </cell>
        </row>
        <row r="2043">
          <cell r="A2043" t="str">
            <v>BSC_Wien_I</v>
          </cell>
          <cell r="B2043">
            <v>2351</v>
          </cell>
          <cell r="C2043" t="str">
            <v>WI22_Raph_Donner_Allee</v>
          </cell>
          <cell r="D2043">
            <v>1</v>
          </cell>
          <cell r="E2043">
            <v>2</v>
          </cell>
          <cell r="F2043">
            <v>3.47</v>
          </cell>
          <cell r="G2043">
            <v>42.28</v>
          </cell>
          <cell r="H2043">
            <v>0.92</v>
          </cell>
          <cell r="I2043">
            <v>11.2</v>
          </cell>
          <cell r="J2043">
            <v>154.32</v>
          </cell>
        </row>
        <row r="2044">
          <cell r="A2044" t="str">
            <v>BSC_Wien_I</v>
          </cell>
          <cell r="B2044">
            <v>2352</v>
          </cell>
          <cell r="C2044" t="str">
            <v>WI22_Raph_Donner_Allee</v>
          </cell>
          <cell r="D2044">
            <v>1</v>
          </cell>
          <cell r="E2044">
            <v>3</v>
          </cell>
          <cell r="F2044">
            <v>4.3899999999999997</v>
          </cell>
          <cell r="G2044">
            <v>53.53</v>
          </cell>
          <cell r="H2044">
            <v>1.06</v>
          </cell>
          <cell r="I2044">
            <v>12.95</v>
          </cell>
          <cell r="J2044">
            <v>178.38</v>
          </cell>
        </row>
        <row r="2045">
          <cell r="A2045" t="str">
            <v>BSC_Wien_I</v>
          </cell>
          <cell r="B2045">
            <v>2062</v>
          </cell>
          <cell r="C2045" t="str">
            <v>WI22_Rennbahnweg</v>
          </cell>
          <cell r="D2045">
            <v>1</v>
          </cell>
          <cell r="E2045">
            <v>1</v>
          </cell>
          <cell r="F2045">
            <v>4.95</v>
          </cell>
          <cell r="G2045">
            <v>60.3</v>
          </cell>
          <cell r="H2045">
            <v>1.74</v>
          </cell>
          <cell r="I2045">
            <v>21.18</v>
          </cell>
          <cell r="J2045">
            <v>291.77999999999997</v>
          </cell>
        </row>
        <row r="2046">
          <cell r="A2046" t="str">
            <v>BSC_Wien_I</v>
          </cell>
          <cell r="B2046">
            <v>2063</v>
          </cell>
          <cell r="C2046" t="str">
            <v>WI22_Rennbahnweg</v>
          </cell>
          <cell r="D2046">
            <v>1</v>
          </cell>
          <cell r="E2046">
            <v>2</v>
          </cell>
          <cell r="F2046">
            <v>6.38</v>
          </cell>
          <cell r="G2046">
            <v>77.86</v>
          </cell>
          <cell r="H2046">
            <v>1.8</v>
          </cell>
          <cell r="I2046">
            <v>21.96</v>
          </cell>
          <cell r="J2046">
            <v>302.48</v>
          </cell>
        </row>
        <row r="2047">
          <cell r="A2047" t="str">
            <v>BSC_Wien_I</v>
          </cell>
          <cell r="B2047">
            <v>2065</v>
          </cell>
          <cell r="C2047" t="str">
            <v>WI22_Rennbahnweg</v>
          </cell>
          <cell r="D2047">
            <v>1</v>
          </cell>
          <cell r="E2047">
            <v>3</v>
          </cell>
          <cell r="F2047">
            <v>8.3000000000000007</v>
          </cell>
          <cell r="G2047">
            <v>101.22</v>
          </cell>
          <cell r="H2047">
            <v>2.95</v>
          </cell>
          <cell r="I2047">
            <v>35.96</v>
          </cell>
          <cell r="J2047">
            <v>495.41</v>
          </cell>
        </row>
        <row r="2048">
          <cell r="A2048" t="str">
            <v>BSC_Wien_L</v>
          </cell>
          <cell r="B2048">
            <v>454</v>
          </cell>
          <cell r="C2048" t="str">
            <v>WI22_Schuettaustr</v>
          </cell>
          <cell r="D2048">
            <v>1</v>
          </cell>
          <cell r="E2048">
            <v>1</v>
          </cell>
          <cell r="F2048">
            <v>6.85</v>
          </cell>
          <cell r="G2048">
            <v>83.53</v>
          </cell>
          <cell r="H2048">
            <v>2.15</v>
          </cell>
          <cell r="I2048">
            <v>26.23</v>
          </cell>
          <cell r="J2048">
            <v>361.35</v>
          </cell>
        </row>
        <row r="2049">
          <cell r="A2049" t="str">
            <v>BSC_Wien_L</v>
          </cell>
          <cell r="B2049">
            <v>455</v>
          </cell>
          <cell r="C2049" t="str">
            <v>WI22_Schuettaustr</v>
          </cell>
          <cell r="D2049">
            <v>1</v>
          </cell>
          <cell r="E2049">
            <v>2</v>
          </cell>
          <cell r="F2049">
            <v>6.2</v>
          </cell>
          <cell r="G2049">
            <v>75.61</v>
          </cell>
          <cell r="H2049">
            <v>1.61</v>
          </cell>
          <cell r="I2049">
            <v>19.59</v>
          </cell>
          <cell r="J2049">
            <v>269.94</v>
          </cell>
        </row>
        <row r="2050">
          <cell r="A2050" t="str">
            <v>BSC_Wien_L</v>
          </cell>
          <cell r="B2050">
            <v>288</v>
          </cell>
          <cell r="C2050" t="str">
            <v>WI22_Siebenbuergerstr</v>
          </cell>
          <cell r="D2050">
            <v>1</v>
          </cell>
          <cell r="E2050">
            <v>1</v>
          </cell>
          <cell r="F2050">
            <v>4.25</v>
          </cell>
          <cell r="G2050">
            <v>51.86</v>
          </cell>
          <cell r="H2050">
            <v>0.88</v>
          </cell>
          <cell r="I2050">
            <v>10.78</v>
          </cell>
          <cell r="J2050">
            <v>148.46</v>
          </cell>
        </row>
        <row r="2051">
          <cell r="A2051" t="str">
            <v>BSC_Wien_L</v>
          </cell>
          <cell r="B2051">
            <v>289</v>
          </cell>
          <cell r="C2051" t="str">
            <v>WI22_Siebenbuergerstr</v>
          </cell>
          <cell r="D2051">
            <v>1</v>
          </cell>
          <cell r="E2051">
            <v>2</v>
          </cell>
          <cell r="F2051">
            <v>3.25</v>
          </cell>
          <cell r="G2051">
            <v>110.63</v>
          </cell>
          <cell r="H2051">
            <v>0.84</v>
          </cell>
          <cell r="I2051">
            <v>28.56</v>
          </cell>
          <cell r="J2051">
            <v>140.84</v>
          </cell>
        </row>
        <row r="2052">
          <cell r="A2052" t="str">
            <v>BSC_Wien_L</v>
          </cell>
          <cell r="B2052">
            <v>290</v>
          </cell>
          <cell r="C2052" t="str">
            <v>WI22_Siebenbuergerstr</v>
          </cell>
          <cell r="D2052">
            <v>1</v>
          </cell>
          <cell r="E2052">
            <v>3</v>
          </cell>
          <cell r="F2052">
            <v>3.7</v>
          </cell>
          <cell r="G2052">
            <v>45.09</v>
          </cell>
          <cell r="H2052">
            <v>1.27</v>
          </cell>
          <cell r="I2052">
            <v>15.47</v>
          </cell>
          <cell r="J2052">
            <v>213.12</v>
          </cell>
        </row>
        <row r="2053">
          <cell r="A2053" t="str">
            <v>BSC_Wien_I</v>
          </cell>
          <cell r="B2053">
            <v>415</v>
          </cell>
          <cell r="C2053" t="str">
            <v>WI22_Siegesplatz</v>
          </cell>
          <cell r="D2053">
            <v>1</v>
          </cell>
          <cell r="E2053">
            <v>1</v>
          </cell>
          <cell r="F2053">
            <v>4.7</v>
          </cell>
          <cell r="G2053">
            <v>57.28</v>
          </cell>
          <cell r="H2053">
            <v>1.41</v>
          </cell>
          <cell r="I2053">
            <v>17.14</v>
          </cell>
          <cell r="J2053">
            <v>236.15</v>
          </cell>
        </row>
        <row r="2054">
          <cell r="A2054" t="str">
            <v>BSC_Wien_I</v>
          </cell>
          <cell r="B2054">
            <v>416</v>
          </cell>
          <cell r="C2054" t="str">
            <v>WI22_Siegesplatz</v>
          </cell>
          <cell r="D2054">
            <v>1</v>
          </cell>
          <cell r="E2054">
            <v>2</v>
          </cell>
          <cell r="F2054">
            <v>2.61</v>
          </cell>
          <cell r="G2054">
            <v>31.8</v>
          </cell>
          <cell r="H2054">
            <v>0.85</v>
          </cell>
          <cell r="I2054">
            <v>10.32</v>
          </cell>
          <cell r="J2054">
            <v>142.11000000000001</v>
          </cell>
        </row>
        <row r="2055">
          <cell r="A2055" t="str">
            <v>BSC_Wien_L</v>
          </cell>
          <cell r="B2055">
            <v>1036</v>
          </cell>
          <cell r="C2055" t="str">
            <v>WI22_TU_Kaisermuehlentunnel</v>
          </cell>
          <cell r="D2055">
            <v>1</v>
          </cell>
          <cell r="E2055">
            <v>1</v>
          </cell>
          <cell r="F2055">
            <v>0.99</v>
          </cell>
          <cell r="G2055">
            <v>33.729999999999997</v>
          </cell>
          <cell r="H2055">
            <v>0.21</v>
          </cell>
          <cell r="I2055">
            <v>7.11</v>
          </cell>
          <cell r="J2055">
            <v>35.07</v>
          </cell>
        </row>
        <row r="2056">
          <cell r="A2056" t="str">
            <v>BSC_Wien_K</v>
          </cell>
          <cell r="B2056">
            <v>2153</v>
          </cell>
          <cell r="C2056" t="str">
            <v>WI23_Altmannsdorfer_Str</v>
          </cell>
          <cell r="D2056">
            <v>1</v>
          </cell>
          <cell r="E2056">
            <v>1</v>
          </cell>
          <cell r="F2056">
            <v>4</v>
          </cell>
          <cell r="G2056">
            <v>48.84</v>
          </cell>
          <cell r="H2056">
            <v>1.1100000000000001</v>
          </cell>
          <cell r="I2056">
            <v>13.52</v>
          </cell>
          <cell r="J2056">
            <v>186.25</v>
          </cell>
        </row>
        <row r="2057">
          <cell r="A2057" t="str">
            <v>BSC_Wien_K</v>
          </cell>
          <cell r="B2057">
            <v>2155</v>
          </cell>
          <cell r="C2057" t="str">
            <v>WI23_Altmannsdorfer_Str</v>
          </cell>
          <cell r="D2057">
            <v>1</v>
          </cell>
          <cell r="E2057">
            <v>2</v>
          </cell>
          <cell r="F2057">
            <v>1.36</v>
          </cell>
          <cell r="G2057">
            <v>16.579999999999998</v>
          </cell>
          <cell r="H2057">
            <v>0.33</v>
          </cell>
          <cell r="I2057">
            <v>4.08</v>
          </cell>
          <cell r="J2057">
            <v>56.24</v>
          </cell>
        </row>
        <row r="2058">
          <cell r="A2058" t="str">
            <v>BSC_Wien_K</v>
          </cell>
          <cell r="B2058">
            <v>2156</v>
          </cell>
          <cell r="C2058" t="str">
            <v>WI23_Altmannsdorfer_Str</v>
          </cell>
          <cell r="D2058">
            <v>1</v>
          </cell>
          <cell r="E2058">
            <v>3</v>
          </cell>
          <cell r="F2058">
            <v>4.5599999999999996</v>
          </cell>
          <cell r="G2058">
            <v>55.64</v>
          </cell>
          <cell r="H2058">
            <v>1.57</v>
          </cell>
          <cell r="I2058">
            <v>19.14</v>
          </cell>
          <cell r="J2058">
            <v>263.63</v>
          </cell>
        </row>
        <row r="2059">
          <cell r="A2059" t="str">
            <v>BSC_Wien_E</v>
          </cell>
          <cell r="B2059">
            <v>513</v>
          </cell>
          <cell r="C2059" t="str">
            <v>WI23_Breitenf_Dirmh_Str</v>
          </cell>
          <cell r="D2059">
            <v>1</v>
          </cell>
          <cell r="E2059">
            <v>1</v>
          </cell>
          <cell r="F2059">
            <v>5.71</v>
          </cell>
          <cell r="G2059">
            <v>69.63</v>
          </cell>
          <cell r="H2059">
            <v>1.43</v>
          </cell>
          <cell r="I2059">
            <v>17.39</v>
          </cell>
          <cell r="J2059">
            <v>239.55</v>
          </cell>
        </row>
        <row r="2060">
          <cell r="A2060" t="str">
            <v>BSC_Wien_E</v>
          </cell>
          <cell r="B2060">
            <v>514</v>
          </cell>
          <cell r="C2060" t="str">
            <v>WI23_Breitenf_Dirmh_Str</v>
          </cell>
          <cell r="D2060">
            <v>1</v>
          </cell>
          <cell r="E2060">
            <v>2</v>
          </cell>
          <cell r="F2060">
            <v>3.48</v>
          </cell>
          <cell r="G2060">
            <v>42.5</v>
          </cell>
          <cell r="H2060">
            <v>1.1200000000000001</v>
          </cell>
          <cell r="I2060">
            <v>13.68</v>
          </cell>
          <cell r="J2060">
            <v>188.44</v>
          </cell>
        </row>
        <row r="2061">
          <cell r="A2061" t="str">
            <v>BSC_Wien_E</v>
          </cell>
          <cell r="B2061">
            <v>515</v>
          </cell>
          <cell r="C2061" t="str">
            <v>WI23_Breitenf_Dirmh_Str</v>
          </cell>
          <cell r="D2061">
            <v>1</v>
          </cell>
          <cell r="E2061">
            <v>3</v>
          </cell>
          <cell r="F2061">
            <v>5.05</v>
          </cell>
          <cell r="G2061">
            <v>61.55</v>
          </cell>
          <cell r="H2061">
            <v>1.54</v>
          </cell>
          <cell r="I2061">
            <v>18.739999999999998</v>
          </cell>
          <cell r="J2061">
            <v>258.12</v>
          </cell>
        </row>
        <row r="2062">
          <cell r="A2062" t="str">
            <v>BSC_Wien_E</v>
          </cell>
          <cell r="B2062">
            <v>336</v>
          </cell>
          <cell r="C2062" t="str">
            <v>WI23_Breitenfurter_Str</v>
          </cell>
          <cell r="D2062">
            <v>1</v>
          </cell>
          <cell r="E2062">
            <v>1</v>
          </cell>
          <cell r="F2062">
            <v>2.67</v>
          </cell>
          <cell r="G2062">
            <v>32.590000000000003</v>
          </cell>
          <cell r="H2062">
            <v>0.8</v>
          </cell>
          <cell r="I2062">
            <v>9.77</v>
          </cell>
          <cell r="J2062">
            <v>134.63</v>
          </cell>
        </row>
        <row r="2063">
          <cell r="A2063" t="str">
            <v>BSC_Wien_E</v>
          </cell>
          <cell r="B2063">
            <v>337</v>
          </cell>
          <cell r="C2063" t="str">
            <v>WI23_Breitenfurter_Str</v>
          </cell>
          <cell r="D2063">
            <v>1</v>
          </cell>
          <cell r="E2063">
            <v>2</v>
          </cell>
          <cell r="F2063">
            <v>1.53</v>
          </cell>
          <cell r="G2063">
            <v>18.63</v>
          </cell>
          <cell r="H2063">
            <v>0.36</v>
          </cell>
          <cell r="I2063">
            <v>4.3499999999999996</v>
          </cell>
          <cell r="J2063">
            <v>59.87</v>
          </cell>
        </row>
        <row r="2064">
          <cell r="A2064" t="str">
            <v>BSC_Wien_E</v>
          </cell>
          <cell r="B2064">
            <v>338</v>
          </cell>
          <cell r="C2064" t="str">
            <v>WI23_Breitenfurter_Str</v>
          </cell>
          <cell r="D2064">
            <v>1</v>
          </cell>
          <cell r="E2064">
            <v>3</v>
          </cell>
          <cell r="F2064">
            <v>2.5499999999999998</v>
          </cell>
          <cell r="G2064">
            <v>86.78</v>
          </cell>
          <cell r="H2064">
            <v>0.69</v>
          </cell>
          <cell r="I2064">
            <v>23.68</v>
          </cell>
          <cell r="J2064">
            <v>116.76</v>
          </cell>
        </row>
        <row r="2065">
          <cell r="A2065" t="str">
            <v>BSC_Wien_E</v>
          </cell>
          <cell r="B2065">
            <v>2127</v>
          </cell>
          <cell r="C2065" t="str">
            <v>WI23_Brunner_Str</v>
          </cell>
          <cell r="D2065">
            <v>1</v>
          </cell>
          <cell r="E2065">
            <v>1</v>
          </cell>
          <cell r="F2065">
            <v>1.54</v>
          </cell>
          <cell r="G2065">
            <v>52.38</v>
          </cell>
          <cell r="H2065">
            <v>0.37</v>
          </cell>
          <cell r="I2065">
            <v>12.67</v>
          </cell>
          <cell r="J2065">
            <v>62.5</v>
          </cell>
        </row>
        <row r="2066">
          <cell r="A2066" t="str">
            <v>BSC_Wien_E</v>
          </cell>
          <cell r="B2066">
            <v>2128</v>
          </cell>
          <cell r="C2066" t="str">
            <v>WI23_Brunner_Str</v>
          </cell>
          <cell r="D2066">
            <v>1</v>
          </cell>
          <cell r="E2066">
            <v>2</v>
          </cell>
          <cell r="F2066">
            <v>2.0699999999999998</v>
          </cell>
          <cell r="G2066">
            <v>70.599999999999994</v>
          </cell>
          <cell r="H2066">
            <v>0.43</v>
          </cell>
          <cell r="I2066">
            <v>14.58</v>
          </cell>
          <cell r="J2066">
            <v>71.89</v>
          </cell>
        </row>
        <row r="2067">
          <cell r="A2067" t="str">
            <v>BSC_Wien_E</v>
          </cell>
          <cell r="B2067">
            <v>2129</v>
          </cell>
          <cell r="C2067" t="str">
            <v>WI23_Brunner_Str</v>
          </cell>
          <cell r="D2067">
            <v>1</v>
          </cell>
          <cell r="E2067">
            <v>3</v>
          </cell>
          <cell r="F2067">
            <v>1.78</v>
          </cell>
          <cell r="G2067">
            <v>21.68</v>
          </cell>
          <cell r="H2067">
            <v>0.4</v>
          </cell>
          <cell r="I2067">
            <v>4.83</v>
          </cell>
          <cell r="J2067">
            <v>66.569999999999993</v>
          </cell>
        </row>
        <row r="2068">
          <cell r="A2068" t="str">
            <v>BSC_Wien_D</v>
          </cell>
          <cell r="B2068">
            <v>9190</v>
          </cell>
          <cell r="C2068" t="str">
            <v>WI23_Draschestr</v>
          </cell>
          <cell r="D2068">
            <v>1</v>
          </cell>
          <cell r="E2068">
            <v>1</v>
          </cell>
          <cell r="F2068">
            <v>6.97</v>
          </cell>
          <cell r="G2068">
            <v>85</v>
          </cell>
          <cell r="H2068">
            <v>2.2400000000000002</v>
          </cell>
          <cell r="I2068">
            <v>27.32</v>
          </cell>
          <cell r="J2068">
            <v>376.42</v>
          </cell>
        </row>
        <row r="2069">
          <cell r="A2069" t="str">
            <v>BSC_Wien_D</v>
          </cell>
          <cell r="B2069">
            <v>9191</v>
          </cell>
          <cell r="C2069" t="str">
            <v>WI23_Draschestr</v>
          </cell>
          <cell r="D2069">
            <v>1</v>
          </cell>
          <cell r="E2069">
            <v>2</v>
          </cell>
          <cell r="F2069">
            <v>4.71</v>
          </cell>
          <cell r="G2069">
            <v>57.5</v>
          </cell>
          <cell r="H2069">
            <v>1.59</v>
          </cell>
          <cell r="I2069">
            <v>19.39</v>
          </cell>
          <cell r="J2069">
            <v>267.08999999999997</v>
          </cell>
        </row>
        <row r="2070">
          <cell r="A2070" t="str">
            <v>BSC_Wien_D</v>
          </cell>
          <cell r="B2070">
            <v>9192</v>
          </cell>
          <cell r="C2070" t="str">
            <v>WI23_Draschestr</v>
          </cell>
          <cell r="D2070">
            <v>1</v>
          </cell>
          <cell r="E2070">
            <v>3</v>
          </cell>
          <cell r="F2070">
            <v>4.99</v>
          </cell>
          <cell r="G2070">
            <v>60.88</v>
          </cell>
          <cell r="H2070">
            <v>1.35</v>
          </cell>
          <cell r="I2070">
            <v>16.46</v>
          </cell>
          <cell r="J2070">
            <v>226.81</v>
          </cell>
        </row>
        <row r="2071">
          <cell r="A2071" t="str">
            <v>BSC_Wien_E</v>
          </cell>
          <cell r="B2071">
            <v>2338</v>
          </cell>
          <cell r="C2071" t="str">
            <v>WI23_Erlaaer_Str</v>
          </cell>
          <cell r="D2071">
            <v>1</v>
          </cell>
          <cell r="E2071">
            <v>1</v>
          </cell>
          <cell r="F2071">
            <v>2.64</v>
          </cell>
          <cell r="G2071">
            <v>32.19</v>
          </cell>
          <cell r="H2071">
            <v>0.57999999999999996</v>
          </cell>
          <cell r="I2071">
            <v>7.08</v>
          </cell>
          <cell r="J2071">
            <v>97.51</v>
          </cell>
        </row>
        <row r="2072">
          <cell r="A2072" t="str">
            <v>BSC_Wien_E</v>
          </cell>
          <cell r="B2072">
            <v>2339</v>
          </cell>
          <cell r="C2072" t="str">
            <v>WI23_Erlaaer_Str</v>
          </cell>
          <cell r="D2072">
            <v>1</v>
          </cell>
          <cell r="E2072">
            <v>2</v>
          </cell>
          <cell r="F2072">
            <v>0.68</v>
          </cell>
          <cell r="G2072">
            <v>22.99</v>
          </cell>
          <cell r="H2072">
            <v>0.15</v>
          </cell>
          <cell r="I2072">
            <v>5.01</v>
          </cell>
          <cell r="J2072">
            <v>24.71</v>
          </cell>
        </row>
        <row r="2073">
          <cell r="A2073" t="str">
            <v>BSC_Wien_E</v>
          </cell>
          <cell r="B2073">
            <v>7777</v>
          </cell>
          <cell r="C2073" t="str">
            <v>WI23_Erlaaer_Str</v>
          </cell>
          <cell r="D2073">
            <v>1</v>
          </cell>
          <cell r="E2073">
            <v>3</v>
          </cell>
          <cell r="F2073">
            <v>1.79</v>
          </cell>
          <cell r="G2073">
            <v>21.86</v>
          </cell>
          <cell r="H2073">
            <v>0.48</v>
          </cell>
          <cell r="I2073">
            <v>5.81</v>
          </cell>
          <cell r="J2073">
            <v>80.09</v>
          </cell>
        </row>
        <row r="2074">
          <cell r="A2074" t="str">
            <v>BSC_Wien_E</v>
          </cell>
          <cell r="B2074">
            <v>2134</v>
          </cell>
          <cell r="C2074" t="str">
            <v>WI23_Kaiser_Franz_Josef_Str</v>
          </cell>
          <cell r="D2074">
            <v>1</v>
          </cell>
          <cell r="E2074">
            <v>1</v>
          </cell>
          <cell r="F2074">
            <v>2.0499999999999998</v>
          </cell>
          <cell r="G2074">
            <v>69.92</v>
          </cell>
          <cell r="H2074">
            <v>0.49</v>
          </cell>
          <cell r="I2074">
            <v>16.7</v>
          </cell>
          <cell r="J2074">
            <v>82.34</v>
          </cell>
        </row>
        <row r="2075">
          <cell r="A2075" t="str">
            <v>BSC_Wien_E</v>
          </cell>
          <cell r="B2075">
            <v>2136</v>
          </cell>
          <cell r="C2075" t="str">
            <v>WI23_Kaiser_Franz_Josef_Str</v>
          </cell>
          <cell r="D2075">
            <v>1</v>
          </cell>
          <cell r="E2075">
            <v>2</v>
          </cell>
          <cell r="F2075">
            <v>1.19</v>
          </cell>
          <cell r="G2075">
            <v>40.369999999999997</v>
          </cell>
          <cell r="H2075">
            <v>0.23</v>
          </cell>
          <cell r="I2075">
            <v>7.95</v>
          </cell>
          <cell r="J2075">
            <v>39.229999999999997</v>
          </cell>
        </row>
        <row r="2076">
          <cell r="A2076" t="str">
            <v>BSC_Wien_E</v>
          </cell>
          <cell r="B2076">
            <v>2137</v>
          </cell>
          <cell r="C2076" t="str">
            <v>WI23_Kaiser_Franz_Josef_Str</v>
          </cell>
          <cell r="D2076">
            <v>1</v>
          </cell>
          <cell r="E2076">
            <v>3</v>
          </cell>
          <cell r="F2076">
            <v>4.25</v>
          </cell>
          <cell r="G2076">
            <v>51.77</v>
          </cell>
          <cell r="H2076">
            <v>1.38</v>
          </cell>
          <cell r="I2076">
            <v>16.77</v>
          </cell>
          <cell r="J2076">
            <v>231.03</v>
          </cell>
        </row>
        <row r="2077">
          <cell r="A2077" t="str">
            <v>BSC_Wien_E</v>
          </cell>
          <cell r="B2077">
            <v>2320</v>
          </cell>
          <cell r="C2077" t="str">
            <v>WI23_Levasseurgasse</v>
          </cell>
          <cell r="D2077">
            <v>1</v>
          </cell>
          <cell r="E2077">
            <v>1</v>
          </cell>
          <cell r="F2077">
            <v>1.92</v>
          </cell>
          <cell r="G2077">
            <v>65.41</v>
          </cell>
          <cell r="H2077">
            <v>0.54</v>
          </cell>
          <cell r="I2077">
            <v>18.53</v>
          </cell>
          <cell r="J2077">
            <v>91.37</v>
          </cell>
        </row>
        <row r="2078">
          <cell r="A2078" t="str">
            <v>BSC_Wien_E</v>
          </cell>
          <cell r="B2078">
            <v>2321</v>
          </cell>
          <cell r="C2078" t="str">
            <v>WI23_Levasseurgasse</v>
          </cell>
          <cell r="D2078">
            <v>1</v>
          </cell>
          <cell r="E2078">
            <v>2</v>
          </cell>
          <cell r="F2078">
            <v>1.32</v>
          </cell>
          <cell r="G2078">
            <v>16.16</v>
          </cell>
          <cell r="H2078">
            <v>0.35</v>
          </cell>
          <cell r="I2078">
            <v>4.32</v>
          </cell>
          <cell r="J2078">
            <v>59.46</v>
          </cell>
        </row>
        <row r="2079">
          <cell r="A2079" t="str">
            <v>BSC_Wien_E</v>
          </cell>
          <cell r="B2079">
            <v>2322</v>
          </cell>
          <cell r="C2079" t="str">
            <v>WI23_Levasseurgasse</v>
          </cell>
          <cell r="D2079">
            <v>1</v>
          </cell>
          <cell r="E2079">
            <v>3</v>
          </cell>
          <cell r="F2079">
            <v>4.33</v>
          </cell>
          <cell r="G2079">
            <v>52.83</v>
          </cell>
          <cell r="H2079">
            <v>1.25</v>
          </cell>
          <cell r="I2079">
            <v>15.21</v>
          </cell>
          <cell r="J2079">
            <v>209.59</v>
          </cell>
        </row>
        <row r="2080">
          <cell r="A2080" t="str">
            <v>BSC_Wien_E</v>
          </cell>
          <cell r="B2080">
            <v>7504</v>
          </cell>
          <cell r="C2080" t="str">
            <v>WI23_Maurer_Lange_Gasse</v>
          </cell>
          <cell r="D2080">
            <v>1</v>
          </cell>
          <cell r="E2080">
            <v>1</v>
          </cell>
          <cell r="F2080">
            <v>2.25</v>
          </cell>
          <cell r="G2080">
            <v>27.4</v>
          </cell>
          <cell r="H2080">
            <v>0.79</v>
          </cell>
          <cell r="I2080">
            <v>9.69</v>
          </cell>
          <cell r="J2080">
            <v>133.43</v>
          </cell>
        </row>
        <row r="2081">
          <cell r="A2081" t="str">
            <v>BSC_Wien_E</v>
          </cell>
          <cell r="B2081">
            <v>7738</v>
          </cell>
          <cell r="C2081" t="str">
            <v>WI23_Maurer_Lange_Gasse</v>
          </cell>
          <cell r="D2081">
            <v>1</v>
          </cell>
          <cell r="E2081">
            <v>2</v>
          </cell>
          <cell r="F2081">
            <v>3.99</v>
          </cell>
          <cell r="G2081">
            <v>135.84</v>
          </cell>
          <cell r="H2081">
            <v>1.17</v>
          </cell>
          <cell r="I2081">
            <v>39.94</v>
          </cell>
          <cell r="J2081">
            <v>196.95</v>
          </cell>
        </row>
        <row r="2082">
          <cell r="A2082" t="str">
            <v>BSC_Wien_E</v>
          </cell>
          <cell r="B2082">
            <v>2120</v>
          </cell>
          <cell r="C2082" t="str">
            <v>WI23_Perfektastr</v>
          </cell>
          <cell r="D2082">
            <v>1</v>
          </cell>
          <cell r="E2082">
            <v>1</v>
          </cell>
          <cell r="F2082">
            <v>2.81</v>
          </cell>
          <cell r="G2082">
            <v>34.24</v>
          </cell>
          <cell r="H2082">
            <v>0.71</v>
          </cell>
          <cell r="I2082">
            <v>8.67</v>
          </cell>
          <cell r="J2082">
            <v>119.42</v>
          </cell>
        </row>
        <row r="2083">
          <cell r="A2083" t="str">
            <v>BSC_Wien_E</v>
          </cell>
          <cell r="B2083">
            <v>2122</v>
          </cell>
          <cell r="C2083" t="str">
            <v>WI23_Perfektastr</v>
          </cell>
          <cell r="D2083">
            <v>1</v>
          </cell>
          <cell r="E2083">
            <v>2</v>
          </cell>
          <cell r="F2083">
            <v>4.29</v>
          </cell>
          <cell r="G2083">
            <v>52.35</v>
          </cell>
          <cell r="H2083">
            <v>1.0900000000000001</v>
          </cell>
          <cell r="I2083">
            <v>13.29</v>
          </cell>
          <cell r="J2083">
            <v>183.04</v>
          </cell>
        </row>
        <row r="2084">
          <cell r="A2084" t="str">
            <v>BSC_Wien_E</v>
          </cell>
          <cell r="B2084">
            <v>2123</v>
          </cell>
          <cell r="C2084" t="str">
            <v>WI23_Perfektastr</v>
          </cell>
          <cell r="D2084">
            <v>1</v>
          </cell>
          <cell r="E2084">
            <v>3</v>
          </cell>
          <cell r="F2084">
            <v>2.7</v>
          </cell>
          <cell r="G2084">
            <v>32.9</v>
          </cell>
          <cell r="H2084">
            <v>0.53</v>
          </cell>
          <cell r="I2084">
            <v>6.5</v>
          </cell>
          <cell r="J2084">
            <v>89.53</v>
          </cell>
        </row>
        <row r="2085">
          <cell r="A2085" t="str">
            <v>BSC_Wien_D</v>
          </cell>
          <cell r="B2085">
            <v>183</v>
          </cell>
          <cell r="C2085" t="str">
            <v>WI23_Zetschegasse</v>
          </cell>
          <cell r="D2085">
            <v>1</v>
          </cell>
          <cell r="E2085">
            <v>1</v>
          </cell>
          <cell r="F2085">
            <v>4.0599999999999996</v>
          </cell>
          <cell r="G2085">
            <v>49.51</v>
          </cell>
          <cell r="H2085">
            <v>0.99</v>
          </cell>
          <cell r="I2085">
            <v>12.01</v>
          </cell>
          <cell r="J2085">
            <v>165.5</v>
          </cell>
        </row>
        <row r="2086">
          <cell r="A2086" t="str">
            <v>BSC_Wien_D</v>
          </cell>
          <cell r="B2086">
            <v>184</v>
          </cell>
          <cell r="C2086" t="str">
            <v>WI23_Zetschegasse</v>
          </cell>
          <cell r="D2086">
            <v>1</v>
          </cell>
          <cell r="E2086">
            <v>2</v>
          </cell>
          <cell r="F2086">
            <v>3.71</v>
          </cell>
          <cell r="G2086">
            <v>45.21</v>
          </cell>
          <cell r="H2086">
            <v>0.91</v>
          </cell>
          <cell r="I2086">
            <v>11.12</v>
          </cell>
          <cell r="J2086">
            <v>153.22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k-Struktur"/>
      <sheetName val="Configuration"/>
      <sheetName val="Kons.kontrollblatt"/>
      <sheetName val="DSM(ELIM)"/>
      <sheetName val="Einzelgesellschaften (Input)"/>
      <sheetName val="Einzelgesellschaften (Korrektu)"/>
      <sheetName val="Einzelgesellschaften (HB1)"/>
      <sheetName val="Einzelgesellschaften (AnpHB2)"/>
      <sheetName val="Einzelgesellschaften (HB2)"/>
      <sheetName val="Einzelgesellschaften (Cons)"/>
      <sheetName val="Einzelgesellschaften (Contribu)"/>
      <sheetName val="Settings"/>
      <sheetName val="EurotoolsXRates"/>
      <sheetName val="Iskon"/>
      <sheetName val="O_Group_DTMIP"/>
    </sheetNames>
    <sheetDataSet>
      <sheetData sheetId="0" refreshError="1"/>
      <sheetData sheetId="1" refreshError="1">
        <row r="3">
          <cell r="B3" t="str">
            <v>T-Sonstiges Division</v>
          </cell>
        </row>
        <row r="4">
          <cell r="B4" t="str">
            <v>12</v>
          </cell>
        </row>
        <row r="7">
          <cell r="B7" t="str">
            <v>Budget2002</v>
          </cell>
        </row>
        <row r="8">
          <cell r="B8" t="str">
            <v>M.YTD</v>
          </cell>
        </row>
        <row r="9">
          <cell r="B9" t="str">
            <v>EUR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k-Struktur"/>
      <sheetName val="Configuration"/>
      <sheetName val="Kons.kontrollblatt"/>
      <sheetName val="DSM(ELIM)"/>
      <sheetName val="Einzelgesellschaften (Input)"/>
      <sheetName val="Einzelgesellschaften (Korrektu)"/>
      <sheetName val="Einzelgesellschaften (HB1)"/>
      <sheetName val="Einzelgesellschaften (AnpHB2)"/>
      <sheetName val="Einzelgesellschaften (HB2)"/>
      <sheetName val="Einzelgesellschaften (Cons)"/>
      <sheetName val="Einzelgesellschaften (Contribu)"/>
      <sheetName val="EurotoolsXRates"/>
      <sheetName val="Settings"/>
      <sheetName val="Iskon"/>
      <sheetName val="O_Group_DTMIP"/>
    </sheetNames>
    <sheetDataSet>
      <sheetData sheetId="0" refreshError="1"/>
      <sheetData sheetId="1" refreshError="1">
        <row r="3">
          <cell r="B3" t="str">
            <v>T-Sonstiges Division</v>
          </cell>
        </row>
        <row r="4">
          <cell r="B4" t="str">
            <v>12</v>
          </cell>
        </row>
        <row r="7">
          <cell r="B7" t="str">
            <v>Budget2002</v>
          </cell>
        </row>
        <row r="8">
          <cell r="B8" t="str">
            <v>M.YTD</v>
          </cell>
        </row>
        <row r="9">
          <cell r="B9" t="str">
            <v>EUR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arameter "/>
      <sheetName val="KPI_T_COM (1)"/>
      <sheetName val="KPI_TSI_IT (2)"/>
      <sheetName val="KPI_TMO (3)"/>
      <sheetName val="KPI_TOI (4)"/>
      <sheetName val="KPI_sonst (5)"/>
      <sheetName val="KPI_TSI_TK (6)"/>
      <sheetName val="Working capital etc."/>
      <sheetName val="Capital Exp. D&amp;A"/>
      <sheetName val="Financial Result"/>
      <sheetName val="Rückstellungen"/>
      <sheetName val="P&amp;L( HGB)"/>
      <sheetName val="P&amp;L ( US-GAAP)"/>
      <sheetName val="Balance Sheet US GAAP"/>
      <sheetName val="Balance Sheet HGB"/>
      <sheetName val="CashFlow_Calculation"/>
      <sheetName val="DCF Valuation"/>
      <sheetName val="Goodwil_Deut"/>
      <sheetName val="Goodwill_Eng"/>
      <sheetName val="Ratios"/>
      <sheetName val="EVA"/>
      <sheetName val="EVA-Unterbau"/>
      <sheetName val="EVA-Konzern"/>
      <sheetName val="WACC"/>
      <sheetName val="CB"/>
      <sheetName val="Sources"/>
      <sheetName val="Valuation"/>
      <sheetName val="Financial Statements"/>
      <sheetName val="survey 2"/>
      <sheetName val="FinAnalysis"/>
      <sheetName val="Konzernauswirkungen"/>
      <sheetName val="Konzernratios "/>
      <sheetName val="Vorlagenblatt"/>
      <sheetName val="Ertragswertverfahren"/>
      <sheetName val="DCF-Calculation"/>
      <sheetName val="DCF-Input"/>
      <sheetName val="MM - 45 usluga V"/>
      <sheetName val="MM - 45 usluga NEV"/>
      <sheetName val="EBITDA_oFCF_SF_Capex in LC"/>
      <sheetName val="Konzern-ratios"/>
      <sheetName val="Control"/>
      <sheetName val="Sheet2"/>
    </sheetNames>
    <sheetDataSet>
      <sheetData sheetId="0" refreshError="1"/>
      <sheetData sheetId="1" refreshError="1">
        <row r="2">
          <cell r="T2" t="str">
            <v>440020</v>
          </cell>
        </row>
        <row r="28">
          <cell r="F28" t="str">
            <v>Musterfirma</v>
          </cell>
        </row>
        <row r="36">
          <cell r="G36">
            <v>2002</v>
          </cell>
        </row>
        <row r="103">
          <cell r="G103">
            <v>0.39</v>
          </cell>
        </row>
        <row r="129">
          <cell r="J129">
            <v>0.09</v>
          </cell>
          <cell r="K129">
            <v>0.09</v>
          </cell>
          <cell r="L129">
            <v>0.09</v>
          </cell>
          <cell r="M129">
            <v>0.09</v>
          </cell>
          <cell r="N129">
            <v>0.09</v>
          </cell>
          <cell r="O129">
            <v>0.09</v>
          </cell>
          <cell r="P129">
            <v>0.09</v>
          </cell>
          <cell r="Q129">
            <v>0.09</v>
          </cell>
          <cell r="R129">
            <v>0.09</v>
          </cell>
          <cell r="S129">
            <v>0.09</v>
          </cell>
          <cell r="T129">
            <v>0.09</v>
          </cell>
          <cell r="U129">
            <v>0.09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"/>
      <sheetName val="Help"/>
      <sheetName val="Accounts"/>
      <sheetName val="Control"/>
      <sheetName val="Sub&amp;Trunk Info"/>
    </sheetNames>
    <sheetDataSet>
      <sheetData sheetId="0" refreshError="1"/>
      <sheetData sheetId="1" refreshError="1"/>
      <sheetData sheetId="2" refreshError="1"/>
      <sheetData sheetId="3" refreshError="1">
        <row r="2">
          <cell r="AO2" t="str">
            <v>.0002</v>
          </cell>
          <cell r="AP2" t="str">
            <v>T-Mobile Deutschland</v>
          </cell>
        </row>
        <row r="3">
          <cell r="AO3" t="str">
            <v>.0005</v>
          </cell>
          <cell r="AP3" t="str">
            <v>GMG</v>
          </cell>
        </row>
        <row r="4">
          <cell r="AF4" t="b">
            <v>1</v>
          </cell>
          <cell r="AG4" t="b">
            <v>0</v>
          </cell>
          <cell r="AH4" t="b">
            <v>0</v>
          </cell>
          <cell r="AJ4" t="b">
            <v>0</v>
          </cell>
          <cell r="AK4" t="b">
            <v>0</v>
          </cell>
          <cell r="AO4" t="str">
            <v>.0008</v>
          </cell>
          <cell r="AP4" t="str">
            <v>T-Systems CSM</v>
          </cell>
        </row>
        <row r="5">
          <cell r="F5">
            <v>1</v>
          </cell>
          <cell r="G5" t="str">
            <v>Final</v>
          </cell>
          <cell r="H5" t="str">
            <v>_FINAL</v>
          </cell>
          <cell r="K5">
            <v>1</v>
          </cell>
          <cell r="L5" t="str">
            <v>January</v>
          </cell>
          <cell r="X5">
            <v>1</v>
          </cell>
          <cell r="Y5" t="str">
            <v>M.PER</v>
          </cell>
          <cell r="Z5" t="str">
            <v>Periodic</v>
          </cell>
          <cell r="AO5" t="str">
            <v>.0018</v>
          </cell>
          <cell r="AP5" t="str">
            <v>T-Sys Japan</v>
          </cell>
        </row>
        <row r="6">
          <cell r="F6">
            <v>2</v>
          </cell>
          <cell r="G6" t="str">
            <v>Cons</v>
          </cell>
          <cell r="H6" t="str">
            <v>_CONS</v>
          </cell>
          <cell r="K6">
            <v>2</v>
          </cell>
          <cell r="L6" t="str">
            <v>February</v>
          </cell>
          <cell r="X6">
            <v>2</v>
          </cell>
          <cell r="Y6" t="str">
            <v>M.CTD</v>
          </cell>
          <cell r="Z6" t="str">
            <v>Cumulated</v>
          </cell>
          <cell r="AO6" t="str">
            <v>.0085</v>
          </cell>
          <cell r="AP6" t="str">
            <v>I.T.E.N.O.S.</v>
          </cell>
        </row>
        <row r="7">
          <cell r="F7">
            <v>3</v>
          </cell>
          <cell r="G7" t="str">
            <v>HB2</v>
          </cell>
          <cell r="H7" t="str">
            <v>_HB2</v>
          </cell>
          <cell r="K7">
            <v>3</v>
          </cell>
          <cell r="L7" t="str">
            <v>March</v>
          </cell>
          <cell r="AO7" t="str">
            <v>.0093</v>
          </cell>
          <cell r="AP7" t="str">
            <v>MTS (Russia)</v>
          </cell>
        </row>
        <row r="8">
          <cell r="F8">
            <v>4</v>
          </cell>
          <cell r="G8" t="str">
            <v>HB2Loc</v>
          </cell>
          <cell r="H8" t="str">
            <v>_HB2LOC</v>
          </cell>
          <cell r="K8">
            <v>4</v>
          </cell>
          <cell r="L8" t="str">
            <v>April</v>
          </cell>
          <cell r="AO8" t="str">
            <v>.0145</v>
          </cell>
          <cell r="AP8" t="str">
            <v>DeTeFleet</v>
          </cell>
        </row>
        <row r="9">
          <cell r="F9">
            <v>5</v>
          </cell>
          <cell r="G9" t="str">
            <v>Adjustment</v>
          </cell>
          <cell r="H9" t="str">
            <v>_ADJ</v>
          </cell>
          <cell r="K9">
            <v>5</v>
          </cell>
          <cell r="L9" t="str">
            <v>May</v>
          </cell>
          <cell r="AO9" t="str">
            <v>.0119</v>
          </cell>
          <cell r="AP9" t="str">
            <v>UMC Kiew</v>
          </cell>
        </row>
        <row r="10">
          <cell r="F10">
            <v>6</v>
          </cell>
          <cell r="G10" t="str">
            <v>Local</v>
          </cell>
          <cell r="K10">
            <v>6</v>
          </cell>
          <cell r="L10" t="str">
            <v>June</v>
          </cell>
          <cell r="AO10" t="str">
            <v>.0154</v>
          </cell>
          <cell r="AP10" t="str">
            <v>DTFinanceB.V.</v>
          </cell>
        </row>
        <row r="11">
          <cell r="K11">
            <v>7</v>
          </cell>
          <cell r="L11" t="str">
            <v>July</v>
          </cell>
          <cell r="AO11" t="str">
            <v>.0156</v>
          </cell>
          <cell r="AP11" t="str">
            <v>T-OnlineIntAG</v>
          </cell>
        </row>
        <row r="12">
          <cell r="K12">
            <v>8</v>
          </cell>
          <cell r="L12" t="str">
            <v>August</v>
          </cell>
          <cell r="AO12" t="str">
            <v>.0159</v>
          </cell>
          <cell r="AP12" t="str">
            <v>T-Mobile Austria</v>
          </cell>
        </row>
        <row r="13">
          <cell r="K13">
            <v>9</v>
          </cell>
          <cell r="L13" t="str">
            <v>September</v>
          </cell>
          <cell r="AO13" t="str">
            <v>.0179</v>
          </cell>
          <cell r="AP13" t="str">
            <v>PTC (Poland)</v>
          </cell>
        </row>
        <row r="14">
          <cell r="K14">
            <v>10</v>
          </cell>
          <cell r="L14" t="str">
            <v>October</v>
          </cell>
          <cell r="AO14" t="str">
            <v>.0191</v>
          </cell>
          <cell r="AP14" t="str">
            <v>Cmobil B.V.</v>
          </cell>
        </row>
        <row r="15">
          <cell r="K15">
            <v>11</v>
          </cell>
          <cell r="L15" t="str">
            <v>November</v>
          </cell>
          <cell r="AO15" t="str">
            <v>.0214</v>
          </cell>
          <cell r="AP15" t="str">
            <v>WESTEL 900 GSM</v>
          </cell>
        </row>
        <row r="16">
          <cell r="K16">
            <v>12</v>
          </cell>
          <cell r="L16" t="str">
            <v>December</v>
          </cell>
          <cell r="AO16" t="str">
            <v>.0246</v>
          </cell>
          <cell r="AP16" t="str">
            <v>T-Mobile Czech Republic</v>
          </cell>
        </row>
        <row r="17">
          <cell r="AO17" t="str">
            <v>.0269</v>
          </cell>
          <cell r="AP17" t="str">
            <v>DDG</v>
          </cell>
        </row>
        <row r="18">
          <cell r="AO18" t="str">
            <v>.0274</v>
          </cell>
          <cell r="AP18" t="str">
            <v>T-Mobile Traffic</v>
          </cell>
        </row>
        <row r="19">
          <cell r="AO19" t="str">
            <v>.0278</v>
          </cell>
          <cell r="AP19" t="str">
            <v>T-Nova</v>
          </cell>
        </row>
        <row r="20">
          <cell r="AO20" t="str">
            <v>.0279</v>
          </cell>
          <cell r="AP20" t="str">
            <v>DTCardService</v>
          </cell>
        </row>
        <row r="21">
          <cell r="AO21" t="str">
            <v>.0349</v>
          </cell>
          <cell r="AP21" t="str">
            <v>ICO Europe BV</v>
          </cell>
        </row>
        <row r="22">
          <cell r="AO22" t="str">
            <v>.0351</v>
          </cell>
          <cell r="AP22" t="str">
            <v>Niedermeyer GmbH</v>
          </cell>
        </row>
        <row r="23">
          <cell r="AO23" t="str">
            <v>.0360</v>
          </cell>
          <cell r="AP23" t="str">
            <v>Smaragd</v>
          </cell>
        </row>
        <row r="24">
          <cell r="AO24" t="str">
            <v>.0373</v>
          </cell>
          <cell r="AP24" t="str">
            <v>T-Mobile Billing</v>
          </cell>
        </row>
        <row r="25">
          <cell r="AO25" t="str">
            <v>.0381</v>
          </cell>
          <cell r="AP25" t="str">
            <v>HT-Hrvatske</v>
          </cell>
        </row>
        <row r="26">
          <cell r="AO26" t="str">
            <v>.0443</v>
          </cell>
          <cell r="AP26" t="str">
            <v>Virgin Mobile Telecoms Limited</v>
          </cell>
        </row>
        <row r="27">
          <cell r="AO27" t="str">
            <v>.0458</v>
          </cell>
          <cell r="AP27" t="str">
            <v>ISH Moska</v>
          </cell>
        </row>
        <row r="28">
          <cell r="AO28" t="str">
            <v>.0463</v>
          </cell>
          <cell r="AP28" t="str">
            <v>Mediaone</v>
          </cell>
        </row>
        <row r="29">
          <cell r="AO29" t="str">
            <v>.0471</v>
          </cell>
          <cell r="AP29" t="str">
            <v>TMO UK Ltd.</v>
          </cell>
        </row>
        <row r="30">
          <cell r="AO30" t="str">
            <v>.0479</v>
          </cell>
          <cell r="AP30" t="str">
            <v>UCP AG, ZurichLimited</v>
          </cell>
        </row>
        <row r="31">
          <cell r="B31">
            <v>0</v>
          </cell>
          <cell r="C31" t="str">
            <v>1</v>
          </cell>
          <cell r="AO31" t="str">
            <v>.0480</v>
          </cell>
          <cell r="AP31" t="str">
            <v>New ICO Global</v>
          </cell>
        </row>
        <row r="32">
          <cell r="B32">
            <v>1</v>
          </cell>
          <cell r="AO32" t="str">
            <v>.0485</v>
          </cell>
          <cell r="AP32" t="str">
            <v>Slov.Telekom.</v>
          </cell>
        </row>
        <row r="33">
          <cell r="B33">
            <v>2</v>
          </cell>
          <cell r="AO33" t="str">
            <v>.0486</v>
          </cell>
          <cell r="AP33" t="str">
            <v>EuroTel</v>
          </cell>
        </row>
        <row r="34">
          <cell r="B34">
            <v>3</v>
          </cell>
          <cell r="AO34" t="str">
            <v>.0488</v>
          </cell>
          <cell r="AP34" t="str">
            <v>UCP Mitarbeiterbeteiligungs AG</v>
          </cell>
        </row>
        <row r="35">
          <cell r="B35">
            <v>4</v>
          </cell>
          <cell r="AO35" t="str">
            <v>.0500</v>
          </cell>
          <cell r="AP35" t="str">
            <v>T-Mobile UK</v>
          </cell>
        </row>
        <row r="36">
          <cell r="B36">
            <v>5</v>
          </cell>
          <cell r="AO36" t="str">
            <v>.0503</v>
          </cell>
          <cell r="AP36" t="str">
            <v>T-Mobile (UK) Limitedd</v>
          </cell>
        </row>
        <row r="37">
          <cell r="B37">
            <v>6</v>
          </cell>
          <cell r="AO37" t="str">
            <v>.0508</v>
          </cell>
          <cell r="AP37" t="str">
            <v>T-Mobile (UK) Retail Limitedte</v>
          </cell>
        </row>
        <row r="38">
          <cell r="B38">
            <v>7</v>
          </cell>
          <cell r="AO38" t="str">
            <v>.0550</v>
          </cell>
          <cell r="AP38" t="str">
            <v>TMO AG</v>
          </cell>
        </row>
        <row r="39">
          <cell r="B39">
            <v>8</v>
          </cell>
          <cell r="AO39" t="str">
            <v>.0606</v>
          </cell>
          <cell r="AP39" t="str">
            <v>T-Mobile Netherlands</v>
          </cell>
        </row>
        <row r="40">
          <cell r="B40">
            <v>9</v>
          </cell>
          <cell r="AO40" t="str">
            <v>.0633</v>
          </cell>
          <cell r="AP40" t="str">
            <v>MakTel Makedonski Telekommunikacii AD</v>
          </cell>
        </row>
        <row r="41">
          <cell r="B41">
            <v>10</v>
          </cell>
          <cell r="AO41" t="str">
            <v>.0650</v>
          </cell>
          <cell r="AP41" t="str">
            <v>T-Mobile USA</v>
          </cell>
        </row>
        <row r="42">
          <cell r="B42">
            <v>11</v>
          </cell>
          <cell r="AO42" t="str">
            <v>.0653</v>
          </cell>
          <cell r="AP42" t="str">
            <v>Powertel, Inc.e Limited</v>
          </cell>
        </row>
        <row r="43">
          <cell r="B43">
            <v>12</v>
          </cell>
          <cell r="AO43" t="str">
            <v>.0662</v>
          </cell>
          <cell r="AP43" t="str">
            <v>DeTeImmo</v>
          </cell>
        </row>
        <row r="44">
          <cell r="B44">
            <v>13</v>
          </cell>
          <cell r="AO44" t="str">
            <v>.0687</v>
          </cell>
          <cell r="AP44" t="str">
            <v>T-Mobile Venture Fund GmbH &amp; Co. KG, Bo</v>
          </cell>
        </row>
        <row r="45">
          <cell r="B45">
            <v>14</v>
          </cell>
          <cell r="AO45" t="str">
            <v>.0716</v>
          </cell>
          <cell r="AP45" t="str">
            <v>DFMG</v>
          </cell>
        </row>
        <row r="46">
          <cell r="B46">
            <v>15</v>
          </cell>
          <cell r="AO46" t="str">
            <v>.0761</v>
          </cell>
          <cell r="AP46" t="str">
            <v>CIVSGSM VI</v>
          </cell>
        </row>
        <row r="47">
          <cell r="B47">
            <v>16</v>
          </cell>
          <cell r="AO47" t="str">
            <v>.0762</v>
          </cell>
          <cell r="AP47" t="str">
            <v>Beach Holding</v>
          </cell>
        </row>
        <row r="48">
          <cell r="B48">
            <v>17</v>
          </cell>
          <cell r="AO48" t="str">
            <v>.0763</v>
          </cell>
          <cell r="AP48" t="str">
            <v>HT mobilne komunikacije d.o.o.</v>
          </cell>
        </row>
        <row r="49">
          <cell r="B49">
            <v>18</v>
          </cell>
          <cell r="AO49" t="str">
            <v>.0771</v>
          </cell>
          <cell r="AP49">
            <v>771</v>
          </cell>
        </row>
        <row r="50">
          <cell r="B50">
            <v>19</v>
          </cell>
          <cell r="AO50" t="str">
            <v>.0772</v>
          </cell>
          <cell r="AP50" t="str">
            <v>T-Mobile Klanten</v>
          </cell>
        </row>
        <row r="51">
          <cell r="B51">
            <v>20</v>
          </cell>
          <cell r="AO51" t="str">
            <v>.0773</v>
          </cell>
          <cell r="AP51" t="str">
            <v>Zweite DFMG GmbH &amp; Co. KG</v>
          </cell>
        </row>
        <row r="52">
          <cell r="B52">
            <v>21</v>
          </cell>
          <cell r="AO52" t="str">
            <v>.0782</v>
          </cell>
          <cell r="AP52" t="str">
            <v>stille Beteiligung an der RANN B.V.</v>
          </cell>
        </row>
        <row r="53">
          <cell r="B53">
            <v>22</v>
          </cell>
          <cell r="AO53" t="str">
            <v>.0805</v>
          </cell>
          <cell r="AP53" t="str">
            <v>Monet Mobile Networks</v>
          </cell>
        </row>
        <row r="54">
          <cell r="B54">
            <v>23</v>
          </cell>
          <cell r="AO54" t="str">
            <v>.0842</v>
          </cell>
          <cell r="AP54" t="str">
            <v>GSM Facilities, LLCV PCS LLC</v>
          </cell>
        </row>
        <row r="55">
          <cell r="B55">
            <v>24</v>
          </cell>
          <cell r="AO55" t="str">
            <v>.0960</v>
          </cell>
          <cell r="AP55" t="str">
            <v xml:space="preserve">Microcell Telecommunications, Inc.	</v>
          </cell>
        </row>
        <row r="56">
          <cell r="B56">
            <v>25</v>
          </cell>
          <cell r="AO56" t="str">
            <v>.0965</v>
          </cell>
          <cell r="AP56" t="str">
            <v>NPI-Omnipoint Wireless</v>
          </cell>
        </row>
        <row r="57">
          <cell r="B57">
            <v>26</v>
          </cell>
          <cell r="AO57" t="str">
            <v>.0978</v>
          </cell>
          <cell r="AP57" t="str">
            <v>GSM Capital LP</v>
          </cell>
        </row>
        <row r="58">
          <cell r="B58">
            <v>27</v>
          </cell>
          <cell r="AO58" t="str">
            <v>.0979</v>
          </cell>
          <cell r="AP58" t="str">
            <v>ARGO II</v>
          </cell>
        </row>
        <row r="59">
          <cell r="B59">
            <v>28</v>
          </cell>
          <cell r="AO59" t="str">
            <v>.1001</v>
          </cell>
          <cell r="AP59" t="str">
            <v>DTAG T-Com</v>
          </cell>
        </row>
        <row r="60">
          <cell r="B60">
            <v>29</v>
          </cell>
          <cell r="AO60" t="str">
            <v>.1010</v>
          </cell>
          <cell r="AP60" t="str">
            <v>DTAG T-Sonst</v>
          </cell>
        </row>
        <row r="61">
          <cell r="B61">
            <v>30</v>
          </cell>
          <cell r="AO61" t="str">
            <v>.2553</v>
          </cell>
          <cell r="AP61" t="str">
            <v>neuT-SysAustria</v>
          </cell>
        </row>
        <row r="62">
          <cell r="AO62" t="str">
            <v>.8108</v>
          </cell>
          <cell r="AP62" t="str">
            <v>T-Systems ITS</v>
          </cell>
        </row>
        <row r="63">
          <cell r="AO63" t="str">
            <v>.8122</v>
          </cell>
          <cell r="AP63" t="str">
            <v>T-Sys PCM</v>
          </cell>
        </row>
        <row r="64">
          <cell r="AO64" t="str">
            <v>.9320</v>
          </cell>
          <cell r="AP64" t="str">
            <v>dezentrale Korrektur TMO</v>
          </cell>
        </row>
        <row r="65">
          <cell r="AO65" t="str">
            <v>.9410</v>
          </cell>
          <cell r="AP65" t="str">
            <v>zentrale Korrektur TMO</v>
          </cell>
        </row>
        <row r="66">
          <cell r="AO66" t="str">
            <v>.9420</v>
          </cell>
          <cell r="AP66" t="str">
            <v>Korrektur Division TMO</v>
          </cell>
        </row>
        <row r="67">
          <cell r="AO67" t="str">
            <v>.9510</v>
          </cell>
          <cell r="AP67" t="str">
            <v>Korrektur Invest TMO</v>
          </cell>
        </row>
        <row r="68">
          <cell r="AO68" t="str">
            <v>.999999</v>
          </cell>
          <cell r="AP68" t="str">
            <v>External partners (outside DTAG group)</v>
          </cell>
        </row>
        <row r="69">
          <cell r="AO69" t="str">
            <v>.I0351</v>
          </cell>
          <cell r="AP69" t="str">
            <v>Niedermeyer (Austria)</v>
          </cell>
        </row>
        <row r="70">
          <cell r="AO70" t="str">
            <v>.I0442</v>
          </cell>
          <cell r="AP70" t="str">
            <v>UCP (Austria)</v>
          </cell>
        </row>
        <row r="71">
          <cell r="AO71" t="str">
            <v>.I0443</v>
          </cell>
          <cell r="AP71" t="str">
            <v>Virgin Mobile (UK)</v>
          </cell>
        </row>
        <row r="72">
          <cell r="AO72" t="str">
            <v>.I0508</v>
          </cell>
          <cell r="AP72" t="str">
            <v>Pocket Phone Shop (UK)</v>
          </cell>
        </row>
        <row r="73">
          <cell r="AO73" t="str">
            <v>.I0656</v>
          </cell>
          <cell r="AP73" t="str">
            <v>MBS (Germany)</v>
          </cell>
        </row>
        <row r="74">
          <cell r="AO74" t="str">
            <v>.K0005</v>
          </cell>
          <cell r="AP74" t="str">
            <v>T-Mobile Austria (Core)</v>
          </cell>
        </row>
      </sheetData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S"/>
      <sheetName val="BS"/>
      <sheetName val="NOTES"/>
      <sheetName val="KC-CF"/>
      <sheetName val="PL_EF"/>
      <sheetName val="KPI"/>
      <sheetName val="Intern"/>
      <sheetName val="Net Margin"/>
      <sheetName val="Help"/>
      <sheetName val="Accounts"/>
      <sheetName val="Control"/>
      <sheetName val="Configuration"/>
      <sheetName val="Cockpit"/>
      <sheetName val="Matr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C4" t="str">
            <v>0471</v>
          </cell>
          <cell r="G4" t="str">
            <v>5</v>
          </cell>
          <cell r="H4" t="str">
            <v>5</v>
          </cell>
          <cell r="I4" t="str">
            <v>Actual</v>
          </cell>
          <cell r="J4" t="str">
            <v>Actual</v>
          </cell>
          <cell r="K4" t="str">
            <v>Budget</v>
          </cell>
          <cell r="L4" t="str">
            <v>2004</v>
          </cell>
          <cell r="M4" t="str">
            <v>2004</v>
          </cell>
          <cell r="N4" t="str">
            <v>2004</v>
          </cell>
          <cell r="O4" t="str">
            <v>M.CTD</v>
          </cell>
          <cell r="P4" t="str">
            <v>M.CTD</v>
          </cell>
          <cell r="S4" t="str">
            <v>M.CTD</v>
          </cell>
        </row>
        <row r="5">
          <cell r="E5" t="str">
            <v>Final</v>
          </cell>
          <cell r="F5" t="str">
            <v>_FINAL</v>
          </cell>
        </row>
        <row r="6">
          <cell r="E6" t="str">
            <v>Cons</v>
          </cell>
          <cell r="F6" t="str">
            <v>_CONS</v>
          </cell>
        </row>
        <row r="7">
          <cell r="E7" t="str">
            <v>HB2</v>
          </cell>
          <cell r="F7" t="str">
            <v>_HB2</v>
          </cell>
        </row>
        <row r="8">
          <cell r="E8" t="str">
            <v>HB2Loc</v>
          </cell>
          <cell r="F8" t="str">
            <v>_HB2LOC</v>
          </cell>
        </row>
        <row r="9">
          <cell r="E9" t="str">
            <v>Adjustment</v>
          </cell>
          <cell r="F9" t="str">
            <v>_ADJ</v>
          </cell>
        </row>
        <row r="10">
          <cell r="E10" t="str">
            <v>Local</v>
          </cell>
        </row>
        <row r="18">
          <cell r="G18" t="str">
            <v>12</v>
          </cell>
        </row>
        <row r="42">
          <cell r="L42" t="str">
            <v xml:space="preserve"> 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P00_Content"/>
      <sheetName val="MS01_Financial Key Fig. Month"/>
      <sheetName val="Net Margin_Data_0500"/>
      <sheetName val="Net Margin_Data_0159"/>
      <sheetName val="Net Margin_Data_0246"/>
      <sheetName val="Net Margin_Data_0606"/>
      <sheetName val="Net Margin_Data_0650"/>
      <sheetName val="MF00_Financial Key Fig. Month"/>
      <sheetName val="QP00_Financial Key Fig. Quarter"/>
      <sheetName val="MF01_EBITDA, ARPU margin Month"/>
      <sheetName val="MF01_Cash Contribution Month"/>
      <sheetName val="QF01_EBITDA Cash Contr. Quarter"/>
      <sheetName val="MF00_Financ.Key Fig. II Month"/>
      <sheetName val="MF99_Net Margin Month"/>
      <sheetName val="Net Margin_Data_0002"/>
      <sheetName val="MP02_Subscriber Month"/>
      <sheetName val="QP02_Subscriber Quarter"/>
      <sheetName val="MP02_DT Mobile Subscriber Month"/>
      <sheetName val="MP02_Market figures Month"/>
      <sheetName val="MP03_Inactivity Month"/>
      <sheetName val="QP03_Inactivity Quarter"/>
      <sheetName val="MP04_Gross Adds Month "/>
      <sheetName val="QP04_Gross Adds Quarter"/>
      <sheetName val="MP05_Net Adds Month"/>
      <sheetName val="QP05_Net Adds Quarter"/>
      <sheetName val="MP06_Churn Rate Month"/>
      <sheetName val="MP06_Churn Month"/>
      <sheetName val="QP06_Churn Quarter"/>
      <sheetName val="MF07_ARPU Month"/>
      <sheetName val="QF07_ARPU Quarter"/>
      <sheetName val="MF08_Non Voice ARPU Month"/>
      <sheetName val="QF08_Non Voice ARPU Quarter"/>
      <sheetName val="MF09_Non Voice % ARPU Month"/>
      <sheetName val="QF09_Non Voice % ARPU Quarter"/>
      <sheetName val="MF10_Non Voice KPIs Month"/>
      <sheetName val="QF10_Non Voice KPIs Quarter"/>
      <sheetName val="MF11_Non Voice Items Month"/>
      <sheetName val="QF11_Non Voice Items Quarter"/>
      <sheetName val="MF12_SMS per Subscriber Month"/>
      <sheetName val="MF12_Voice MoU Month"/>
      <sheetName val="QF12_Voice MoU Quarter"/>
      <sheetName val="MF12_MOC usage Month"/>
      <sheetName val="MF13_SAC Month"/>
      <sheetName val="QF13_SAC Quarter"/>
      <sheetName val="MF14_SAC pGA Month"/>
      <sheetName val="QF14_SAC pGA Quarter"/>
      <sheetName val="MF13_SAC extended Month"/>
      <sheetName val="MF14_SAC pGA extended Month"/>
      <sheetName val="MF15_SRC Month"/>
      <sheetName val="QF15_SRC Quarter"/>
      <sheetName val="MF16_SRC pRS Month"/>
      <sheetName val="QF16_SRC pRS Quarter"/>
      <sheetName val="MF16_Retained Subscr. Month"/>
      <sheetName val="QF16_Retained Subscr. Quarter"/>
      <sheetName val="MF19_Total Investments Month"/>
      <sheetName val="QF19_CAPEX Quarter"/>
      <sheetName val="MF21_Personnel Month"/>
      <sheetName val="QF21_Personnel Quarter"/>
      <sheetName val="MX99_Exchange Rates"/>
      <sheetName val="Control"/>
      <sheetName val=""/>
      <sheetName val="Cockpit"/>
      <sheetName val="Matr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>
        <row r="4">
          <cell r="G4" t="str">
            <v>_HB2</v>
          </cell>
          <cell r="T4" t="str">
            <v>Actual_2004</v>
          </cell>
        </row>
        <row r="8">
          <cell r="C8" t="str">
            <v>0179</v>
          </cell>
        </row>
        <row r="9">
          <cell r="C9" t="str">
            <v>0246</v>
          </cell>
        </row>
        <row r="14">
          <cell r="C14" t="str">
            <v>0471</v>
          </cell>
        </row>
        <row r="15">
          <cell r="C15" t="str">
            <v>0500</v>
          </cell>
        </row>
        <row r="19">
          <cell r="C19" t="str">
            <v>0650</v>
          </cell>
        </row>
      </sheetData>
      <sheetData sheetId="61" refreshError="1"/>
      <sheetData sheetId="62" refreshError="1"/>
      <sheetData sheetId="6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 IAS_PNK"/>
      <sheetName val="Setting"/>
      <sheetName val="CoS-send"/>
      <sheetName val="CoS-ret"/>
      <sheetName val="CoS-Partner-send"/>
      <sheetName val="CoS-Partner-ret"/>
      <sheetName val="Positionplan-send"/>
      <sheetName val="Positionplan-ret"/>
      <sheetName val="Balance 1"/>
      <sheetName val="Balance 1-ret"/>
      <sheetName val="Balance 2"/>
      <sheetName val="Balance 2-ret"/>
      <sheetName val="BS-Partner 1"/>
      <sheetName val="BS-Partner 1-ret"/>
      <sheetName val="BS-Partner 2"/>
      <sheetName val="BS-Partner 2-ret"/>
      <sheetName val="CFO KPIs"/>
      <sheetName val="FI_03"/>
      <sheetName val="FI_03-ret"/>
      <sheetName val="FU_01"/>
      <sheetName val="FU_01-ret"/>
      <sheetName val="FU_02"/>
      <sheetName val="FU_02-ret"/>
      <sheetName val="FU_03"/>
      <sheetName val="FU_03-ret"/>
      <sheetName val="EVA info"/>
      <sheetName val="Partner-Westel+HT+Mobimak"/>
      <sheetName val="Parnter-HT"/>
      <sheetName val="Partner-Mobimak"/>
      <sheetName val="Control"/>
      <sheetName val="Version"/>
      <sheetName val="Szenario"/>
      <sheetName val="Datapool"/>
      <sheetName val="G &amp; V"/>
      <sheetName val="res-divid"/>
      <sheetName val="BalanceSheet"/>
      <sheetName val="fcf"/>
      <sheetName val="EVA"/>
      <sheetName val="COS"/>
      <sheetName val="Man_inp_Fin"/>
      <sheetName val="Man_old_Data"/>
      <sheetName val="cml_ccatbu"/>
      <sheetName val="cml_ccatbu_intern"/>
      <sheetName val="cml_capo_bu"/>
      <sheetName val="cml_pers"/>
      <sheetName val="cml_rev"/>
      <sheetName val="cml_cos"/>
      <sheetName val="Chart (Investment)"/>
      <sheetName val="BS HT Mobile Ltd. "/>
      <sheetName val="DCF-Input"/>
      <sheetName val="DCF-Calculation"/>
      <sheetName val="Tabelle1"/>
      <sheetName val="Contents"/>
      <sheetName val="Parameter "/>
      <sheetName val="KPI_T_COM (1)"/>
      <sheetName val="KPI_TSI_IT (2)"/>
      <sheetName val="KPI_TMO (3)"/>
      <sheetName val="KPI_TOI (4)"/>
      <sheetName val="KPI_sonst (5)"/>
      <sheetName val="KPI_TSI_TK (6)"/>
      <sheetName val="Working capital etc."/>
      <sheetName val="Capital Exp. D&amp;A"/>
      <sheetName val="Financial Result"/>
      <sheetName val="Rückstellungen"/>
      <sheetName val="P&amp;L( HGB)"/>
      <sheetName val="P&amp;L ( US-GAAP)"/>
      <sheetName val="Balance Sheet US GAAP"/>
      <sheetName val="Balance Sheet HGB"/>
      <sheetName val="CashFlow_Calculation"/>
      <sheetName val="DCF Valuation"/>
      <sheetName val="Goodwil_Deut"/>
      <sheetName val="Goodwill_Eng"/>
      <sheetName val="Ratios"/>
      <sheetName val="EVA-Unterbau"/>
      <sheetName val="EVA-Konzern"/>
      <sheetName val="WACC"/>
      <sheetName val="CB"/>
      <sheetName val="Sources"/>
      <sheetName val="Valuation"/>
      <sheetName val="Financial Statements"/>
      <sheetName val="survey 2"/>
      <sheetName val="FinAnalysis"/>
      <sheetName val="Konzernauswirkungen"/>
      <sheetName val="Konzernratios "/>
      <sheetName val="Vorlagenblatt"/>
      <sheetName val="Ertragswertverfahren"/>
      <sheetName val="Settings"/>
      <sheetName val="P&amp;L"/>
      <sheetName val="BS"/>
      <sheetName val="KPIs"/>
      <sheetName val="Ext.Partners"/>
      <sheetName val="Help_German"/>
      <sheetName val="Help_English"/>
      <sheetName val="PL_EF"/>
      <sheetName val="Cover"/>
      <sheetName val="NOTES"/>
      <sheetName val="KC-CF"/>
      <sheetName val="KPI"/>
      <sheetName val="Intern"/>
      <sheetName val="Net Margin"/>
      <sheetName val="Help"/>
      <sheetName val="Accounts"/>
      <sheetName val="CoS-Partner"/>
      <sheetName val="Cost type info extended"/>
      <sheetName val="Cost type info"/>
      <sheetName val="Balance-upload"/>
      <sheetName val="BS-Partner-Upload"/>
      <sheetName val="CFO KPIs 1"/>
      <sheetName val="CFO KPIs 2"/>
      <sheetName val="CFO KPIs 3"/>
      <sheetName val="Index"/>
      <sheetName val="ToDo"/>
      <sheetName val="Assumptions to BP"/>
      <sheetName val="NotesToSheets"/>
      <sheetName val="Scenario"/>
      <sheetName val="Inputs"/>
      <sheetName val="ScenarioDefault"/>
      <sheetName val="BALANCE SHEET"/>
      <sheetName val="Balance sheet IFRS"/>
      <sheetName val="2008-2010_ 100_110"/>
      <sheetName val="2007_100_110"/>
      <sheetName val="CASH FLOW"/>
      <sheetName val="Opex"/>
      <sheetName val="CAPEX"/>
      <sheetName val="HT margins"/>
      <sheetName val="Market"/>
      <sheetName val="HT_Report"/>
      <sheetName val="HT WS"/>
      <sheetName val="Group Cash"/>
      <sheetName val="Market mth2mth changes"/>
      <sheetName val="Market c"/>
      <sheetName val="Revenues"/>
      <sheetName val="PROFIT &amp; LOSS"/>
      <sheetName val="DirectCosts"/>
      <sheetName val="COSTS"/>
      <sheetName val="Revenues delta Q"/>
      <sheetName val="PersonnelCosts"/>
      <sheetName val="ARPU"/>
      <sheetName val="Market changes vs BP app"/>
      <sheetName val="Profitability notes"/>
      <sheetName val="P&amp;L per segment"/>
      <sheetName val="Charts"/>
      <sheetName val="Charts BB"/>
      <sheetName val="Market comparison"/>
      <sheetName val="PROFIT &amp; LOSS comparison"/>
      <sheetName val="Revenues delta analysis"/>
      <sheetName val="PersonnelCosts comparison"/>
      <sheetName val="CAPEX comparison"/>
      <sheetName val="CASH FLOW comparison"/>
      <sheetName val="Market chart"/>
      <sheetName val="RevenuesChart"/>
      <sheetName val="ARPUChart"/>
      <sheetName val="GPMChart"/>
      <sheetName val="P&amp;LChart"/>
      <sheetName val="OpexChart"/>
      <sheetName val="PersonnelChart"/>
      <sheetName val="CostsChart"/>
      <sheetName val="CapexChart"/>
      <sheetName val="CashflowChart"/>
      <sheetName val="CF till 2017"/>
      <sheetName val="CashflowChart2"/>
      <sheetName val="CF b4 financing"/>
      <sheetName val="BandwithSS"/>
      <sheetName val="BandwithRe"/>
      <sheetName val="VoiceMinOUT"/>
      <sheetName val="VoiceMinIN"/>
      <sheetName val="SubsidiariesBS"/>
      <sheetName val="Compare"/>
      <sheetName val="P&amp;L comparison chart"/>
      <sheetName val="CF comparison chart"/>
      <sheetName val="Total clients"/>
      <sheetName val="DC clients"/>
      <sheetName val="VPN clients"/>
      <sheetName val="BB clients"/>
      <sheetName val="DU clients"/>
      <sheetName val="WH clients"/>
      <sheetName val="VoIP clients"/>
      <sheetName val="Total rev"/>
      <sheetName val="DC rev"/>
      <sheetName val="VPN rev"/>
      <sheetName val="BB rev"/>
      <sheetName val="DU rev"/>
      <sheetName val="WH rev"/>
      <sheetName val="VoIP revenues"/>
      <sheetName val="Other revenues"/>
      <sheetName val="ARPU comparison"/>
      <sheetName val="Total direct costs"/>
      <sheetName val="GP comparison"/>
      <sheetName val="GPM comparison"/>
      <sheetName val="OPEX comparison"/>
      <sheetName val="Internet c"/>
      <sheetName val="Voice c"/>
      <sheetName val="Provisioning c"/>
      <sheetName val="Backbone c"/>
      <sheetName val="Access c"/>
      <sheetName val="POP c"/>
      <sheetName val="Licenses c"/>
      <sheetName val="HT Web Hosting c"/>
      <sheetName val="HT IPTV c"/>
      <sheetName val="Other direct c"/>
      <sheetName val="Subsidiaries c"/>
      <sheetName val="CAPEX details"/>
      <sheetName val="capex chart"/>
      <sheetName val="Zveki inputs"/>
      <sheetName val="Zveki inputs (2)"/>
      <sheetName val="Market_old"/>
      <sheetName val="REVENUES_old"/>
      <sheetName val="ARPU_old"/>
      <sheetName val="DirectCosts old"/>
      <sheetName val="Personnel Cost old"/>
      <sheetName val="COSTS_old"/>
      <sheetName val="Opex old"/>
      <sheetName val="CAPEX old"/>
      <sheetName val="BALANCE SHEET old"/>
      <sheetName val="PROFIT &amp; LOSS old"/>
      <sheetName val="CASH FLOW old"/>
      <sheetName val="Voice"/>
      <sheetName val="ULL ADSL"/>
      <sheetName val="kolokacije"/>
      <sheetName val="-Template-"/>
      <sheetName val="import file"/>
      <sheetName val="Adjustments"/>
      <sheetName val="DT affiliates"/>
      <sheetName val="IC ISKON"/>
      <sheetName val="IC COMBIS"/>
      <sheetName val="IC KDS"/>
      <sheetName val="IC TMHR"/>
      <sheetName val="IC TMHR pivot"/>
      <sheetName val="IC TMHR revenues"/>
      <sheetName val="IFRIC 13"/>
      <sheetName val="IKOS PL PV"/>
      <sheetName val="IKOS PL"/>
      <sheetName val="IKOS PL detailed"/>
      <sheetName val="Local MD recon"/>
      <sheetName val="Local P&amp;L_T-Com"/>
      <sheetName val="Local P&amp;L_T-HT"/>
      <sheetName val="Local P&amp;L T-HT pivot"/>
      <sheetName val="Local P&amp;L Iskon pivot"/>
      <sheetName val="Local P&amp;L Combis pivot"/>
      <sheetName val="Local P&amp;L KDS pivot"/>
      <sheetName val="mob phone usage"/>
      <sheetName val="Netting"/>
      <sheetName val="net revenue"/>
      <sheetName val="Notes IP_Internet"/>
      <sheetName val="Notes T-Com Croatia"/>
      <sheetName val="Notes T-HT"/>
      <sheetName val="Notes Iskon"/>
      <sheetName val="Notes Combis"/>
      <sheetName val="Notes KDS"/>
      <sheetName val="opex DT affiliates"/>
      <sheetName val="Pivot T-Com Croatia"/>
      <sheetName val="P&amp;L _CCat"/>
      <sheetName val="PL CCAT Elims"/>
      <sheetName val="P&amp;L T-HT Inc._CCat"/>
      <sheetName val="P&amp;L ccat - T-Com Croatia "/>
      <sheetName val="P&amp;L-short"/>
      <sheetName val="Reconciliation IC"/>
      <sheetName val="working"/>
      <sheetName val="T-Com COS periodical"/>
      <sheetName val="T-Com CCAT periodical "/>
      <sheetName val="T-HT COS periodical"/>
      <sheetName val="T-HT CCAT periodical"/>
      <sheetName val="Kontrola"/>
      <sheetName val="Comparison"/>
      <sheetName val="Komparacija"/>
      <sheetName val="Equity movement"/>
      <sheetName val="FA movement 2011"/>
      <sheetName val="Investment movement"/>
      <sheetName val="Other LT liabilities"/>
      <sheetName val="SAB 101"/>
      <sheetName val="Accruals movement"/>
      <sheetName val="Checks &amp; Deposits"/>
      <sheetName val="IKOS BS"/>
      <sheetName val="PPA Combis depreciation"/>
      <sheetName val="OPĆI PODACI"/>
      <sheetName val="Bilanca"/>
      <sheetName val="RDG"/>
      <sheetName val="NT_I"/>
      <sheetName val="NT_D"/>
      <sheetName val="PK"/>
      <sheetName val="Bilješke"/>
      <sheetName val="Group BS "/>
      <sheetName val="T-Mobile povezni"/>
      <sheetName val="pivot depr."/>
      <sheetName val="working - form"/>
      <sheetName val="Balance sheet HT Group"/>
      <sheetName val="import file HT Group "/>
      <sheetName val="Import file HT Inc."/>
      <sheetName val="bilješke Iskon"/>
      <sheetName val="pivot depreciation"/>
      <sheetName val="DEPOZITI_10_12 "/>
      <sheetName val="OBRNUTI REPO PREKO 3 MJ."/>
      <sheetName val="TREZ_10.12"/>
      <sheetName val="TZ_31.10.12"/>
      <sheetName val="OBVEZNICE_10_12"/>
      <sheetName val="OBVEZNICE_31.10.12"/>
      <sheetName val="SVI kolaterali_VB_31.10.2012"/>
      <sheetName val="REKAPITULACIJA_KAPITAL"/>
      <sheetName val="DEPOZITI_12_12 "/>
      <sheetName val="OBRNUTI REPO_31.12.12"/>
      <sheetName val="SVI kolaterali_VB_31.12.2012"/>
      <sheetName val="TREZ_12.12"/>
      <sheetName val="OBVEZNICE_12_12"/>
      <sheetName val="OBVEZNICE_31.12.12"/>
      <sheetName val="2013 DODATI ostali PRIMITAK  "/>
      <sheetName val="BITNO Prodaja HP !!!!"/>
      <sheetName val="ARO 31.12.2012"/>
      <sheetName val="Recap inc. Plaćeno RIZNICA"/>
      <sheetName val="12_2011 HT d.d"/>
      <sheetName val="Capex imovina bez plaćanja PROV"/>
      <sheetName val="Recap"/>
      <sheetName val="Primjer plaćanja"/>
      <sheetName val="Prodaja zemljišta Radnička DT"/>
      <sheetName val="Prodaja zemljišta Radnička HT"/>
      <sheetName val="REPO 09_2013"/>
      <sheetName val="DEPOZITI_09_2013"/>
      <sheetName val="KOLATERALI_09_2013"/>
      <sheetName val="OBVEZNICE_09_2013"/>
      <sheetName val="OBVEZNICE_KONTROLA"/>
      <sheetName val="Sheet1"/>
      <sheetName val="Rekapitulacija"/>
      <sheetName val="Renko kalkulacija za 2012"/>
      <sheetName val="DT kalkulacija"/>
      <sheetName val="IKOS RKL s CORI 5_2013 test"/>
      <sheetName val="12_2013 HT d.d"/>
      <sheetName val="Found land 2013"/>
      <sheetName val="FA movement 2013"/>
      <sheetName val="DT affiliates - invoices"/>
      <sheetName val="DT affiliates - accruals"/>
      <sheetName val="REPO 12_2013"/>
      <sheetName val="DEPOZITI_12_2013"/>
      <sheetName val="KOLATERALI_12_2013"/>
      <sheetName val="OBVEZNICE_11_2013"/>
      <sheetName val="Combis početno stanje 1.1.2013"/>
      <sheetName val="HT d.d. Server"/>
      <sheetName val="FS ispravci Grupa Konačno"/>
      <sheetName val="Grupa Server"/>
      <sheetName val="CF_31.12.2013."/>
      <sheetName val="Bilanca 2013"/>
      <sheetName val="Bilanca 2012"/>
      <sheetName val="Prihodi primici od prodaje 2012"/>
      <sheetName val="Podružnice"/>
      <sheetName val="Bilanca 2011 (iz prošle godine)"/>
      <sheetName val="Npr Prihodi od kta operativno"/>
      <sheetName val="Npr. Prihodi od kamata finan."/>
      <sheetName val="Npr Ostala potraživanja"/>
      <sheetName val="Npr kretanje potraživanja za kt"/>
      <sheetName val="Tablica Fin. imovina"/>
      <sheetName val="Prihodi i troškovi prodane imov"/>
      <sheetName val="Kupci 2012"/>
      <sheetName val="Dobavljači 2012"/>
      <sheetName val="Usporedba s skraćenim formatom"/>
      <sheetName val="03_2014 HT d.d"/>
      <sheetName val="Export"/>
      <sheetName val="IMPORT 2"/>
      <sheetName val="IMPORT WORKING"/>
      <sheetName val="Notes T-HT Croatia"/>
      <sheetName val="DT affiliates F"/>
      <sheetName val="DT affiliates M"/>
      <sheetName val="PPA Combis AFA"/>
      <sheetName val="Local P&amp;L T-HT pivot (2)"/>
      <sheetName val="Local P&amp;L_ISKON"/>
      <sheetName val="IKOS PL detailed overview"/>
      <sheetName val="Zaj. konta net revenue"/>
      <sheetName val="IC E-Tours"/>
      <sheetName val="IC COMBIS vs ISKON"/>
      <sheetName val="IC Overview"/>
      <sheetName val="P&amp;L ccat T-HT Group WORKING "/>
      <sheetName val="P&amp;L ccat Group"/>
      <sheetName val="Cos Croatia periodical"/>
      <sheetName val="Partneri"/>
      <sheetName val="Control cos working import"/>
      <sheetName val="Sheet2"/>
      <sheetName val="REPO_03_2014"/>
      <sheetName val="KOLATERALI_03_2014"/>
      <sheetName val="DEPOZITI_03_2014"/>
      <sheetName val="OBVEZNICE_03_2014"/>
      <sheetName val="Export početna stanja"/>
      <sheetName val="Sheet3"/>
      <sheetName val="FA movement 2014"/>
      <sheetName val="Monthly"/>
      <sheetName val="03_2012"/>
      <sheetName val="BAZA POD. IKOS HT ISKON 03-2012"/>
      <sheetName val="12_2011"/>
      <sheetName val="10_2011"/>
      <sheetName val="Warning 09_2011"/>
      <sheetName val="Warninigs 02_2011"/>
      <sheetName val="Uputa"/>
      <sheetName val="Plus Warning disp. n-c.fin.ass."/>
      <sheetName val="- Balance Sheet Mapping"/>
    </sheetNames>
    <sheetDataSet>
      <sheetData sheetId="0" refreshError="1"/>
      <sheetData sheetId="1" refreshError="1">
        <row r="3">
          <cell r="B3" t="str">
            <v>TMHR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upload_TMUS and SEE KPI Input"/>
    </sheetNames>
    <sheetDataSet>
      <sheetData sheetId="0">
        <row r="8">
          <cell r="N8" t="str">
            <v>0763</v>
          </cell>
        </row>
        <row r="10">
          <cell r="C10" t="str">
            <v>TMHR</v>
          </cell>
        </row>
        <row r="13">
          <cell r="U13" t="str">
            <v>C0002A</v>
          </cell>
          <cell r="V13" t="str">
            <v>Vodafone Germany</v>
          </cell>
        </row>
        <row r="14">
          <cell r="U14" t="str">
            <v>C0002B</v>
          </cell>
          <cell r="V14" t="str">
            <v>e-plus</v>
          </cell>
        </row>
        <row r="15">
          <cell r="U15" t="str">
            <v>C0002C</v>
          </cell>
          <cell r="V15" t="str">
            <v>O2 Germany</v>
          </cell>
        </row>
        <row r="16">
          <cell r="U16" t="str">
            <v>C0002D</v>
          </cell>
          <cell r="V16" t="str">
            <v>Other Germany</v>
          </cell>
        </row>
        <row r="17">
          <cell r="U17" t="str">
            <v>C0179A</v>
          </cell>
          <cell r="V17" t="str">
            <v>Centertel</v>
          </cell>
        </row>
        <row r="18">
          <cell r="U18" t="str">
            <v>C0179B</v>
          </cell>
          <cell r="V18" t="str">
            <v>Polkomtel</v>
          </cell>
        </row>
        <row r="19">
          <cell r="U19" t="str">
            <v>C0179C</v>
          </cell>
          <cell r="V19" t="str">
            <v>P4</v>
          </cell>
        </row>
        <row r="20">
          <cell r="U20" t="str">
            <v>C0179D</v>
          </cell>
          <cell r="V20" t="str">
            <v>Other Poland</v>
          </cell>
        </row>
        <row r="21">
          <cell r="U21" t="str">
            <v>C0214A</v>
          </cell>
          <cell r="V21" t="str">
            <v>Pannon GSM</v>
          </cell>
        </row>
        <row r="22">
          <cell r="U22" t="str">
            <v>C0214B</v>
          </cell>
          <cell r="V22" t="str">
            <v>Vodafone Hungary</v>
          </cell>
        </row>
        <row r="23">
          <cell r="U23" t="str">
            <v>C0214C</v>
          </cell>
          <cell r="V23" t="str">
            <v>Other Hungary</v>
          </cell>
        </row>
        <row r="24">
          <cell r="U24" t="str">
            <v>C0246A</v>
          </cell>
          <cell r="V24" t="str">
            <v>O2 CZ</v>
          </cell>
        </row>
        <row r="25">
          <cell r="U25" t="str">
            <v>C0246B</v>
          </cell>
          <cell r="V25" t="str">
            <v>Vodafone CZ</v>
          </cell>
        </row>
        <row r="26">
          <cell r="U26" t="str">
            <v>C0246C</v>
          </cell>
          <cell r="V26" t="str">
            <v>Mobilkom/U:fon</v>
          </cell>
        </row>
        <row r="27">
          <cell r="U27" t="str">
            <v>C0246D</v>
          </cell>
          <cell r="V27" t="str">
            <v>Other CZ</v>
          </cell>
        </row>
        <row r="28">
          <cell r="U28" t="str">
            <v>C0486A</v>
          </cell>
          <cell r="V28" t="str">
            <v>Orange Slovakia</v>
          </cell>
        </row>
        <row r="29">
          <cell r="U29" t="str">
            <v>C0486B</v>
          </cell>
          <cell r="V29" t="str">
            <v>O2 Slovakia</v>
          </cell>
        </row>
        <row r="30">
          <cell r="U30" t="str">
            <v>C0486C</v>
          </cell>
          <cell r="V30" t="str">
            <v>Other Slovakia</v>
          </cell>
        </row>
        <row r="31">
          <cell r="U31" t="str">
            <v>C0500A</v>
          </cell>
          <cell r="V31" t="str">
            <v>Vodafone UK</v>
          </cell>
        </row>
        <row r="32">
          <cell r="U32" t="str">
            <v>C0500B</v>
          </cell>
          <cell r="V32" t="str">
            <v>O2 UK</v>
          </cell>
        </row>
        <row r="33">
          <cell r="U33" t="str">
            <v>C0500C</v>
          </cell>
          <cell r="V33" t="str">
            <v>Orange UK</v>
          </cell>
        </row>
        <row r="34">
          <cell r="U34" t="str">
            <v>C0500D</v>
          </cell>
          <cell r="V34" t="str">
            <v>H3G UK</v>
          </cell>
        </row>
        <row r="35">
          <cell r="U35" t="str">
            <v>C0500E</v>
          </cell>
          <cell r="V35" t="str">
            <v>Other UK</v>
          </cell>
        </row>
        <row r="36">
          <cell r="U36" t="str">
            <v>C0522A</v>
          </cell>
          <cell r="V36" t="str">
            <v>ProMonte</v>
          </cell>
        </row>
        <row r="37">
          <cell r="U37" t="str">
            <v>C0522B</v>
          </cell>
          <cell r="V37" t="str">
            <v>Mtel</v>
          </cell>
        </row>
        <row r="38">
          <cell r="U38" t="str">
            <v>C0522C</v>
          </cell>
          <cell r="V38" t="str">
            <v>Other Montenegro</v>
          </cell>
        </row>
        <row r="39">
          <cell r="U39" t="str">
            <v>C0606A</v>
          </cell>
          <cell r="V39" t="str">
            <v>KPN</v>
          </cell>
        </row>
        <row r="40">
          <cell r="U40" t="str">
            <v>C0606B</v>
          </cell>
          <cell r="V40" t="str">
            <v>Vodafone Netherlands</v>
          </cell>
        </row>
        <row r="41">
          <cell r="U41" t="str">
            <v>C0606C</v>
          </cell>
          <cell r="V41" t="str">
            <v>Telfort</v>
          </cell>
        </row>
        <row r="42">
          <cell r="U42" t="str">
            <v>C0606D</v>
          </cell>
          <cell r="V42" t="str">
            <v>Orange Netherlands historical</v>
          </cell>
        </row>
        <row r="43">
          <cell r="U43" t="str">
            <v>C0606E</v>
          </cell>
          <cell r="V43" t="str">
            <v>Other Netherlands</v>
          </cell>
        </row>
        <row r="44">
          <cell r="U44" t="str">
            <v>C0650</v>
          </cell>
          <cell r="V44" t="str">
            <v>TMUS (US-GAAP)</v>
          </cell>
        </row>
        <row r="45">
          <cell r="U45" t="str">
            <v>C0650A</v>
          </cell>
          <cell r="V45" t="str">
            <v>AT&amp;T</v>
          </cell>
        </row>
        <row r="46">
          <cell r="U46" t="str">
            <v>C0650B</v>
          </cell>
          <cell r="V46" t="str">
            <v>Verizon Wireless</v>
          </cell>
        </row>
        <row r="47">
          <cell r="U47" t="str">
            <v>C0650C</v>
          </cell>
          <cell r="V47" t="str">
            <v>Sprint Nextel</v>
          </cell>
        </row>
        <row r="48">
          <cell r="U48" t="str">
            <v>C0650D</v>
          </cell>
          <cell r="V48" t="str">
            <v>Alltel</v>
          </cell>
        </row>
        <row r="49">
          <cell r="U49" t="str">
            <v>C0650E</v>
          </cell>
          <cell r="V49" t="str">
            <v>Other US</v>
          </cell>
        </row>
        <row r="50">
          <cell r="U50" t="str">
            <v>C0737A</v>
          </cell>
          <cell r="V50" t="str">
            <v>CosmoFon AD historical</v>
          </cell>
        </row>
        <row r="51">
          <cell r="U51" t="str">
            <v>C0737B</v>
          </cell>
          <cell r="V51" t="str">
            <v>Vip Macedonia</v>
          </cell>
        </row>
        <row r="52">
          <cell r="U52" t="str">
            <v>C0737C</v>
          </cell>
          <cell r="V52" t="str">
            <v>Other Macedonia</v>
          </cell>
        </row>
        <row r="53">
          <cell r="U53" t="str">
            <v>C0763A</v>
          </cell>
          <cell r="V53" t="str">
            <v>VIP net</v>
          </cell>
        </row>
        <row r="54">
          <cell r="U54" t="str">
            <v>C0763B</v>
          </cell>
          <cell r="V54" t="str">
            <v>Tele 2</v>
          </cell>
        </row>
        <row r="55">
          <cell r="U55" t="str">
            <v>C0763C</v>
          </cell>
          <cell r="V55" t="str">
            <v>Other Croatia</v>
          </cell>
        </row>
        <row r="56">
          <cell r="U56" t="str">
            <v>CG159A</v>
          </cell>
          <cell r="V56" t="str">
            <v>mobilkom austria</v>
          </cell>
        </row>
        <row r="57">
          <cell r="U57" t="str">
            <v>CG159B</v>
          </cell>
          <cell r="V57" t="str">
            <v>Orange Austria</v>
          </cell>
        </row>
        <row r="58">
          <cell r="U58" t="str">
            <v>CG159C</v>
          </cell>
          <cell r="V58" t="str">
            <v>H3G Austria</v>
          </cell>
        </row>
        <row r="59">
          <cell r="U59" t="str">
            <v>CG159D</v>
          </cell>
          <cell r="V59" t="str">
            <v>tele.ring historical</v>
          </cell>
        </row>
        <row r="60">
          <cell r="U60" t="str">
            <v>CG159E</v>
          </cell>
          <cell r="V60" t="str">
            <v>Other Austria</v>
          </cell>
        </row>
        <row r="61">
          <cell r="U61" t="str">
            <v>CMALA</v>
          </cell>
          <cell r="V61" t="str">
            <v>Vodafone Albania</v>
          </cell>
        </row>
        <row r="62">
          <cell r="U62" t="str">
            <v>CMALB</v>
          </cell>
          <cell r="V62" t="str">
            <v>Other Albania</v>
          </cell>
        </row>
        <row r="63">
          <cell r="U63" t="str">
            <v>CMBGA</v>
          </cell>
          <cell r="V63" t="str">
            <v>MobilTel</v>
          </cell>
        </row>
        <row r="64">
          <cell r="U64" t="str">
            <v>CMBGB</v>
          </cell>
          <cell r="V64" t="str">
            <v>Vivatel</v>
          </cell>
        </row>
        <row r="65">
          <cell r="U65" t="str">
            <v>CMBGC</v>
          </cell>
          <cell r="V65" t="str">
            <v>Other Bulgaria</v>
          </cell>
        </row>
        <row r="66">
          <cell r="U66" t="str">
            <v>CMGRA</v>
          </cell>
          <cell r="V66" t="str">
            <v>Vodafone GR</v>
          </cell>
        </row>
        <row r="67">
          <cell r="U67" t="str">
            <v>CMGRB</v>
          </cell>
          <cell r="V67" t="str">
            <v>Wind Hellas</v>
          </cell>
        </row>
        <row r="68">
          <cell r="U68" t="str">
            <v>CMGRC</v>
          </cell>
          <cell r="V68" t="str">
            <v>Other Greece</v>
          </cell>
        </row>
        <row r="69">
          <cell r="U69" t="str">
            <v>CMROA</v>
          </cell>
          <cell r="V69" t="str">
            <v>Vodafone Romania</v>
          </cell>
        </row>
        <row r="70">
          <cell r="U70" t="str">
            <v>CMROB</v>
          </cell>
          <cell r="V70" t="str">
            <v>Orange Romania</v>
          </cell>
        </row>
        <row r="71">
          <cell r="U71" t="str">
            <v>CMROC</v>
          </cell>
          <cell r="V71" t="str">
            <v>Zapp Mobile</v>
          </cell>
        </row>
        <row r="72">
          <cell r="U72" t="str">
            <v>CMROD</v>
          </cell>
          <cell r="V72" t="str">
            <v>Other Romania</v>
          </cell>
        </row>
      </sheetData>
      <sheetData sheetId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Index"/>
      <sheetName val="Scenario"/>
      <sheetName val="Inputs"/>
      <sheetName val="PROFIT &amp; LOSS"/>
      <sheetName val="Opex"/>
      <sheetName val="PersonnelCosts"/>
      <sheetName val="COSTS"/>
      <sheetName val="HT_Report"/>
      <sheetName val="Group Cash"/>
      <sheetName val="ScenarioDefault"/>
      <sheetName val="Assumptions to BP"/>
      <sheetName val="NotesToSheets"/>
      <sheetName val="Market"/>
      <sheetName val="Market mth2mth changes"/>
      <sheetName val="Market changes vs BP app"/>
      <sheetName val="Revenues"/>
      <sheetName val="Revenues delta Q"/>
      <sheetName val="DirectCosts"/>
      <sheetName val="ARPU"/>
      <sheetName val="BALANCE SHEET"/>
      <sheetName val="CAPEX"/>
      <sheetName val="CASH FLOW"/>
      <sheetName val="Profitability notes"/>
      <sheetName val="P&amp;L per segment"/>
      <sheetName val="Charts"/>
      <sheetName val="Charts BB"/>
      <sheetName val="Market chart"/>
      <sheetName val="RevenuesChart"/>
      <sheetName val="ARPUChart"/>
      <sheetName val="GPMChart"/>
      <sheetName val="P&amp;LChart"/>
      <sheetName val="OpexChart"/>
      <sheetName val="PersonnelChart"/>
      <sheetName val="CostsChart"/>
      <sheetName val="CapexChart"/>
      <sheetName val="CashflowChart"/>
      <sheetName val="CashflowChart2"/>
      <sheetName val="BandwithSS"/>
      <sheetName val="BandwithRe"/>
      <sheetName val="VoiceMinOUT"/>
      <sheetName val="VoiceMinIN"/>
      <sheetName val="SubsidiariesBS"/>
      <sheetName val="Compare"/>
      <sheetName val="Market comparison"/>
      <sheetName val="PROFIT &amp; LOSS comparison"/>
      <sheetName val="Revenues delta analysis"/>
      <sheetName val="PersonnelCosts comparison"/>
      <sheetName val="CAPEX comparison"/>
      <sheetName val="CASH FLOW comparison"/>
      <sheetName val="P&amp;L comparison chart"/>
      <sheetName val="CF comparison chart"/>
      <sheetName val="Total clients"/>
      <sheetName val="DC clients"/>
      <sheetName val="VPN clients"/>
      <sheetName val="BB clients"/>
      <sheetName val="DU clients"/>
      <sheetName val="WH clients"/>
      <sheetName val="VoIP clients"/>
      <sheetName val="Total rev"/>
      <sheetName val="DC rev"/>
      <sheetName val="VPN rev"/>
      <sheetName val="BB rev"/>
      <sheetName val="DU rev"/>
      <sheetName val="WH rev"/>
      <sheetName val="VoIP revenues"/>
      <sheetName val="Other revenues"/>
      <sheetName val="ARPU comparison"/>
      <sheetName val="Total direct costs"/>
      <sheetName val="GP comparison"/>
      <sheetName val="GPM comparison"/>
      <sheetName val="OPEX comparison"/>
      <sheetName val="Internet c"/>
      <sheetName val="Voice c"/>
      <sheetName val="Provisioning c"/>
      <sheetName val="Backbone c"/>
      <sheetName val="Access c"/>
      <sheetName val="POP c"/>
      <sheetName val="Licenses c"/>
      <sheetName val="HT Web Hosting c"/>
      <sheetName val="HT IPTV c"/>
      <sheetName val="Other direct c"/>
      <sheetName val="Subsidiaries c"/>
      <sheetName val="CAPEX details"/>
      <sheetName val="capex chart"/>
      <sheetName val="Zveki inputs"/>
      <sheetName val="Zveki inputs (2)"/>
      <sheetName val="Market_old"/>
      <sheetName val="REVENUES_old"/>
      <sheetName val="ARPU_old"/>
      <sheetName val="DirectCosts old"/>
      <sheetName val="Personnel Cost old"/>
      <sheetName val="COSTS_old"/>
      <sheetName val="Opex old"/>
      <sheetName val="CAPEX old"/>
      <sheetName val="BALANCE SHEET old"/>
      <sheetName val="PROFIT &amp; LOSS old"/>
      <sheetName val="CASH FLOW old"/>
      <sheetName val="-Template-"/>
    </sheetNames>
    <sheetDataSet>
      <sheetData sheetId="0"/>
      <sheetData sheetId="1"/>
      <sheetData sheetId="2" refreshError="1">
        <row r="3">
          <cell r="B3" t="b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 IAS_PNK"/>
      <sheetName val="Setting"/>
      <sheetName val="CoS"/>
      <sheetName val="CoS-Partner"/>
      <sheetName val="Cost type info extended"/>
      <sheetName val="Cost type info"/>
      <sheetName val="Balance-upload"/>
      <sheetName val="BS-Partner-Upload"/>
      <sheetName val="CFO KPIs 1"/>
      <sheetName val="CFO KPIs 2"/>
      <sheetName val="CFO KPIs 3"/>
      <sheetName val="Partner-Westel+HT+Mobimak"/>
      <sheetName val="Parnter-HT"/>
      <sheetName val="Partner-Mobima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Inputs)"/>
      <sheetName val="Revenues"/>
      <sheetName val="Gross Rev Chart"/>
      <sheetName val="Net Rev Chart"/>
      <sheetName val="Costs"/>
      <sheetName val="Costs Chart"/>
      <sheetName val="Capex"/>
      <sheetName val="Capex Chart"/>
      <sheetName val="Balance Sheet"/>
      <sheetName val="P&amp;L"/>
      <sheetName val="P&amp;L Chart"/>
      <sheetName val="Cashflow"/>
      <sheetName val="Cashflow Chart"/>
      <sheetName val="-Template-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N1" t="str">
            <v>EUR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arameter (neu)"/>
      <sheetName val="Parameter"/>
      <sheetName val="KPI_T_COM (1)"/>
      <sheetName val="KPI_TSI_IT (2)"/>
      <sheetName val="KPI_TMO (3)"/>
      <sheetName val="KPI_TOI (4)"/>
      <sheetName val="KPI_sonst (5)"/>
      <sheetName val="KPI_TSI_TK (6)"/>
      <sheetName val="Working capital etc."/>
      <sheetName val="Capital Exp. D&amp;A"/>
      <sheetName val="Financial Result"/>
      <sheetName val="Accruals"/>
      <sheetName val="P&amp;L( HGB)"/>
      <sheetName val="P&amp;L ( US-GAAP)"/>
      <sheetName val="CashFlow_Calculation"/>
      <sheetName val="Balance Sheet US GAAP"/>
      <sheetName val="Balance Sheet HGB"/>
      <sheetName val="DCF Valuation"/>
      <sheetName val="DCF Valuation (neu)"/>
      <sheetName val="Goodwil_Deut"/>
      <sheetName val="Goodwill_Eng"/>
      <sheetName val="Ratios"/>
      <sheetName val="EVA"/>
      <sheetName val="EVA-Unterbau"/>
      <sheetName val="EVA-Konzern"/>
      <sheetName val="WACC"/>
      <sheetName val="CB"/>
      <sheetName val="Sources"/>
      <sheetName val="survey 2"/>
      <sheetName val="Valuation"/>
      <sheetName val="survey 1"/>
      <sheetName val="Konzernauswirkung-detailed"/>
      <sheetName val="Konzern-ratios"/>
      <sheetName val="Financial Statements"/>
      <sheetName val="Vorlagenblatt"/>
      <sheetName val="CF-Modell_V002-Eversmann3"/>
      <sheetName val="Configuration"/>
      <sheetName val="-Template-"/>
      <sheetName val="Scena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per BU"/>
      <sheetName val="Szenario"/>
      <sheetName val="Datapool"/>
      <sheetName val="G &amp; V"/>
      <sheetName val="res-divid"/>
      <sheetName val="BalanceSheet"/>
      <sheetName val="Man_inp_Fin"/>
      <sheetName val="Cash_Flow"/>
      <sheetName val="Cash_Flow_old"/>
      <sheetName val="Man_old_Data"/>
      <sheetName val="BL_month_Y02"/>
      <sheetName val="Szenario_Y"/>
      <sheetName val="Free CF"/>
      <sheetName val="Invest_Corr"/>
      <sheetName val="Inp_CML_Mod"/>
      <sheetName val="cml_ccatbu"/>
      <sheetName val="cml_capco"/>
      <sheetName val="cml_capo_bu"/>
      <sheetName val="cml_ccat"/>
      <sheetName val="cml_pers"/>
      <sheetName val="cml_rev"/>
      <sheetName val="cml_rev_pg"/>
      <sheetName val="Konzern-ratios"/>
      <sheetName val="A2018"/>
      <sheetName val="A2019"/>
      <sheetName val="B2020"/>
      <sheetName val="B2020_bills_&amp;_e-bills"/>
      <sheetName val="FC1p11"/>
      <sheetName val="FC2p10"/>
      <sheetName val="3p9-ZA POPUNITI"/>
      <sheetName val="per_BU"/>
      <sheetName val="G_&amp;_V"/>
      <sheetName val="Free_CF"/>
    </sheetNames>
    <sheetDataSet>
      <sheetData sheetId="0" refreshError="1"/>
      <sheetData sheetId="1" refreshError="1"/>
      <sheetData sheetId="2" refreshError="1"/>
      <sheetData sheetId="3" refreshError="1">
        <row r="4">
          <cell r="A4" t="str">
            <v>Unp_Contrib</v>
          </cell>
          <cell r="B4" t="str">
            <v>BL0110</v>
          </cell>
          <cell r="C4" t="str">
            <v>B</v>
          </cell>
          <cell r="D4">
            <v>100</v>
          </cell>
          <cell r="E4" t="str">
            <v>Unpaid Contribution</v>
          </cell>
          <cell r="H4" t="str">
            <v>ManOldData, ManInpFin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A5" t="str">
            <v>Unp_Contrib_called</v>
          </cell>
          <cell r="B5" t="str">
            <v>BL0120</v>
          </cell>
          <cell r="C5" t="str">
            <v>B</v>
          </cell>
          <cell r="D5">
            <v>110</v>
          </cell>
          <cell r="E5" t="str">
            <v>Unpaid Contribution of wich called</v>
          </cell>
          <cell r="H5" t="str">
            <v>ManOldData, ManInpFin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A6" t="str">
            <v>Startup_Expens</v>
          </cell>
          <cell r="B6" t="str">
            <v>BL0130</v>
          </cell>
          <cell r="C6" t="str">
            <v>B</v>
          </cell>
          <cell r="D6">
            <v>120</v>
          </cell>
          <cell r="E6" t="str">
            <v>Startup and business Expansion Expenses</v>
          </cell>
          <cell r="H6" t="str">
            <v>ManOldData, ManInpFin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A7" t="str">
            <v>Noncurr_ASS</v>
          </cell>
          <cell r="B7" t="str">
            <v>BL9900</v>
          </cell>
          <cell r="C7" t="str">
            <v>B</v>
          </cell>
          <cell r="D7">
            <v>130</v>
          </cell>
          <cell r="E7" t="str">
            <v>Noncurrent Assets</v>
          </cell>
          <cell r="H7" t="str">
            <v>BalanceSheet</v>
          </cell>
          <cell r="I7" t="str">
            <v>AKL Verdichtung von CML</v>
          </cell>
          <cell r="J7">
            <v>8107670</v>
          </cell>
          <cell r="K7">
            <v>7710664</v>
          </cell>
          <cell r="L7">
            <v>9315110</v>
          </cell>
          <cell r="M7">
            <v>10977654.956595022</v>
          </cell>
          <cell r="N7">
            <v>11825872.183987813</v>
          </cell>
          <cell r="O7">
            <v>12285300.351207282</v>
          </cell>
          <cell r="P7">
            <v>12691128.320579864</v>
          </cell>
          <cell r="Q7">
            <v>12798656.474118194</v>
          </cell>
        </row>
        <row r="8">
          <cell r="A8" t="str">
            <v>Integible_ASS</v>
          </cell>
          <cell r="B8" t="str">
            <v>BL9010</v>
          </cell>
          <cell r="C8" t="str">
            <v>B</v>
          </cell>
          <cell r="D8">
            <v>140</v>
          </cell>
          <cell r="E8" t="str">
            <v>Integible Assets</v>
          </cell>
          <cell r="H8" t="str">
            <v>BalanceSheet</v>
          </cell>
          <cell r="I8" t="str">
            <v>AKL Verdichtung von CML</v>
          </cell>
          <cell r="J8">
            <v>123503</v>
          </cell>
          <cell r="K8">
            <v>128539</v>
          </cell>
          <cell r="L8">
            <v>117000</v>
          </cell>
          <cell r="M8">
            <v>431521.73759514297</v>
          </cell>
          <cell r="N8">
            <v>889313.71122530289</v>
          </cell>
          <cell r="O8">
            <v>1265559.691405463</v>
          </cell>
          <cell r="P8">
            <v>1480903.962110623</v>
          </cell>
          <cell r="Q8">
            <v>1657616.904265783</v>
          </cell>
        </row>
        <row r="9">
          <cell r="A9" t="str">
            <v>Cons_Lic</v>
          </cell>
          <cell r="B9" t="str">
            <v>BL0210</v>
          </cell>
          <cell r="C9" t="str">
            <v>B</v>
          </cell>
          <cell r="D9">
            <v>150</v>
          </cell>
          <cell r="E9" t="str">
            <v>Conssessions and Licences</v>
          </cell>
          <cell r="H9" t="str">
            <v>BalanceSheet</v>
          </cell>
          <cell r="I9" t="str">
            <v>AKL Verdichtung von CML</v>
          </cell>
          <cell r="J9">
            <v>123503</v>
          </cell>
          <cell r="K9">
            <v>128539</v>
          </cell>
          <cell r="L9">
            <v>117000</v>
          </cell>
          <cell r="M9">
            <v>431521.73759514297</v>
          </cell>
          <cell r="N9">
            <v>889313.71122530289</v>
          </cell>
          <cell r="O9">
            <v>1265559.691405463</v>
          </cell>
          <cell r="P9">
            <v>1480903.962110623</v>
          </cell>
          <cell r="Q9">
            <v>1657616.904265783</v>
          </cell>
        </row>
        <row r="10">
          <cell r="A10" t="str">
            <v>Goodwill</v>
          </cell>
          <cell r="B10" t="str">
            <v>BL0220</v>
          </cell>
          <cell r="C10" t="str">
            <v>B</v>
          </cell>
          <cell r="D10">
            <v>160</v>
          </cell>
          <cell r="E10" t="str">
            <v>Goodwill</v>
          </cell>
          <cell r="H10" t="str">
            <v>ManOldData, ManInpFin</v>
          </cell>
          <cell r="I10" t="str">
            <v>Bilanz, Töchter?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A11" t="str">
            <v>Goodwill_ERONET</v>
          </cell>
          <cell r="C11" t="str">
            <v>B</v>
          </cell>
          <cell r="D11">
            <v>170</v>
          </cell>
          <cell r="E11" t="str">
            <v>Goodwill</v>
          </cell>
          <cell r="H11" t="str">
            <v>ManInpFin</v>
          </cell>
          <cell r="I11" t="str">
            <v>Bilanz, Töchter?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A12" t="str">
            <v>Goodwill_XY</v>
          </cell>
          <cell r="C12" t="str">
            <v>B</v>
          </cell>
          <cell r="D12">
            <v>180</v>
          </cell>
          <cell r="E12" t="str">
            <v>Goodwill</v>
          </cell>
          <cell r="H12" t="str">
            <v>ManInpFin</v>
          </cell>
          <cell r="I12" t="str">
            <v>Bilanz, Töchter?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 t="str">
            <v>Adv_Pay</v>
          </cell>
          <cell r="B13" t="str">
            <v>BL0230</v>
          </cell>
          <cell r="C13" t="str">
            <v>B</v>
          </cell>
          <cell r="D13">
            <v>190</v>
          </cell>
          <cell r="E13" t="str">
            <v>Advance Payments</v>
          </cell>
          <cell r="H13" t="str">
            <v>ManOldData, ManInpFin</v>
          </cell>
          <cell r="I13" t="str">
            <v>gibt AKL, ist aber Eingabe ev. % vom Umsatz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A14" t="str">
            <v>Property_Plant_EQ</v>
          </cell>
          <cell r="B14" t="str">
            <v>BL9020</v>
          </cell>
          <cell r="C14" t="str">
            <v>B</v>
          </cell>
          <cell r="D14">
            <v>200</v>
          </cell>
          <cell r="E14" t="str">
            <v>Property Plant and Equipment</v>
          </cell>
          <cell r="H14" t="str">
            <v>BalanceSheet</v>
          </cell>
          <cell r="I14" t="str">
            <v>AKL Verdichtung von CML</v>
          </cell>
          <cell r="J14">
            <v>7718535</v>
          </cell>
          <cell r="K14">
            <v>7360311</v>
          </cell>
          <cell r="L14">
            <v>8998110</v>
          </cell>
          <cell r="M14">
            <v>10512224.218999879</v>
          </cell>
          <cell r="N14">
            <v>10933408.47276251</v>
          </cell>
          <cell r="O14">
            <v>11016590.659801818</v>
          </cell>
          <cell r="P14">
            <v>11207074.35846924</v>
          </cell>
          <cell r="Q14">
            <v>11137889.56985241</v>
          </cell>
        </row>
        <row r="15">
          <cell r="A15" t="str">
            <v>Land_Build</v>
          </cell>
          <cell r="B15" t="str">
            <v>BL0310</v>
          </cell>
          <cell r="C15" t="str">
            <v>B</v>
          </cell>
          <cell r="D15">
            <v>210</v>
          </cell>
          <cell r="E15" t="str">
            <v>Land and Buildings</v>
          </cell>
          <cell r="H15" t="str">
            <v>ManOldData,BalanceSheet</v>
          </cell>
          <cell r="I15" t="str">
            <v>AKL Verdichtung von CML</v>
          </cell>
          <cell r="J15">
            <v>4460785</v>
          </cell>
          <cell r="K15">
            <v>7360311</v>
          </cell>
          <cell r="L15">
            <v>8955360</v>
          </cell>
          <cell r="M15">
            <v>5519913.7875241153</v>
          </cell>
          <cell r="N15">
            <v>5651503.8091566358</v>
          </cell>
          <cell r="O15">
            <v>5607960.38742173</v>
          </cell>
          <cell r="P15">
            <v>5458469.8404997727</v>
          </cell>
          <cell r="Q15">
            <v>5274866.8316937387</v>
          </cell>
        </row>
        <row r="16">
          <cell r="A16" t="str">
            <v>Tech_Equip</v>
          </cell>
          <cell r="B16" t="str">
            <v>BL0320</v>
          </cell>
          <cell r="C16" t="str">
            <v>B</v>
          </cell>
          <cell r="D16">
            <v>220</v>
          </cell>
          <cell r="E16" t="str">
            <v>Technical Equipment</v>
          </cell>
          <cell r="H16" t="str">
            <v>ManOldData,BalanceSheet</v>
          </cell>
          <cell r="I16" t="str">
            <v>AKL Verdichtung von CML</v>
          </cell>
          <cell r="J16">
            <v>2160122</v>
          </cell>
          <cell r="K16">
            <v>0</v>
          </cell>
          <cell r="L16">
            <v>0</v>
          </cell>
          <cell r="M16">
            <v>3174768.5768669765</v>
          </cell>
          <cell r="N16">
            <v>3782524.0854112348</v>
          </cell>
          <cell r="O16">
            <v>3903997.1288859057</v>
          </cell>
          <cell r="P16">
            <v>3991529.4224398341</v>
          </cell>
          <cell r="Q16">
            <v>4200200.3587181233</v>
          </cell>
        </row>
        <row r="17">
          <cell r="A17" t="str">
            <v>Other_Equip</v>
          </cell>
          <cell r="B17" t="str">
            <v>BL0330</v>
          </cell>
          <cell r="C17" t="str">
            <v>B</v>
          </cell>
          <cell r="D17">
            <v>230</v>
          </cell>
          <cell r="E17" t="str">
            <v>Other Equipment, parts and  office Quipment</v>
          </cell>
          <cell r="H17" t="str">
            <v>ManOldData,BalanceSheet</v>
          </cell>
          <cell r="I17" t="str">
            <v>AKL Verdichtung von CML</v>
          </cell>
          <cell r="J17">
            <v>104248</v>
          </cell>
          <cell r="K17">
            <v>0</v>
          </cell>
          <cell r="L17">
            <v>0</v>
          </cell>
          <cell r="M17">
            <v>668237.387959235</v>
          </cell>
          <cell r="N17">
            <v>684587.17469708726</v>
          </cell>
          <cell r="O17">
            <v>675420.19684463018</v>
          </cell>
          <cell r="P17">
            <v>674557.66058008268</v>
          </cell>
          <cell r="Q17">
            <v>660590.22339099459</v>
          </cell>
        </row>
        <row r="18">
          <cell r="A18" t="str">
            <v>Pay_Constr_Prog</v>
          </cell>
          <cell r="B18" t="str">
            <v>BL0340</v>
          </cell>
          <cell r="C18" t="str">
            <v>B</v>
          </cell>
          <cell r="D18">
            <v>240</v>
          </cell>
          <cell r="E18" t="str">
            <v>Payments and Construction in Progress</v>
          </cell>
          <cell r="H18" t="str">
            <v>ManOldData,BalanceSheet</v>
          </cell>
          <cell r="I18" t="str">
            <v>AKL Verdichtung von CML</v>
          </cell>
          <cell r="J18">
            <v>993380</v>
          </cell>
          <cell r="K18">
            <v>0</v>
          </cell>
          <cell r="L18">
            <v>42750</v>
          </cell>
          <cell r="M18">
            <v>1149304.4666495535</v>
          </cell>
          <cell r="N18">
            <v>814793.40349755343</v>
          </cell>
          <cell r="O18">
            <v>829212.94664955325</v>
          </cell>
          <cell r="P18">
            <v>1082517.4349495536</v>
          </cell>
          <cell r="Q18">
            <v>1002232.1560495532</v>
          </cell>
        </row>
        <row r="19">
          <cell r="A19" t="str">
            <v>AUC_AIB_BL_ALL</v>
          </cell>
          <cell r="D19">
            <v>242</v>
          </cell>
          <cell r="E19" t="str">
            <v>Construction in Progress Anlagen in Bau</v>
          </cell>
          <cell r="H19" t="str">
            <v>BalanceSheet</v>
          </cell>
          <cell r="I19" t="str">
            <v>Zusätzliche Anlagen Klasse in Bilanz</v>
          </cell>
          <cell r="J19">
            <v>0</v>
          </cell>
          <cell r="K19">
            <v>0</v>
          </cell>
          <cell r="L19">
            <v>0</v>
          </cell>
          <cell r="M19">
            <v>869021.96665000019</v>
          </cell>
          <cell r="N19">
            <v>814793.40349800012</v>
          </cell>
          <cell r="O19">
            <v>829212.94664999994</v>
          </cell>
          <cell r="P19">
            <v>1082517.4349500001</v>
          </cell>
          <cell r="Q19">
            <v>1002232.1560499999</v>
          </cell>
        </row>
        <row r="20">
          <cell r="A20" t="str">
            <v>Fin_ASS</v>
          </cell>
          <cell r="B20" t="str">
            <v>BL9030</v>
          </cell>
          <cell r="C20" t="str">
            <v>B</v>
          </cell>
          <cell r="D20">
            <v>250</v>
          </cell>
          <cell r="E20" t="str">
            <v>Finanical Assets</v>
          </cell>
          <cell r="H20" t="str">
            <v>BalanceSheet</v>
          </cell>
          <cell r="J20">
            <v>265632</v>
          </cell>
          <cell r="K20">
            <v>221814</v>
          </cell>
          <cell r="L20">
            <v>200000</v>
          </cell>
          <cell r="M20">
            <v>33909</v>
          </cell>
          <cell r="N20">
            <v>3150</v>
          </cell>
          <cell r="O20">
            <v>3150</v>
          </cell>
          <cell r="P20">
            <v>3150</v>
          </cell>
          <cell r="Q20">
            <v>3150</v>
          </cell>
        </row>
        <row r="21">
          <cell r="A21" t="str">
            <v>Inv_aff_comp</v>
          </cell>
          <cell r="B21" t="str">
            <v>BL0410</v>
          </cell>
          <cell r="C21" t="str">
            <v>B</v>
          </cell>
          <cell r="D21">
            <v>260</v>
          </cell>
          <cell r="E21" t="str">
            <v>Investment in affiliated companies</v>
          </cell>
          <cell r="H21" t="str">
            <v>ManOldData, ManInpFin</v>
          </cell>
          <cell r="J21">
            <v>0</v>
          </cell>
          <cell r="K21">
            <v>0</v>
          </cell>
          <cell r="L21">
            <v>0</v>
          </cell>
          <cell r="M21">
            <v>2200</v>
          </cell>
          <cell r="N21">
            <v>3150</v>
          </cell>
          <cell r="O21">
            <v>3150</v>
          </cell>
          <cell r="P21">
            <v>3150</v>
          </cell>
          <cell r="Q21">
            <v>3150</v>
          </cell>
        </row>
        <row r="22">
          <cell r="A22" t="str">
            <v>Lg_loa_aff_comp</v>
          </cell>
          <cell r="B22" t="str">
            <v>BL0420</v>
          </cell>
          <cell r="C22" t="str">
            <v>B</v>
          </cell>
          <cell r="D22">
            <v>270</v>
          </cell>
          <cell r="E22" t="str">
            <v>Long term loans to affiliated companies</v>
          </cell>
          <cell r="H22" t="str">
            <v>ManOldData, ManInpFin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 t="str">
            <v>Oth_Inv</v>
          </cell>
          <cell r="B23" t="str">
            <v>BL0430</v>
          </cell>
          <cell r="C23" t="str">
            <v>B</v>
          </cell>
          <cell r="D23">
            <v>280</v>
          </cell>
          <cell r="E23" t="str">
            <v>Other Investments</v>
          </cell>
          <cell r="H23" t="str">
            <v>ManOldData, ManInpFin</v>
          </cell>
          <cell r="J23">
            <v>233842</v>
          </cell>
          <cell r="K23">
            <v>189959</v>
          </cell>
          <cell r="L23">
            <v>200000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 t="str">
            <v>Lg_loa_as_rel_Comp</v>
          </cell>
          <cell r="B24" t="str">
            <v>BL0440</v>
          </cell>
          <cell r="C24" t="str">
            <v>B</v>
          </cell>
          <cell r="D24">
            <v>290</v>
          </cell>
          <cell r="E24" t="str">
            <v>Long term loans to as. and rel. Comp</v>
          </cell>
          <cell r="H24" t="str">
            <v>ManOldData, ManInpFin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 t="str">
            <v>Oth_Inv_noncurr_secur</v>
          </cell>
          <cell r="B25" t="str">
            <v>BL0450</v>
          </cell>
          <cell r="C25" t="str">
            <v>B</v>
          </cell>
          <cell r="D25">
            <v>300</v>
          </cell>
          <cell r="E25" t="str">
            <v>Other Investments in noncurrent secur</v>
          </cell>
          <cell r="H25" t="str">
            <v>ManOldData, ManInpFin</v>
          </cell>
          <cell r="J25">
            <v>31644</v>
          </cell>
          <cell r="K25">
            <v>31709</v>
          </cell>
          <cell r="L25">
            <v>0</v>
          </cell>
          <cell r="M25">
            <v>31709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 t="str">
            <v>Oth_lg_loa</v>
          </cell>
          <cell r="B26" t="str">
            <v>BL0460</v>
          </cell>
          <cell r="C26" t="str">
            <v>B</v>
          </cell>
          <cell r="D26">
            <v>310</v>
          </cell>
          <cell r="E26" t="str">
            <v>Other long term loans</v>
          </cell>
          <cell r="H26" t="str">
            <v>ManOldData, ManInpFin</v>
          </cell>
          <cell r="J26">
            <v>146</v>
          </cell>
          <cell r="K26">
            <v>146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Curr_ASS</v>
          </cell>
          <cell r="B27" t="str">
            <v>BL9910</v>
          </cell>
          <cell r="C27" t="str">
            <v>B</v>
          </cell>
          <cell r="D27">
            <v>320</v>
          </cell>
          <cell r="E27" t="str">
            <v>Current Assets</v>
          </cell>
          <cell r="H27" t="str">
            <v>BalanceSheet</v>
          </cell>
          <cell r="J27">
            <v>1851649</v>
          </cell>
          <cell r="K27">
            <v>3438671</v>
          </cell>
          <cell r="L27">
            <v>1520269</v>
          </cell>
          <cell r="M27">
            <v>2313615.1976155303</v>
          </cell>
          <cell r="N27">
            <v>2830378.8169737179</v>
          </cell>
          <cell r="O27">
            <v>2264581.7048920672</v>
          </cell>
          <cell r="P27">
            <v>1861428.0950454231</v>
          </cell>
          <cell r="Q27">
            <v>1759168.2525815964</v>
          </cell>
        </row>
        <row r="28">
          <cell r="A28" t="str">
            <v>inv_mat_supp</v>
          </cell>
          <cell r="B28" t="str">
            <v>BL9040</v>
          </cell>
          <cell r="C28" t="str">
            <v>B</v>
          </cell>
          <cell r="D28">
            <v>330</v>
          </cell>
          <cell r="E28" t="str">
            <v>inventories, materials and supplies</v>
          </cell>
          <cell r="H28" t="str">
            <v>BalanceSheet</v>
          </cell>
          <cell r="J28">
            <v>103425</v>
          </cell>
          <cell r="K28">
            <v>154197</v>
          </cell>
          <cell r="L28">
            <v>100000</v>
          </cell>
          <cell r="M28">
            <v>137560</v>
          </cell>
          <cell r="N28">
            <v>95060</v>
          </cell>
          <cell r="O28">
            <v>92560</v>
          </cell>
          <cell r="P28">
            <v>90060</v>
          </cell>
          <cell r="Q28">
            <v>92560</v>
          </cell>
        </row>
        <row r="29">
          <cell r="A29" t="str">
            <v>Raw_mat_suppl_ext</v>
          </cell>
          <cell r="B29" t="str">
            <v>BL0510.extern</v>
          </cell>
          <cell r="D29">
            <v>340</v>
          </cell>
          <cell r="E29" t="str">
            <v xml:space="preserve">         1. Raw materials and supplies - extern</v>
          </cell>
          <cell r="H29" t="str">
            <v>ManOldData, Balance</v>
          </cell>
          <cell r="J29">
            <v>15060</v>
          </cell>
          <cell r="K29">
            <v>10553</v>
          </cell>
          <cell r="L29">
            <v>0</v>
          </cell>
          <cell r="M29">
            <v>17560</v>
          </cell>
          <cell r="N29">
            <v>20060</v>
          </cell>
          <cell r="O29">
            <v>22560</v>
          </cell>
          <cell r="P29">
            <v>25060</v>
          </cell>
          <cell r="Q29">
            <v>27560</v>
          </cell>
        </row>
        <row r="30">
          <cell r="A30" t="str">
            <v>Raw_mat_suppl_int</v>
          </cell>
          <cell r="B30" t="str">
            <v>BL0510.intern</v>
          </cell>
          <cell r="D30">
            <v>350</v>
          </cell>
          <cell r="E30" t="str">
            <v xml:space="preserve">         1. Raw materials and supplies - intern</v>
          </cell>
          <cell r="H30" t="str">
            <v>ManOldData, ManInpFin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 t="str">
            <v>Raw_mat_supp</v>
          </cell>
          <cell r="B31" t="str">
            <v>BL0510</v>
          </cell>
          <cell r="C31" t="str">
            <v>B</v>
          </cell>
          <cell r="D31">
            <v>360</v>
          </cell>
          <cell r="E31" t="str">
            <v>Raw materials and supplies</v>
          </cell>
          <cell r="H31" t="str">
            <v>BalanceSheet</v>
          </cell>
          <cell r="J31">
            <v>15060</v>
          </cell>
          <cell r="K31">
            <v>10553</v>
          </cell>
          <cell r="L31">
            <v>0</v>
          </cell>
          <cell r="M31">
            <v>17560</v>
          </cell>
          <cell r="N31">
            <v>20060</v>
          </cell>
          <cell r="O31">
            <v>22560</v>
          </cell>
          <cell r="P31">
            <v>25060</v>
          </cell>
          <cell r="Q31">
            <v>27560</v>
          </cell>
        </row>
        <row r="32">
          <cell r="A32" t="str">
            <v>work_prg_ext</v>
          </cell>
          <cell r="B32" t="str">
            <v>BL0520.extern</v>
          </cell>
          <cell r="D32">
            <v>370</v>
          </cell>
          <cell r="E32" t="str">
            <v xml:space="preserve">         2. Work in process - extern</v>
          </cell>
          <cell r="H32" t="str">
            <v>ManOldData, ManInpFin</v>
          </cell>
          <cell r="J32">
            <v>1346</v>
          </cell>
          <cell r="K32">
            <v>799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 t="str">
            <v>work_prg_int</v>
          </cell>
          <cell r="B33" t="str">
            <v>BL0520.intern</v>
          </cell>
          <cell r="D33">
            <v>380</v>
          </cell>
          <cell r="E33" t="str">
            <v xml:space="preserve">         2. Work in process - intern</v>
          </cell>
          <cell r="H33" t="str">
            <v>ManOldData, ManInpFin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 t="str">
            <v>Wrk_progr</v>
          </cell>
          <cell r="B34" t="str">
            <v>BL0520</v>
          </cell>
          <cell r="C34" t="str">
            <v>B</v>
          </cell>
          <cell r="D34">
            <v>390</v>
          </cell>
          <cell r="E34" t="str">
            <v>Work in progress</v>
          </cell>
          <cell r="H34" t="str">
            <v>BalanceSheet</v>
          </cell>
          <cell r="J34">
            <v>1346</v>
          </cell>
          <cell r="K34">
            <v>799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 t="str">
            <v>fin_good_merch_ext</v>
          </cell>
          <cell r="B35" t="str">
            <v>BL0530.extern</v>
          </cell>
          <cell r="D35">
            <v>400</v>
          </cell>
          <cell r="E35" t="str">
            <v xml:space="preserve">         3. Finished goods and merchandise - extern</v>
          </cell>
          <cell r="H35" t="str">
            <v>ManOldData, ManInpFin</v>
          </cell>
          <cell r="J35">
            <v>85046</v>
          </cell>
          <cell r="K35">
            <v>140545</v>
          </cell>
          <cell r="L35">
            <v>75000</v>
          </cell>
          <cell r="M35">
            <v>115000</v>
          </cell>
          <cell r="N35">
            <v>70000</v>
          </cell>
          <cell r="O35">
            <v>65000</v>
          </cell>
          <cell r="P35">
            <v>60000</v>
          </cell>
          <cell r="Q35">
            <v>60000</v>
          </cell>
        </row>
        <row r="36">
          <cell r="A36" t="str">
            <v>fin_good_merch_int</v>
          </cell>
          <cell r="B36" t="str">
            <v>BL0530.intern</v>
          </cell>
          <cell r="D36">
            <v>410</v>
          </cell>
          <cell r="E36" t="str">
            <v xml:space="preserve">         3. Finished goods and merchandise - intern</v>
          </cell>
          <cell r="H36" t="str">
            <v>ManOldData, ManInpFin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 t="str">
            <v>Fin_good_merch</v>
          </cell>
          <cell r="B37" t="str">
            <v>BL0530</v>
          </cell>
          <cell r="C37" t="str">
            <v>B</v>
          </cell>
          <cell r="D37">
            <v>420</v>
          </cell>
          <cell r="E37" t="str">
            <v>Finished goods and merchandise</v>
          </cell>
          <cell r="H37" t="str">
            <v>BalanceSheet</v>
          </cell>
          <cell r="J37">
            <v>85046</v>
          </cell>
          <cell r="K37">
            <v>140545</v>
          </cell>
          <cell r="L37">
            <v>75000</v>
          </cell>
          <cell r="M37">
            <v>115000</v>
          </cell>
          <cell r="N37">
            <v>70000</v>
          </cell>
          <cell r="O37">
            <v>65000</v>
          </cell>
          <cell r="P37">
            <v>60000</v>
          </cell>
          <cell r="Q37">
            <v>60000</v>
          </cell>
        </row>
        <row r="38">
          <cell r="A38" t="str">
            <v>adv_paym_ext</v>
          </cell>
          <cell r="B38" t="str">
            <v>BL0540.extern</v>
          </cell>
          <cell r="D38">
            <v>430</v>
          </cell>
          <cell r="E38" t="str">
            <v xml:space="preserve">         4. Advance payments - extern</v>
          </cell>
          <cell r="H38" t="str">
            <v>ManOldData, ManInpFin</v>
          </cell>
          <cell r="J38">
            <v>1973</v>
          </cell>
          <cell r="K38">
            <v>2300</v>
          </cell>
          <cell r="L38">
            <v>25000</v>
          </cell>
          <cell r="M38">
            <v>5000</v>
          </cell>
          <cell r="N38">
            <v>5000</v>
          </cell>
          <cell r="O38">
            <v>5000</v>
          </cell>
          <cell r="P38">
            <v>5000</v>
          </cell>
          <cell r="Q38">
            <v>5000</v>
          </cell>
        </row>
        <row r="39">
          <cell r="A39" t="str">
            <v>adv_paym_int</v>
          </cell>
          <cell r="B39" t="str">
            <v>BL0540.intern</v>
          </cell>
          <cell r="D39">
            <v>440</v>
          </cell>
          <cell r="E39" t="str">
            <v xml:space="preserve">         4. Advance payments - intern</v>
          </cell>
          <cell r="H39" t="str">
            <v>ManOldData, ManInpFin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 t="str">
            <v>Adv_Paym</v>
          </cell>
          <cell r="B40" t="str">
            <v>BL0540</v>
          </cell>
          <cell r="C40" t="str">
            <v>B</v>
          </cell>
          <cell r="D40">
            <v>450</v>
          </cell>
          <cell r="E40" t="str">
            <v>Advanced Payments</v>
          </cell>
          <cell r="H40" t="str">
            <v>BalanceSheet</v>
          </cell>
          <cell r="J40">
            <v>1973</v>
          </cell>
          <cell r="K40">
            <v>2300</v>
          </cell>
          <cell r="L40">
            <v>25000</v>
          </cell>
          <cell r="M40">
            <v>5000</v>
          </cell>
          <cell r="N40">
            <v>5000</v>
          </cell>
          <cell r="O40">
            <v>5000</v>
          </cell>
          <cell r="P40">
            <v>5000</v>
          </cell>
          <cell r="Q40">
            <v>5000</v>
          </cell>
        </row>
        <row r="41">
          <cell r="A41" t="str">
            <v>Receiv_oth_ASS</v>
          </cell>
          <cell r="B41" t="str">
            <v>BL9050</v>
          </cell>
          <cell r="C41" t="str">
            <v>B</v>
          </cell>
          <cell r="D41">
            <v>460</v>
          </cell>
          <cell r="E41" t="str">
            <v>Receivables and other assets</v>
          </cell>
          <cell r="H41" t="str">
            <v>BalanceSheet</v>
          </cell>
          <cell r="J41">
            <v>1043224</v>
          </cell>
          <cell r="K41">
            <v>1624679</v>
          </cell>
          <cell r="L41">
            <v>1084703</v>
          </cell>
          <cell r="M41">
            <v>1142500</v>
          </cell>
          <cell r="N41">
            <v>1240000</v>
          </cell>
          <cell r="O41">
            <v>1288000</v>
          </cell>
          <cell r="P41">
            <v>1235500</v>
          </cell>
          <cell r="Q41">
            <v>1233000</v>
          </cell>
        </row>
        <row r="42">
          <cell r="A42" t="str">
            <v>Trad_acc_receiv</v>
          </cell>
          <cell r="B42" t="str">
            <v>BL0610</v>
          </cell>
          <cell r="C42" t="str">
            <v>B</v>
          </cell>
          <cell r="D42">
            <v>470</v>
          </cell>
          <cell r="E42" t="str">
            <v>Trade accounts receivable</v>
          </cell>
          <cell r="H42" t="str">
            <v>ManOldData, ManInpFin</v>
          </cell>
          <cell r="J42">
            <v>1004911</v>
          </cell>
          <cell r="K42">
            <v>1581513</v>
          </cell>
          <cell r="L42">
            <v>1084703</v>
          </cell>
          <cell r="M42">
            <v>1100000</v>
          </cell>
          <cell r="N42">
            <v>1200000</v>
          </cell>
          <cell r="O42">
            <v>1250000</v>
          </cell>
          <cell r="P42">
            <v>1200000</v>
          </cell>
          <cell r="Q42">
            <v>1200000</v>
          </cell>
        </row>
        <row r="43">
          <cell r="A43" t="str">
            <v>Receiv_aff_comp</v>
          </cell>
          <cell r="B43" t="str">
            <v>BL0620</v>
          </cell>
          <cell r="C43" t="str">
            <v>B</v>
          </cell>
          <cell r="D43">
            <v>480</v>
          </cell>
          <cell r="E43" t="str">
            <v>Receivable from affiliated companies</v>
          </cell>
          <cell r="H43" t="str">
            <v>ManOldData, ManInpFin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 t="str">
            <v>Receiv_as_rel_Comp</v>
          </cell>
          <cell r="B44" t="str">
            <v>BL0630</v>
          </cell>
          <cell r="C44" t="str">
            <v>B</v>
          </cell>
          <cell r="D44">
            <v>490</v>
          </cell>
          <cell r="E44" t="str">
            <v>Receivables from as. and. rel. Comp.</v>
          </cell>
          <cell r="H44" t="str">
            <v>ManOldData, ManInpFin</v>
          </cell>
          <cell r="I44" t="str">
            <v>Bilanz, Töchter?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 t="str">
            <v>Oth_ASS</v>
          </cell>
          <cell r="B45" t="str">
            <v>BL0640</v>
          </cell>
          <cell r="C45" t="str">
            <v>B</v>
          </cell>
          <cell r="D45">
            <v>500</v>
          </cell>
          <cell r="E45" t="str">
            <v>Other assets</v>
          </cell>
          <cell r="H45" t="str">
            <v>ManOldData, ManInpFin</v>
          </cell>
          <cell r="J45">
            <v>38313</v>
          </cell>
          <cell r="K45">
            <v>43166</v>
          </cell>
          <cell r="L45">
            <v>0</v>
          </cell>
          <cell r="M45">
            <v>42500</v>
          </cell>
          <cell r="N45">
            <v>40000</v>
          </cell>
          <cell r="O45">
            <v>38000</v>
          </cell>
          <cell r="P45">
            <v>35500</v>
          </cell>
          <cell r="Q45">
            <v>33000</v>
          </cell>
        </row>
        <row r="46">
          <cell r="A46" t="str">
            <v>Market_sec</v>
          </cell>
          <cell r="B46" t="str">
            <v>BL9060</v>
          </cell>
          <cell r="C46" t="str">
            <v>B</v>
          </cell>
          <cell r="D46">
            <v>510</v>
          </cell>
          <cell r="E46" t="str">
            <v>Marketable securities</v>
          </cell>
          <cell r="H46" t="str">
            <v>BalanceSheet</v>
          </cell>
          <cell r="J46">
            <v>78462</v>
          </cell>
          <cell r="K46">
            <v>354707</v>
          </cell>
          <cell r="L46">
            <v>70000</v>
          </cell>
          <cell r="M46">
            <v>683555.19761553034</v>
          </cell>
          <cell r="N46">
            <v>1140318.8169737179</v>
          </cell>
          <cell r="O46">
            <v>519021.70489206724</v>
          </cell>
          <cell r="P46">
            <v>190868.09504542314</v>
          </cell>
          <cell r="Q46">
            <v>81608.252581596375</v>
          </cell>
        </row>
        <row r="47">
          <cell r="A47" t="str">
            <v>Inv_aff_comp_ms</v>
          </cell>
          <cell r="B47" t="str">
            <v>BL0710</v>
          </cell>
          <cell r="C47" t="str">
            <v>B</v>
          </cell>
          <cell r="D47">
            <v>520</v>
          </cell>
          <cell r="E47" t="str">
            <v>Investments in affiliated companies</v>
          </cell>
          <cell r="H47" t="str">
            <v>ManOldData, ManInpFin</v>
          </cell>
          <cell r="I47" t="str">
            <v>Bilanz, Töchter?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 t="str">
            <v>Treas_share</v>
          </cell>
          <cell r="B48" t="str">
            <v>BL0720</v>
          </cell>
          <cell r="C48" t="str">
            <v>B</v>
          </cell>
          <cell r="D48">
            <v>530</v>
          </cell>
          <cell r="E48" t="str">
            <v>Treassury shares</v>
          </cell>
          <cell r="H48" t="str">
            <v>ManOldData, ManInpFin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 t="str">
            <v>Oth_market_sec</v>
          </cell>
          <cell r="B49" t="str">
            <v>BL0730</v>
          </cell>
          <cell r="C49" t="str">
            <v>B</v>
          </cell>
          <cell r="D49">
            <v>540</v>
          </cell>
          <cell r="E49" t="str">
            <v>Other marketable securities</v>
          </cell>
          <cell r="H49" t="str">
            <v>ManOldData, ManInpFin</v>
          </cell>
          <cell r="J49">
            <v>78462</v>
          </cell>
          <cell r="K49">
            <v>354707</v>
          </cell>
          <cell r="L49">
            <v>70000</v>
          </cell>
          <cell r="M49">
            <v>683555.19761553034</v>
          </cell>
          <cell r="N49">
            <v>1140318.8169737179</v>
          </cell>
          <cell r="O49">
            <v>519021.70489206538</v>
          </cell>
          <cell r="P49">
            <v>190868.09504542314</v>
          </cell>
          <cell r="Q49">
            <v>81608.252581596375</v>
          </cell>
        </row>
        <row r="50">
          <cell r="A50" t="str">
            <v>Oth_market_sec_inp</v>
          </cell>
          <cell r="J50">
            <v>0</v>
          </cell>
          <cell r="K50">
            <v>0</v>
          </cell>
          <cell r="L50">
            <v>0</v>
          </cell>
          <cell r="M50">
            <v>70000</v>
          </cell>
          <cell r="N50">
            <v>70000</v>
          </cell>
          <cell r="O50">
            <v>70000</v>
          </cell>
          <cell r="P50">
            <v>70000</v>
          </cell>
          <cell r="Q50">
            <v>70000</v>
          </cell>
        </row>
        <row r="51">
          <cell r="A51" t="str">
            <v>Oth_market_sec_new</v>
          </cell>
          <cell r="J51">
            <v>0</v>
          </cell>
          <cell r="K51">
            <v>0</v>
          </cell>
          <cell r="L51">
            <v>0</v>
          </cell>
          <cell r="M51">
            <v>613555.19761553034</v>
          </cell>
          <cell r="N51">
            <v>1070318.8169737179</v>
          </cell>
          <cell r="O51">
            <v>449021.70489206538</v>
          </cell>
          <cell r="P51">
            <v>120868.09504542314</v>
          </cell>
          <cell r="Q51">
            <v>11608.252581596375</v>
          </cell>
        </row>
        <row r="52">
          <cell r="A52" t="str">
            <v>Check_pet_book_cash</v>
          </cell>
          <cell r="J52">
            <v>626538</v>
          </cell>
          <cell r="K52">
            <v>1305088</v>
          </cell>
          <cell r="L52">
            <v>265566</v>
          </cell>
          <cell r="M52">
            <v>350000</v>
          </cell>
          <cell r="N52">
            <v>355000</v>
          </cell>
          <cell r="O52">
            <v>365000</v>
          </cell>
          <cell r="P52">
            <v>345000</v>
          </cell>
          <cell r="Q52">
            <v>352000</v>
          </cell>
        </row>
        <row r="53">
          <cell r="A53" t="str">
            <v>Check_pet_book_cash_inp</v>
          </cell>
          <cell r="B53" t="str">
            <v>BL0810</v>
          </cell>
          <cell r="C53" t="str">
            <v>B</v>
          </cell>
          <cell r="D53">
            <v>550</v>
          </cell>
          <cell r="E53" t="str">
            <v>Checks, petty cash, cash in books</v>
          </cell>
          <cell r="H53" t="str">
            <v>ManOldData, ManInpFin</v>
          </cell>
          <cell r="J53">
            <v>0</v>
          </cell>
          <cell r="K53">
            <v>0</v>
          </cell>
          <cell r="L53">
            <v>0</v>
          </cell>
          <cell r="M53">
            <v>350000</v>
          </cell>
          <cell r="N53">
            <v>355000</v>
          </cell>
          <cell r="O53">
            <v>365000</v>
          </cell>
          <cell r="P53">
            <v>345000</v>
          </cell>
          <cell r="Q53">
            <v>352000</v>
          </cell>
        </row>
        <row r="54">
          <cell r="A54" t="str">
            <v>Check_pet_book_cash_new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 t="str">
            <v>Prep_exp_def_charg_tax</v>
          </cell>
          <cell r="B55" t="str">
            <v>BL0910</v>
          </cell>
          <cell r="C55" t="str">
            <v>B</v>
          </cell>
          <cell r="D55">
            <v>560</v>
          </cell>
          <cell r="E55" t="str">
            <v>Prepaid exp., deferred charges/tax</v>
          </cell>
          <cell r="H55" t="str">
            <v>ManOldData, ManInpFin</v>
          </cell>
          <cell r="J55">
            <v>20077</v>
          </cell>
          <cell r="K55">
            <v>9538</v>
          </cell>
          <cell r="L55">
            <v>0</v>
          </cell>
          <cell r="M55">
            <v>15000</v>
          </cell>
          <cell r="N55">
            <v>15000</v>
          </cell>
          <cell r="O55">
            <v>15000</v>
          </cell>
          <cell r="P55">
            <v>15000</v>
          </cell>
          <cell r="Q55">
            <v>15000</v>
          </cell>
        </row>
        <row r="56">
          <cell r="A56" t="str">
            <v>Total assets</v>
          </cell>
          <cell r="B56" t="str">
            <v>BL9920</v>
          </cell>
          <cell r="C56" t="str">
            <v>B</v>
          </cell>
          <cell r="D56">
            <v>570</v>
          </cell>
          <cell r="E56" t="str">
            <v>Total assets</v>
          </cell>
          <cell r="H56" t="str">
            <v>BalanceSheet</v>
          </cell>
          <cell r="J56">
            <v>9979396</v>
          </cell>
          <cell r="K56">
            <v>11158873</v>
          </cell>
          <cell r="L56">
            <v>10835379</v>
          </cell>
          <cell r="M56">
            <v>13306270.154210553</v>
          </cell>
          <cell r="N56">
            <v>14671251.000961531</v>
          </cell>
          <cell r="O56">
            <v>14564882.05609935</v>
          </cell>
          <cell r="P56">
            <v>14567556.415625287</v>
          </cell>
          <cell r="Q56">
            <v>14572824.72669979</v>
          </cell>
        </row>
        <row r="57">
          <cell r="A57" t="str">
            <v>Shareho_equ</v>
          </cell>
          <cell r="B57" t="str">
            <v>BL9930</v>
          </cell>
          <cell r="C57" t="str">
            <v>B</v>
          </cell>
          <cell r="D57">
            <v>580</v>
          </cell>
          <cell r="E57" t="str">
            <v>Shareholders equity</v>
          </cell>
          <cell r="H57" t="str">
            <v>BalanceSheet</v>
          </cell>
          <cell r="J57">
            <v>8486054</v>
          </cell>
          <cell r="K57">
            <v>9083676</v>
          </cell>
          <cell r="L57">
            <v>9314379</v>
          </cell>
          <cell r="M57">
            <v>12046270.154210553</v>
          </cell>
          <cell r="N57">
            <v>13449051.000961531</v>
          </cell>
          <cell r="O57">
            <v>13344682.056099348</v>
          </cell>
          <cell r="P57">
            <v>13375056.415625287</v>
          </cell>
          <cell r="Q57">
            <v>13408824.72669979</v>
          </cell>
        </row>
        <row r="58">
          <cell r="A58" t="str">
            <v>Cap_Stock</v>
          </cell>
          <cell r="B58" t="str">
            <v>BL1010</v>
          </cell>
          <cell r="C58" t="str">
            <v>B</v>
          </cell>
          <cell r="D58">
            <v>590</v>
          </cell>
          <cell r="E58" t="str">
            <v>Capital Stock</v>
          </cell>
          <cell r="H58" t="str">
            <v>ManOldData, ManInpFin</v>
          </cell>
          <cell r="J58">
            <v>7392738</v>
          </cell>
          <cell r="K58">
            <v>7392738</v>
          </cell>
          <cell r="L58">
            <v>7392738</v>
          </cell>
          <cell r="M58">
            <v>7392738</v>
          </cell>
          <cell r="N58">
            <v>7392738</v>
          </cell>
          <cell r="O58">
            <v>7392738</v>
          </cell>
          <cell r="P58">
            <v>7392738</v>
          </cell>
          <cell r="Q58">
            <v>7392738</v>
          </cell>
        </row>
        <row r="59">
          <cell r="A59" t="str">
            <v>Add_paidin_cap_ret_Earn</v>
          </cell>
          <cell r="B59" t="str">
            <v>BL9070</v>
          </cell>
          <cell r="C59" t="str">
            <v>B</v>
          </cell>
          <cell r="D59">
            <v>600</v>
          </cell>
          <cell r="E59" t="str">
            <v>Add. paid-In capital a. ret. Earning</v>
          </cell>
          <cell r="H59" t="str">
            <v>BalanceSheet</v>
          </cell>
          <cell r="J59">
            <v>796116</v>
          </cell>
          <cell r="K59">
            <v>842106</v>
          </cell>
          <cell r="L59">
            <v>877957</v>
          </cell>
          <cell r="M59">
            <v>1423559.7577105276</v>
          </cell>
          <cell r="N59">
            <v>1844754.1306678164</v>
          </cell>
          <cell r="O59">
            <v>2351154.4158228454</v>
          </cell>
          <cell r="P59">
            <v>2922087.6603695676</v>
          </cell>
          <cell r="Q59">
            <v>3540413.4696647869</v>
          </cell>
        </row>
        <row r="60">
          <cell r="A60" t="str">
            <v>Add_paidin_ cap</v>
          </cell>
          <cell r="B60" t="str">
            <v>BL1110</v>
          </cell>
          <cell r="C60" t="str">
            <v>B</v>
          </cell>
          <cell r="D60">
            <v>610</v>
          </cell>
          <cell r="E60" t="str">
            <v>Additional paid-in capital</v>
          </cell>
          <cell r="H60" t="str">
            <v>ManOldData, ManInpFin</v>
          </cell>
          <cell r="J60">
            <v>0</v>
          </cell>
          <cell r="K60">
            <v>81841</v>
          </cell>
          <cell r="L60">
            <v>81841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Ret_earn_free</v>
          </cell>
          <cell r="J61">
            <v>0</v>
          </cell>
          <cell r="K61">
            <v>0</v>
          </cell>
          <cell r="L61">
            <v>0</v>
          </cell>
          <cell r="M61">
            <v>297200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A62" t="str">
            <v>Ret_earn_reserv_lav</v>
          </cell>
          <cell r="J62">
            <v>0</v>
          </cell>
          <cell r="K62">
            <v>0</v>
          </cell>
          <cell r="L62">
            <v>0</v>
          </cell>
          <cell r="M62">
            <v>17302.75771052761</v>
          </cell>
          <cell r="N62">
            <v>108253.37295728874</v>
          </cell>
          <cell r="O62">
            <v>203524.28515502921</v>
          </cell>
          <cell r="P62">
            <v>286670.24454672204</v>
          </cell>
          <cell r="Q62">
            <v>353013.80929521919</v>
          </cell>
        </row>
        <row r="63">
          <cell r="A63" t="str">
            <v>Ret_earn_inp</v>
          </cell>
          <cell r="J63">
            <v>0</v>
          </cell>
          <cell r="K63">
            <v>0</v>
          </cell>
          <cell r="L63">
            <v>0</v>
          </cell>
          <cell r="M63">
            <v>1109057</v>
          </cell>
          <cell r="N63">
            <v>312941</v>
          </cell>
          <cell r="O63">
            <v>302876</v>
          </cell>
          <cell r="P63">
            <v>284263</v>
          </cell>
          <cell r="Q63">
            <v>265312</v>
          </cell>
        </row>
        <row r="64">
          <cell r="A64" t="str">
            <v>Ret_earn</v>
          </cell>
          <cell r="B64" t="str">
            <v>BL1120</v>
          </cell>
          <cell r="C64" t="str">
            <v>B</v>
          </cell>
          <cell r="D64">
            <v>620</v>
          </cell>
          <cell r="E64" t="str">
            <v>Retained earnings</v>
          </cell>
          <cell r="H64" t="str">
            <v>ManOldData, ManInpFin</v>
          </cell>
          <cell r="J64">
            <v>796116</v>
          </cell>
          <cell r="K64">
            <v>760265</v>
          </cell>
          <cell r="L64">
            <v>796116</v>
          </cell>
          <cell r="M64">
            <v>1423559.7577105276</v>
          </cell>
          <cell r="N64">
            <v>421194.37295728875</v>
          </cell>
          <cell r="O64">
            <v>506400.28515502921</v>
          </cell>
          <cell r="P64">
            <v>570933.24454672204</v>
          </cell>
          <cell r="Q64">
            <v>618325.80929521914</v>
          </cell>
        </row>
        <row r="65">
          <cell r="A65" t="str">
            <v>Diff_res_curr</v>
          </cell>
          <cell r="B65" t="str">
            <v>BL1210</v>
          </cell>
          <cell r="C65" t="str">
            <v>B</v>
          </cell>
          <cell r="D65">
            <v>630</v>
          </cell>
          <cell r="E65" t="str">
            <v>Difference resulting from currency</v>
          </cell>
          <cell r="H65" t="str">
            <v>ManOldData, ManInpFin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 t="str">
            <v>Unap_net_inco_loss</v>
          </cell>
          <cell r="B66" t="str">
            <v>BL1310</v>
          </cell>
          <cell r="C66" t="str">
            <v>B</v>
          </cell>
          <cell r="D66">
            <v>640</v>
          </cell>
          <cell r="E66" t="str">
            <v>Unapropriated net income/loss</v>
          </cell>
          <cell r="H66" t="str">
            <v>ManOldData, ManInpFin</v>
          </cell>
          <cell r="J66">
            <v>297200</v>
          </cell>
          <cell r="K66">
            <v>848832</v>
          </cell>
          <cell r="L66">
            <v>1043684</v>
          </cell>
          <cell r="M66">
            <v>1810594</v>
          </cell>
          <cell r="N66">
            <v>2392270</v>
          </cell>
          <cell r="O66">
            <v>2867100</v>
          </cell>
          <cell r="P66">
            <v>2867100</v>
          </cell>
          <cell r="Q66">
            <v>2867100</v>
          </cell>
        </row>
        <row r="67">
          <cell r="A67" t="str">
            <v>Min_int</v>
          </cell>
          <cell r="B67" t="str">
            <v>BL1410</v>
          </cell>
          <cell r="C67" t="str">
            <v>B</v>
          </cell>
          <cell r="D67">
            <v>650</v>
          </cell>
          <cell r="E67" t="str">
            <v>Minority interest</v>
          </cell>
          <cell r="H67" t="str">
            <v>ManOldData, ManInpFin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 t="str">
            <v>Differences resulting from captial con</v>
          </cell>
          <cell r="B68" t="str">
            <v>BL1510</v>
          </cell>
          <cell r="C68" t="str">
            <v>B</v>
          </cell>
          <cell r="D68">
            <v>660</v>
          </cell>
          <cell r="E68" t="str">
            <v>Differences resulting from captial con</v>
          </cell>
          <cell r="H68" t="str">
            <v>ManOldData, ManInpFin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 t="str">
            <v>Spez_res</v>
          </cell>
          <cell r="B69" t="str">
            <v>BL1610</v>
          </cell>
          <cell r="C69" t="str">
            <v>B</v>
          </cell>
          <cell r="D69">
            <v>670</v>
          </cell>
          <cell r="E69" t="str">
            <v>Spezial reserves</v>
          </cell>
          <cell r="H69" t="str">
            <v>ManOldData, ManInpFin</v>
          </cell>
          <cell r="J69">
            <v>0</v>
          </cell>
          <cell r="K69">
            <v>0</v>
          </cell>
          <cell r="L69">
            <v>0</v>
          </cell>
          <cell r="M69">
            <v>2952163</v>
          </cell>
          <cell r="N69">
            <v>2639222</v>
          </cell>
          <cell r="O69">
            <v>2336346</v>
          </cell>
          <cell r="P69">
            <v>2052083</v>
          </cell>
          <cell r="Q69">
            <v>1786771</v>
          </cell>
        </row>
        <row r="70">
          <cell r="A70" t="str">
            <v>Spez_res_inp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A71" t="str">
            <v>Spez_res_asapraisl_dot</v>
          </cell>
          <cell r="J71">
            <v>0</v>
          </cell>
          <cell r="K71">
            <v>0</v>
          </cell>
          <cell r="L71">
            <v>0</v>
          </cell>
          <cell r="M71">
            <v>2952163</v>
          </cell>
          <cell r="N71">
            <v>-312941</v>
          </cell>
          <cell r="O71">
            <v>-302876</v>
          </cell>
          <cell r="P71">
            <v>-284263</v>
          </cell>
          <cell r="Q71">
            <v>-265312</v>
          </cell>
        </row>
        <row r="72">
          <cell r="A72" t="str">
            <v>Spez_res_asapraisl_divid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A73" t="str">
            <v>Accruals</v>
          </cell>
          <cell r="B73" t="str">
            <v>BL9080</v>
          </cell>
          <cell r="C73" t="str">
            <v>B</v>
          </cell>
          <cell r="D73">
            <v>680</v>
          </cell>
          <cell r="E73" t="str">
            <v>Accruals</v>
          </cell>
          <cell r="H73" t="str">
            <v>BalanceSheet</v>
          </cell>
          <cell r="J73">
            <v>74300</v>
          </cell>
          <cell r="K73">
            <v>74300</v>
          </cell>
          <cell r="L73">
            <v>400000</v>
          </cell>
          <cell r="M73">
            <v>75000</v>
          </cell>
          <cell r="N73">
            <v>75000</v>
          </cell>
          <cell r="O73">
            <v>75000</v>
          </cell>
          <cell r="P73">
            <v>75000</v>
          </cell>
          <cell r="Q73">
            <v>75000</v>
          </cell>
        </row>
        <row r="74">
          <cell r="A74" t="str">
            <v>Pens_sim_oblig_ext</v>
          </cell>
          <cell r="B74" t="str">
            <v>BL1710.extern</v>
          </cell>
          <cell r="D74">
            <v>690</v>
          </cell>
          <cell r="E74" t="str">
            <v xml:space="preserve">         I. Pensions and similar obligations - extern</v>
          </cell>
          <cell r="H74" t="str">
            <v>ManOldData, ManInpFin</v>
          </cell>
          <cell r="J74">
            <v>0</v>
          </cell>
          <cell r="K74">
            <v>0</v>
          </cell>
          <cell r="L74">
            <v>0</v>
          </cell>
          <cell r="M74">
            <v>75000</v>
          </cell>
          <cell r="N74">
            <v>75000</v>
          </cell>
          <cell r="O74">
            <v>75000</v>
          </cell>
          <cell r="P74">
            <v>75000</v>
          </cell>
          <cell r="Q74">
            <v>75000</v>
          </cell>
        </row>
        <row r="75">
          <cell r="A75" t="str">
            <v>Pens_sim_oblig_int</v>
          </cell>
          <cell r="B75" t="str">
            <v>BL1710.intern</v>
          </cell>
          <cell r="D75">
            <v>700</v>
          </cell>
          <cell r="E75" t="str">
            <v xml:space="preserve">         I. Pensions and similar obligations - intern</v>
          </cell>
          <cell r="H75" t="str">
            <v>ManOldData, ManInpFin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 t="str">
            <v>Pens_sim_oblig</v>
          </cell>
          <cell r="B76" t="str">
            <v>BL1710</v>
          </cell>
          <cell r="C76" t="str">
            <v>B</v>
          </cell>
          <cell r="D76">
            <v>710</v>
          </cell>
          <cell r="E76" t="str">
            <v>Pensions and similar obligations</v>
          </cell>
          <cell r="H76" t="str">
            <v>BalanceSheet</v>
          </cell>
          <cell r="J76">
            <v>0</v>
          </cell>
          <cell r="K76">
            <v>0</v>
          </cell>
          <cell r="L76">
            <v>0</v>
          </cell>
          <cell r="M76">
            <v>75000</v>
          </cell>
          <cell r="N76">
            <v>75000</v>
          </cell>
          <cell r="O76">
            <v>75000</v>
          </cell>
          <cell r="P76">
            <v>75000</v>
          </cell>
          <cell r="Q76">
            <v>75000</v>
          </cell>
        </row>
        <row r="77">
          <cell r="A77" t="str">
            <v>Tax_acc_ext</v>
          </cell>
          <cell r="B77" t="str">
            <v>BL1720.extern</v>
          </cell>
          <cell r="D77">
            <v>720</v>
          </cell>
          <cell r="E77" t="str">
            <v xml:space="preserve">         II. Tax accruals - extern</v>
          </cell>
          <cell r="H77" t="str">
            <v>ManOldData, ManInpFin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 t="str">
            <v>Tax_acc_int</v>
          </cell>
          <cell r="B78" t="str">
            <v>BL1720.intern</v>
          </cell>
          <cell r="D78">
            <v>730</v>
          </cell>
          <cell r="E78" t="str">
            <v xml:space="preserve">         II. Tax accruals - intern</v>
          </cell>
          <cell r="H78" t="str">
            <v>ManOldData, ManInpFin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 t="str">
            <v>Tax accruals</v>
          </cell>
          <cell r="B79" t="str">
            <v>BL1720</v>
          </cell>
          <cell r="C79" t="str">
            <v>B</v>
          </cell>
          <cell r="D79">
            <v>740</v>
          </cell>
          <cell r="E79" t="str">
            <v>Tax accruals</v>
          </cell>
          <cell r="H79" t="str">
            <v>BalanceSheet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 t="str">
            <v>oth_acc_ext</v>
          </cell>
          <cell r="B80" t="str">
            <v>BL1730.extern</v>
          </cell>
          <cell r="D80">
            <v>750</v>
          </cell>
          <cell r="E80" t="str">
            <v xml:space="preserve">         III. Other accruals - extern</v>
          </cell>
          <cell r="H80" t="str">
            <v>ManOldData, ManInpFin</v>
          </cell>
          <cell r="J80">
            <v>74300</v>
          </cell>
          <cell r="K80">
            <v>74300</v>
          </cell>
          <cell r="L80">
            <v>400000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 t="str">
            <v>oth_acc_int</v>
          </cell>
          <cell r="B81" t="str">
            <v>BL1730.intern</v>
          </cell>
          <cell r="D81">
            <v>760</v>
          </cell>
          <cell r="E81" t="str">
            <v xml:space="preserve">         III. Other accruals - intern</v>
          </cell>
          <cell r="H81" t="str">
            <v>ManOldData, ManInpFin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 t="str">
            <v>Oth_accruals</v>
          </cell>
          <cell r="B82" t="str">
            <v>BL1730</v>
          </cell>
          <cell r="C82" t="str">
            <v>B</v>
          </cell>
          <cell r="D82">
            <v>770</v>
          </cell>
          <cell r="E82" t="str">
            <v>Other accruals</v>
          </cell>
          <cell r="H82" t="str">
            <v>BalanceSheet</v>
          </cell>
          <cell r="J82">
            <v>74300</v>
          </cell>
          <cell r="K82">
            <v>74300</v>
          </cell>
          <cell r="L82">
            <v>400000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A83" t="str">
            <v>Liabilities</v>
          </cell>
          <cell r="B83" t="str">
            <v>BL9100</v>
          </cell>
          <cell r="C83" t="str">
            <v>B</v>
          </cell>
          <cell r="D83">
            <v>780</v>
          </cell>
          <cell r="E83" t="str">
            <v>Liabilities</v>
          </cell>
          <cell r="H83" t="str">
            <v>BalanceSheet</v>
          </cell>
          <cell r="J83">
            <v>1316336</v>
          </cell>
          <cell r="K83">
            <v>1887286</v>
          </cell>
          <cell r="L83">
            <v>1121000</v>
          </cell>
          <cell r="M83">
            <v>1035000</v>
          </cell>
          <cell r="N83">
            <v>997200</v>
          </cell>
          <cell r="O83">
            <v>995200</v>
          </cell>
          <cell r="P83">
            <v>967500</v>
          </cell>
          <cell r="Q83">
            <v>939000</v>
          </cell>
        </row>
        <row r="84">
          <cell r="A84" t="str">
            <v>Bonds_debts</v>
          </cell>
          <cell r="B84" t="str">
            <v>BL1810</v>
          </cell>
          <cell r="C84" t="str">
            <v>B</v>
          </cell>
          <cell r="D84">
            <v>790</v>
          </cell>
          <cell r="E84" t="str">
            <v>Bonds/debentures</v>
          </cell>
          <cell r="H84" t="str">
            <v>ManOldData, ManInpFin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 t="str">
            <v>Liab_bank</v>
          </cell>
          <cell r="J85">
            <v>360949</v>
          </cell>
          <cell r="K85">
            <v>161758</v>
          </cell>
          <cell r="L85">
            <v>221000</v>
          </cell>
          <cell r="M85">
            <v>40250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 t="str">
            <v>Liab_bank_inp</v>
          </cell>
          <cell r="B86" t="str">
            <v>BL1820</v>
          </cell>
          <cell r="C86" t="str">
            <v>B</v>
          </cell>
          <cell r="D86">
            <v>800</v>
          </cell>
          <cell r="E86" t="str">
            <v>Liabilities to banks</v>
          </cell>
          <cell r="H86" t="str">
            <v>ManOldData, ManInpFin</v>
          </cell>
          <cell r="J86">
            <v>0</v>
          </cell>
          <cell r="K86">
            <v>0</v>
          </cell>
          <cell r="L86">
            <v>0</v>
          </cell>
          <cell r="M86">
            <v>40250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 t="str">
            <v>Liab_bank_new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 t="str">
            <v>Adv_receiv</v>
          </cell>
          <cell r="B88" t="str">
            <v>BL1830</v>
          </cell>
          <cell r="C88" t="str">
            <v>B</v>
          </cell>
          <cell r="D88">
            <v>810</v>
          </cell>
          <cell r="E88" t="str">
            <v>Advances received</v>
          </cell>
          <cell r="H88" t="str">
            <v>ManOldData, ManInpFin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 t="str">
            <v>Trad_acc_payable</v>
          </cell>
          <cell r="B89" t="str">
            <v>BL1840</v>
          </cell>
          <cell r="C89" t="str">
            <v>B</v>
          </cell>
          <cell r="D89">
            <v>820</v>
          </cell>
          <cell r="E89" t="str">
            <v>Trade accounts payable</v>
          </cell>
          <cell r="H89" t="str">
            <v>ManOldData, ManInpFin</v>
          </cell>
          <cell r="J89">
            <v>483902</v>
          </cell>
          <cell r="K89">
            <v>835890</v>
          </cell>
          <cell r="L89">
            <v>800000</v>
          </cell>
          <cell r="M89">
            <v>744750</v>
          </cell>
          <cell r="N89">
            <v>747200</v>
          </cell>
          <cell r="O89">
            <v>745200</v>
          </cell>
          <cell r="P89">
            <v>717500</v>
          </cell>
          <cell r="Q89">
            <v>689000</v>
          </cell>
        </row>
        <row r="90">
          <cell r="A90" t="str">
            <v>Pay_aff_comp</v>
          </cell>
          <cell r="B90" t="str">
            <v>BL9090</v>
          </cell>
          <cell r="C90" t="str">
            <v>B</v>
          </cell>
          <cell r="D90">
            <v>830</v>
          </cell>
          <cell r="E90" t="str">
            <v>Payables to affiliated companies</v>
          </cell>
          <cell r="H90" t="str">
            <v>ManOldData, ManInpFin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 t="str">
            <v>from_shareh_loan_inbear</v>
          </cell>
          <cell r="B91" t="str">
            <v>BL1850</v>
          </cell>
          <cell r="C91" t="str">
            <v>B</v>
          </cell>
          <cell r="D91">
            <v>840</v>
          </cell>
          <cell r="E91" t="str">
            <v>from shareholders loan (interest bear)</v>
          </cell>
          <cell r="H91" t="str">
            <v>ManOldData, ManInpFin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 t="str">
            <v>from_shareh_loan_infree</v>
          </cell>
          <cell r="B92" t="str">
            <v>BL1854</v>
          </cell>
          <cell r="C92" t="str">
            <v>B</v>
          </cell>
          <cell r="D92">
            <v>850</v>
          </cell>
          <cell r="E92" t="str">
            <v>from shareholders loan (interest free)</v>
          </cell>
          <cell r="H92" t="str">
            <v>ManOldData, ManInpFin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 t="str">
            <v>from_trade acc_payable</v>
          </cell>
          <cell r="B93" t="str">
            <v>BL1860</v>
          </cell>
          <cell r="C93" t="str">
            <v>B</v>
          </cell>
          <cell r="D93">
            <v>860</v>
          </cell>
          <cell r="E93" t="str">
            <v>from trade accounts payable</v>
          </cell>
          <cell r="H93" t="str">
            <v>BalanceSheet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 t="str">
            <v>Liab_ass_rel_Comp</v>
          </cell>
          <cell r="B94" t="str">
            <v>BL1870</v>
          </cell>
          <cell r="C94" t="str">
            <v>B</v>
          </cell>
          <cell r="D94">
            <v>870</v>
          </cell>
          <cell r="E94" t="str">
            <v>Liabilities to ass. A. rel. Companies</v>
          </cell>
          <cell r="H94" t="str">
            <v>BalanceSheet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oth_liab_int_free_ext</v>
          </cell>
          <cell r="B95" t="str">
            <v>BL1876.extern</v>
          </cell>
          <cell r="D95">
            <v>880</v>
          </cell>
          <cell r="E95" t="str">
            <v xml:space="preserve">         Other interest-free liabilities - extern</v>
          </cell>
          <cell r="H95" t="str">
            <v>ManOldData, ManInpFin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A96" t="str">
            <v>oth_liab_int_free_int</v>
          </cell>
          <cell r="B96" t="str">
            <v>BL1876.intern</v>
          </cell>
          <cell r="D96">
            <v>890</v>
          </cell>
          <cell r="E96" t="str">
            <v xml:space="preserve">         Other interest-free liabilities - intern</v>
          </cell>
          <cell r="H96" t="str">
            <v>ManOldData, ManInpFin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A97" t="str">
            <v>Oth_int_free liab</v>
          </cell>
          <cell r="B97" t="str">
            <v>BL1876</v>
          </cell>
          <cell r="C97" t="str">
            <v>B</v>
          </cell>
          <cell r="D97">
            <v>900</v>
          </cell>
          <cell r="E97" t="str">
            <v>Other interest free liabilities</v>
          </cell>
          <cell r="H97" t="str">
            <v>BalanceSheet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A98" t="str">
            <v>oth_earnliab_int_ext</v>
          </cell>
          <cell r="B98" t="str">
            <v>BL1878.extern</v>
          </cell>
          <cell r="D98">
            <v>910</v>
          </cell>
          <cell r="E98" t="str">
            <v xml:space="preserve">         Other interest-earningliabilities - extern</v>
          </cell>
          <cell r="H98" t="str">
            <v>ManOldData, ManInpFin</v>
          </cell>
          <cell r="J98">
            <v>471485</v>
          </cell>
          <cell r="K98">
            <v>889638</v>
          </cell>
          <cell r="L98">
            <v>100000</v>
          </cell>
          <cell r="M98">
            <v>250000</v>
          </cell>
          <cell r="N98">
            <v>250000</v>
          </cell>
          <cell r="O98">
            <v>250000</v>
          </cell>
          <cell r="P98">
            <v>250000</v>
          </cell>
          <cell r="Q98">
            <v>250000</v>
          </cell>
        </row>
        <row r="99">
          <cell r="A99" t="str">
            <v>oth_earnliab_int_int</v>
          </cell>
          <cell r="B99" t="str">
            <v>BL1878.intern</v>
          </cell>
          <cell r="D99">
            <v>920</v>
          </cell>
          <cell r="E99" t="str">
            <v xml:space="preserve">         Other interest-earningliabilities - intern</v>
          </cell>
          <cell r="H99" t="str">
            <v>ManOldData, ManInpFin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 t="str">
            <v>Oth_int_earn_liab</v>
          </cell>
          <cell r="B100" t="str">
            <v>BL1878</v>
          </cell>
          <cell r="C100" t="str">
            <v>B</v>
          </cell>
          <cell r="D100">
            <v>930</v>
          </cell>
          <cell r="E100" t="str">
            <v>Other interest earning liabilities</v>
          </cell>
          <cell r="H100" t="str">
            <v>BalanceSheet</v>
          </cell>
          <cell r="J100">
            <v>471485</v>
          </cell>
          <cell r="K100">
            <v>889638</v>
          </cell>
          <cell r="L100">
            <v>100000</v>
          </cell>
          <cell r="M100">
            <v>250000</v>
          </cell>
          <cell r="N100">
            <v>250000</v>
          </cell>
          <cell r="O100">
            <v>250000</v>
          </cell>
          <cell r="P100">
            <v>250000</v>
          </cell>
          <cell r="Q100">
            <v>250000</v>
          </cell>
        </row>
        <row r="101">
          <cell r="A101" t="str">
            <v>oth_liab_ext</v>
          </cell>
          <cell r="B101" t="str">
            <v>BL1880.extern</v>
          </cell>
          <cell r="D101">
            <v>940</v>
          </cell>
          <cell r="E101" t="str">
            <v xml:space="preserve">         VII. Other liabilities - extern</v>
          </cell>
          <cell r="H101" t="str">
            <v>ManOldData, ManInpFin</v>
          </cell>
          <cell r="J101">
            <v>471485</v>
          </cell>
          <cell r="K101">
            <v>889638</v>
          </cell>
          <cell r="L101">
            <v>100000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 t="str">
            <v>oth_liab_int</v>
          </cell>
          <cell r="B102" t="str">
            <v>BL1880.intern</v>
          </cell>
          <cell r="D102">
            <v>950</v>
          </cell>
          <cell r="E102" t="str">
            <v xml:space="preserve">         VII. Other liabilities - intern</v>
          </cell>
          <cell r="H102" t="str">
            <v>ManOldData, ManInpFin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 t="str">
            <v>Oth_liab</v>
          </cell>
          <cell r="B103" t="str">
            <v>BL1880</v>
          </cell>
          <cell r="C103" t="str">
            <v>B</v>
          </cell>
          <cell r="D103">
            <v>960</v>
          </cell>
          <cell r="E103" t="str">
            <v>Other liabilities</v>
          </cell>
          <cell r="H103" t="str">
            <v>BalanceSheet</v>
          </cell>
          <cell r="J103">
            <v>471485</v>
          </cell>
          <cell r="K103">
            <v>889638</v>
          </cell>
          <cell r="L103">
            <v>100000</v>
          </cell>
          <cell r="M103">
            <v>250000</v>
          </cell>
          <cell r="N103">
            <v>250000</v>
          </cell>
          <cell r="O103">
            <v>250000</v>
          </cell>
          <cell r="P103">
            <v>250000</v>
          </cell>
          <cell r="Q103">
            <v>250000</v>
          </cell>
        </row>
        <row r="104">
          <cell r="A104" t="str">
            <v>Def_inc</v>
          </cell>
          <cell r="B104" t="str">
            <v>BL1910</v>
          </cell>
          <cell r="C104" t="str">
            <v>B</v>
          </cell>
          <cell r="D104">
            <v>970</v>
          </cell>
          <cell r="E104" t="str">
            <v>Deferred income</v>
          </cell>
          <cell r="H104" t="str">
            <v>ManOldData, ManInpFin</v>
          </cell>
          <cell r="J104">
            <v>102706</v>
          </cell>
          <cell r="K104">
            <v>113611</v>
          </cell>
          <cell r="L104">
            <v>0</v>
          </cell>
          <cell r="M104">
            <v>150000</v>
          </cell>
          <cell r="N104">
            <v>150000</v>
          </cell>
          <cell r="O104">
            <v>150000</v>
          </cell>
          <cell r="P104">
            <v>150000</v>
          </cell>
          <cell r="Q104">
            <v>150000</v>
          </cell>
        </row>
        <row r="105">
          <cell r="A105" t="str">
            <v>Tot_shareh_eq_liab</v>
          </cell>
          <cell r="B105" t="str">
            <v>BL9940</v>
          </cell>
          <cell r="C105" t="str">
            <v>B</v>
          </cell>
          <cell r="D105">
            <v>980</v>
          </cell>
          <cell r="E105" t="str">
            <v>Total shareholders equity and liability</v>
          </cell>
          <cell r="H105" t="str">
            <v>BalanceSheet</v>
          </cell>
          <cell r="J105">
            <v>9979396</v>
          </cell>
          <cell r="K105">
            <v>11158873</v>
          </cell>
          <cell r="L105">
            <v>10835379</v>
          </cell>
          <cell r="M105">
            <v>13306270.154210553</v>
          </cell>
          <cell r="N105">
            <v>14671251.000961531</v>
          </cell>
          <cell r="O105">
            <v>14564882.056099348</v>
          </cell>
          <cell r="P105">
            <v>14567556.415625287</v>
          </cell>
          <cell r="Q105">
            <v>14572824.72669979</v>
          </cell>
        </row>
        <row r="106">
          <cell r="A106" t="str">
            <v>Plug account account für Bilanz</v>
          </cell>
          <cell r="B106" t="str">
            <v>BL9991</v>
          </cell>
          <cell r="C106" t="str">
            <v>B</v>
          </cell>
          <cell r="D106">
            <v>990</v>
          </cell>
          <cell r="E106" t="str">
            <v>Plug account account für Bilanz</v>
          </cell>
          <cell r="H106" t="str">
            <v>ManOldData, ManInpFin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 t="str">
            <v>rev_tel_netw_comm_ext</v>
          </cell>
          <cell r="B107" t="str">
            <v>GV0110.extern</v>
          </cell>
          <cell r="C107" t="str">
            <v>GV</v>
          </cell>
          <cell r="D107">
            <v>1000</v>
          </cell>
          <cell r="E107" t="str">
            <v>revenue from telephone network comm. - extern</v>
          </cell>
          <cell r="H107" t="str">
            <v>GV</v>
          </cell>
          <cell r="J107">
            <v>5829972</v>
          </cell>
          <cell r="K107">
            <v>3101239</v>
          </cell>
          <cell r="L107">
            <v>5302273</v>
          </cell>
          <cell r="M107">
            <v>4345965</v>
          </cell>
          <cell r="N107">
            <v>5203933</v>
          </cell>
          <cell r="O107">
            <v>5435986</v>
          </cell>
          <cell r="P107">
            <v>5162979</v>
          </cell>
          <cell r="Q107">
            <v>4809359</v>
          </cell>
        </row>
        <row r="108">
          <cell r="A108" t="str">
            <v>rev_tel_netw_comm_int</v>
          </cell>
          <cell r="B108" t="str">
            <v>GV0110.intern</v>
          </cell>
          <cell r="C108" t="str">
            <v>GV</v>
          </cell>
          <cell r="D108">
            <v>1010</v>
          </cell>
          <cell r="E108" t="str">
            <v>revenue from telephone network comm. - intern</v>
          </cell>
          <cell r="H108" t="str">
            <v>ManOldData, ManInpFin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 t="str">
            <v>rev_tel_netw_comm_Ums_AE</v>
          </cell>
          <cell r="B109" t="str">
            <v>GV0110.Ums_AE</v>
          </cell>
          <cell r="C109" t="str">
            <v>GV</v>
          </cell>
          <cell r="D109">
            <v>1020</v>
          </cell>
          <cell r="E109" t="str">
            <v>revenue from telephone network comm. - Ums_AE</v>
          </cell>
          <cell r="H109" t="str">
            <v>ManOldData, ManInpFin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 t="str">
            <v>rev_tel_netw_comm</v>
          </cell>
          <cell r="B110" t="str">
            <v>GV0110</v>
          </cell>
          <cell r="C110" t="str">
            <v>GV</v>
          </cell>
          <cell r="D110">
            <v>1030</v>
          </cell>
          <cell r="E110" t="str">
            <v>revenue from telephone network comm.</v>
          </cell>
          <cell r="H110" t="str">
            <v>GV</v>
          </cell>
          <cell r="J110">
            <v>5829972</v>
          </cell>
          <cell r="K110">
            <v>3101239</v>
          </cell>
          <cell r="L110">
            <v>5302273</v>
          </cell>
          <cell r="M110">
            <v>4345965</v>
          </cell>
          <cell r="N110">
            <v>5203933</v>
          </cell>
          <cell r="O110">
            <v>5435986</v>
          </cell>
          <cell r="P110">
            <v>5162979</v>
          </cell>
          <cell r="Q110">
            <v>4809359</v>
          </cell>
        </row>
        <row r="111">
          <cell r="A111" t="str">
            <v>net_rev_lic_serv_prov_ext</v>
          </cell>
          <cell r="B111" t="str">
            <v>GV0130.extern</v>
          </cell>
          <cell r="C111" t="str">
            <v>GV</v>
          </cell>
          <cell r="D111">
            <v>1040</v>
          </cell>
          <cell r="E111" t="str">
            <v>Net revenue from licensed service prov. - extern</v>
          </cell>
          <cell r="H111" t="str">
            <v>GV</v>
          </cell>
          <cell r="J111">
            <v>0</v>
          </cell>
          <cell r="K111">
            <v>0</v>
          </cell>
          <cell r="L111">
            <v>0</v>
          </cell>
          <cell r="M111">
            <v>819808</v>
          </cell>
          <cell r="N111">
            <v>798613</v>
          </cell>
          <cell r="O111">
            <v>767438</v>
          </cell>
          <cell r="P111">
            <v>899308</v>
          </cell>
          <cell r="Q111">
            <v>1043443</v>
          </cell>
        </row>
        <row r="112">
          <cell r="A112" t="str">
            <v>net_rev_lic_serv_prov_int</v>
          </cell>
          <cell r="B112" t="str">
            <v>GV0130.intern</v>
          </cell>
          <cell r="C112" t="str">
            <v>GV</v>
          </cell>
          <cell r="D112">
            <v>1050</v>
          </cell>
          <cell r="E112" t="str">
            <v>Net revenue from licensed service prov. - intern</v>
          </cell>
          <cell r="H112" t="str">
            <v>ManOldData, ManInpFin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 t="str">
            <v>net_ rev_ lic_serv_prov_Ums_AE</v>
          </cell>
          <cell r="B113" t="str">
            <v>GV0130.Ums_AE</v>
          </cell>
          <cell r="C113" t="str">
            <v>GV</v>
          </cell>
          <cell r="D113">
            <v>1060</v>
          </cell>
          <cell r="E113" t="str">
            <v>Net revenue from licensed service prov. - Ums_AE</v>
          </cell>
          <cell r="H113" t="str">
            <v>ManOldData, ManInpFin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 t="str">
            <v>net_rev_lic_serv_prov</v>
          </cell>
          <cell r="B114" t="str">
            <v>GV0130</v>
          </cell>
          <cell r="C114" t="str">
            <v>GV</v>
          </cell>
          <cell r="D114">
            <v>1070</v>
          </cell>
          <cell r="E114" t="str">
            <v>Net revenue from licensed service prov.</v>
          </cell>
          <cell r="H114" t="str">
            <v>GV</v>
          </cell>
          <cell r="J114">
            <v>0</v>
          </cell>
          <cell r="K114">
            <v>0</v>
          </cell>
          <cell r="L114">
            <v>0</v>
          </cell>
          <cell r="M114">
            <v>819808</v>
          </cell>
          <cell r="N114">
            <v>798613</v>
          </cell>
          <cell r="O114">
            <v>767438</v>
          </cell>
          <cell r="P114">
            <v>899308</v>
          </cell>
          <cell r="Q114">
            <v>1043443</v>
          </cell>
        </row>
        <row r="115">
          <cell r="A115" t="str">
            <v>Net_rev_add_val_comm_ext</v>
          </cell>
          <cell r="B115" t="str">
            <v>GV0140.extern</v>
          </cell>
          <cell r="C115" t="str">
            <v>GV</v>
          </cell>
          <cell r="D115">
            <v>1080</v>
          </cell>
          <cell r="E115" t="str">
            <v>Net revenue from added-value comm. - extern</v>
          </cell>
          <cell r="H115" t="str">
            <v>ManOldData, ManInpFin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 t="str">
            <v>Net_rev_add_val_comm_int</v>
          </cell>
          <cell r="B116" t="str">
            <v>GV0140.intern</v>
          </cell>
          <cell r="C116" t="str">
            <v>GV</v>
          </cell>
          <cell r="D116">
            <v>1090</v>
          </cell>
          <cell r="E116" t="str">
            <v>Net revenue from added-value comm. - intern</v>
          </cell>
          <cell r="H116" t="str">
            <v>ManOldData, ManInpFin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 t="str">
            <v>Net_rev_add_val_comm_Ums_AE</v>
          </cell>
          <cell r="B117" t="str">
            <v>GV0140.Ums_AE</v>
          </cell>
          <cell r="C117" t="str">
            <v>GV</v>
          </cell>
          <cell r="D117">
            <v>1100</v>
          </cell>
          <cell r="E117" t="str">
            <v>Net revenue from added-value comm. - Ums_AE</v>
          </cell>
          <cell r="H117" t="str">
            <v>ManOldData, ManInpFin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 t="str">
            <v>Net_rev_add_val_comm</v>
          </cell>
          <cell r="B118" t="str">
            <v>GV0140</v>
          </cell>
          <cell r="C118" t="str">
            <v>GV</v>
          </cell>
          <cell r="D118">
            <v>1110</v>
          </cell>
          <cell r="E118" t="str">
            <v>Net revenue from added-value comm.</v>
          </cell>
          <cell r="H118" t="str">
            <v>GV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 t="str">
            <v>Net_rev_mob_comm_ext</v>
          </cell>
          <cell r="B119" t="str">
            <v>GV0150.extern</v>
          </cell>
          <cell r="C119" t="str">
            <v>GV</v>
          </cell>
          <cell r="D119">
            <v>1120</v>
          </cell>
          <cell r="E119" t="str">
            <v>Net revenue from mobile communications - extern</v>
          </cell>
          <cell r="H119" t="str">
            <v>GV</v>
          </cell>
          <cell r="J119">
            <v>0</v>
          </cell>
          <cell r="K119">
            <v>1038166</v>
          </cell>
          <cell r="L119">
            <v>1739413</v>
          </cell>
          <cell r="M119">
            <v>1660589</v>
          </cell>
          <cell r="N119">
            <v>1937209</v>
          </cell>
          <cell r="O119">
            <v>2005408</v>
          </cell>
          <cell r="P119">
            <v>2065189</v>
          </cell>
          <cell r="Q119">
            <v>2081246</v>
          </cell>
        </row>
        <row r="120">
          <cell r="A120" t="str">
            <v>Net_rev_mob_comm_int</v>
          </cell>
          <cell r="B120" t="str">
            <v>GV0150.intern</v>
          </cell>
          <cell r="C120" t="str">
            <v>GV</v>
          </cell>
          <cell r="D120">
            <v>1130</v>
          </cell>
          <cell r="E120" t="str">
            <v>Net revenue from mobile communications - intern</v>
          </cell>
          <cell r="H120" t="str">
            <v>ManOldData, ManInpFin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 t="str">
            <v>Net_rev_mob_comm_Ums_AE</v>
          </cell>
          <cell r="B121" t="str">
            <v>GV0150.Ums_AE</v>
          </cell>
          <cell r="C121" t="str">
            <v>GV</v>
          </cell>
          <cell r="D121">
            <v>1140</v>
          </cell>
          <cell r="E121" t="str">
            <v>Net revenue from mobile communications - Ums_AE</v>
          </cell>
          <cell r="H121" t="str">
            <v>ManOldData, ManInpFin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 t="str">
            <v>Net_rev_mob_comm</v>
          </cell>
          <cell r="B122" t="str">
            <v>GV0150</v>
          </cell>
          <cell r="C122" t="str">
            <v>GV</v>
          </cell>
          <cell r="D122">
            <v>1150</v>
          </cell>
          <cell r="E122" t="str">
            <v>Net revenue from mobile communications</v>
          </cell>
          <cell r="H122" t="str">
            <v>GV</v>
          </cell>
          <cell r="J122">
            <v>0</v>
          </cell>
          <cell r="K122">
            <v>1038166</v>
          </cell>
          <cell r="L122">
            <v>1739413</v>
          </cell>
          <cell r="M122">
            <v>1660589</v>
          </cell>
          <cell r="N122">
            <v>1937209</v>
          </cell>
          <cell r="O122">
            <v>2005408</v>
          </cell>
          <cell r="P122">
            <v>2065189</v>
          </cell>
          <cell r="Q122">
            <v>2081246</v>
          </cell>
        </row>
        <row r="123">
          <cell r="A123" t="str">
            <v>Net_rev_data_comm_ext</v>
          </cell>
          <cell r="B123" t="str">
            <v>GV0160.extern</v>
          </cell>
          <cell r="C123" t="str">
            <v>GV</v>
          </cell>
          <cell r="D123">
            <v>1160</v>
          </cell>
          <cell r="E123" t="str">
            <v>Net revenue from data communications - extern</v>
          </cell>
          <cell r="H123" t="str">
            <v>GV</v>
          </cell>
          <cell r="J123">
            <v>0</v>
          </cell>
          <cell r="K123">
            <v>159773</v>
          </cell>
          <cell r="L123">
            <v>213818</v>
          </cell>
          <cell r="M123">
            <v>257325</v>
          </cell>
          <cell r="N123">
            <v>314700</v>
          </cell>
          <cell r="O123">
            <v>347041</v>
          </cell>
          <cell r="P123">
            <v>377452</v>
          </cell>
          <cell r="Q123">
            <v>412240</v>
          </cell>
        </row>
        <row r="124">
          <cell r="A124" t="str">
            <v>Net_rev_data_comm_int</v>
          </cell>
          <cell r="B124" t="str">
            <v>GV0160.intern</v>
          </cell>
          <cell r="C124" t="str">
            <v>GV</v>
          </cell>
          <cell r="D124">
            <v>1170</v>
          </cell>
          <cell r="E124" t="str">
            <v>Net revenue from data communications - intern</v>
          </cell>
          <cell r="H124" t="str">
            <v>ManOldData, ManInpFin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 t="str">
            <v>Net_rev_data_comm_Ums_AE</v>
          </cell>
          <cell r="B125" t="str">
            <v>GV0160.Ums_AE</v>
          </cell>
          <cell r="C125" t="str">
            <v>GV</v>
          </cell>
          <cell r="D125">
            <v>1180</v>
          </cell>
          <cell r="E125" t="str">
            <v>Net revenue from data communications - Ums_AE</v>
          </cell>
          <cell r="H125" t="str">
            <v>ManOldData, ManInpFin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 t="str">
            <v>Net_rev_data_comm</v>
          </cell>
          <cell r="B126" t="str">
            <v>GV0160</v>
          </cell>
          <cell r="C126" t="str">
            <v>GV</v>
          </cell>
          <cell r="D126">
            <v>1190</v>
          </cell>
          <cell r="E126" t="str">
            <v>Net revenue from data communications</v>
          </cell>
          <cell r="H126" t="str">
            <v>GV</v>
          </cell>
          <cell r="J126">
            <v>0</v>
          </cell>
          <cell r="K126">
            <v>159773</v>
          </cell>
          <cell r="L126">
            <v>213818</v>
          </cell>
          <cell r="M126">
            <v>257325</v>
          </cell>
          <cell r="N126">
            <v>314700</v>
          </cell>
          <cell r="O126">
            <v>347041</v>
          </cell>
          <cell r="P126">
            <v>377452</v>
          </cell>
          <cell r="Q126">
            <v>412240</v>
          </cell>
        </row>
        <row r="127">
          <cell r="A127" t="str">
            <v>Net_rev_integ_comm_sys_extern</v>
          </cell>
          <cell r="B127" t="str">
            <v>GV0170.extern</v>
          </cell>
          <cell r="C127" t="str">
            <v>GV</v>
          </cell>
          <cell r="D127">
            <v>1200</v>
          </cell>
          <cell r="E127" t="str">
            <v>Net revenue from integrated comm. system - extern</v>
          </cell>
          <cell r="H127" t="str">
            <v>ManOldData, ManInpFin</v>
          </cell>
          <cell r="J127">
            <v>0</v>
          </cell>
          <cell r="K127">
            <v>0</v>
          </cell>
          <cell r="L127">
            <v>0</v>
          </cell>
          <cell r="M127">
            <v>36602</v>
          </cell>
          <cell r="N127">
            <v>81841</v>
          </cell>
          <cell r="O127">
            <v>149277</v>
          </cell>
          <cell r="P127">
            <v>192316</v>
          </cell>
          <cell r="Q127">
            <v>216999</v>
          </cell>
        </row>
        <row r="128">
          <cell r="A128" t="str">
            <v>Net_rev_integ_comm_sys_int</v>
          </cell>
          <cell r="B128" t="str">
            <v>GV0170.intern</v>
          </cell>
          <cell r="C128" t="str">
            <v>GV</v>
          </cell>
          <cell r="D128">
            <v>1210</v>
          </cell>
          <cell r="E128" t="str">
            <v>Net revenue from integrated comm. system - intern</v>
          </cell>
          <cell r="H128" t="str">
            <v>ManOldData, ManInpFin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A129" t="str">
            <v>Net_rev_integ_comm_sys_Ums_AE</v>
          </cell>
          <cell r="B129" t="str">
            <v>GV0170.Ums_AE</v>
          </cell>
          <cell r="C129" t="str">
            <v>GV</v>
          </cell>
          <cell r="D129">
            <v>1220</v>
          </cell>
          <cell r="E129" t="str">
            <v>Net revenue from integrated comm. system - Ums_AE</v>
          </cell>
          <cell r="H129" t="str">
            <v>ManOldData, ManInpFin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A130" t="str">
            <v>Net_rev_integ_comm_syst</v>
          </cell>
          <cell r="B130" t="str">
            <v>GV0170</v>
          </cell>
          <cell r="C130" t="str">
            <v>GV</v>
          </cell>
          <cell r="D130">
            <v>1230</v>
          </cell>
          <cell r="E130" t="str">
            <v>Net revenue from integrated comm. system</v>
          </cell>
          <cell r="H130" t="str">
            <v>GV</v>
          </cell>
          <cell r="J130">
            <v>0</v>
          </cell>
          <cell r="K130">
            <v>0</v>
          </cell>
          <cell r="L130">
            <v>0</v>
          </cell>
          <cell r="M130">
            <v>36602</v>
          </cell>
          <cell r="N130">
            <v>81841</v>
          </cell>
          <cell r="O130">
            <v>149277</v>
          </cell>
          <cell r="P130">
            <v>192316</v>
          </cell>
          <cell r="Q130">
            <v>216999</v>
          </cell>
        </row>
        <row r="131">
          <cell r="A131" t="str">
            <v>Net_rev_multim_comm_ext</v>
          </cell>
          <cell r="B131" t="str">
            <v>GV0180.extern</v>
          </cell>
          <cell r="C131" t="str">
            <v>GV</v>
          </cell>
          <cell r="D131">
            <v>1240</v>
          </cell>
          <cell r="E131" t="str">
            <v>Net revenue from multimedia comm. - extern</v>
          </cell>
          <cell r="H131" t="str">
            <v>GV</v>
          </cell>
          <cell r="J131">
            <v>0</v>
          </cell>
          <cell r="K131">
            <v>53684</v>
          </cell>
          <cell r="L131">
            <v>80616</v>
          </cell>
          <cell r="M131">
            <v>2833</v>
          </cell>
          <cell r="N131">
            <v>15756</v>
          </cell>
          <cell r="O131">
            <v>29774</v>
          </cell>
          <cell r="P131">
            <v>55099</v>
          </cell>
          <cell r="Q131">
            <v>85093</v>
          </cell>
        </row>
        <row r="132">
          <cell r="A132" t="str">
            <v>Net_rev_multim_comm_int</v>
          </cell>
          <cell r="B132" t="str">
            <v>GV0180.intern</v>
          </cell>
          <cell r="C132" t="str">
            <v>GV</v>
          </cell>
          <cell r="D132">
            <v>1250</v>
          </cell>
          <cell r="E132" t="str">
            <v>Net revenue from multimedia comm. - intern</v>
          </cell>
          <cell r="H132" t="str">
            <v>ManOldData, ManInpFin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 t="str">
            <v>Net_rev_multim_comm_Ums_AE</v>
          </cell>
          <cell r="B133" t="str">
            <v>GV0180.Ums_AE</v>
          </cell>
          <cell r="C133" t="str">
            <v>GV</v>
          </cell>
          <cell r="D133">
            <v>1260</v>
          </cell>
          <cell r="E133" t="str">
            <v>Net revenue from multimedia comm. - Ums_AE</v>
          </cell>
          <cell r="H133" t="str">
            <v>ManOldData, ManInpFin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 t="str">
            <v>Net_rev_multim_comm</v>
          </cell>
          <cell r="B134" t="str">
            <v>GV0180</v>
          </cell>
          <cell r="C134" t="str">
            <v>GV</v>
          </cell>
          <cell r="D134">
            <v>1270</v>
          </cell>
          <cell r="E134" t="str">
            <v>Net revenue from multimedia comm.</v>
          </cell>
          <cell r="H134" t="str">
            <v>GV</v>
          </cell>
          <cell r="J134">
            <v>0</v>
          </cell>
          <cell r="K134">
            <v>53684</v>
          </cell>
          <cell r="L134">
            <v>80616</v>
          </cell>
          <cell r="M134">
            <v>2833</v>
          </cell>
          <cell r="N134">
            <v>15756</v>
          </cell>
          <cell r="O134">
            <v>29774</v>
          </cell>
          <cell r="P134">
            <v>55099</v>
          </cell>
          <cell r="Q134">
            <v>85093</v>
          </cell>
        </row>
        <row r="135">
          <cell r="A135" t="str">
            <v>Net_rev_term_eq_ext</v>
          </cell>
          <cell r="B135" t="str">
            <v>GV0190.extern</v>
          </cell>
          <cell r="C135" t="str">
            <v>GV</v>
          </cell>
          <cell r="D135">
            <v>1280</v>
          </cell>
          <cell r="E135" t="str">
            <v>Net revenue from terminal equipment - extern</v>
          </cell>
          <cell r="H135" t="str">
            <v>ManOldData, ManInpFin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 t="str">
            <v>Net_rev_term_eq_int</v>
          </cell>
          <cell r="B136" t="str">
            <v>GV0190.intern</v>
          </cell>
          <cell r="C136" t="str">
            <v>GV</v>
          </cell>
          <cell r="D136">
            <v>1290</v>
          </cell>
          <cell r="E136" t="str">
            <v>Net revenue from terminal equipment - intern</v>
          </cell>
          <cell r="H136" t="str">
            <v>ManOldData, ManInpFin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 t="str">
            <v>Net_rev_term_eq_Ums_AE</v>
          </cell>
          <cell r="B137" t="str">
            <v>GV0190.Ums_AE</v>
          </cell>
          <cell r="C137" t="str">
            <v>GV</v>
          </cell>
          <cell r="D137">
            <v>1300</v>
          </cell>
          <cell r="E137" t="str">
            <v>Net revenue from terminal equipment - Ums_AE</v>
          </cell>
          <cell r="H137" t="str">
            <v>ManOldData, ManInpFin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 t="str">
            <v>Net_rev_term_eq</v>
          </cell>
          <cell r="B138" t="str">
            <v>GV0190</v>
          </cell>
          <cell r="C138" t="str">
            <v>GV</v>
          </cell>
          <cell r="D138">
            <v>1310</v>
          </cell>
          <cell r="E138" t="str">
            <v>Net revenue from terminal equipment</v>
          </cell>
          <cell r="H138" t="str">
            <v>GV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 t="str">
            <v>Net_rev_broadc_ext</v>
          </cell>
          <cell r="B139" t="str">
            <v>GV0200.extern</v>
          </cell>
          <cell r="C139" t="str">
            <v>GV</v>
          </cell>
          <cell r="D139">
            <v>1320</v>
          </cell>
          <cell r="E139" t="str">
            <v>Net revenue from broadcasting - extern</v>
          </cell>
          <cell r="H139" t="str">
            <v>ManOldData, ManInpFin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 t="str">
            <v>Net_rev_broadc_int</v>
          </cell>
          <cell r="B140" t="str">
            <v>GV0200.intern</v>
          </cell>
          <cell r="C140" t="str">
            <v>GV</v>
          </cell>
          <cell r="D140">
            <v>1330</v>
          </cell>
          <cell r="E140" t="str">
            <v>Net revenue from broadcasting - intern</v>
          </cell>
          <cell r="H140" t="str">
            <v>ManOldData, ManInpFin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 t="str">
            <v>Net_rev_broadc_Ums_AE</v>
          </cell>
          <cell r="B141" t="str">
            <v>GV0200.Ums_AE</v>
          </cell>
          <cell r="C141" t="str">
            <v>GV</v>
          </cell>
          <cell r="D141">
            <v>1340</v>
          </cell>
          <cell r="E141" t="str">
            <v>Net revenue from broadcasting - Ums_AE</v>
          </cell>
          <cell r="H141" t="str">
            <v>ManOldData, ManInpFin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 t="str">
            <v>Net_rev_broadc</v>
          </cell>
          <cell r="B142" t="str">
            <v>GV0200</v>
          </cell>
          <cell r="C142" t="str">
            <v>GV</v>
          </cell>
          <cell r="D142">
            <v>1350</v>
          </cell>
          <cell r="E142" t="str">
            <v>Net revenue from broadcasting</v>
          </cell>
          <cell r="H142" t="str">
            <v>GV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 t="str">
            <v>Net_rev_broadb_cabl_extern</v>
          </cell>
          <cell r="B143" t="str">
            <v>GV0210.extern</v>
          </cell>
          <cell r="C143" t="str">
            <v>GV</v>
          </cell>
          <cell r="D143">
            <v>1360</v>
          </cell>
          <cell r="E143" t="str">
            <v>Net revenue from broadband cable - extern</v>
          </cell>
          <cell r="H143" t="str">
            <v>ManOldData, ManInpFin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 t="str">
            <v>Net_rev_broadb_cabl_int</v>
          </cell>
          <cell r="B144" t="str">
            <v>GV0210.intern</v>
          </cell>
          <cell r="C144" t="str">
            <v>GV</v>
          </cell>
          <cell r="D144">
            <v>1370</v>
          </cell>
          <cell r="E144" t="str">
            <v>Net revenue from broadband cable - intern</v>
          </cell>
          <cell r="H144" t="str">
            <v>ManOldData, ManInpFin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 t="str">
            <v>Net_rev_broadb_cabl_Ums_AE</v>
          </cell>
          <cell r="B145" t="str">
            <v>GV0210.Ums_AE</v>
          </cell>
          <cell r="C145" t="str">
            <v>GV</v>
          </cell>
          <cell r="D145">
            <v>1380</v>
          </cell>
          <cell r="E145" t="str">
            <v>Net revenue from broadband cable - Ums_AE</v>
          </cell>
          <cell r="H145" t="str">
            <v>ManOldData, ManInpFin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Net_rev_broadb_cabl</v>
          </cell>
          <cell r="B146" t="str">
            <v>GV0210</v>
          </cell>
          <cell r="C146" t="str">
            <v>GV</v>
          </cell>
          <cell r="D146">
            <v>1390</v>
          </cell>
          <cell r="E146" t="str">
            <v>Net revenue from broadband cable</v>
          </cell>
          <cell r="H146" t="str">
            <v>GV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A147" t="str">
            <v>Net_rev_oth_serv_ext</v>
          </cell>
          <cell r="B147" t="str">
            <v>GV0220.extern</v>
          </cell>
          <cell r="C147" t="str">
            <v>GV</v>
          </cell>
          <cell r="D147">
            <v>1400</v>
          </cell>
          <cell r="E147" t="str">
            <v>Net revenue from other services - extern</v>
          </cell>
          <cell r="H147" t="str">
            <v>ManOldData, ManInpFin</v>
          </cell>
          <cell r="J147">
            <v>0</v>
          </cell>
          <cell r="K147">
            <v>107137</v>
          </cell>
          <cell r="L147">
            <v>152444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A148" t="str">
            <v>Net_rev_oth_serv_int</v>
          </cell>
          <cell r="B148" t="str">
            <v>GV0220.intern</v>
          </cell>
          <cell r="C148" t="str">
            <v>GV</v>
          </cell>
          <cell r="D148">
            <v>1410</v>
          </cell>
          <cell r="E148" t="str">
            <v>Net revenue from other services - intern</v>
          </cell>
          <cell r="H148" t="str">
            <v>ManOldData, ManInpFin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A149" t="str">
            <v>Net_rev_oth_serv_Ums_AE</v>
          </cell>
          <cell r="B149" t="str">
            <v>GV0220.Ums_AE</v>
          </cell>
          <cell r="C149" t="str">
            <v>GV</v>
          </cell>
          <cell r="D149">
            <v>1420</v>
          </cell>
          <cell r="E149" t="str">
            <v>Net revenue from other services - Ums_AE</v>
          </cell>
          <cell r="H149" t="str">
            <v>ManOldData, ManInpFin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 t="str">
            <v>Net_revo_oth_serv</v>
          </cell>
          <cell r="B150" t="str">
            <v>GV0220</v>
          </cell>
          <cell r="C150" t="str">
            <v>GV</v>
          </cell>
          <cell r="D150">
            <v>1430</v>
          </cell>
          <cell r="E150" t="str">
            <v>Net revenue from other services</v>
          </cell>
          <cell r="H150" t="str">
            <v>GV</v>
          </cell>
          <cell r="J150">
            <v>0</v>
          </cell>
          <cell r="K150">
            <v>107137</v>
          </cell>
          <cell r="L150">
            <v>152444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 t="str">
            <v>Tot_net_rev_ext</v>
          </cell>
          <cell r="B151" t="str">
            <v>GV9100.extern</v>
          </cell>
          <cell r="C151" t="str">
            <v>GV</v>
          </cell>
          <cell r="D151">
            <v>1440</v>
          </cell>
          <cell r="E151" t="str">
            <v>Total net revenue - extern</v>
          </cell>
          <cell r="H151" t="str">
            <v>ManOldData, ManInpFin</v>
          </cell>
          <cell r="J151">
            <v>5829972</v>
          </cell>
          <cell r="K151">
            <v>4459999</v>
          </cell>
          <cell r="L151">
            <v>7488564</v>
          </cell>
          <cell r="M151">
            <v>7123122</v>
          </cell>
          <cell r="N151">
            <v>8352052</v>
          </cell>
          <cell r="O151">
            <v>8734924</v>
          </cell>
          <cell r="P151">
            <v>8752343</v>
          </cell>
          <cell r="Q151">
            <v>8648380</v>
          </cell>
        </row>
        <row r="152">
          <cell r="A152" t="str">
            <v>Tot_net_rev_int</v>
          </cell>
          <cell r="B152" t="str">
            <v>GV9100.intern</v>
          </cell>
          <cell r="C152" t="str">
            <v>GV</v>
          </cell>
          <cell r="D152">
            <v>1450</v>
          </cell>
          <cell r="E152" t="str">
            <v>Total net revenue - intern</v>
          </cell>
          <cell r="H152" t="str">
            <v>ManOldData, ManInpFin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A153" t="str">
            <v>Tot_net_rev_Ums_AE</v>
          </cell>
          <cell r="B153" t="str">
            <v>GV9100.Ums_AE</v>
          </cell>
          <cell r="C153" t="str">
            <v>GV</v>
          </cell>
          <cell r="D153">
            <v>1460</v>
          </cell>
          <cell r="E153" t="str">
            <v>Total net revenue - Ums_AE</v>
          </cell>
          <cell r="H153" t="str">
            <v>ManOldData, ManInpFin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Tot_net_rev</v>
          </cell>
          <cell r="B154" t="str">
            <v>GV9100</v>
          </cell>
          <cell r="C154" t="str">
            <v>GV</v>
          </cell>
          <cell r="D154">
            <v>1470</v>
          </cell>
          <cell r="E154" t="str">
            <v>Total net revenue</v>
          </cell>
          <cell r="H154" t="str">
            <v>GV</v>
          </cell>
          <cell r="J154">
            <v>5829972</v>
          </cell>
          <cell r="K154">
            <v>4459999</v>
          </cell>
          <cell r="L154">
            <v>7488564</v>
          </cell>
          <cell r="M154">
            <v>7123122</v>
          </cell>
          <cell r="N154">
            <v>8352052</v>
          </cell>
          <cell r="O154">
            <v>8734924</v>
          </cell>
          <cell r="P154">
            <v>8752343</v>
          </cell>
          <cell r="Q154">
            <v>8648380</v>
          </cell>
        </row>
        <row r="155">
          <cell r="A155" t="str">
            <v>Chang_inv_ext</v>
          </cell>
          <cell r="B155" t="str">
            <v>GV0310.extern</v>
          </cell>
          <cell r="C155" t="str">
            <v>GV</v>
          </cell>
          <cell r="D155">
            <v>1480</v>
          </cell>
          <cell r="E155" t="str">
            <v>Changes in inventories - extern</v>
          </cell>
          <cell r="H155" t="str">
            <v>ManOldData, ManInpFin</v>
          </cell>
          <cell r="J155">
            <v>143</v>
          </cell>
          <cell r="K155">
            <v>-1832</v>
          </cell>
          <cell r="L155">
            <v>0</v>
          </cell>
          <cell r="M155">
            <v>2500</v>
          </cell>
          <cell r="N155">
            <v>2500</v>
          </cell>
          <cell r="O155">
            <v>2500</v>
          </cell>
          <cell r="P155">
            <v>2500</v>
          </cell>
          <cell r="Q155">
            <v>2500</v>
          </cell>
        </row>
        <row r="156">
          <cell r="A156" t="str">
            <v>Chang_inv_int</v>
          </cell>
          <cell r="B156" t="str">
            <v>GV0310.intern</v>
          </cell>
          <cell r="C156" t="str">
            <v>GV</v>
          </cell>
          <cell r="D156">
            <v>1490</v>
          </cell>
          <cell r="E156" t="str">
            <v>Changes in inventories - intern</v>
          </cell>
          <cell r="H156" t="str">
            <v>ManOldData, ManInpFin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</row>
        <row r="157">
          <cell r="A157" t="str">
            <v>Chang_inv</v>
          </cell>
          <cell r="B157" t="str">
            <v>GV0310</v>
          </cell>
          <cell r="C157" t="str">
            <v>GV</v>
          </cell>
          <cell r="D157">
            <v>1500</v>
          </cell>
          <cell r="E157" t="str">
            <v>Changes in inventories</v>
          </cell>
          <cell r="H157" t="str">
            <v>GV</v>
          </cell>
          <cell r="J157">
            <v>143</v>
          </cell>
          <cell r="K157">
            <v>-1832</v>
          </cell>
          <cell r="L157">
            <v>0</v>
          </cell>
          <cell r="M157">
            <v>2500</v>
          </cell>
          <cell r="N157">
            <v>2500</v>
          </cell>
          <cell r="O157">
            <v>2500</v>
          </cell>
          <cell r="P157">
            <v>2500</v>
          </cell>
          <cell r="Q157">
            <v>2500</v>
          </cell>
        </row>
        <row r="158">
          <cell r="A158" t="str">
            <v>Oth_own_cap_cost</v>
          </cell>
          <cell r="B158" t="str">
            <v>GV0320</v>
          </cell>
          <cell r="C158" t="str">
            <v>GV</v>
          </cell>
          <cell r="D158">
            <v>1510</v>
          </cell>
          <cell r="E158" t="str">
            <v>Other own capitalized costs</v>
          </cell>
          <cell r="H158" t="str">
            <v>ManOldData, ManInpFin</v>
          </cell>
          <cell r="J158">
            <v>294468</v>
          </cell>
          <cell r="K158">
            <v>66534</v>
          </cell>
          <cell r="L158">
            <v>117866</v>
          </cell>
          <cell r="M158">
            <v>120000</v>
          </cell>
          <cell r="N158">
            <v>100000</v>
          </cell>
          <cell r="O158">
            <v>70000</v>
          </cell>
          <cell r="P158">
            <v>65000</v>
          </cell>
          <cell r="Q158">
            <v>30000</v>
          </cell>
        </row>
        <row r="159">
          <cell r="A159" t="str">
            <v>Tot_op_perf</v>
          </cell>
          <cell r="B159" t="str">
            <v>GV9900</v>
          </cell>
          <cell r="C159" t="str">
            <v>GV</v>
          </cell>
          <cell r="D159">
            <v>1520</v>
          </cell>
          <cell r="E159" t="str">
            <v>Total operating performance</v>
          </cell>
          <cell r="H159" t="str">
            <v>GV</v>
          </cell>
          <cell r="J159">
            <v>6124583</v>
          </cell>
          <cell r="K159">
            <v>4524701</v>
          </cell>
          <cell r="L159">
            <v>7606430</v>
          </cell>
          <cell r="M159">
            <v>7245622</v>
          </cell>
          <cell r="N159">
            <v>8454552</v>
          </cell>
          <cell r="O159">
            <v>8807424</v>
          </cell>
          <cell r="P159">
            <v>8819843</v>
          </cell>
          <cell r="Q159">
            <v>8680880</v>
          </cell>
        </row>
        <row r="160">
          <cell r="A160" t="str">
            <v>Inc_rever_acc_extern_tax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 t="str">
            <v>Inc_rever_acc_extern</v>
          </cell>
          <cell r="B161" t="str">
            <v>GV0402.extern</v>
          </cell>
          <cell r="C161" t="str">
            <v>GV</v>
          </cell>
          <cell r="D161">
            <v>1530</v>
          </cell>
          <cell r="E161" t="str">
            <v>Income from reversal of accruals - extern</v>
          </cell>
          <cell r="H161" t="str">
            <v>ManOldData, ManInpFin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 t="str">
            <v>Inc_rever_acc_int</v>
          </cell>
          <cell r="B162" t="str">
            <v>GV0402.intern</v>
          </cell>
          <cell r="C162" t="str">
            <v>GV</v>
          </cell>
          <cell r="D162">
            <v>1540</v>
          </cell>
          <cell r="E162" t="str">
            <v>Income from reversal of accruals - intern</v>
          </cell>
          <cell r="H162" t="str">
            <v>ManOldData, ManInpFin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 t="str">
            <v>Inc_rever_acc</v>
          </cell>
          <cell r="B163" t="str">
            <v>GV0402</v>
          </cell>
          <cell r="C163" t="str">
            <v>GV</v>
          </cell>
          <cell r="D163">
            <v>1550</v>
          </cell>
          <cell r="E163" t="str">
            <v>Income from reversal of accruals</v>
          </cell>
          <cell r="H163" t="str">
            <v>GV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 t="str">
            <v>Inc_rel_peri_und_rev_ext</v>
          </cell>
          <cell r="B164" t="str">
            <v>GV0404.extern</v>
          </cell>
          <cell r="C164" t="str">
            <v>GV</v>
          </cell>
          <cell r="D164">
            <v>1560</v>
          </cell>
          <cell r="E164" t="str">
            <v>Income not relating to period under rev. - extern</v>
          </cell>
          <cell r="H164" t="str">
            <v>ManOldData, ManInpFin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 t="str">
            <v>Inc_rel_peri_und_rev_int</v>
          </cell>
          <cell r="B165" t="str">
            <v>GV0404.intern</v>
          </cell>
          <cell r="C165" t="str">
            <v>GV</v>
          </cell>
          <cell r="D165">
            <v>1570</v>
          </cell>
          <cell r="E165" t="str">
            <v>Income not relating to period under rev. - intern</v>
          </cell>
          <cell r="H165" t="str">
            <v>ManOldData, ManInpFin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A166" t="str">
            <v>Inc_rel_peri_und_rev</v>
          </cell>
          <cell r="B166" t="str">
            <v>GV0404</v>
          </cell>
          <cell r="C166" t="str">
            <v>GV</v>
          </cell>
          <cell r="D166">
            <v>1580</v>
          </cell>
          <cell r="E166" t="str">
            <v>Income not relating to period under rev.</v>
          </cell>
          <cell r="H166" t="str">
            <v>GV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A167" t="str">
            <v>Inc_retirem_prop_ext</v>
          </cell>
          <cell r="B167" t="str">
            <v>GV0406.extern</v>
          </cell>
          <cell r="C167" t="str">
            <v>GV</v>
          </cell>
          <cell r="D167">
            <v>1590</v>
          </cell>
          <cell r="E167" t="str">
            <v>Income from retirements of property - extern</v>
          </cell>
          <cell r="H167" t="str">
            <v>ManOldData, ManInpFin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 t="str">
            <v>Inc_retirem_prop_int</v>
          </cell>
          <cell r="B168" t="str">
            <v>GV0406.intern</v>
          </cell>
          <cell r="C168" t="str">
            <v>GV</v>
          </cell>
          <cell r="D168">
            <v>1600</v>
          </cell>
          <cell r="E168" t="str">
            <v>Income from retirements of property - intern</v>
          </cell>
          <cell r="H168" t="str">
            <v>ManOldData, ManInpFin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A169" t="str">
            <v>Inc_retirem_prop</v>
          </cell>
          <cell r="B169" t="str">
            <v>GV0406</v>
          </cell>
          <cell r="C169" t="str">
            <v>GV</v>
          </cell>
          <cell r="D169">
            <v>1610</v>
          </cell>
          <cell r="E169" t="str">
            <v>Income from retirements of property</v>
          </cell>
          <cell r="H169" t="str">
            <v>GV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A170" t="str">
            <v>Inc_retirem_finan_ass_ext</v>
          </cell>
          <cell r="B170" t="str">
            <v>GV0407.extern</v>
          </cell>
          <cell r="C170" t="str">
            <v>GV</v>
          </cell>
          <cell r="D170">
            <v>1620</v>
          </cell>
          <cell r="E170" t="str">
            <v>Income from retirem. of financial assets - extern</v>
          </cell>
          <cell r="H170" t="str">
            <v>ManOldData, ManInpFin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 t="str">
            <v>Inc_retirem_finan_ass_int</v>
          </cell>
          <cell r="B171" t="str">
            <v>GV0407.intern</v>
          </cell>
          <cell r="C171" t="str">
            <v>GV</v>
          </cell>
          <cell r="D171">
            <v>1630</v>
          </cell>
          <cell r="E171" t="str">
            <v>Income from retirem. of financial assets - intern</v>
          </cell>
          <cell r="H171" t="str">
            <v>ManOldData, ManInpFin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Inc_retirem_finan_ass</v>
          </cell>
          <cell r="B172" t="str">
            <v>GV0407</v>
          </cell>
          <cell r="C172" t="str">
            <v>GV</v>
          </cell>
          <cell r="D172">
            <v>1640</v>
          </cell>
          <cell r="E172" t="str">
            <v>Income from retirem. of financial assets</v>
          </cell>
          <cell r="H172" t="str">
            <v>GV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A173" t="str">
            <v>Inc_val_add_tax_ref</v>
          </cell>
          <cell r="B173" t="str">
            <v>GV0408</v>
          </cell>
          <cell r="C173" t="str">
            <v>GV</v>
          </cell>
          <cell r="D173">
            <v>1650</v>
          </cell>
          <cell r="E173" t="str">
            <v>Income from value-added tax refund</v>
          </cell>
          <cell r="H173" t="str">
            <v>ManOldData, ManInpFin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 t="str">
            <v>Oth_inc_curr_trans_ext</v>
          </cell>
          <cell r="B174" t="str">
            <v>GV0409.extern</v>
          </cell>
          <cell r="C174" t="str">
            <v>GV</v>
          </cell>
          <cell r="D174">
            <v>1660</v>
          </cell>
          <cell r="E174" t="str">
            <v>Other income from currency translation - extern</v>
          </cell>
          <cell r="H174" t="str">
            <v>ManOldData, ManInpFin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A175" t="str">
            <v>Oth_inc_curr_trans_int</v>
          </cell>
          <cell r="B175" t="str">
            <v>GV0409.intern</v>
          </cell>
          <cell r="C175" t="str">
            <v>GV</v>
          </cell>
          <cell r="D175">
            <v>1670</v>
          </cell>
          <cell r="E175" t="str">
            <v>Other income from currency translation - intern</v>
          </cell>
          <cell r="H175" t="str">
            <v>ManOldData, ManInpFin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A176" t="str">
            <v>Oth_inc_curr_trans</v>
          </cell>
          <cell r="B176" t="str">
            <v>GV0409</v>
          </cell>
          <cell r="C176" t="str">
            <v>GV</v>
          </cell>
          <cell r="D176">
            <v>1680</v>
          </cell>
          <cell r="E176" t="str">
            <v>Other income from currency translation</v>
          </cell>
          <cell r="H176" t="str">
            <v>GV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 t="str">
            <v>Misc_oth_op_inc_ext</v>
          </cell>
          <cell r="B177" t="str">
            <v>GV0410.extern</v>
          </cell>
          <cell r="C177" t="str">
            <v>GV</v>
          </cell>
          <cell r="D177">
            <v>1690</v>
          </cell>
          <cell r="E177" t="str">
            <v>Miscellaneous other operating income - extern</v>
          </cell>
          <cell r="H177" t="str">
            <v>ManOldData, ManInpFin</v>
          </cell>
          <cell r="J177">
            <v>510916</v>
          </cell>
          <cell r="K177">
            <v>0</v>
          </cell>
          <cell r="L177">
            <v>0</v>
          </cell>
          <cell r="M177">
            <v>5625</v>
          </cell>
          <cell r="N177">
            <v>28801</v>
          </cell>
          <cell r="O177">
            <v>7545</v>
          </cell>
          <cell r="P177">
            <v>27607</v>
          </cell>
          <cell r="Q177">
            <v>9419</v>
          </cell>
        </row>
        <row r="178">
          <cell r="A178" t="str">
            <v>Misc_oth_op_inc_int</v>
          </cell>
          <cell r="B178" t="str">
            <v>GV0410.intern</v>
          </cell>
          <cell r="C178" t="str">
            <v>GV</v>
          </cell>
          <cell r="D178">
            <v>1700</v>
          </cell>
          <cell r="E178" t="str">
            <v>Miscellaneous other operating income - intern</v>
          </cell>
          <cell r="H178" t="str">
            <v>ManOldData, ManInpFin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 t="str">
            <v>Misc_oth_op_inc</v>
          </cell>
          <cell r="B179" t="str">
            <v>GV0410</v>
          </cell>
          <cell r="C179" t="str">
            <v>GV</v>
          </cell>
          <cell r="D179">
            <v>1710</v>
          </cell>
          <cell r="E179" t="str">
            <v>Miscellaneous other operating income</v>
          </cell>
          <cell r="H179" t="str">
            <v>GV</v>
          </cell>
          <cell r="J179">
            <v>510916</v>
          </cell>
          <cell r="K179">
            <v>0</v>
          </cell>
          <cell r="L179">
            <v>0</v>
          </cell>
          <cell r="M179">
            <v>5625</v>
          </cell>
          <cell r="N179">
            <v>28801</v>
          </cell>
          <cell r="O179">
            <v>7545</v>
          </cell>
          <cell r="P179">
            <v>27607</v>
          </cell>
          <cell r="Q179">
            <v>9419</v>
          </cell>
        </row>
        <row r="180">
          <cell r="A180" t="str">
            <v>Tot_oth_op_inc_ext</v>
          </cell>
          <cell r="B180" t="str">
            <v>GV0412.extern</v>
          </cell>
          <cell r="C180" t="str">
            <v>GV</v>
          </cell>
          <cell r="D180">
            <v>1720</v>
          </cell>
          <cell r="E180" t="str">
            <v>Total other operating income - extern</v>
          </cell>
          <cell r="H180" t="str">
            <v>ManOldData, ManInpFin</v>
          </cell>
          <cell r="J180">
            <v>510916</v>
          </cell>
          <cell r="K180">
            <v>0</v>
          </cell>
          <cell r="L180">
            <v>0</v>
          </cell>
          <cell r="M180">
            <v>5625</v>
          </cell>
          <cell r="N180">
            <v>28801</v>
          </cell>
          <cell r="O180">
            <v>7545</v>
          </cell>
          <cell r="P180">
            <v>27607</v>
          </cell>
          <cell r="Q180">
            <v>9419</v>
          </cell>
        </row>
        <row r="181">
          <cell r="A181" t="str">
            <v>Tot_oth_op_inc_int</v>
          </cell>
          <cell r="B181" t="str">
            <v>GV0412.intern</v>
          </cell>
          <cell r="C181" t="str">
            <v>GV</v>
          </cell>
          <cell r="D181">
            <v>1730</v>
          </cell>
          <cell r="E181" t="str">
            <v>Total other operating income - intern</v>
          </cell>
          <cell r="H181" t="str">
            <v>ManOldData, ManInpFin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 t="str">
            <v>Tot_oth_op_inc</v>
          </cell>
          <cell r="B182" t="str">
            <v>GV0412</v>
          </cell>
          <cell r="C182" t="str">
            <v>GV</v>
          </cell>
          <cell r="D182">
            <v>1740</v>
          </cell>
          <cell r="E182" t="str">
            <v>Total other operating income</v>
          </cell>
          <cell r="H182" t="str">
            <v>GV</v>
          </cell>
          <cell r="J182">
            <v>510916</v>
          </cell>
          <cell r="K182">
            <v>0</v>
          </cell>
          <cell r="L182">
            <v>0</v>
          </cell>
          <cell r="M182">
            <v>5625</v>
          </cell>
          <cell r="N182">
            <v>28801</v>
          </cell>
          <cell r="O182">
            <v>7545</v>
          </cell>
          <cell r="P182">
            <v>27607</v>
          </cell>
          <cell r="Q182">
            <v>9419</v>
          </cell>
        </row>
        <row r="183">
          <cell r="A183" t="str">
            <v>Cost_raw_mat_supp_ext</v>
          </cell>
          <cell r="B183" t="str">
            <v>GV0510.extern</v>
          </cell>
          <cell r="C183" t="str">
            <v>GV</v>
          </cell>
          <cell r="D183">
            <v>1750</v>
          </cell>
          <cell r="E183" t="str">
            <v>Cost of raw materials and supplies - extern</v>
          </cell>
          <cell r="H183" t="str">
            <v>ManOldData, ManInpFin</v>
          </cell>
          <cell r="J183">
            <v>377535</v>
          </cell>
          <cell r="K183">
            <v>181803</v>
          </cell>
          <cell r="L183">
            <v>0</v>
          </cell>
          <cell r="M183">
            <v>141594.53695999994</v>
          </cell>
          <cell r="N183">
            <v>71328.914136759995</v>
          </cell>
          <cell r="O183">
            <v>73861.531036166722</v>
          </cell>
          <cell r="P183">
            <v>75221.232876464579</v>
          </cell>
          <cell r="Q183">
            <v>76258.056154885737</v>
          </cell>
        </row>
        <row r="184">
          <cell r="A184" t="str">
            <v>Cost_raw_mat_supp_int</v>
          </cell>
          <cell r="B184" t="str">
            <v>GV0510.intern</v>
          </cell>
          <cell r="C184" t="str">
            <v>GV</v>
          </cell>
          <cell r="D184">
            <v>1760</v>
          </cell>
          <cell r="E184" t="str">
            <v>Cost of raw materials and supplies - intern</v>
          </cell>
          <cell r="H184" t="str">
            <v>ManOldData, ManInpFin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</row>
        <row r="185">
          <cell r="A185" t="str">
            <v>Cost_raw_mat_supp</v>
          </cell>
          <cell r="B185" t="str">
            <v>GV0510</v>
          </cell>
          <cell r="C185" t="str">
            <v>GV</v>
          </cell>
          <cell r="D185">
            <v>1770</v>
          </cell>
          <cell r="E185" t="str">
            <v>Cost of raw materials and supplies</v>
          </cell>
          <cell r="H185" t="str">
            <v>GV</v>
          </cell>
          <cell r="J185">
            <v>377535</v>
          </cell>
          <cell r="K185">
            <v>181803</v>
          </cell>
          <cell r="L185">
            <v>0</v>
          </cell>
          <cell r="M185">
            <v>141594.53695999994</v>
          </cell>
          <cell r="N185">
            <v>71328.914136759995</v>
          </cell>
          <cell r="O185">
            <v>73861.531036166722</v>
          </cell>
          <cell r="P185">
            <v>75221.232876464579</v>
          </cell>
          <cell r="Q185">
            <v>76258.056154885737</v>
          </cell>
        </row>
        <row r="186">
          <cell r="A186" t="str">
            <v>Cost_merch_ext</v>
          </cell>
          <cell r="B186" t="str">
            <v>GV0520.extern</v>
          </cell>
          <cell r="C186" t="str">
            <v>GV</v>
          </cell>
          <cell r="D186">
            <v>1780</v>
          </cell>
          <cell r="E186" t="str">
            <v>Cost of merchandise - extern</v>
          </cell>
          <cell r="H186" t="str">
            <v>ManOldData, ManInpFin</v>
          </cell>
          <cell r="J186">
            <v>117732</v>
          </cell>
          <cell r="K186">
            <v>114947</v>
          </cell>
          <cell r="L186">
            <v>167930</v>
          </cell>
          <cell r="M186">
            <v>407286.25760540011</v>
          </cell>
          <cell r="N186">
            <v>489135.81679878448</v>
          </cell>
          <cell r="O186">
            <v>521932.23260285112</v>
          </cell>
          <cell r="P186">
            <v>561701.55327771208</v>
          </cell>
          <cell r="Q186">
            <v>583055.60279369331</v>
          </cell>
        </row>
        <row r="187">
          <cell r="A187" t="str">
            <v>Cost_merch_int</v>
          </cell>
          <cell r="B187" t="str">
            <v>GV0520.intern</v>
          </cell>
          <cell r="C187" t="str">
            <v>GV</v>
          </cell>
          <cell r="D187">
            <v>1790</v>
          </cell>
          <cell r="E187" t="str">
            <v>Cost of merchandise - intern</v>
          </cell>
          <cell r="H187" t="str">
            <v>ManOldData, ManInpFin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Cost_merch</v>
          </cell>
          <cell r="B188" t="str">
            <v>GV0520</v>
          </cell>
          <cell r="C188" t="str">
            <v>GV</v>
          </cell>
          <cell r="D188">
            <v>1800</v>
          </cell>
          <cell r="E188" t="str">
            <v>Cost of merchandise</v>
          </cell>
          <cell r="H188" t="str">
            <v>GV</v>
          </cell>
          <cell r="J188">
            <v>117732</v>
          </cell>
          <cell r="K188">
            <v>114947</v>
          </cell>
          <cell r="L188">
            <v>167930</v>
          </cell>
          <cell r="M188">
            <v>407286.25760540011</v>
          </cell>
          <cell r="N188">
            <v>489135.81679878448</v>
          </cell>
          <cell r="O188">
            <v>521932.23260285112</v>
          </cell>
          <cell r="P188">
            <v>561701.55327771208</v>
          </cell>
          <cell r="Q188">
            <v>583055.60279369331</v>
          </cell>
        </row>
        <row r="189">
          <cell r="A189" t="str">
            <v>Dom_telec_serv_purch_ext</v>
          </cell>
          <cell r="B189" t="str">
            <v>GV0530.extern</v>
          </cell>
          <cell r="C189" t="str">
            <v>GV</v>
          </cell>
          <cell r="D189">
            <v>1810</v>
          </cell>
          <cell r="E189" t="str">
            <v>Domestic telecomms services purchased - extern</v>
          </cell>
          <cell r="H189" t="str">
            <v>ManOldData, ManInpFin</v>
          </cell>
          <cell r="J189">
            <v>0</v>
          </cell>
          <cell r="K189">
            <v>0</v>
          </cell>
          <cell r="L189">
            <v>454510</v>
          </cell>
          <cell r="M189">
            <v>485748.25400959002</v>
          </cell>
          <cell r="N189">
            <v>669128.25400959002</v>
          </cell>
          <cell r="O189">
            <v>618661.25400959002</v>
          </cell>
          <cell r="P189">
            <v>713917.25400959002</v>
          </cell>
          <cell r="Q189">
            <v>788864.25400959002</v>
          </cell>
        </row>
        <row r="190">
          <cell r="A190" t="str">
            <v>Dom_telec_serv_purch_int</v>
          </cell>
          <cell r="B190" t="str">
            <v>GV0530.intern</v>
          </cell>
          <cell r="C190" t="str">
            <v>GV</v>
          </cell>
          <cell r="D190">
            <v>1820</v>
          </cell>
          <cell r="E190" t="str">
            <v>Domestic telecomms services purchased - intern</v>
          </cell>
          <cell r="H190" t="str">
            <v>ManOldData, ManInpFin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A191" t="str">
            <v>Dom_telec_serv_purch</v>
          </cell>
          <cell r="B191" t="str">
            <v>GV0530</v>
          </cell>
          <cell r="C191" t="str">
            <v>GV</v>
          </cell>
          <cell r="D191">
            <v>1830</v>
          </cell>
          <cell r="E191" t="str">
            <v>Domestic telecomms services purchased</v>
          </cell>
          <cell r="H191" t="str">
            <v>GV</v>
          </cell>
          <cell r="J191">
            <v>0</v>
          </cell>
          <cell r="K191">
            <v>0</v>
          </cell>
          <cell r="L191">
            <v>454510</v>
          </cell>
          <cell r="M191">
            <v>485748.25400959002</v>
          </cell>
          <cell r="N191">
            <v>669128.25400959002</v>
          </cell>
          <cell r="O191">
            <v>618661.25400959002</v>
          </cell>
          <cell r="P191">
            <v>713917.25400959002</v>
          </cell>
          <cell r="Q191">
            <v>788864.25400959002</v>
          </cell>
        </row>
        <row r="192">
          <cell r="A192" t="str">
            <v>Inter_teleco_serv_purch_ext</v>
          </cell>
          <cell r="B192" t="str">
            <v>GV0540.extern</v>
          </cell>
          <cell r="C192" t="str">
            <v>GV</v>
          </cell>
          <cell r="D192">
            <v>1840</v>
          </cell>
          <cell r="E192" t="str">
            <v>International telecomms services purch. - extern</v>
          </cell>
          <cell r="H192" t="str">
            <v>ManOldData, ManInpFin</v>
          </cell>
          <cell r="J192">
            <v>0</v>
          </cell>
          <cell r="K192">
            <v>0</v>
          </cell>
          <cell r="L192">
            <v>542131</v>
          </cell>
          <cell r="M192">
            <v>425550.02815000003</v>
          </cell>
          <cell r="N192">
            <v>458995.02815000009</v>
          </cell>
          <cell r="O192">
            <v>362565.02815000003</v>
          </cell>
          <cell r="P192">
            <v>351989.02815000003</v>
          </cell>
          <cell r="Q192">
            <v>357728.02815000003</v>
          </cell>
        </row>
        <row r="193">
          <cell r="A193" t="str">
            <v>Inter_teleco_serv_purch_int</v>
          </cell>
          <cell r="B193" t="str">
            <v>GV0540.intern</v>
          </cell>
          <cell r="C193" t="str">
            <v>GV</v>
          </cell>
          <cell r="D193">
            <v>1850</v>
          </cell>
          <cell r="E193" t="str">
            <v>International telecomms services purch. - intern</v>
          </cell>
          <cell r="H193" t="str">
            <v>ManOldData, ManInpFin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 t="str">
            <v>Inter_teleco_serv_purch</v>
          </cell>
          <cell r="B194" t="str">
            <v>GV0540</v>
          </cell>
          <cell r="C194" t="str">
            <v>GV</v>
          </cell>
          <cell r="D194">
            <v>1860</v>
          </cell>
          <cell r="E194" t="str">
            <v>International telecomms services purch.</v>
          </cell>
          <cell r="H194" t="str">
            <v>GV</v>
          </cell>
          <cell r="J194">
            <v>0</v>
          </cell>
          <cell r="K194">
            <v>0</v>
          </cell>
          <cell r="L194">
            <v>542131</v>
          </cell>
          <cell r="M194">
            <v>425550.02815000003</v>
          </cell>
          <cell r="N194">
            <v>458995.02815000009</v>
          </cell>
          <cell r="O194">
            <v>362565.02815000003</v>
          </cell>
          <cell r="P194">
            <v>351989.02815000003</v>
          </cell>
          <cell r="Q194">
            <v>357728.02815000003</v>
          </cell>
        </row>
        <row r="195">
          <cell r="A195" t="str">
            <v>Energy_ext</v>
          </cell>
          <cell r="B195" t="str">
            <v>GV0560.extern</v>
          </cell>
          <cell r="C195" t="str">
            <v>GV</v>
          </cell>
          <cell r="D195">
            <v>1870</v>
          </cell>
          <cell r="E195" t="str">
            <v>Energy - extern</v>
          </cell>
          <cell r="H195" t="str">
            <v>ManOldData, ManInpFin</v>
          </cell>
          <cell r="J195">
            <v>0</v>
          </cell>
          <cell r="K195">
            <v>0</v>
          </cell>
          <cell r="L195">
            <v>0</v>
          </cell>
          <cell r="M195">
            <v>57322.521177900016</v>
          </cell>
          <cell r="N195">
            <v>58716.680472540022</v>
          </cell>
          <cell r="O195">
            <v>59663.068997711664</v>
          </cell>
          <cell r="P195">
            <v>60774.387448648158</v>
          </cell>
          <cell r="Q195">
            <v>61822.792821680894</v>
          </cell>
        </row>
        <row r="196">
          <cell r="A196" t="str">
            <v>Energy_int</v>
          </cell>
          <cell r="B196" t="str">
            <v>GV0560.intern</v>
          </cell>
          <cell r="C196" t="str">
            <v>GV</v>
          </cell>
          <cell r="D196">
            <v>1880</v>
          </cell>
          <cell r="E196" t="str">
            <v>Energy - intern</v>
          </cell>
          <cell r="H196" t="str">
            <v>ManOldData, ManInpFin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 t="str">
            <v>Energy</v>
          </cell>
          <cell r="B197" t="str">
            <v>GV0560</v>
          </cell>
          <cell r="C197" t="str">
            <v>GV</v>
          </cell>
          <cell r="D197">
            <v>1890</v>
          </cell>
          <cell r="E197" t="str">
            <v>Energy</v>
          </cell>
          <cell r="H197" t="str">
            <v>GV</v>
          </cell>
          <cell r="J197">
            <v>0</v>
          </cell>
          <cell r="K197">
            <v>0</v>
          </cell>
          <cell r="L197">
            <v>0</v>
          </cell>
          <cell r="M197">
            <v>57322.521177900016</v>
          </cell>
          <cell r="N197">
            <v>58716.680472540022</v>
          </cell>
          <cell r="O197">
            <v>59663.068997711664</v>
          </cell>
          <cell r="P197">
            <v>60774.387448648158</v>
          </cell>
          <cell r="Q197">
            <v>61822.792821680894</v>
          </cell>
        </row>
        <row r="198">
          <cell r="A198" t="str">
            <v>Oth_serv_purch_ext</v>
          </cell>
          <cell r="B198" t="str">
            <v>GV0580.extern</v>
          </cell>
          <cell r="C198" t="str">
            <v>GV</v>
          </cell>
          <cell r="D198">
            <v>1900</v>
          </cell>
          <cell r="E198" t="str">
            <v>Other services purchased - extern</v>
          </cell>
          <cell r="H198" t="str">
            <v>ManOldData, ManInpFin</v>
          </cell>
          <cell r="J198">
            <v>1250952</v>
          </cell>
          <cell r="K198">
            <v>916531</v>
          </cell>
          <cell r="L198">
            <v>0</v>
          </cell>
          <cell r="M198">
            <v>136008.73768995999</v>
          </cell>
          <cell r="N198">
            <v>298467.19330352999</v>
          </cell>
          <cell r="O198">
            <v>299016.51438239444</v>
          </cell>
          <cell r="P198">
            <v>303477.49395430164</v>
          </cell>
          <cell r="Q198">
            <v>322791.95869936515</v>
          </cell>
        </row>
        <row r="199">
          <cell r="A199" t="str">
            <v>Oth_serv_purch_int</v>
          </cell>
          <cell r="B199" t="str">
            <v>GV0580.intern</v>
          </cell>
          <cell r="C199" t="str">
            <v>GV</v>
          </cell>
          <cell r="D199">
            <v>1910</v>
          </cell>
          <cell r="E199" t="str">
            <v>Other services purchased - intern</v>
          </cell>
          <cell r="H199" t="str">
            <v>ManOldData, ManInpFin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A200" t="str">
            <v>Oth_serv_purch</v>
          </cell>
          <cell r="B200" t="str">
            <v>GV0580</v>
          </cell>
          <cell r="C200" t="str">
            <v>GV</v>
          </cell>
          <cell r="D200">
            <v>1920</v>
          </cell>
          <cell r="E200" t="str">
            <v>Other services purchased</v>
          </cell>
          <cell r="H200" t="str">
            <v>GV</v>
          </cell>
          <cell r="J200">
            <v>1250952</v>
          </cell>
          <cell r="K200">
            <v>916531</v>
          </cell>
          <cell r="L200">
            <v>0</v>
          </cell>
          <cell r="M200">
            <v>136008.73768995999</v>
          </cell>
          <cell r="N200">
            <v>298467.19330352999</v>
          </cell>
          <cell r="O200">
            <v>299016.51438239444</v>
          </cell>
          <cell r="P200">
            <v>303477.49395430164</v>
          </cell>
          <cell r="Q200">
            <v>322791.95869936515</v>
          </cell>
        </row>
        <row r="201">
          <cell r="A201" t="str">
            <v>Tot_goods_serv_purch_ext</v>
          </cell>
          <cell r="B201" t="str">
            <v>GV9120.extern</v>
          </cell>
          <cell r="C201" t="str">
            <v>GV</v>
          </cell>
          <cell r="D201">
            <v>1930</v>
          </cell>
          <cell r="E201" t="str">
            <v>Total goods and services purchased - extern</v>
          </cell>
          <cell r="H201" t="str">
            <v>ManOldData, ManInpFin</v>
          </cell>
          <cell r="J201">
            <v>1746219</v>
          </cell>
          <cell r="K201">
            <v>1213281</v>
          </cell>
          <cell r="L201">
            <v>1164571</v>
          </cell>
          <cell r="M201">
            <v>1653510.3355928501</v>
          </cell>
          <cell r="N201">
            <v>2045771.8868712045</v>
          </cell>
          <cell r="O201">
            <v>1935699.6291787138</v>
          </cell>
          <cell r="P201">
            <v>2067080.9497167165</v>
          </cell>
          <cell r="Q201">
            <v>2190520.6926292148</v>
          </cell>
        </row>
        <row r="202">
          <cell r="A202" t="str">
            <v>Tot_goods_serv_purch_int</v>
          </cell>
          <cell r="B202" t="str">
            <v>GV9120.intern</v>
          </cell>
          <cell r="C202" t="str">
            <v>GV</v>
          </cell>
          <cell r="D202">
            <v>1940</v>
          </cell>
          <cell r="E202" t="str">
            <v>Total goods and services purchased - intern</v>
          </cell>
          <cell r="H202" t="str">
            <v>ManOldData, ManInpFin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Tot_goods_serv_purch</v>
          </cell>
          <cell r="B203" t="str">
            <v>GV9120</v>
          </cell>
          <cell r="C203" t="str">
            <v>GV</v>
          </cell>
          <cell r="D203">
            <v>1950</v>
          </cell>
          <cell r="E203" t="str">
            <v>Total goods and services purchased</v>
          </cell>
          <cell r="H203" t="str">
            <v>GV</v>
          </cell>
          <cell r="J203">
            <v>1746219</v>
          </cell>
          <cell r="K203">
            <v>1213281</v>
          </cell>
          <cell r="L203">
            <v>1164571</v>
          </cell>
          <cell r="M203">
            <v>1653510.3355928503</v>
          </cell>
          <cell r="N203">
            <v>2045771.8868712047</v>
          </cell>
          <cell r="O203">
            <v>1935699.6291787142</v>
          </cell>
          <cell r="P203">
            <v>2067080.9497167165</v>
          </cell>
          <cell r="Q203">
            <v>2190520.6926292153</v>
          </cell>
        </row>
        <row r="204">
          <cell r="A204" t="str">
            <v>Gross_inc</v>
          </cell>
          <cell r="B204" t="str">
            <v>GV9910</v>
          </cell>
          <cell r="C204" t="str">
            <v>GV</v>
          </cell>
          <cell r="D204">
            <v>1960</v>
          </cell>
          <cell r="E204" t="str">
            <v>Gross income</v>
          </cell>
          <cell r="H204" t="str">
            <v>GV</v>
          </cell>
          <cell r="J204">
            <v>4889280</v>
          </cell>
          <cell r="K204">
            <v>3311420</v>
          </cell>
          <cell r="L204">
            <v>6441859</v>
          </cell>
          <cell r="M204">
            <v>5597736.6644071499</v>
          </cell>
          <cell r="N204">
            <v>6437581.1131287953</v>
          </cell>
          <cell r="O204">
            <v>6879269.370821286</v>
          </cell>
          <cell r="P204">
            <v>6780369.050283283</v>
          </cell>
          <cell r="Q204">
            <v>6499778.3073707847</v>
          </cell>
        </row>
        <row r="205">
          <cell r="A205" t="str">
            <v>Wag_sala_ext</v>
          </cell>
          <cell r="B205" t="str">
            <v>GV0610.extern</v>
          </cell>
          <cell r="C205" t="str">
            <v>GV</v>
          </cell>
          <cell r="D205">
            <v>1970</v>
          </cell>
          <cell r="E205" t="str">
            <v>Wages and salaries - extern</v>
          </cell>
          <cell r="H205" t="str">
            <v>ManOldData, ManInpFin</v>
          </cell>
          <cell r="J205">
            <v>678557</v>
          </cell>
          <cell r="K205">
            <v>454499</v>
          </cell>
          <cell r="L205">
            <v>1269860</v>
          </cell>
          <cell r="M205">
            <v>649648.31556302647</v>
          </cell>
          <cell r="N205">
            <v>601027.37445747235</v>
          </cell>
          <cell r="O205">
            <v>564101.12720797793</v>
          </cell>
          <cell r="P205">
            <v>530056.38840968593</v>
          </cell>
          <cell r="Q205">
            <v>546652.32021939079</v>
          </cell>
        </row>
        <row r="206">
          <cell r="A206" t="str">
            <v>Wag_sala_int</v>
          </cell>
          <cell r="B206" t="str">
            <v>GV0610.intern</v>
          </cell>
          <cell r="C206" t="str">
            <v>GV</v>
          </cell>
          <cell r="D206">
            <v>1980</v>
          </cell>
          <cell r="E206" t="str">
            <v>Wages and salaries - intern</v>
          </cell>
          <cell r="H206" t="str">
            <v>ManOldData, ManInpFin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 t="str">
            <v>Wag_sala</v>
          </cell>
          <cell r="B207" t="str">
            <v>GV0610</v>
          </cell>
          <cell r="C207" t="str">
            <v>GV</v>
          </cell>
          <cell r="D207">
            <v>1990</v>
          </cell>
          <cell r="E207" t="str">
            <v>Wages and salaries</v>
          </cell>
          <cell r="H207" t="str">
            <v>GV</v>
          </cell>
          <cell r="J207">
            <v>678557</v>
          </cell>
          <cell r="K207">
            <v>454499</v>
          </cell>
          <cell r="L207">
            <v>1269860</v>
          </cell>
          <cell r="M207">
            <v>649648.31556302647</v>
          </cell>
          <cell r="N207">
            <v>601027.37445747235</v>
          </cell>
          <cell r="O207">
            <v>564101.12720797793</v>
          </cell>
          <cell r="P207">
            <v>530056.38840968593</v>
          </cell>
          <cell r="Q207">
            <v>546652.32021939079</v>
          </cell>
        </row>
        <row r="208">
          <cell r="A208" t="str">
            <v>Soc_sec_cont_ext</v>
          </cell>
          <cell r="B208" t="str">
            <v>GV0620.extern</v>
          </cell>
          <cell r="C208" t="str">
            <v>GV</v>
          </cell>
          <cell r="D208">
            <v>2000</v>
          </cell>
          <cell r="E208" t="str">
            <v>Social security contributions - extern</v>
          </cell>
          <cell r="H208" t="str">
            <v>ManOldData, ManInpFin</v>
          </cell>
          <cell r="J208">
            <v>562278</v>
          </cell>
          <cell r="K208">
            <v>327953</v>
          </cell>
          <cell r="L208">
            <v>0</v>
          </cell>
          <cell r="M208">
            <v>507522.39141245646</v>
          </cell>
          <cell r="N208">
            <v>490539.65607143333</v>
          </cell>
          <cell r="O208">
            <v>467612.53772441117</v>
          </cell>
          <cell r="P208">
            <v>445761.76509368978</v>
          </cell>
          <cell r="Q208">
            <v>464724.94347972417</v>
          </cell>
        </row>
        <row r="209">
          <cell r="A209" t="str">
            <v>Soc_sec_cont_int</v>
          </cell>
          <cell r="B209" t="str">
            <v>GV0620.intern</v>
          </cell>
          <cell r="C209" t="str">
            <v>GV</v>
          </cell>
          <cell r="D209">
            <v>2010</v>
          </cell>
          <cell r="E209" t="str">
            <v>Social security contributions - intern</v>
          </cell>
          <cell r="H209" t="str">
            <v>ManOldData, ManInpFin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Soc_sec_cont</v>
          </cell>
          <cell r="B210" t="str">
            <v>GV0620</v>
          </cell>
          <cell r="C210" t="str">
            <v>GV</v>
          </cell>
          <cell r="D210">
            <v>2020</v>
          </cell>
          <cell r="E210" t="str">
            <v>Social security contributions</v>
          </cell>
          <cell r="H210" t="str">
            <v>GV</v>
          </cell>
          <cell r="J210">
            <v>562278</v>
          </cell>
          <cell r="K210">
            <v>327953</v>
          </cell>
          <cell r="L210">
            <v>0</v>
          </cell>
          <cell r="M210">
            <v>507522.39141245646</v>
          </cell>
          <cell r="N210">
            <v>490539.65607143333</v>
          </cell>
          <cell r="O210">
            <v>467612.53772441117</v>
          </cell>
          <cell r="P210">
            <v>445761.76509368978</v>
          </cell>
          <cell r="Q210">
            <v>464724.94347972417</v>
          </cell>
        </row>
        <row r="211">
          <cell r="A211" t="str">
            <v>Exp_pens_plan_bene_ext</v>
          </cell>
          <cell r="B211" t="str">
            <v>GV0630.extern</v>
          </cell>
          <cell r="C211" t="str">
            <v>GV</v>
          </cell>
          <cell r="D211">
            <v>2030</v>
          </cell>
          <cell r="E211" t="str">
            <v>Expenses for pension plans and benefits - extern</v>
          </cell>
          <cell r="H211" t="str">
            <v>ManOldData, ManInpFin</v>
          </cell>
          <cell r="J211">
            <v>0</v>
          </cell>
          <cell r="K211">
            <v>0</v>
          </cell>
          <cell r="L211">
            <v>0</v>
          </cell>
          <cell r="M211">
            <v>71229.786349923001</v>
          </cell>
          <cell r="N211">
            <v>92210.717693358602</v>
          </cell>
          <cell r="O211">
            <v>105615.0867525677</v>
          </cell>
          <cell r="P211">
            <v>72728.751613965273</v>
          </cell>
          <cell r="Q211">
            <v>72446.875920366088</v>
          </cell>
        </row>
        <row r="212">
          <cell r="A212" t="str">
            <v>Exp_pens_plan_bene_int</v>
          </cell>
          <cell r="B212" t="str">
            <v>GV0630.intern</v>
          </cell>
          <cell r="C212" t="str">
            <v>GV</v>
          </cell>
          <cell r="D212">
            <v>2040</v>
          </cell>
          <cell r="E212" t="str">
            <v>Expenses for pension plans and benefits - intern</v>
          </cell>
          <cell r="H212" t="str">
            <v>ManOldData, ManInpFin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</row>
        <row r="213">
          <cell r="A213" t="str">
            <v>Exp_pens_plan_bene</v>
          </cell>
          <cell r="B213" t="str">
            <v>GV0630</v>
          </cell>
          <cell r="C213" t="str">
            <v>GV</v>
          </cell>
          <cell r="D213">
            <v>2050</v>
          </cell>
          <cell r="E213" t="str">
            <v>Expenses for pension plans and benefits</v>
          </cell>
          <cell r="H213" t="str">
            <v>GV</v>
          </cell>
          <cell r="J213">
            <v>0</v>
          </cell>
          <cell r="K213">
            <v>0</v>
          </cell>
          <cell r="L213">
            <v>0</v>
          </cell>
          <cell r="M213">
            <v>71229.786349923001</v>
          </cell>
          <cell r="N213">
            <v>92210.717693358602</v>
          </cell>
          <cell r="O213">
            <v>105615.0867525677</v>
          </cell>
          <cell r="P213">
            <v>72728.751613965273</v>
          </cell>
          <cell r="Q213">
            <v>72446.875920366088</v>
          </cell>
        </row>
        <row r="214">
          <cell r="A214" t="str">
            <v>Tot_pers_cost_ext</v>
          </cell>
          <cell r="B214" t="str">
            <v>GV9130.extern</v>
          </cell>
          <cell r="C214" t="str">
            <v>GV</v>
          </cell>
          <cell r="D214">
            <v>2060</v>
          </cell>
          <cell r="E214" t="str">
            <v>Total personnel costs - extern</v>
          </cell>
          <cell r="H214" t="str">
            <v>ManOldData, ManInpFin</v>
          </cell>
          <cell r="J214">
            <v>1240835</v>
          </cell>
          <cell r="K214">
            <v>782452</v>
          </cell>
          <cell r="L214">
            <v>1269860</v>
          </cell>
          <cell r="M214">
            <v>1228400.4933254058</v>
          </cell>
          <cell r="N214">
            <v>1183777.7482222645</v>
          </cell>
          <cell r="O214">
            <v>1137328.7516849567</v>
          </cell>
          <cell r="P214">
            <v>1048546.905117341</v>
          </cell>
          <cell r="Q214">
            <v>1083824.1396194811</v>
          </cell>
        </row>
        <row r="215">
          <cell r="A215" t="str">
            <v>Tot_pers_cost_int</v>
          </cell>
          <cell r="B215" t="str">
            <v>GV9130.intern</v>
          </cell>
          <cell r="C215" t="str">
            <v>GV</v>
          </cell>
          <cell r="D215">
            <v>2070</v>
          </cell>
          <cell r="E215" t="str">
            <v>Total personnel costs - intern</v>
          </cell>
          <cell r="H215" t="str">
            <v>ManOldData, ManInpFin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A216" t="str">
            <v>Tot_pers_cost</v>
          </cell>
          <cell r="B216" t="str">
            <v>GV9130</v>
          </cell>
          <cell r="C216" t="str">
            <v>GV</v>
          </cell>
          <cell r="D216">
            <v>2080</v>
          </cell>
          <cell r="E216" t="str">
            <v>Total personnel costs</v>
          </cell>
          <cell r="H216" t="str">
            <v>GV</v>
          </cell>
          <cell r="J216">
            <v>1240835</v>
          </cell>
          <cell r="K216">
            <v>782452</v>
          </cell>
          <cell r="L216">
            <v>1269860</v>
          </cell>
          <cell r="M216">
            <v>1228400.4933254058</v>
          </cell>
          <cell r="N216">
            <v>1183777.7482222645</v>
          </cell>
          <cell r="O216">
            <v>1137328.7516849567</v>
          </cell>
          <cell r="P216">
            <v>1048546.905117341</v>
          </cell>
          <cell r="Q216">
            <v>1083824.1396194811</v>
          </cell>
        </row>
        <row r="217">
          <cell r="A217" t="str">
            <v>Depre_amort</v>
          </cell>
          <cell r="B217" t="str">
            <v>GV0710</v>
          </cell>
          <cell r="C217" t="str">
            <v>GV</v>
          </cell>
          <cell r="D217">
            <v>2090</v>
          </cell>
          <cell r="E217" t="str">
            <v>Depreciation and amortization</v>
          </cell>
          <cell r="H217" t="str">
            <v>ManOldData, GV</v>
          </cell>
          <cell r="J217">
            <v>1119569</v>
          </cell>
          <cell r="K217">
            <v>923867</v>
          </cell>
          <cell r="L217">
            <v>1567021</v>
          </cell>
          <cell r="M217">
            <v>1130169.6491467357</v>
          </cell>
          <cell r="N217">
            <v>1231063.0942032188</v>
          </cell>
          <cell r="O217">
            <v>1343876.1792805244</v>
          </cell>
          <cell r="P217">
            <v>1427242.9977264144</v>
          </cell>
          <cell r="Q217">
            <v>1524104.5208316743</v>
          </cell>
        </row>
        <row r="218">
          <cell r="A218" t="str">
            <v>UMTS_lic_amort</v>
          </cell>
          <cell r="B218" t="str">
            <v>GV0712</v>
          </cell>
          <cell r="C218" t="str">
            <v>GV</v>
          </cell>
          <cell r="D218">
            <v>2100</v>
          </cell>
          <cell r="E218" t="str">
            <v>UMTS licence amortization</v>
          </cell>
          <cell r="H218" t="str">
            <v>ManOldData, ManInpFin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 t="str">
            <v>Depre_goodw_fr_part_cons</v>
          </cell>
          <cell r="B219" t="str">
            <v>GV0711</v>
          </cell>
          <cell r="C219" t="str">
            <v>GV</v>
          </cell>
          <cell r="D219">
            <v>2110</v>
          </cell>
          <cell r="E219" t="str">
            <v>Depreciat.of goodwill fr.partial consol.</v>
          </cell>
          <cell r="H219" t="str">
            <v>ManOldData, ManInpFin</v>
          </cell>
          <cell r="J219">
            <v>0</v>
          </cell>
          <cell r="K219">
            <v>364958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</row>
        <row r="220">
          <cell r="A220" t="str">
            <v>Depre_goodw_fr_sep_fin_statem</v>
          </cell>
          <cell r="B220" t="str">
            <v>GV0714</v>
          </cell>
          <cell r="C220" t="str">
            <v>GV</v>
          </cell>
          <cell r="D220">
            <v>2120</v>
          </cell>
          <cell r="E220" t="str">
            <v>Depreciat.of goowill fr.sep. fin.statem.</v>
          </cell>
          <cell r="H220" t="str">
            <v>ManOldData, ManInpFin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A221" t="str">
            <v>Depre_curr_ass_unus</v>
          </cell>
          <cell r="B221" t="str">
            <v>GV0720</v>
          </cell>
          <cell r="C221" t="str">
            <v>GV</v>
          </cell>
          <cell r="D221">
            <v>2130</v>
          </cell>
          <cell r="E221" t="str">
            <v>Depreciation of current assets, unusual</v>
          </cell>
          <cell r="H221" t="str">
            <v>ManOldData, GV</v>
          </cell>
          <cell r="J221">
            <v>270000</v>
          </cell>
          <cell r="K221">
            <v>0</v>
          </cell>
          <cell r="L221">
            <v>75000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</row>
        <row r="222">
          <cell r="A222" t="str">
            <v>Depre_val_add_tax</v>
          </cell>
          <cell r="B222" t="str">
            <v>GV0722</v>
          </cell>
          <cell r="C222" t="str">
            <v>GV</v>
          </cell>
          <cell r="D222">
            <v>2140</v>
          </cell>
          <cell r="E222" t="str">
            <v>Depreciation value-added tax</v>
          </cell>
          <cell r="H222" t="str">
            <v>ManOldData, ManInpFin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A223" t="str">
            <v>Tot_depre</v>
          </cell>
          <cell r="B223" t="str">
            <v>GV9140</v>
          </cell>
          <cell r="C223" t="str">
            <v>GV</v>
          </cell>
          <cell r="D223">
            <v>2150</v>
          </cell>
          <cell r="E223" t="str">
            <v>Total depreciation</v>
          </cell>
          <cell r="H223" t="str">
            <v>GV</v>
          </cell>
          <cell r="J223">
            <v>1389569</v>
          </cell>
          <cell r="K223">
            <v>1288825</v>
          </cell>
          <cell r="L223">
            <v>1642021</v>
          </cell>
          <cell r="M223">
            <v>1130169.6491567357</v>
          </cell>
          <cell r="N223">
            <v>1231063.0942032188</v>
          </cell>
          <cell r="O223">
            <v>1343876.1792805244</v>
          </cell>
          <cell r="P223">
            <v>1427242.9977264144</v>
          </cell>
          <cell r="Q223">
            <v>1524104.5208316743</v>
          </cell>
        </row>
        <row r="224">
          <cell r="A224" t="str">
            <v>Rent_leas_ext</v>
          </cell>
          <cell r="B224" t="str">
            <v>GV0810.extern</v>
          </cell>
          <cell r="C224" t="str">
            <v>GV</v>
          </cell>
          <cell r="D224">
            <v>2160</v>
          </cell>
          <cell r="E224" t="str">
            <v>Rental and leasing - extern</v>
          </cell>
          <cell r="H224" t="str">
            <v>ManOldData, ManInpFin</v>
          </cell>
          <cell r="J224">
            <v>0</v>
          </cell>
          <cell r="K224">
            <v>0</v>
          </cell>
          <cell r="L224">
            <v>0</v>
          </cell>
          <cell r="M224">
            <v>23743.186340000004</v>
          </cell>
          <cell r="N224">
            <v>47422.402148599998</v>
          </cell>
          <cell r="O224">
            <v>57773.90923763044</v>
          </cell>
          <cell r="P224">
            <v>69513.104772571911</v>
          </cell>
          <cell r="Q224">
            <v>69339.593595813058</v>
          </cell>
        </row>
        <row r="225">
          <cell r="A225" t="str">
            <v>Rent_leas_int</v>
          </cell>
          <cell r="B225" t="str">
            <v>GV0810.intern</v>
          </cell>
          <cell r="C225" t="str">
            <v>GV</v>
          </cell>
          <cell r="D225">
            <v>2170</v>
          </cell>
          <cell r="E225" t="str">
            <v>Rental and leasing - intern</v>
          </cell>
          <cell r="H225" t="str">
            <v>ManOldData, ManInpFin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</row>
        <row r="226">
          <cell r="A226" t="str">
            <v>Rent_leas</v>
          </cell>
          <cell r="B226" t="str">
            <v>GV0810</v>
          </cell>
          <cell r="C226" t="str">
            <v>GV</v>
          </cell>
          <cell r="D226">
            <v>2180</v>
          </cell>
          <cell r="E226" t="str">
            <v>Rental and leasing</v>
          </cell>
          <cell r="H226" t="str">
            <v>GV</v>
          </cell>
          <cell r="J226">
            <v>0</v>
          </cell>
          <cell r="K226">
            <v>0</v>
          </cell>
          <cell r="L226">
            <v>0</v>
          </cell>
          <cell r="M226">
            <v>23743.186340000004</v>
          </cell>
          <cell r="N226">
            <v>47422.402148599998</v>
          </cell>
          <cell r="O226">
            <v>57773.90923763044</v>
          </cell>
          <cell r="P226">
            <v>69513.104772571911</v>
          </cell>
          <cell r="Q226">
            <v>69339.593595813058</v>
          </cell>
        </row>
        <row r="227">
          <cell r="A227" t="str">
            <v>Leas_ext</v>
          </cell>
          <cell r="B227" t="str">
            <v>GV0820.extern</v>
          </cell>
          <cell r="C227" t="str">
            <v>GV</v>
          </cell>
          <cell r="D227">
            <v>2190</v>
          </cell>
          <cell r="E227" t="str">
            <v>Leasing - extern</v>
          </cell>
          <cell r="H227" t="str">
            <v>ManOldData, ManInpFin</v>
          </cell>
          <cell r="J227">
            <v>0</v>
          </cell>
          <cell r="K227">
            <v>0</v>
          </cell>
          <cell r="L227">
            <v>50087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 t="str">
            <v>Leas_int</v>
          </cell>
          <cell r="B228" t="str">
            <v>GV0820.intern</v>
          </cell>
          <cell r="C228" t="str">
            <v>GV</v>
          </cell>
          <cell r="D228">
            <v>2200</v>
          </cell>
          <cell r="E228" t="str">
            <v>Leasing - intern</v>
          </cell>
          <cell r="H228" t="str">
            <v>ManOldData, ManInpFin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A229" t="str">
            <v>Leas</v>
          </cell>
          <cell r="B229" t="str">
            <v>GV0820</v>
          </cell>
          <cell r="C229" t="str">
            <v>GV</v>
          </cell>
          <cell r="D229">
            <v>2210</v>
          </cell>
          <cell r="E229" t="str">
            <v>Leasing</v>
          </cell>
          <cell r="H229" t="str">
            <v>GV</v>
          </cell>
          <cell r="J229">
            <v>0</v>
          </cell>
          <cell r="K229">
            <v>0</v>
          </cell>
          <cell r="L229">
            <v>50087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A230" t="str">
            <v>Maint_ext</v>
          </cell>
          <cell r="B230" t="str">
            <v>GV0822.extern</v>
          </cell>
          <cell r="C230" t="str">
            <v>GV</v>
          </cell>
          <cell r="D230">
            <v>2220</v>
          </cell>
          <cell r="E230" t="str">
            <v>Maintenance - extern</v>
          </cell>
          <cell r="H230" t="str">
            <v>ManOldData, ManInpFin</v>
          </cell>
          <cell r="J230">
            <v>0</v>
          </cell>
          <cell r="K230">
            <v>0</v>
          </cell>
          <cell r="L230">
            <v>480786</v>
          </cell>
          <cell r="M230">
            <v>202383.86115010001</v>
          </cell>
          <cell r="N230">
            <v>330990.17158032599</v>
          </cell>
          <cell r="O230">
            <v>387586.38880954025</v>
          </cell>
          <cell r="P230">
            <v>420891.62947399355</v>
          </cell>
          <cell r="Q230">
            <v>449113.17074024701</v>
          </cell>
        </row>
        <row r="231">
          <cell r="A231" t="str">
            <v>Maint_int</v>
          </cell>
          <cell r="B231" t="str">
            <v>GV0822.intern</v>
          </cell>
          <cell r="C231" t="str">
            <v>GV</v>
          </cell>
          <cell r="D231">
            <v>2230</v>
          </cell>
          <cell r="E231" t="str">
            <v>Maintenance - intern</v>
          </cell>
          <cell r="H231" t="str">
            <v>ManOldData, ManInpFin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</row>
        <row r="232">
          <cell r="A232" t="str">
            <v>Maint</v>
          </cell>
          <cell r="B232" t="str">
            <v>GV0822</v>
          </cell>
          <cell r="C232" t="str">
            <v>GV</v>
          </cell>
          <cell r="D232">
            <v>2240</v>
          </cell>
          <cell r="E232" t="str">
            <v>Maintenance</v>
          </cell>
          <cell r="H232" t="str">
            <v>GV</v>
          </cell>
          <cell r="J232">
            <v>0</v>
          </cell>
          <cell r="K232">
            <v>0</v>
          </cell>
          <cell r="L232">
            <v>480786</v>
          </cell>
          <cell r="M232">
            <v>202383.86115010001</v>
          </cell>
          <cell r="N232">
            <v>330990.17158032599</v>
          </cell>
          <cell r="O232">
            <v>387586.38880954025</v>
          </cell>
          <cell r="P232">
            <v>420891.62947399355</v>
          </cell>
          <cell r="Q232">
            <v>449113.17074024701</v>
          </cell>
        </row>
        <row r="233">
          <cell r="A233" t="str">
            <v>Purch_RD_serv_ext</v>
          </cell>
          <cell r="B233" t="str">
            <v>GV0826.extern</v>
          </cell>
          <cell r="C233" t="str">
            <v>GV</v>
          </cell>
          <cell r="D233">
            <v>2250</v>
          </cell>
          <cell r="E233" t="str">
            <v>Purchased R&amp;D services - extern</v>
          </cell>
          <cell r="H233" t="str">
            <v>ManOldData, ManInpFin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 t="str">
            <v>Purch_RD_serv_int</v>
          </cell>
          <cell r="B234" t="str">
            <v>GV0826.intern</v>
          </cell>
          <cell r="C234" t="str">
            <v>GV</v>
          </cell>
          <cell r="D234">
            <v>2260</v>
          </cell>
          <cell r="E234" t="str">
            <v>Purchased R&amp;D services - intern</v>
          </cell>
          <cell r="H234" t="str">
            <v>ManOldData, ManInpFin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 t="str">
            <v>Purch_RD_serv</v>
          </cell>
          <cell r="B235" t="str">
            <v>GV0826</v>
          </cell>
          <cell r="C235" t="str">
            <v>GV</v>
          </cell>
          <cell r="D235">
            <v>2270</v>
          </cell>
          <cell r="E235" t="str">
            <v>Purchased R&amp;D services</v>
          </cell>
          <cell r="H235" t="str">
            <v>GV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 t="str">
            <v>IT_supp_ext</v>
          </cell>
          <cell r="B236" t="str">
            <v>GV0828.extern</v>
          </cell>
          <cell r="C236" t="str">
            <v>GV</v>
          </cell>
          <cell r="D236">
            <v>2280</v>
          </cell>
          <cell r="E236" t="str">
            <v>IT support - extern</v>
          </cell>
          <cell r="H236" t="str">
            <v>ManOldData, ManInpFin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 t="str">
            <v>IT_supp_int</v>
          </cell>
          <cell r="B237" t="str">
            <v>GV0828.intern</v>
          </cell>
          <cell r="C237" t="str">
            <v>GV</v>
          </cell>
          <cell r="D237">
            <v>2290</v>
          </cell>
          <cell r="E237" t="str">
            <v>IT support - intern</v>
          </cell>
          <cell r="H237" t="str">
            <v>ManOldData, ManInpFin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 t="str">
            <v>IT_supp</v>
          </cell>
          <cell r="B238" t="str">
            <v>GV0828</v>
          </cell>
          <cell r="C238" t="str">
            <v>GV</v>
          </cell>
          <cell r="D238">
            <v>2300</v>
          </cell>
          <cell r="E238" t="str">
            <v>IT support</v>
          </cell>
          <cell r="H238" t="str">
            <v>GV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 t="str">
            <v>Rep_ext</v>
          </cell>
          <cell r="B239" t="str">
            <v>GV0832.extern</v>
          </cell>
          <cell r="C239" t="str">
            <v>GV</v>
          </cell>
          <cell r="D239">
            <v>2310</v>
          </cell>
          <cell r="E239" t="str">
            <v>Repairs - extern</v>
          </cell>
          <cell r="H239" t="str">
            <v>ManOldData, ManInpFin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Rep_int</v>
          </cell>
          <cell r="B240" t="str">
            <v>GV0832.intern</v>
          </cell>
          <cell r="C240" t="str">
            <v>GV</v>
          </cell>
          <cell r="D240">
            <v>2320</v>
          </cell>
          <cell r="E240" t="str">
            <v>Repairs - intern</v>
          </cell>
          <cell r="H240" t="str">
            <v>ManOldData, ManInpFin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</row>
        <row r="241">
          <cell r="A241" t="str">
            <v>Rep</v>
          </cell>
          <cell r="B241" t="str">
            <v>GV0832</v>
          </cell>
          <cell r="C241" t="str">
            <v>GV</v>
          </cell>
          <cell r="D241">
            <v>2330</v>
          </cell>
          <cell r="E241" t="str">
            <v>Repairs</v>
          </cell>
          <cell r="H241" t="str">
            <v>GV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</row>
        <row r="242">
          <cell r="A242" t="str">
            <v>Lic_ext</v>
          </cell>
          <cell r="B242" t="str">
            <v>GV0834.extern</v>
          </cell>
          <cell r="C242" t="str">
            <v>GV</v>
          </cell>
          <cell r="D242">
            <v>2340</v>
          </cell>
          <cell r="E242" t="str">
            <v>Licences - extern</v>
          </cell>
          <cell r="H242" t="str">
            <v>ManOldData, ManInpFin</v>
          </cell>
          <cell r="J242">
            <v>0</v>
          </cell>
          <cell r="K242">
            <v>0</v>
          </cell>
          <cell r="L242">
            <v>0</v>
          </cell>
          <cell r="M242">
            <v>31996.781029999995</v>
          </cell>
          <cell r="N242">
            <v>28877.994329739959</v>
          </cell>
          <cell r="O242">
            <v>30103.166020327448</v>
          </cell>
          <cell r="P242">
            <v>31087.115551388633</v>
          </cell>
          <cell r="Q242">
            <v>31821.030117330251</v>
          </cell>
        </row>
        <row r="243">
          <cell r="A243" t="str">
            <v>Lic_int</v>
          </cell>
          <cell r="B243" t="str">
            <v>GV0834.intern</v>
          </cell>
          <cell r="C243" t="str">
            <v>GV</v>
          </cell>
          <cell r="D243">
            <v>2350</v>
          </cell>
          <cell r="E243" t="str">
            <v>Licences - intern</v>
          </cell>
          <cell r="H243" t="str">
            <v>ManOldData, ManInpFin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 t="str">
            <v>Lic</v>
          </cell>
          <cell r="B244" t="str">
            <v>GV0834</v>
          </cell>
          <cell r="C244" t="str">
            <v>GV</v>
          </cell>
          <cell r="D244">
            <v>2360</v>
          </cell>
          <cell r="E244" t="str">
            <v>Licences</v>
          </cell>
          <cell r="H244" t="str">
            <v>GV</v>
          </cell>
          <cell r="J244">
            <v>0</v>
          </cell>
          <cell r="K244">
            <v>0</v>
          </cell>
          <cell r="L244">
            <v>0</v>
          </cell>
          <cell r="M244">
            <v>31996.781029999995</v>
          </cell>
          <cell r="N244">
            <v>28877.994329739959</v>
          </cell>
          <cell r="O244">
            <v>30103.166020327448</v>
          </cell>
          <cell r="P244">
            <v>31087.115551388633</v>
          </cell>
          <cell r="Q244">
            <v>31821.030117330251</v>
          </cell>
        </row>
        <row r="245">
          <cell r="A245" t="str">
            <v>Trav_entert_exp_ext</v>
          </cell>
          <cell r="B245" t="str">
            <v>GV0840.extern</v>
          </cell>
          <cell r="C245" t="str">
            <v>GV</v>
          </cell>
          <cell r="D245">
            <v>2370</v>
          </cell>
          <cell r="E245" t="str">
            <v>Travel/entertainment expenses - extern</v>
          </cell>
          <cell r="H245" t="str">
            <v>ManOldData, ManInpFin</v>
          </cell>
          <cell r="J245">
            <v>0</v>
          </cell>
          <cell r="K245">
            <v>0</v>
          </cell>
          <cell r="L245">
            <v>0</v>
          </cell>
          <cell r="M245">
            <v>72844.595700042002</v>
          </cell>
          <cell r="N245">
            <v>76772.067851172382</v>
          </cell>
          <cell r="O245">
            <v>81273.268932986757</v>
          </cell>
          <cell r="P245">
            <v>84339.326565229392</v>
          </cell>
          <cell r="Q245">
            <v>87235.922995736808</v>
          </cell>
        </row>
        <row r="246">
          <cell r="A246" t="str">
            <v>Trav_entert_exp_int</v>
          </cell>
          <cell r="B246" t="str">
            <v>GV0840.intern</v>
          </cell>
          <cell r="C246" t="str">
            <v>GV</v>
          </cell>
          <cell r="D246">
            <v>2380</v>
          </cell>
          <cell r="E246" t="str">
            <v>Travel/entertainment expenses - intern</v>
          </cell>
          <cell r="H246" t="str">
            <v>ManOldData, ManInpFin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 t="str">
            <v>Trav_entert_exp</v>
          </cell>
          <cell r="B247" t="str">
            <v>GV0840</v>
          </cell>
          <cell r="C247" t="str">
            <v>GV</v>
          </cell>
          <cell r="D247">
            <v>2390</v>
          </cell>
          <cell r="E247" t="str">
            <v>Travel/entertainment expenses</v>
          </cell>
          <cell r="H247" t="str">
            <v>GV</v>
          </cell>
          <cell r="J247">
            <v>0</v>
          </cell>
          <cell r="K247">
            <v>0</v>
          </cell>
          <cell r="L247">
            <v>0</v>
          </cell>
          <cell r="M247">
            <v>72844.595700042002</v>
          </cell>
          <cell r="N247">
            <v>76772.067851172382</v>
          </cell>
          <cell r="O247">
            <v>81273.268932986757</v>
          </cell>
          <cell r="P247">
            <v>84339.326565229392</v>
          </cell>
          <cell r="Q247">
            <v>87235.922995736808</v>
          </cell>
        </row>
        <row r="248">
          <cell r="A248" t="str">
            <v>Oth_empl_relat_cost_ext</v>
          </cell>
          <cell r="B248" t="str">
            <v>GV0850.extern</v>
          </cell>
          <cell r="C248" t="str">
            <v>GV</v>
          </cell>
          <cell r="D248">
            <v>2400</v>
          </cell>
          <cell r="E248" t="str">
            <v>Other employee-related costs - extern</v>
          </cell>
          <cell r="H248" t="str">
            <v>ManOldData, ManInpFin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 t="str">
            <v>Oth_empl_relat_cost_int</v>
          </cell>
          <cell r="B249" t="str">
            <v>GV0850.intern</v>
          </cell>
          <cell r="C249" t="str">
            <v>GV</v>
          </cell>
          <cell r="D249">
            <v>2410</v>
          </cell>
          <cell r="E249" t="str">
            <v>Other employee-related costs - intern</v>
          </cell>
          <cell r="H249" t="str">
            <v>ManOldData, ManInpFin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 t="str">
            <v>Oth_empl_relat_cost</v>
          </cell>
          <cell r="B250" t="str">
            <v>GV0850</v>
          </cell>
          <cell r="C250" t="str">
            <v>GV</v>
          </cell>
          <cell r="D250">
            <v>2420</v>
          </cell>
          <cell r="E250" t="str">
            <v>Other employee-related costs</v>
          </cell>
          <cell r="H250" t="str">
            <v>GV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Adver_exp_ext</v>
          </cell>
          <cell r="B251" t="str">
            <v>GV0860.extern</v>
          </cell>
          <cell r="C251" t="str">
            <v>GV</v>
          </cell>
          <cell r="D251">
            <v>2430</v>
          </cell>
          <cell r="E251" t="str">
            <v>Advertising expenses - extern</v>
          </cell>
          <cell r="H251" t="str">
            <v>ManOldData, ManInpFin</v>
          </cell>
          <cell r="J251">
            <v>0</v>
          </cell>
          <cell r="K251">
            <v>0</v>
          </cell>
          <cell r="L251">
            <v>293870</v>
          </cell>
          <cell r="M251">
            <v>243470.72643999997</v>
          </cell>
          <cell r="N251">
            <v>326927.83134559996</v>
          </cell>
          <cell r="O251">
            <v>412269.47852079984</v>
          </cell>
          <cell r="P251">
            <v>466237.82723679999</v>
          </cell>
          <cell r="Q251">
            <v>520301.81355549995</v>
          </cell>
        </row>
        <row r="252">
          <cell r="A252" t="str">
            <v>Adver_exp_int</v>
          </cell>
          <cell r="B252" t="str">
            <v>GV0860.intern</v>
          </cell>
          <cell r="C252" t="str">
            <v>GV</v>
          </cell>
          <cell r="D252">
            <v>2440</v>
          </cell>
          <cell r="E252" t="str">
            <v>Advertising expenses - intern</v>
          </cell>
          <cell r="H252" t="str">
            <v>ManOldData, ManInpFin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</row>
        <row r="253">
          <cell r="A253" t="str">
            <v>Adver_exp</v>
          </cell>
          <cell r="B253" t="str">
            <v>GV0860</v>
          </cell>
          <cell r="C253" t="str">
            <v>GV</v>
          </cell>
          <cell r="D253">
            <v>2450</v>
          </cell>
          <cell r="E253" t="str">
            <v>Advertising expenses</v>
          </cell>
          <cell r="H253" t="str">
            <v>GV</v>
          </cell>
          <cell r="J253">
            <v>0</v>
          </cell>
          <cell r="K253">
            <v>0</v>
          </cell>
          <cell r="L253">
            <v>293870</v>
          </cell>
          <cell r="M253">
            <v>243470.72643999997</v>
          </cell>
          <cell r="N253">
            <v>326927.83134559996</v>
          </cell>
          <cell r="O253">
            <v>412269.47852079984</v>
          </cell>
          <cell r="P253">
            <v>466237.82723679999</v>
          </cell>
          <cell r="Q253">
            <v>520301.81355549995</v>
          </cell>
        </row>
        <row r="254">
          <cell r="A254" t="str">
            <v>Sale_comm_ext</v>
          </cell>
          <cell r="B254" t="str">
            <v>GV0870.extern</v>
          </cell>
          <cell r="C254" t="str">
            <v>GV</v>
          </cell>
          <cell r="D254">
            <v>2460</v>
          </cell>
          <cell r="E254" t="str">
            <v>Sales commissions - extern</v>
          </cell>
          <cell r="H254" t="str">
            <v>ManOldData, ManInpFin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A255" t="str">
            <v>Sale_comm_int</v>
          </cell>
          <cell r="B255" t="str">
            <v>GV0870.intern</v>
          </cell>
          <cell r="C255" t="str">
            <v>GV</v>
          </cell>
          <cell r="D255">
            <v>2470</v>
          </cell>
          <cell r="E255" t="str">
            <v>Sales commissions - intern</v>
          </cell>
          <cell r="H255" t="str">
            <v>ManOldData, ManInpFin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</row>
        <row r="256">
          <cell r="A256" t="str">
            <v>Sale_comm</v>
          </cell>
          <cell r="B256" t="str">
            <v>GV0870</v>
          </cell>
          <cell r="C256" t="str">
            <v>GV</v>
          </cell>
          <cell r="D256">
            <v>2480</v>
          </cell>
          <cell r="E256" t="str">
            <v>Sales commissions</v>
          </cell>
          <cell r="H256" t="str">
            <v>GV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</row>
        <row r="257">
          <cell r="A257" t="str">
            <v>Post_char_ext</v>
          </cell>
          <cell r="B257" t="str">
            <v>GV0880.extern</v>
          </cell>
          <cell r="C257" t="str">
            <v>GV</v>
          </cell>
          <cell r="D257">
            <v>2490</v>
          </cell>
          <cell r="E257" t="str">
            <v>Postal charges - extern</v>
          </cell>
          <cell r="H257" t="str">
            <v>ManOldData, ManInpFin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A258" t="str">
            <v>Post_char_int</v>
          </cell>
          <cell r="B258" t="str">
            <v>GV0880.intern</v>
          </cell>
          <cell r="C258" t="str">
            <v>GV</v>
          </cell>
          <cell r="D258">
            <v>2500</v>
          </cell>
          <cell r="E258" t="str">
            <v>Postal charges - intern</v>
          </cell>
          <cell r="H258" t="str">
            <v>ManOldData, ManInpFin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 t="str">
            <v>Post_char</v>
          </cell>
          <cell r="B259" t="str">
            <v>GV0880</v>
          </cell>
          <cell r="C259" t="str">
            <v>GV</v>
          </cell>
          <cell r="D259">
            <v>2510</v>
          </cell>
          <cell r="E259" t="str">
            <v>Postal charges</v>
          </cell>
          <cell r="H259" t="str">
            <v>GV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 t="str">
            <v>Leg_fee_ext</v>
          </cell>
          <cell r="B260" t="str">
            <v>GV0885.extern</v>
          </cell>
          <cell r="C260" t="str">
            <v>GV</v>
          </cell>
          <cell r="D260">
            <v>2520</v>
          </cell>
          <cell r="E260" t="str">
            <v>Legal fees - extern</v>
          </cell>
          <cell r="H260" t="str">
            <v>ManOldData, ManInpFin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</row>
        <row r="261">
          <cell r="A261" t="str">
            <v>Leg_fee_int</v>
          </cell>
          <cell r="B261" t="str">
            <v>GV0885.intern</v>
          </cell>
          <cell r="C261" t="str">
            <v>GV</v>
          </cell>
          <cell r="D261">
            <v>2530</v>
          </cell>
          <cell r="E261" t="str">
            <v>Legal fees - intern</v>
          </cell>
          <cell r="H261" t="str">
            <v>ManOldData, ManInpFin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</row>
        <row r="262">
          <cell r="A262" t="str">
            <v>Leg_fee</v>
          </cell>
          <cell r="B262" t="str">
            <v>GV0885</v>
          </cell>
          <cell r="C262" t="str">
            <v>GV</v>
          </cell>
          <cell r="D262">
            <v>2540</v>
          </cell>
          <cell r="E262" t="str">
            <v>Legal fees</v>
          </cell>
          <cell r="H262" t="str">
            <v>GV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A263" t="str">
            <v>Cons_fee_ext</v>
          </cell>
          <cell r="B263" t="str">
            <v>GV0890.extern</v>
          </cell>
          <cell r="C263" t="str">
            <v>GV</v>
          </cell>
          <cell r="D263">
            <v>2550</v>
          </cell>
          <cell r="E263" t="str">
            <v>Consulting fees - extern</v>
          </cell>
          <cell r="H263" t="str">
            <v>ManOldData, ManInpFin</v>
          </cell>
          <cell r="J263">
            <v>0</v>
          </cell>
          <cell r="K263">
            <v>0</v>
          </cell>
          <cell r="L263">
            <v>0</v>
          </cell>
          <cell r="M263">
            <v>160417.73191999999</v>
          </cell>
          <cell r="N263">
            <v>209403.79296999998</v>
          </cell>
          <cell r="O263">
            <v>183654.19437000001</v>
          </cell>
          <cell r="P263">
            <v>189566.46489500001</v>
          </cell>
          <cell r="Q263">
            <v>181520.34559500002</v>
          </cell>
        </row>
        <row r="264">
          <cell r="A264" t="str">
            <v>Cons_fee_int</v>
          </cell>
          <cell r="B264" t="str">
            <v>GV0890.intern</v>
          </cell>
          <cell r="C264" t="str">
            <v>GV</v>
          </cell>
          <cell r="D264">
            <v>2560</v>
          </cell>
          <cell r="E264" t="str">
            <v>Consulting fees - intern</v>
          </cell>
          <cell r="H264" t="str">
            <v>ManOldData, ManInpFin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</row>
        <row r="265">
          <cell r="A265" t="str">
            <v>Cons_fee</v>
          </cell>
          <cell r="B265" t="str">
            <v>GV0890</v>
          </cell>
          <cell r="C265" t="str">
            <v>GV</v>
          </cell>
          <cell r="D265">
            <v>2570</v>
          </cell>
          <cell r="E265" t="str">
            <v>Consulting fees</v>
          </cell>
          <cell r="H265" t="str">
            <v>GV</v>
          </cell>
          <cell r="J265">
            <v>0</v>
          </cell>
          <cell r="K265">
            <v>0</v>
          </cell>
          <cell r="L265">
            <v>0</v>
          </cell>
          <cell r="M265">
            <v>160417.73191999999</v>
          </cell>
          <cell r="N265">
            <v>209403.79296999998</v>
          </cell>
          <cell r="O265">
            <v>183654.19437000001</v>
          </cell>
          <cell r="P265">
            <v>189566.46489500001</v>
          </cell>
          <cell r="Q265">
            <v>181520.34559500002</v>
          </cell>
        </row>
        <row r="266">
          <cell r="A266" t="str">
            <v>Bk_loss_retire_prop_ext</v>
          </cell>
          <cell r="B266" t="str">
            <v>GV0900.extern</v>
          </cell>
          <cell r="C266" t="str">
            <v>GV</v>
          </cell>
          <cell r="D266">
            <v>2580</v>
          </cell>
          <cell r="E266" t="str">
            <v>Book losses from retirements of property - extern</v>
          </cell>
          <cell r="H266" t="str">
            <v>ManOldData, ManInpFin</v>
          </cell>
          <cell r="J266">
            <v>0</v>
          </cell>
          <cell r="K266">
            <v>0</v>
          </cell>
          <cell r="L266">
            <v>0</v>
          </cell>
          <cell r="M266">
            <v>7679.8665934089995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A267" t="str">
            <v>Bk_loss_retire_prop_int</v>
          </cell>
          <cell r="B267" t="str">
            <v>GV0900.intern</v>
          </cell>
          <cell r="C267" t="str">
            <v>GV</v>
          </cell>
          <cell r="D267">
            <v>2590</v>
          </cell>
          <cell r="E267" t="str">
            <v>Book losses from retirements of property - intern</v>
          </cell>
          <cell r="H267" t="str">
            <v>ManOldData, ManInpFin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</row>
        <row r="268">
          <cell r="A268" t="str">
            <v>Bk_loss_retire_prop</v>
          </cell>
          <cell r="B268" t="str">
            <v>GV0900</v>
          </cell>
          <cell r="C268" t="str">
            <v>GV</v>
          </cell>
          <cell r="D268">
            <v>2600</v>
          </cell>
          <cell r="E268" t="str">
            <v>Book losses from retirements of property</v>
          </cell>
          <cell r="H268" t="str">
            <v>GV</v>
          </cell>
          <cell r="J268">
            <v>0</v>
          </cell>
          <cell r="K268">
            <v>0</v>
          </cell>
          <cell r="L268">
            <v>0</v>
          </cell>
          <cell r="M268">
            <v>7679.8665934089995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A269" t="str">
            <v>Bk_loss_retire_fin_ass_ext</v>
          </cell>
          <cell r="B269" t="str">
            <v>GV0905.extern</v>
          </cell>
          <cell r="C269" t="str">
            <v>GV</v>
          </cell>
          <cell r="D269">
            <v>2610</v>
          </cell>
          <cell r="E269" t="str">
            <v>Book losses from retirem. of fin. assets - extern</v>
          </cell>
          <cell r="H269" t="str">
            <v>ManOldData, ManInpFin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 t="str">
            <v>Bk_loss_retirem_fin_ass_int</v>
          </cell>
          <cell r="B270" t="str">
            <v>GV0905.intern</v>
          </cell>
          <cell r="C270" t="str">
            <v>GV</v>
          </cell>
          <cell r="D270">
            <v>2620</v>
          </cell>
          <cell r="E270" t="str">
            <v>Book losses from retirem. of fin. assets - intern</v>
          </cell>
          <cell r="H270" t="str">
            <v>ManOldData, ManInpFin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</row>
        <row r="271">
          <cell r="A271" t="str">
            <v>Bk_loss_retirem_fin_ass</v>
          </cell>
          <cell r="B271" t="str">
            <v>GV0905</v>
          </cell>
          <cell r="C271" t="str">
            <v>GV</v>
          </cell>
          <cell r="D271">
            <v>2630</v>
          </cell>
          <cell r="E271" t="str">
            <v>Book losses from retirem. of fin. assets</v>
          </cell>
          <cell r="H271" t="str">
            <v>GV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A272" t="str">
            <v>Loss_receiv_ext</v>
          </cell>
          <cell r="B272" t="str">
            <v>GV0910.extern</v>
          </cell>
          <cell r="C272" t="str">
            <v>GV</v>
          </cell>
          <cell r="D272">
            <v>2640</v>
          </cell>
          <cell r="E272" t="str">
            <v>Losses on receivables - extern</v>
          </cell>
          <cell r="H272" t="str">
            <v>ManOldData, ManInpFin</v>
          </cell>
          <cell r="J272">
            <v>468693</v>
          </cell>
          <cell r="K272">
            <v>59104</v>
          </cell>
          <cell r="L272">
            <v>233755</v>
          </cell>
          <cell r="M272">
            <v>162245.71004000003</v>
          </cell>
          <cell r="N272">
            <v>193334.97004000001</v>
          </cell>
          <cell r="O272">
            <v>200636.56004000001</v>
          </cell>
          <cell r="P272">
            <v>197199.90004000001</v>
          </cell>
          <cell r="Q272">
            <v>190690.18004000001</v>
          </cell>
        </row>
        <row r="273">
          <cell r="A273" t="str">
            <v>Loss_receiv_int</v>
          </cell>
          <cell r="B273" t="str">
            <v>GV0910.intern</v>
          </cell>
          <cell r="C273" t="str">
            <v>GV</v>
          </cell>
          <cell r="D273">
            <v>2650</v>
          </cell>
          <cell r="E273" t="str">
            <v>Losses on receivables - intern</v>
          </cell>
          <cell r="H273" t="str">
            <v>ManOldData, ManInpFin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</row>
        <row r="274">
          <cell r="A274" t="str">
            <v>Loss_receiv</v>
          </cell>
          <cell r="B274" t="str">
            <v>GV0910</v>
          </cell>
          <cell r="C274" t="str">
            <v>GV</v>
          </cell>
          <cell r="D274">
            <v>2660</v>
          </cell>
          <cell r="E274" t="str">
            <v>Losses on receivables</v>
          </cell>
          <cell r="H274" t="str">
            <v>GV</v>
          </cell>
          <cell r="J274">
            <v>468693</v>
          </cell>
          <cell r="K274">
            <v>59104</v>
          </cell>
          <cell r="L274">
            <v>233755</v>
          </cell>
          <cell r="M274">
            <v>162245.71004000003</v>
          </cell>
          <cell r="N274">
            <v>193334.97004000001</v>
          </cell>
          <cell r="O274">
            <v>200636.56004000001</v>
          </cell>
          <cell r="P274">
            <v>197199.90004000001</v>
          </cell>
          <cell r="Q274">
            <v>190690.18004000001</v>
          </cell>
        </row>
        <row r="275">
          <cell r="A275" t="str">
            <v>Transf_acc_ext_tax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 t="str">
            <v>Transf_acc_ext</v>
          </cell>
          <cell r="B276" t="str">
            <v>GV0916.extern</v>
          </cell>
          <cell r="C276" t="str">
            <v>GV</v>
          </cell>
          <cell r="D276">
            <v>2670</v>
          </cell>
          <cell r="E276" t="str">
            <v>Transfers to accruals - extern</v>
          </cell>
          <cell r="H276" t="str">
            <v>ManOldData, ManInpFin</v>
          </cell>
          <cell r="J276">
            <v>182751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 t="str">
            <v>Transf_acc_int</v>
          </cell>
          <cell r="B277" t="str">
            <v>GV0916.intern</v>
          </cell>
          <cell r="C277" t="str">
            <v>GV</v>
          </cell>
          <cell r="D277">
            <v>2680</v>
          </cell>
          <cell r="E277" t="str">
            <v>Transfers to accruals - intern</v>
          </cell>
          <cell r="H277" t="str">
            <v>ManOldData, ManInpFin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A278" t="str">
            <v>Transf_acc</v>
          </cell>
          <cell r="B278" t="str">
            <v>GV0916</v>
          </cell>
          <cell r="C278" t="str">
            <v>GV</v>
          </cell>
          <cell r="D278">
            <v>2690</v>
          </cell>
          <cell r="E278" t="str">
            <v>Transfers to accruals</v>
          </cell>
          <cell r="H278" t="str">
            <v>GV</v>
          </cell>
          <cell r="J278">
            <v>182751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A279" t="str">
            <v>For_curr_loss_ext</v>
          </cell>
          <cell r="B279" t="str">
            <v>GV0918.extern</v>
          </cell>
          <cell r="C279" t="str">
            <v>GV</v>
          </cell>
          <cell r="D279">
            <v>2700</v>
          </cell>
          <cell r="E279" t="str">
            <v>Foreign currency losses - extern</v>
          </cell>
          <cell r="H279" t="str">
            <v>ManOldData, ManInpFin</v>
          </cell>
          <cell r="J279">
            <v>0</v>
          </cell>
          <cell r="K279">
            <v>0</v>
          </cell>
          <cell r="L279">
            <v>0</v>
          </cell>
          <cell r="M279">
            <v>-12000</v>
          </cell>
          <cell r="N279">
            <v>-12000</v>
          </cell>
          <cell r="O279">
            <v>-12000</v>
          </cell>
          <cell r="P279">
            <v>-12000</v>
          </cell>
          <cell r="Q279">
            <v>-12000</v>
          </cell>
        </row>
        <row r="280">
          <cell r="A280" t="str">
            <v>For_curr_loss_int</v>
          </cell>
          <cell r="B280" t="str">
            <v>GV0918.intern</v>
          </cell>
          <cell r="C280" t="str">
            <v>GV</v>
          </cell>
          <cell r="D280">
            <v>2710</v>
          </cell>
          <cell r="E280" t="str">
            <v>Foreign currency losses - intern</v>
          </cell>
          <cell r="H280" t="str">
            <v>ManOldData, ManInpFin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 t="str">
            <v>For_curr_loss</v>
          </cell>
          <cell r="B281" t="str">
            <v>GV0918</v>
          </cell>
          <cell r="C281" t="str">
            <v>GV</v>
          </cell>
          <cell r="D281">
            <v>2720</v>
          </cell>
          <cell r="E281" t="str">
            <v>Foreign currency losses</v>
          </cell>
          <cell r="H281" t="str">
            <v>GV</v>
          </cell>
          <cell r="J281">
            <v>0</v>
          </cell>
          <cell r="K281">
            <v>0</v>
          </cell>
          <cell r="L281">
            <v>0</v>
          </cell>
          <cell r="M281">
            <v>-12000</v>
          </cell>
          <cell r="N281">
            <v>-12000</v>
          </cell>
          <cell r="O281">
            <v>-12000</v>
          </cell>
          <cell r="P281">
            <v>-12000</v>
          </cell>
          <cell r="Q281">
            <v>-12000</v>
          </cell>
        </row>
        <row r="282">
          <cell r="A282" t="str">
            <v>Oth_exp_not_rel_act_per_ext</v>
          </cell>
          <cell r="B282" t="str">
            <v>GV0920.extern</v>
          </cell>
          <cell r="C282" t="str">
            <v>GV</v>
          </cell>
          <cell r="D282">
            <v>2730</v>
          </cell>
          <cell r="E282" t="str">
            <v>Other exp. not relating to actual period - extern</v>
          </cell>
          <cell r="H282" t="str">
            <v>ManOldData, ManInpFin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A283" t="str">
            <v>Oth_exp_not_rel_act_per_int</v>
          </cell>
          <cell r="B283" t="str">
            <v>GV0920.intern</v>
          </cell>
          <cell r="C283" t="str">
            <v>GV</v>
          </cell>
          <cell r="D283">
            <v>2740</v>
          </cell>
          <cell r="E283" t="str">
            <v>Other exp. not relating to actual period - intern</v>
          </cell>
          <cell r="H283" t="str">
            <v>ManOldData, ManInpFin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 t="str">
            <v>Oth_exp_not_rel_act_per</v>
          </cell>
          <cell r="B284" t="str">
            <v>GV0920</v>
          </cell>
          <cell r="C284" t="str">
            <v>GV</v>
          </cell>
          <cell r="D284">
            <v>2750</v>
          </cell>
          <cell r="E284" t="str">
            <v>Other exp. not relating to actual period</v>
          </cell>
          <cell r="H284" t="str">
            <v>GV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 t="str">
            <v>Misc_oth_op_exp_ext</v>
          </cell>
          <cell r="B285" t="str">
            <v>GV0930.extern</v>
          </cell>
          <cell r="C285" t="str">
            <v>GV</v>
          </cell>
          <cell r="D285">
            <v>2760</v>
          </cell>
          <cell r="E285" t="str">
            <v>Miscellaneous other operating expenses - extern</v>
          </cell>
          <cell r="H285" t="str">
            <v>ManOldData, ManInpFin</v>
          </cell>
          <cell r="J285">
            <v>548860</v>
          </cell>
          <cell r="K285">
            <v>449415</v>
          </cell>
          <cell r="L285">
            <v>1229280</v>
          </cell>
          <cell r="M285">
            <v>305878.50659</v>
          </cell>
          <cell r="N285">
            <v>302036.61039376131</v>
          </cell>
          <cell r="O285">
            <v>322011.26885834255</v>
          </cell>
          <cell r="P285">
            <v>341412.40778702847</v>
          </cell>
          <cell r="Q285">
            <v>361783.32820959273</v>
          </cell>
        </row>
        <row r="286">
          <cell r="A286" t="str">
            <v>Misc_oth_op_exp_int</v>
          </cell>
          <cell r="B286" t="str">
            <v>GV0930.intern</v>
          </cell>
          <cell r="C286" t="str">
            <v>GV</v>
          </cell>
          <cell r="D286">
            <v>2770</v>
          </cell>
          <cell r="E286" t="str">
            <v>Miscellaneous other operating expenses - intern</v>
          </cell>
          <cell r="H286" t="str">
            <v>ManOldData, ManInpFin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A287" t="str">
            <v>Misc_oth_op_exp</v>
          </cell>
          <cell r="B287" t="str">
            <v>GV0930</v>
          </cell>
          <cell r="C287" t="str">
            <v>GV</v>
          </cell>
          <cell r="D287">
            <v>2780</v>
          </cell>
          <cell r="E287" t="str">
            <v>Miscellaneous other operating expenses</v>
          </cell>
          <cell r="H287" t="str">
            <v>GV</v>
          </cell>
          <cell r="J287">
            <v>548860</v>
          </cell>
          <cell r="K287">
            <v>449415</v>
          </cell>
          <cell r="L287">
            <v>1229280</v>
          </cell>
          <cell r="M287">
            <v>305878.50659</v>
          </cell>
          <cell r="N287">
            <v>302036.61039376131</v>
          </cell>
          <cell r="O287">
            <v>322011.26885834255</v>
          </cell>
          <cell r="P287">
            <v>341412.40778702847</v>
          </cell>
          <cell r="Q287">
            <v>361783.32820959273</v>
          </cell>
        </row>
        <row r="288">
          <cell r="A288" t="str">
            <v>Tot_oth_op_exp_ext</v>
          </cell>
          <cell r="B288" t="str">
            <v>GV9150.extern</v>
          </cell>
          <cell r="C288" t="str">
            <v>GV</v>
          </cell>
          <cell r="D288">
            <v>2790</v>
          </cell>
          <cell r="E288" t="str">
            <v>Total other operating expenses - extern</v>
          </cell>
          <cell r="H288" t="str">
            <v>ManOldData, ManInpFin</v>
          </cell>
          <cell r="J288">
            <v>1200304</v>
          </cell>
          <cell r="K288">
            <v>508519</v>
          </cell>
          <cell r="L288">
            <v>2287778</v>
          </cell>
          <cell r="M288">
            <v>1198660.965803551</v>
          </cell>
          <cell r="N288">
            <v>1503765.8406591997</v>
          </cell>
          <cell r="O288">
            <v>1663308.2347896274</v>
          </cell>
          <cell r="P288">
            <v>1788247.7763220118</v>
          </cell>
          <cell r="Q288">
            <v>1879805.3848492198</v>
          </cell>
        </row>
        <row r="289">
          <cell r="A289" t="str">
            <v>Tot_oth_op_exp_int</v>
          </cell>
          <cell r="B289" t="str">
            <v>GV9150.intern</v>
          </cell>
          <cell r="C289" t="str">
            <v>GV</v>
          </cell>
          <cell r="D289">
            <v>2800</v>
          </cell>
          <cell r="E289" t="str">
            <v>Total other operating expenses - intern</v>
          </cell>
          <cell r="H289" t="str">
            <v>ManOldData, ManInpFin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A290" t="str">
            <v>Tot_oth_op_exp</v>
          </cell>
          <cell r="B290" t="str">
            <v>GV9150</v>
          </cell>
          <cell r="C290" t="str">
            <v>GV</v>
          </cell>
          <cell r="D290">
            <v>2810</v>
          </cell>
          <cell r="E290" t="str">
            <v>Total other operating expenses</v>
          </cell>
          <cell r="H290" t="str">
            <v>GV</v>
          </cell>
          <cell r="J290">
            <v>1200304</v>
          </cell>
          <cell r="K290">
            <v>508519</v>
          </cell>
          <cell r="L290">
            <v>2287778</v>
          </cell>
          <cell r="M290">
            <v>1198660.965803551</v>
          </cell>
          <cell r="N290">
            <v>1503765.8406591997</v>
          </cell>
          <cell r="O290">
            <v>1663308.2347896271</v>
          </cell>
          <cell r="P290">
            <v>1788247.7763220121</v>
          </cell>
          <cell r="Q290">
            <v>1879805.3848492198</v>
          </cell>
        </row>
        <row r="291">
          <cell r="A291" t="str">
            <v>Op_res</v>
          </cell>
          <cell r="B291" t="str">
            <v>GV9920</v>
          </cell>
          <cell r="C291" t="str">
            <v>GV</v>
          </cell>
          <cell r="D291">
            <v>2820</v>
          </cell>
          <cell r="E291" t="str">
            <v>Operating result</v>
          </cell>
          <cell r="H291" t="str">
            <v>GV</v>
          </cell>
          <cell r="J291">
            <v>1058572</v>
          </cell>
          <cell r="K291">
            <v>731624</v>
          </cell>
          <cell r="L291">
            <v>1242200</v>
          </cell>
          <cell r="M291">
            <v>2040505.5561214574</v>
          </cell>
          <cell r="N291">
            <v>2518974.4300441123</v>
          </cell>
          <cell r="O291">
            <v>2734756.2050661785</v>
          </cell>
          <cell r="P291">
            <v>2516331.3711175155</v>
          </cell>
          <cell r="Q291">
            <v>2012044.2620704097</v>
          </cell>
        </row>
        <row r="292">
          <cell r="A292" t="str">
            <v>EBITDA</v>
          </cell>
          <cell r="B292" t="str">
            <v>BK1020</v>
          </cell>
          <cell r="C292" t="str">
            <v>GV</v>
          </cell>
          <cell r="D292">
            <v>2830</v>
          </cell>
          <cell r="E292" t="str">
            <v>EBITDA</v>
          </cell>
          <cell r="H292" t="str">
            <v>GV</v>
          </cell>
          <cell r="J292">
            <v>2448141</v>
          </cell>
          <cell r="K292">
            <v>2020449</v>
          </cell>
          <cell r="L292">
            <v>2884221</v>
          </cell>
          <cell r="M292">
            <v>3170675.2052781931</v>
          </cell>
          <cell r="N292">
            <v>3750037.5242473311</v>
          </cell>
          <cell r="O292">
            <v>4078632.3843467031</v>
          </cell>
          <cell r="P292">
            <v>3943574.3688439298</v>
          </cell>
          <cell r="Q292">
            <v>3536148.7829020843</v>
          </cell>
        </row>
        <row r="293">
          <cell r="A293" t="str">
            <v>EBITDA_Mar</v>
          </cell>
          <cell r="B293" t="str">
            <v>BK1030</v>
          </cell>
          <cell r="C293" t="str">
            <v>GV</v>
          </cell>
          <cell r="D293">
            <v>2840</v>
          </cell>
          <cell r="E293" t="str">
            <v>EBITDA Margin</v>
          </cell>
          <cell r="H293" t="str">
            <v>GV</v>
          </cell>
          <cell r="J293">
            <v>0.4199232860809623</v>
          </cell>
          <cell r="K293">
            <v>0.45301557242501622</v>
          </cell>
          <cell r="L293">
            <v>0.38515007683716129</v>
          </cell>
          <cell r="M293">
            <v>0.44512437176819281</v>
          </cell>
          <cell r="N293">
            <v>0.44899595024639827</v>
          </cell>
          <cell r="O293">
            <v>0.46693392917290444</v>
          </cell>
          <cell r="P293">
            <v>0.45057356285556105</v>
          </cell>
          <cell r="Q293">
            <v>0.40887990385506701</v>
          </cell>
        </row>
        <row r="294">
          <cell r="A294" t="str">
            <v>Inc_prof_trans</v>
          </cell>
          <cell r="B294" t="str">
            <v>GV1010</v>
          </cell>
          <cell r="C294" t="str">
            <v>GV</v>
          </cell>
          <cell r="D294">
            <v>2850</v>
          </cell>
          <cell r="E294" t="str">
            <v>Income from profit transfers</v>
          </cell>
          <cell r="H294" t="str">
            <v>ManOldData, ManInpFin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 t="str">
            <v>Exp_loss_trans</v>
          </cell>
          <cell r="B295" t="str">
            <v>GV1020</v>
          </cell>
          <cell r="C295" t="str">
            <v>GV</v>
          </cell>
          <cell r="D295">
            <v>2860</v>
          </cell>
          <cell r="E295" t="str">
            <v>Expenses from loss transfers</v>
          </cell>
          <cell r="H295" t="str">
            <v>ManOldData, ManInpFin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 t="str">
            <v>Inc_inv_ext</v>
          </cell>
          <cell r="B296" t="str">
            <v>GV1030.extern</v>
          </cell>
          <cell r="C296" t="str">
            <v>GV</v>
          </cell>
          <cell r="D296">
            <v>2870</v>
          </cell>
          <cell r="E296" t="str">
            <v>Income from investments - extern</v>
          </cell>
          <cell r="H296" t="str">
            <v>ManOldData, ManInpFin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A297" t="str">
            <v>Inc_inv_int</v>
          </cell>
          <cell r="B297" t="str">
            <v>GV1030.intern</v>
          </cell>
          <cell r="C297" t="str">
            <v>GV</v>
          </cell>
          <cell r="D297">
            <v>2880</v>
          </cell>
          <cell r="E297" t="str">
            <v>Income from investments - intern</v>
          </cell>
          <cell r="H297" t="str">
            <v>ManOldData, ManInpFin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</row>
        <row r="298">
          <cell r="A298" t="str">
            <v>Inc_inv</v>
          </cell>
          <cell r="B298" t="str">
            <v>GV1030</v>
          </cell>
          <cell r="C298" t="str">
            <v>GV</v>
          </cell>
          <cell r="D298">
            <v>2890</v>
          </cell>
          <cell r="E298" t="str">
            <v>Income from investments</v>
          </cell>
          <cell r="H298" t="str">
            <v>GV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</row>
        <row r="299">
          <cell r="A299" t="str">
            <v>Res_ass_comp</v>
          </cell>
          <cell r="B299" t="str">
            <v>GV1050</v>
          </cell>
          <cell r="C299" t="str">
            <v>GV</v>
          </cell>
          <cell r="D299">
            <v>2900</v>
          </cell>
          <cell r="E299" t="str">
            <v>Result from associated companies</v>
          </cell>
          <cell r="H299" t="str">
            <v>ManOldData, ManInpFin</v>
          </cell>
          <cell r="J299">
            <v>125720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 t="str">
            <v>Wr_dow_fin_ass_inv_ext</v>
          </cell>
          <cell r="B300" t="str">
            <v>GV1060.extern</v>
          </cell>
          <cell r="C300" t="str">
            <v>GV</v>
          </cell>
          <cell r="D300">
            <v>2910</v>
          </cell>
          <cell r="E300" t="str">
            <v>Write-downs financial assets/invest.risk - extern</v>
          </cell>
          <cell r="H300" t="str">
            <v>ManOldData, ManInpFin</v>
          </cell>
          <cell r="J300">
            <v>0</v>
          </cell>
          <cell r="K300">
            <v>0</v>
          </cell>
          <cell r="L300">
            <v>0</v>
          </cell>
          <cell r="M300">
            <v>201000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 t="str">
            <v>Wr_dow_fin_ass_inv_risk_int</v>
          </cell>
          <cell r="B301" t="str">
            <v>GV1060.intern</v>
          </cell>
          <cell r="C301" t="str">
            <v>GV</v>
          </cell>
          <cell r="D301">
            <v>2920</v>
          </cell>
          <cell r="E301" t="str">
            <v>Write-downs financial assets/invest.risk - intern</v>
          </cell>
          <cell r="H301" t="str">
            <v>ManOldData, ManInpFin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 t="str">
            <v>Wr_dow_fin_ass_inv_risk</v>
          </cell>
          <cell r="B302" t="str">
            <v>GV1060</v>
          </cell>
          <cell r="C302" t="str">
            <v>GV</v>
          </cell>
          <cell r="D302">
            <v>2930</v>
          </cell>
          <cell r="E302" t="str">
            <v>Write-downs financial assets/invest.risk</v>
          </cell>
          <cell r="H302" t="str">
            <v>GV</v>
          </cell>
          <cell r="J302">
            <v>0</v>
          </cell>
          <cell r="K302">
            <v>0</v>
          </cell>
          <cell r="L302">
            <v>0</v>
          </cell>
          <cell r="M302">
            <v>201000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 t="str">
            <v>Go_deprec_affil_comp</v>
          </cell>
          <cell r="B303" t="str">
            <v>GV1070</v>
          </cell>
          <cell r="C303" t="str">
            <v>GV</v>
          </cell>
          <cell r="D303">
            <v>2940</v>
          </cell>
          <cell r="E303" t="str">
            <v>Goodwill depreciation on affil. comp.</v>
          </cell>
          <cell r="H303" t="str">
            <v>ManOldData, ManInpFin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 t="str">
            <v>Inc_loss_sub_ass_rel_comp</v>
          </cell>
          <cell r="B304" t="str">
            <v>GV9160</v>
          </cell>
          <cell r="C304" t="str">
            <v>GV</v>
          </cell>
          <cell r="D304">
            <v>2950</v>
          </cell>
          <cell r="E304" t="str">
            <v>Income/loss subsidiaries, ass./rel. comp</v>
          </cell>
          <cell r="H304" t="str">
            <v>GV</v>
          </cell>
          <cell r="J304">
            <v>125720</v>
          </cell>
          <cell r="K304">
            <v>0</v>
          </cell>
          <cell r="L304">
            <v>0</v>
          </cell>
          <cell r="M304">
            <v>-201000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 t="str">
            <v>Inc_debtlongterm_loan_receiv_extern</v>
          </cell>
          <cell r="B305" t="str">
            <v>GV1110.extern</v>
          </cell>
          <cell r="C305" t="str">
            <v>GV</v>
          </cell>
          <cell r="D305">
            <v>2960</v>
          </cell>
          <cell r="E305" t="str">
            <v>Income debt sec./long-term loan receiv. - extern</v>
          </cell>
          <cell r="H305" t="str">
            <v>ManOldData, ManInpFin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 t="str">
            <v>Inc_debt_seclongtermloan_receiv_intern</v>
          </cell>
          <cell r="B306" t="str">
            <v>GV1110.intern</v>
          </cell>
          <cell r="C306" t="str">
            <v>GV</v>
          </cell>
          <cell r="D306">
            <v>2970</v>
          </cell>
          <cell r="E306" t="str">
            <v>Income debt sec./long-term loan receiv. - intern</v>
          </cell>
          <cell r="H306" t="str">
            <v>ManOldData, ManInpFin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 t="str">
            <v>Inc_debt_seclongterm_loan_receiv</v>
          </cell>
          <cell r="B307" t="str">
            <v>GV1110</v>
          </cell>
          <cell r="C307" t="str">
            <v>GV</v>
          </cell>
          <cell r="D307">
            <v>2980</v>
          </cell>
          <cell r="E307" t="str">
            <v>Income debt sec./long-term loan receiv.</v>
          </cell>
          <cell r="H307" t="str">
            <v>GV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</row>
        <row r="308">
          <cell r="A308" t="str">
            <v>Oth_int_receivsimilar_inc_ext</v>
          </cell>
          <cell r="B308" t="str">
            <v>GV1130.extern</v>
          </cell>
          <cell r="C308" t="str">
            <v>GV</v>
          </cell>
          <cell r="D308">
            <v>2990</v>
          </cell>
          <cell r="E308" t="str">
            <v>Other interest receivable/similar income - extern</v>
          </cell>
          <cell r="H308" t="str">
            <v>ManOldData, ManInpFin</v>
          </cell>
          <cell r="J308">
            <v>0</v>
          </cell>
          <cell r="K308">
            <v>111112</v>
          </cell>
          <cell r="L308">
            <v>0</v>
          </cell>
          <cell r="M308">
            <v>90000</v>
          </cell>
          <cell r="N308">
            <v>81602.5</v>
          </cell>
          <cell r="O308">
            <v>71954.5</v>
          </cell>
          <cell r="P308">
            <v>70001.5</v>
          </cell>
          <cell r="Q308">
            <v>66800</v>
          </cell>
        </row>
        <row r="309">
          <cell r="A309" t="str">
            <v>Oth_int_receivablesim_inc_int</v>
          </cell>
          <cell r="B309" t="str">
            <v>GV1130.intern</v>
          </cell>
          <cell r="C309" t="str">
            <v>GV</v>
          </cell>
          <cell r="D309">
            <v>3000</v>
          </cell>
          <cell r="E309" t="str">
            <v>Other interest receivable/similar income - intern</v>
          </cell>
          <cell r="H309" t="str">
            <v>ManOldData, ManInpFin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 t="str">
            <v>Oth_int_receivablesim_inc</v>
          </cell>
          <cell r="B310" t="str">
            <v>GV1130</v>
          </cell>
          <cell r="C310" t="str">
            <v>GV</v>
          </cell>
          <cell r="D310">
            <v>3010</v>
          </cell>
          <cell r="E310" t="str">
            <v>Other interest receivable/similar income</v>
          </cell>
          <cell r="H310" t="str">
            <v>GV</v>
          </cell>
          <cell r="J310">
            <v>0</v>
          </cell>
          <cell r="K310">
            <v>111112</v>
          </cell>
          <cell r="L310">
            <v>0</v>
          </cell>
          <cell r="M310">
            <v>90000</v>
          </cell>
          <cell r="N310">
            <v>81602.5</v>
          </cell>
          <cell r="O310">
            <v>71954.5</v>
          </cell>
          <cell r="P310">
            <v>70001.5</v>
          </cell>
          <cell r="Q310">
            <v>66800</v>
          </cell>
        </row>
        <row r="311">
          <cell r="A311" t="str">
            <v>Int_sim_exp_ext</v>
          </cell>
          <cell r="B311" t="str">
            <v>GV1150.extern</v>
          </cell>
          <cell r="C311" t="str">
            <v>GV</v>
          </cell>
          <cell r="D311">
            <v>3020</v>
          </cell>
          <cell r="E311" t="str">
            <v>Interest and similar expense - extern</v>
          </cell>
          <cell r="H311" t="str">
            <v>ManOldData, ManInpFin</v>
          </cell>
          <cell r="J311">
            <v>81923</v>
          </cell>
          <cell r="K311">
            <v>45906</v>
          </cell>
          <cell r="L311">
            <v>54000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 t="str">
            <v>Int_sim_exp_ext_inp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A313" t="str">
            <v>Int_sim_exp_ext_new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A314" t="str">
            <v>Int_sim_exp_int</v>
          </cell>
          <cell r="B314" t="str">
            <v>GV1150.intern</v>
          </cell>
          <cell r="C314" t="str">
            <v>GV</v>
          </cell>
          <cell r="D314">
            <v>3030</v>
          </cell>
          <cell r="E314" t="str">
            <v>Interest and similar expense - intern</v>
          </cell>
          <cell r="H314" t="str">
            <v>ManOldData, ManInpFin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A315" t="str">
            <v>Int_sim_exp</v>
          </cell>
          <cell r="B315" t="str">
            <v>GV1150</v>
          </cell>
          <cell r="C315" t="str">
            <v>GV</v>
          </cell>
          <cell r="D315">
            <v>3040</v>
          </cell>
          <cell r="E315" t="str">
            <v>Interest and similar expense</v>
          </cell>
          <cell r="H315" t="str">
            <v>GV</v>
          </cell>
          <cell r="J315">
            <v>81923</v>
          </cell>
          <cell r="K315">
            <v>45906</v>
          </cell>
          <cell r="L315">
            <v>54000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A316" t="str">
            <v>Net_int_exp_ext</v>
          </cell>
          <cell r="B316" t="str">
            <v>GV9170.extern</v>
          </cell>
          <cell r="C316" t="str">
            <v>GV</v>
          </cell>
          <cell r="D316">
            <v>3050</v>
          </cell>
          <cell r="E316" t="str">
            <v>Net interest expense - extern</v>
          </cell>
          <cell r="H316" t="str">
            <v>ManOldData, ManInpFin</v>
          </cell>
          <cell r="J316">
            <v>-81923</v>
          </cell>
          <cell r="K316">
            <v>65206</v>
          </cell>
          <cell r="L316">
            <v>-54000</v>
          </cell>
          <cell r="M316">
            <v>-54000</v>
          </cell>
          <cell r="N316">
            <v>-54000</v>
          </cell>
          <cell r="O316">
            <v>-54000</v>
          </cell>
          <cell r="P316">
            <v>-54000</v>
          </cell>
          <cell r="Q316">
            <v>-54000</v>
          </cell>
        </row>
        <row r="317">
          <cell r="A317" t="str">
            <v>Net_int_exp_int</v>
          </cell>
          <cell r="B317" t="str">
            <v>GV9170.intern</v>
          </cell>
          <cell r="C317" t="str">
            <v>GV</v>
          </cell>
          <cell r="D317">
            <v>3060</v>
          </cell>
          <cell r="E317" t="str">
            <v>Net interest expense - intern</v>
          </cell>
          <cell r="H317" t="str">
            <v>ManOldData, ManInpFin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A318" t="str">
            <v>Net_int_exp</v>
          </cell>
          <cell r="B318" t="str">
            <v>GV9170</v>
          </cell>
          <cell r="C318" t="str">
            <v>GV</v>
          </cell>
          <cell r="D318">
            <v>3070</v>
          </cell>
          <cell r="E318" t="str">
            <v>Net interest expense</v>
          </cell>
          <cell r="H318" t="str">
            <v>GV</v>
          </cell>
          <cell r="J318">
            <v>-81923</v>
          </cell>
          <cell r="K318">
            <v>65206</v>
          </cell>
          <cell r="L318">
            <v>-54000</v>
          </cell>
          <cell r="M318">
            <v>90000</v>
          </cell>
          <cell r="N318">
            <v>81602.5</v>
          </cell>
          <cell r="O318">
            <v>71954.5</v>
          </cell>
          <cell r="P318">
            <v>70001.5</v>
          </cell>
          <cell r="Q318">
            <v>66800</v>
          </cell>
        </row>
        <row r="319">
          <cell r="A319" t="str">
            <v>Fin_inc_exp_net</v>
          </cell>
          <cell r="B319" t="str">
            <v>GV9930</v>
          </cell>
          <cell r="C319" t="str">
            <v>GV</v>
          </cell>
          <cell r="D319">
            <v>3080</v>
          </cell>
          <cell r="E319" t="str">
            <v>Financial income (expense), net</v>
          </cell>
          <cell r="H319" t="str">
            <v>GV</v>
          </cell>
          <cell r="J319">
            <v>43797</v>
          </cell>
          <cell r="K319">
            <v>65206</v>
          </cell>
          <cell r="L319">
            <v>-54000</v>
          </cell>
          <cell r="M319">
            <v>-111000</v>
          </cell>
          <cell r="N319">
            <v>81602.5</v>
          </cell>
          <cell r="O319">
            <v>71954.5</v>
          </cell>
          <cell r="P319">
            <v>70001.5</v>
          </cell>
          <cell r="Q319">
            <v>66800</v>
          </cell>
        </row>
        <row r="320">
          <cell r="A320" t="str">
            <v>Res_ord_bus_act</v>
          </cell>
          <cell r="B320" t="str">
            <v>GV9940</v>
          </cell>
          <cell r="C320" t="str">
            <v>GV</v>
          </cell>
          <cell r="D320">
            <v>3090</v>
          </cell>
          <cell r="E320" t="str">
            <v>Results fr. ordinary business activities</v>
          </cell>
          <cell r="H320" t="str">
            <v>GV</v>
          </cell>
          <cell r="J320">
            <v>1102369</v>
          </cell>
          <cell r="K320">
            <v>796830</v>
          </cell>
          <cell r="L320">
            <v>1188200</v>
          </cell>
          <cell r="M320">
            <v>1929505.5561214574</v>
          </cell>
          <cell r="N320">
            <v>2600576.9300441123</v>
          </cell>
          <cell r="O320">
            <v>2806710.7050661785</v>
          </cell>
          <cell r="P320">
            <v>2586332.8711175155</v>
          </cell>
          <cell r="Q320">
            <v>2078844.2620704097</v>
          </cell>
        </row>
        <row r="321">
          <cell r="A321" t="str">
            <v>Ext_inc_ext</v>
          </cell>
          <cell r="B321" t="str">
            <v>GV1210.extern</v>
          </cell>
          <cell r="C321" t="str">
            <v>GV</v>
          </cell>
          <cell r="D321">
            <v>3100</v>
          </cell>
          <cell r="E321" t="str">
            <v>Extraordinary income - extern</v>
          </cell>
          <cell r="H321" t="str">
            <v>ManOldData, ManInpFin</v>
          </cell>
          <cell r="J321">
            <v>97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A322" t="str">
            <v>Ext_inc_int</v>
          </cell>
          <cell r="B322" t="str">
            <v>GV1210.intern</v>
          </cell>
          <cell r="C322" t="str">
            <v>GV</v>
          </cell>
          <cell r="D322">
            <v>3110</v>
          </cell>
          <cell r="E322" t="str">
            <v>Extraordinary income - intern</v>
          </cell>
          <cell r="H322" t="str">
            <v>ManOldData, ManInpFin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A323" t="str">
            <v>Ext_inc</v>
          </cell>
          <cell r="B323" t="str">
            <v>GV1210</v>
          </cell>
          <cell r="C323" t="str">
            <v>GV</v>
          </cell>
          <cell r="D323">
            <v>3120</v>
          </cell>
          <cell r="E323" t="str">
            <v>Extraordinary income</v>
          </cell>
          <cell r="H323" t="str">
            <v>GV</v>
          </cell>
          <cell r="J323">
            <v>97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A324" t="str">
            <v>Ext_loss_ext</v>
          </cell>
          <cell r="B324" t="str">
            <v>GV1220.extern</v>
          </cell>
          <cell r="C324" t="str">
            <v>GV</v>
          </cell>
          <cell r="D324">
            <v>3130</v>
          </cell>
          <cell r="E324" t="str">
            <v>Extraordinary loss - extern</v>
          </cell>
          <cell r="H324" t="str">
            <v>ManOldData, ManInpFin</v>
          </cell>
          <cell r="J324">
            <v>0</v>
          </cell>
          <cell r="K324">
            <v>0</v>
          </cell>
          <cell r="L324">
            <v>0</v>
          </cell>
          <cell r="M324">
            <v>1415770.3633582671</v>
          </cell>
          <cell r="N324">
            <v>248576.29887508426</v>
          </cell>
          <cell r="O324">
            <v>349218.90012266679</v>
          </cell>
          <cell r="P324">
            <v>436618.13632519532</v>
          </cell>
          <cell r="Q324">
            <v>353927.14335798047</v>
          </cell>
        </row>
        <row r="325">
          <cell r="A325" t="str">
            <v>provision_lt_assets</v>
          </cell>
          <cell r="J325">
            <v>0</v>
          </cell>
          <cell r="K325">
            <v>0</v>
          </cell>
          <cell r="L325">
            <v>0</v>
          </cell>
          <cell r="M325">
            <v>110000</v>
          </cell>
          <cell r="N325">
            <v>30000</v>
          </cell>
          <cell r="O325">
            <v>20000</v>
          </cell>
          <cell r="P325">
            <v>15000</v>
          </cell>
          <cell r="Q325">
            <v>10000</v>
          </cell>
        </row>
        <row r="326">
          <cell r="A326" t="str">
            <v>int_housing_loans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2774</v>
          </cell>
          <cell r="O326">
            <v>2774</v>
          </cell>
          <cell r="P326">
            <v>2774</v>
          </cell>
          <cell r="Q326">
            <v>2774</v>
          </cell>
        </row>
        <row r="327">
          <cell r="A327" t="str">
            <v>resturct_cost</v>
          </cell>
          <cell r="J327">
            <v>0</v>
          </cell>
          <cell r="K327">
            <v>0</v>
          </cell>
          <cell r="L327">
            <v>0</v>
          </cell>
          <cell r="M327">
            <v>2812.5</v>
          </cell>
          <cell r="N327">
            <v>47282.23</v>
          </cell>
          <cell r="O327">
            <v>52005.298000000003</v>
          </cell>
          <cell r="P327">
            <v>83088.259999999995</v>
          </cell>
          <cell r="Q327">
            <v>14066.174999999999</v>
          </cell>
        </row>
        <row r="328">
          <cell r="A328" t="str">
            <v>special_aaprais_reduction</v>
          </cell>
          <cell r="J328">
            <v>0</v>
          </cell>
          <cell r="K328">
            <v>0</v>
          </cell>
          <cell r="L328">
            <v>0</v>
          </cell>
          <cell r="M328">
            <v>1142614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 t="str">
            <v>Contingencies_risk_prov</v>
          </cell>
          <cell r="J329">
            <v>0</v>
          </cell>
          <cell r="K329">
            <v>0</v>
          </cell>
          <cell r="L329">
            <v>0</v>
          </cell>
          <cell r="M329">
            <v>100000</v>
          </cell>
          <cell r="N329">
            <v>100000</v>
          </cell>
          <cell r="O329">
            <v>100000</v>
          </cell>
          <cell r="P329">
            <v>100000</v>
          </cell>
          <cell r="Q329">
            <v>100000</v>
          </cell>
        </row>
        <row r="330">
          <cell r="A330" t="str">
            <v>Ext_loss_int</v>
          </cell>
          <cell r="B330" t="str">
            <v>GV1220.intern</v>
          </cell>
          <cell r="C330" t="str">
            <v>GV</v>
          </cell>
          <cell r="D330">
            <v>3140</v>
          </cell>
          <cell r="E330" t="str">
            <v>Extraordinary loss - intern</v>
          </cell>
          <cell r="H330" t="str">
            <v>ManOldData, ManInpFin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 t="str">
            <v>Ext_loss</v>
          </cell>
          <cell r="B331" t="str">
            <v>GV1220</v>
          </cell>
          <cell r="C331" t="str">
            <v>GV</v>
          </cell>
          <cell r="D331">
            <v>3150</v>
          </cell>
          <cell r="E331" t="str">
            <v>Extraordinary loss</v>
          </cell>
          <cell r="H331" t="str">
            <v>GV</v>
          </cell>
          <cell r="J331">
            <v>0</v>
          </cell>
          <cell r="K331">
            <v>0</v>
          </cell>
          <cell r="L331">
            <v>0</v>
          </cell>
          <cell r="M331">
            <v>1415770.3633582671</v>
          </cell>
          <cell r="N331">
            <v>248576.29887508426</v>
          </cell>
          <cell r="O331">
            <v>349218.90012266679</v>
          </cell>
          <cell r="P331">
            <v>436618.13632519532</v>
          </cell>
          <cell r="Q331">
            <v>353927.14335798047</v>
          </cell>
        </row>
        <row r="332">
          <cell r="A332" t="str">
            <v>Ext_inc_loss_ext</v>
          </cell>
          <cell r="B332" t="str">
            <v>GV9180.extern</v>
          </cell>
          <cell r="C332" t="str">
            <v>GV</v>
          </cell>
          <cell r="D332">
            <v>3160</v>
          </cell>
          <cell r="E332" t="str">
            <v>Extraordinary income/loss - extern</v>
          </cell>
          <cell r="H332" t="str">
            <v>ManOldData, ManInpFin</v>
          </cell>
          <cell r="J332">
            <v>97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 t="str">
            <v>Ext_inc_loss_int</v>
          </cell>
          <cell r="B333" t="str">
            <v>GV9180.intern</v>
          </cell>
          <cell r="C333" t="str">
            <v>GV</v>
          </cell>
          <cell r="D333">
            <v>3170</v>
          </cell>
          <cell r="E333" t="str">
            <v>Extraordinary income/loss - intern</v>
          </cell>
          <cell r="H333" t="str">
            <v>ManOldData, ManInpFin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 t="str">
            <v>Ext_inc_loss</v>
          </cell>
          <cell r="B334" t="str">
            <v>GV9180</v>
          </cell>
          <cell r="C334" t="str">
            <v>GV</v>
          </cell>
          <cell r="D334">
            <v>3180</v>
          </cell>
          <cell r="E334" t="str">
            <v>Extraordinary income/loss</v>
          </cell>
          <cell r="H334" t="str">
            <v>GV</v>
          </cell>
          <cell r="J334">
            <v>97</v>
          </cell>
          <cell r="K334">
            <v>0</v>
          </cell>
          <cell r="L334">
            <v>0</v>
          </cell>
          <cell r="M334">
            <v>-1415770.3633582671</v>
          </cell>
          <cell r="N334">
            <v>-248576.29887508426</v>
          </cell>
          <cell r="O334">
            <v>-349218.90012266679</v>
          </cell>
          <cell r="P334">
            <v>-436618.13632519532</v>
          </cell>
          <cell r="Q334">
            <v>-353927.14335798047</v>
          </cell>
        </row>
        <row r="335">
          <cell r="A335" t="str">
            <v>Income before taxes</v>
          </cell>
          <cell r="B335" t="str">
            <v>GV9950</v>
          </cell>
          <cell r="C335" t="str">
            <v>GV</v>
          </cell>
          <cell r="D335">
            <v>3190</v>
          </cell>
          <cell r="E335" t="str">
            <v>Income before taxes</v>
          </cell>
          <cell r="H335" t="str">
            <v>GV</v>
          </cell>
          <cell r="J335">
            <v>1102466</v>
          </cell>
          <cell r="K335">
            <v>796830</v>
          </cell>
          <cell r="L335">
            <v>1188200</v>
          </cell>
          <cell r="M335">
            <v>513735.19276319025</v>
          </cell>
          <cell r="N335">
            <v>2352000.6311690281</v>
          </cell>
          <cell r="O335">
            <v>2457491.8049435117</v>
          </cell>
          <cell r="P335">
            <v>2149714.7347923201</v>
          </cell>
          <cell r="Q335">
            <v>1724917.1187124292</v>
          </cell>
        </row>
        <row r="336">
          <cell r="A336" t="str">
            <v>Inc_tax_ext</v>
          </cell>
          <cell r="B336" t="str">
            <v>GV1310.extern</v>
          </cell>
          <cell r="C336" t="str">
            <v>GV</v>
          </cell>
          <cell r="D336">
            <v>3200</v>
          </cell>
          <cell r="E336" t="str">
            <v>Income taxes - extern</v>
          </cell>
          <cell r="H336" t="str">
            <v>ManOldData, ManInpFin</v>
          </cell>
          <cell r="J336">
            <v>182665</v>
          </cell>
          <cell r="K336">
            <v>199208</v>
          </cell>
          <cell r="L336">
            <v>308932</v>
          </cell>
          <cell r="M336">
            <v>167680.03855263806</v>
          </cell>
          <cell r="N336">
            <v>532988.32623380562</v>
          </cell>
          <cell r="O336">
            <v>552073.56098870235</v>
          </cell>
          <cell r="P336">
            <v>486795.54695846408</v>
          </cell>
          <cell r="Q336">
            <v>398045.8237424859</v>
          </cell>
        </row>
        <row r="337">
          <cell r="A337" t="str">
            <v>Inc_tax_int</v>
          </cell>
          <cell r="B337" t="str">
            <v>GV1310.intern</v>
          </cell>
          <cell r="C337" t="str">
            <v>GV</v>
          </cell>
          <cell r="D337">
            <v>3210</v>
          </cell>
          <cell r="E337" t="str">
            <v>Income taxes - intern</v>
          </cell>
          <cell r="H337" t="str">
            <v>ManOldData, ManInpFin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</row>
        <row r="338">
          <cell r="A338" t="str">
            <v>Inc_tax</v>
          </cell>
          <cell r="B338" t="str">
            <v>GV1310</v>
          </cell>
          <cell r="C338" t="str">
            <v>GV</v>
          </cell>
          <cell r="D338">
            <v>3220</v>
          </cell>
          <cell r="E338" t="str">
            <v>Income taxes</v>
          </cell>
          <cell r="H338" t="str">
            <v>GV</v>
          </cell>
          <cell r="J338">
            <v>182665</v>
          </cell>
          <cell r="K338">
            <v>199208</v>
          </cell>
          <cell r="L338">
            <v>308932</v>
          </cell>
          <cell r="M338">
            <v>167680.03855263806</v>
          </cell>
          <cell r="N338">
            <v>532988.32623380562</v>
          </cell>
          <cell r="O338">
            <v>552073.56098870235</v>
          </cell>
          <cell r="P338">
            <v>486795.54695846408</v>
          </cell>
          <cell r="Q338">
            <v>398045.8237424859</v>
          </cell>
        </row>
        <row r="339">
          <cell r="A339" t="str">
            <v>Oth_tax_ext</v>
          </cell>
          <cell r="B339" t="str">
            <v>GV1320.extern</v>
          </cell>
          <cell r="C339" t="str">
            <v>GV</v>
          </cell>
          <cell r="D339">
            <v>3230</v>
          </cell>
          <cell r="E339" t="str">
            <v>Other taxes - extern</v>
          </cell>
          <cell r="H339" t="str">
            <v>ManOldData, ManInpFin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</row>
        <row r="340">
          <cell r="A340" t="str">
            <v>Oth_tax_int</v>
          </cell>
          <cell r="B340" t="str">
            <v>GV1320.intern</v>
          </cell>
          <cell r="C340" t="str">
            <v>GV</v>
          </cell>
          <cell r="D340">
            <v>3240</v>
          </cell>
          <cell r="E340" t="str">
            <v>Other taxes - intern</v>
          </cell>
          <cell r="H340" t="str">
            <v>ManOldData, ManInpFin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</row>
        <row r="341">
          <cell r="A341" t="str">
            <v>Oth_tax</v>
          </cell>
          <cell r="B341" t="str">
            <v>GV1320</v>
          </cell>
          <cell r="C341" t="str">
            <v>GV</v>
          </cell>
          <cell r="D341">
            <v>3250</v>
          </cell>
          <cell r="E341" t="str">
            <v>Other taxes</v>
          </cell>
          <cell r="H341" t="str">
            <v>GV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</row>
        <row r="342">
          <cell r="A342" t="str">
            <v>Net_inc_loss_bef_prof_trans</v>
          </cell>
          <cell r="B342" t="str">
            <v>GV9955</v>
          </cell>
          <cell r="C342" t="str">
            <v>GV</v>
          </cell>
          <cell r="D342">
            <v>3260</v>
          </cell>
          <cell r="E342" t="str">
            <v>Net income (loss) before profit transfer</v>
          </cell>
          <cell r="H342" t="str">
            <v>GV</v>
          </cell>
          <cell r="J342">
            <v>919801</v>
          </cell>
          <cell r="K342">
            <v>597622</v>
          </cell>
          <cell r="L342">
            <v>879268</v>
          </cell>
          <cell r="M342">
            <v>346055.15421055222</v>
          </cell>
          <cell r="N342">
            <v>1819012.3049352225</v>
          </cell>
          <cell r="O342">
            <v>1905418.2439548094</v>
          </cell>
          <cell r="P342">
            <v>1662919.1878338559</v>
          </cell>
          <cell r="Q342">
            <v>1326871.2949699434</v>
          </cell>
        </row>
        <row r="343">
          <cell r="A343" t="str">
            <v>Inc_loss_trans</v>
          </cell>
          <cell r="B343" t="str">
            <v>GV1330</v>
          </cell>
          <cell r="C343" t="str">
            <v>GV</v>
          </cell>
          <cell r="D343">
            <v>3270</v>
          </cell>
          <cell r="E343" t="str">
            <v>Income from loss transfer</v>
          </cell>
          <cell r="H343" t="str">
            <v>ManOldData, ManInpFin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 t="str">
            <v>Transf_prof_f_prof_transf_agreem</v>
          </cell>
          <cell r="B344" t="str">
            <v>GV1340</v>
          </cell>
          <cell r="C344" t="str">
            <v>GV</v>
          </cell>
          <cell r="D344">
            <v>3280</v>
          </cell>
          <cell r="E344" t="str">
            <v>Transf. profit f. profit transf. agreem.</v>
          </cell>
          <cell r="H344" t="str">
            <v>ManOldData, ManInpFin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 t="str">
            <v>Inc_loss_after_tax</v>
          </cell>
          <cell r="B345" t="str">
            <v>GV9960</v>
          </cell>
          <cell r="C345" t="str">
            <v>GV</v>
          </cell>
          <cell r="D345">
            <v>3290</v>
          </cell>
          <cell r="E345" t="str">
            <v>Income/loss after taxes</v>
          </cell>
          <cell r="H345" t="str">
            <v>GV</v>
          </cell>
          <cell r="J345">
            <v>919801</v>
          </cell>
          <cell r="K345">
            <v>597622</v>
          </cell>
          <cell r="L345">
            <v>879268</v>
          </cell>
          <cell r="M345">
            <v>346055.15421055222</v>
          </cell>
          <cell r="N345">
            <v>1819012.3049352225</v>
          </cell>
          <cell r="O345">
            <v>1905418.2439548094</v>
          </cell>
          <cell r="P345">
            <v>1662919.1878338559</v>
          </cell>
          <cell r="Q345">
            <v>1326871.2949699434</v>
          </cell>
        </row>
        <row r="346">
          <cell r="A346" t="str">
            <v>Inc_loss_appl_min_shareh</v>
          </cell>
          <cell r="B346" t="str">
            <v>GV1410</v>
          </cell>
          <cell r="C346" t="str">
            <v>GV</v>
          </cell>
          <cell r="D346">
            <v>3300</v>
          </cell>
          <cell r="E346" t="str">
            <v>Income/losses appl. to minority shareh.</v>
          </cell>
          <cell r="H346" t="str">
            <v>ManOldData, ManInpFin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A347" t="str">
            <v>Net_inc_loss</v>
          </cell>
          <cell r="B347" t="str">
            <v>GV9970</v>
          </cell>
          <cell r="C347" t="str">
            <v>GV</v>
          </cell>
          <cell r="D347">
            <v>3310</v>
          </cell>
          <cell r="E347" t="str">
            <v>Net income/loss</v>
          </cell>
          <cell r="H347" t="str">
            <v>GV</v>
          </cell>
          <cell r="J347">
            <v>919801</v>
          </cell>
          <cell r="K347">
            <v>597622</v>
          </cell>
          <cell r="L347">
            <v>879268</v>
          </cell>
          <cell r="M347">
            <v>346055.15421055222</v>
          </cell>
          <cell r="N347">
            <v>1819012.3049352225</v>
          </cell>
          <cell r="O347">
            <v>1905418.2439548094</v>
          </cell>
          <cell r="P347">
            <v>1662919.1878338559</v>
          </cell>
          <cell r="Q347">
            <v>1326871.2949699434</v>
          </cell>
        </row>
        <row r="348">
          <cell r="A348" t="str">
            <v>Net_inc_loss_carr_prev_yr</v>
          </cell>
          <cell r="B348" t="str">
            <v>GV1510</v>
          </cell>
          <cell r="C348" t="str">
            <v>GV</v>
          </cell>
          <cell r="D348">
            <v>3320</v>
          </cell>
          <cell r="E348" t="str">
            <v>Net income/loss carried from prev. year</v>
          </cell>
          <cell r="H348" t="str">
            <v>ManOldData, ManInpFin</v>
          </cell>
          <cell r="J348">
            <v>532015</v>
          </cell>
          <cell r="K348">
            <v>297200</v>
          </cell>
          <cell r="L348">
            <v>297200</v>
          </cell>
          <cell r="M348">
            <v>297200</v>
          </cell>
          <cell r="N348">
            <v>277809.3965000246</v>
          </cell>
          <cell r="O348">
            <v>1572336.8702937132</v>
          </cell>
          <cell r="P348">
            <v>1264443.6402765021</v>
          </cell>
          <cell r="Q348">
            <v>1008147.7552557202</v>
          </cell>
        </row>
        <row r="349">
          <cell r="A349" t="str">
            <v>Trans_reser_law</v>
          </cell>
          <cell r="J349">
            <v>0</v>
          </cell>
          <cell r="K349">
            <v>0</v>
          </cell>
          <cell r="L349">
            <v>0</v>
          </cell>
          <cell r="M349">
            <v>17302.75771052761</v>
          </cell>
          <cell r="N349">
            <v>90950.615246761125</v>
          </cell>
          <cell r="O349">
            <v>95270.912197740472</v>
          </cell>
          <cell r="P349">
            <v>83145.959391692799</v>
          </cell>
          <cell r="Q349">
            <v>66343.564748497171</v>
          </cell>
        </row>
        <row r="350">
          <cell r="A350" t="str">
            <v>Trans_reser_inp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</row>
        <row r="351">
          <cell r="A351" t="str">
            <v>Trans_reser</v>
          </cell>
          <cell r="B351" t="str">
            <v>GV1520</v>
          </cell>
          <cell r="C351" t="str">
            <v>GV</v>
          </cell>
          <cell r="D351">
            <v>3330</v>
          </cell>
          <cell r="E351" t="str">
            <v>Transfers from/to reserves</v>
          </cell>
          <cell r="H351" t="str">
            <v>ManOldData, ManInpFin</v>
          </cell>
          <cell r="J351">
            <v>-796116</v>
          </cell>
          <cell r="K351">
            <v>-45990</v>
          </cell>
          <cell r="L351">
            <v>-81841</v>
          </cell>
          <cell r="M351">
            <v>-314502.75771052763</v>
          </cell>
          <cell r="N351">
            <v>-368760.01174678572</v>
          </cell>
          <cell r="O351">
            <v>-1667607.7824914537</v>
          </cell>
          <cell r="P351">
            <v>-1347589.599668195</v>
          </cell>
          <cell r="Q351">
            <v>-1074491.3200042173</v>
          </cell>
        </row>
        <row r="352">
          <cell r="A352" t="str">
            <v>Adv_divid_paym_curr_yr</v>
          </cell>
          <cell r="B352" t="str">
            <v>GV1525</v>
          </cell>
          <cell r="C352" t="str">
            <v>GV</v>
          </cell>
          <cell r="D352">
            <v>3340</v>
          </cell>
          <cell r="E352" t="str">
            <v>Advance dividend payment from curr. year</v>
          </cell>
          <cell r="H352" t="str">
            <v>ManOldData, ManInpFin</v>
          </cell>
          <cell r="J352">
            <v>358500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</row>
        <row r="353">
          <cell r="A353" t="str">
            <v>Divid_paym_prior_yr</v>
          </cell>
          <cell r="B353" t="str">
            <v>GV1530</v>
          </cell>
          <cell r="C353" t="str">
            <v>GV</v>
          </cell>
          <cell r="D353">
            <v>3350</v>
          </cell>
          <cell r="E353" t="str">
            <v>Dividend payment from prior year</v>
          </cell>
          <cell r="H353" t="str">
            <v>ManOldData, ManInpFin</v>
          </cell>
          <cell r="J353">
            <v>0</v>
          </cell>
          <cell r="K353">
            <v>0</v>
          </cell>
          <cell r="L353">
            <v>50943</v>
          </cell>
          <cell r="M353">
            <v>50943</v>
          </cell>
          <cell r="N353">
            <v>155724.81939474851</v>
          </cell>
          <cell r="O353">
            <v>545703.69148056675</v>
          </cell>
          <cell r="P353">
            <v>571625.47318644274</v>
          </cell>
          <cell r="Q353">
            <v>571625.47318644274</v>
          </cell>
        </row>
        <row r="354">
          <cell r="A354" t="str">
            <v>add_divid_paym_aaprais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 t="str">
            <v>Unapprop_net_inc_loss</v>
          </cell>
          <cell r="B355" t="str">
            <v>GV9980</v>
          </cell>
          <cell r="C355" t="str">
            <v>GV</v>
          </cell>
          <cell r="D355">
            <v>3360</v>
          </cell>
          <cell r="E355" t="str">
            <v>Unappropriated net income/loss</v>
          </cell>
          <cell r="H355" t="str">
            <v>GV</v>
          </cell>
          <cell r="J355">
            <v>297200</v>
          </cell>
          <cell r="K355">
            <v>848832</v>
          </cell>
          <cell r="L355">
            <v>1043684</v>
          </cell>
          <cell r="M355">
            <v>277809.3965000246</v>
          </cell>
          <cell r="N355">
            <v>1572336.8702937132</v>
          </cell>
          <cell r="O355">
            <v>1264443.6402765021</v>
          </cell>
          <cell r="P355">
            <v>1008147.7552557202</v>
          </cell>
          <cell r="Q355">
            <v>688902.25703500351</v>
          </cell>
        </row>
        <row r="356">
          <cell r="A356" t="str">
            <v>CML_GV0110.extern_02</v>
          </cell>
          <cell r="M356">
            <v>4345965</v>
          </cell>
          <cell r="N356">
            <v>5203933</v>
          </cell>
          <cell r="O356">
            <v>5435986</v>
          </cell>
          <cell r="P356">
            <v>5162979</v>
          </cell>
          <cell r="Q356">
            <v>4809359</v>
          </cell>
        </row>
        <row r="357">
          <cell r="A357" t="str">
            <v>CML_GV0130.extern_03</v>
          </cell>
          <cell r="M357">
            <v>819808</v>
          </cell>
          <cell r="N357">
            <v>798613</v>
          </cell>
          <cell r="O357">
            <v>767438</v>
          </cell>
          <cell r="P357">
            <v>899308</v>
          </cell>
          <cell r="Q357">
            <v>1043443</v>
          </cell>
        </row>
        <row r="358">
          <cell r="A358" t="str">
            <v>CML_GV0150.extern_04</v>
          </cell>
          <cell r="M358">
            <v>1660589</v>
          </cell>
          <cell r="N358">
            <v>1937209</v>
          </cell>
          <cell r="O358">
            <v>2005408</v>
          </cell>
          <cell r="P358">
            <v>2065189</v>
          </cell>
          <cell r="Q358">
            <v>2081246</v>
          </cell>
        </row>
        <row r="359">
          <cell r="A359" t="str">
            <v>CML_GV0160.extern_02</v>
          </cell>
          <cell r="M359">
            <v>257325</v>
          </cell>
          <cell r="N359">
            <v>314700</v>
          </cell>
          <cell r="O359">
            <v>347041</v>
          </cell>
          <cell r="P359">
            <v>377452</v>
          </cell>
          <cell r="Q359">
            <v>412240</v>
          </cell>
        </row>
        <row r="360">
          <cell r="A360" t="str">
            <v>CML_GV0170.extern_02</v>
          </cell>
          <cell r="M360">
            <v>35187</v>
          </cell>
          <cell r="N360">
            <v>75525</v>
          </cell>
          <cell r="O360">
            <v>109822</v>
          </cell>
          <cell r="P360">
            <v>135855</v>
          </cell>
          <cell r="Q360">
            <v>157938</v>
          </cell>
        </row>
        <row r="361">
          <cell r="A361" t="str">
            <v>CML_GV0170.extern_05</v>
          </cell>
          <cell r="M361">
            <v>1415</v>
          </cell>
          <cell r="N361">
            <v>6316</v>
          </cell>
          <cell r="O361">
            <v>39455</v>
          </cell>
          <cell r="P361">
            <v>56461</v>
          </cell>
          <cell r="Q361">
            <v>59061</v>
          </cell>
        </row>
        <row r="362">
          <cell r="A362" t="str">
            <v>CML_GV0180.extern_02</v>
          </cell>
          <cell r="M362">
            <v>2833</v>
          </cell>
          <cell r="N362">
            <v>15756</v>
          </cell>
          <cell r="O362">
            <v>29774</v>
          </cell>
          <cell r="P362">
            <v>55099</v>
          </cell>
          <cell r="Q362">
            <v>85093</v>
          </cell>
        </row>
        <row r="363">
          <cell r="A363" t="str">
            <v>CML_GV0410.extern_01</v>
          </cell>
          <cell r="M363">
            <v>5625</v>
          </cell>
          <cell r="N363">
            <v>28801</v>
          </cell>
          <cell r="O363">
            <v>7545</v>
          </cell>
          <cell r="P363">
            <v>27607</v>
          </cell>
          <cell r="Q363">
            <v>9419</v>
          </cell>
        </row>
        <row r="364">
          <cell r="A364" t="str">
            <v>CML_AFA</v>
          </cell>
          <cell r="M364">
            <v>1130169.6491467336</v>
          </cell>
          <cell r="N364">
            <v>1231063.0942032137</v>
          </cell>
          <cell r="O364">
            <v>1343876.1792805367</v>
          </cell>
          <cell r="P364">
            <v>1427242.9977264176</v>
          </cell>
          <cell r="Q364">
            <v>1524104.5208316934</v>
          </cell>
        </row>
        <row r="365">
          <cell r="A365" t="str">
            <v>CML_AFAF</v>
          </cell>
          <cell r="M365">
            <v>162245.71003999998</v>
          </cell>
          <cell r="N365">
            <v>193334.97003999993</v>
          </cell>
          <cell r="O365">
            <v>200636.56003999998</v>
          </cell>
          <cell r="P365">
            <v>197199.90003999998</v>
          </cell>
          <cell r="Q365">
            <v>190690.18003999995</v>
          </cell>
        </row>
        <row r="366">
          <cell r="A366" t="str">
            <v>CML_AFAV</v>
          </cell>
          <cell r="M366">
            <v>493.13931999999994</v>
          </cell>
          <cell r="N366">
            <v>493.13931999999994</v>
          </cell>
          <cell r="O366">
            <v>493.13931999999994</v>
          </cell>
          <cell r="P366">
            <v>493.13931999999994</v>
          </cell>
          <cell r="Q366">
            <v>493.13931999999994</v>
          </cell>
        </row>
        <row r="367">
          <cell r="A367" t="str">
            <v>CML_AUAN</v>
          </cell>
          <cell r="M367">
            <v>7679.8665934089995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</row>
        <row r="368">
          <cell r="A368" t="str">
            <v>CML_BERA</v>
          </cell>
          <cell r="M368">
            <v>160417.73191999993</v>
          </cell>
          <cell r="N368">
            <v>209403.79296999989</v>
          </cell>
          <cell r="O368">
            <v>183654.19436999995</v>
          </cell>
          <cell r="P368">
            <v>189566.4648949999</v>
          </cell>
          <cell r="Q368">
            <v>181520.34559499999</v>
          </cell>
        </row>
        <row r="369">
          <cell r="A369" t="str">
            <v>CML_ENWA</v>
          </cell>
          <cell r="M369">
            <v>57322.521177899922</v>
          </cell>
          <cell r="N369">
            <v>58716.680472540043</v>
          </cell>
          <cell r="O369">
            <v>59663.068997711685</v>
          </cell>
          <cell r="P369">
            <v>60774.387448648158</v>
          </cell>
          <cell r="Q369">
            <v>61822.792821680865</v>
          </cell>
        </row>
        <row r="370">
          <cell r="A370" t="str">
            <v>CML_INST</v>
          </cell>
          <cell r="M370">
            <v>202383.86115010001</v>
          </cell>
          <cell r="N370">
            <v>330990.17158032616</v>
          </cell>
          <cell r="O370">
            <v>387586.38880954008</v>
          </cell>
          <cell r="P370">
            <v>420891.62947399332</v>
          </cell>
          <cell r="Q370">
            <v>449113.17074024689</v>
          </cell>
        </row>
        <row r="371">
          <cell r="A371" t="str">
            <v>CML_INTV</v>
          </cell>
          <cell r="M371">
            <v>1.5003024600446224E-8</v>
          </cell>
          <cell r="N371">
            <v>-1.7642378224991262E-8</v>
          </cell>
          <cell r="O371">
            <v>-1.2749296729452908E-8</v>
          </cell>
          <cell r="P371">
            <v>2.9249349609017372E-9</v>
          </cell>
          <cell r="Q371">
            <v>7.4942363426089287E-10</v>
          </cell>
        </row>
        <row r="372">
          <cell r="A372" t="str">
            <v>CML_LEID</v>
          </cell>
          <cell r="M372">
            <v>136008.73768995996</v>
          </cell>
          <cell r="N372">
            <v>298467.19330352999</v>
          </cell>
          <cell r="O372">
            <v>299016.51438239432</v>
          </cell>
          <cell r="P372">
            <v>303477.49395430152</v>
          </cell>
          <cell r="Q372">
            <v>322791.95869936515</v>
          </cell>
        </row>
        <row r="373">
          <cell r="A373" t="str">
            <v>CML_LIZK</v>
          </cell>
          <cell r="M373">
            <v>31996.781029999984</v>
          </cell>
          <cell r="N373">
            <v>28877.994329739973</v>
          </cell>
          <cell r="O373">
            <v>30103.166020327473</v>
          </cell>
          <cell r="P373">
            <v>31087.115551388633</v>
          </cell>
          <cell r="Q373">
            <v>31821.030117330232</v>
          </cell>
        </row>
        <row r="374">
          <cell r="A374" t="str">
            <v>CML_MIET</v>
          </cell>
          <cell r="M374">
            <v>23743.186339999986</v>
          </cell>
          <cell r="N374">
            <v>47422.402148600035</v>
          </cell>
          <cell r="O374">
            <v>57773.909237630462</v>
          </cell>
          <cell r="P374">
            <v>69513.104772571896</v>
          </cell>
          <cell r="Q374">
            <v>69339.593595813087</v>
          </cell>
        </row>
        <row r="375">
          <cell r="A375" t="str">
            <v>CML_MINE</v>
          </cell>
          <cell r="M375">
            <v>4000</v>
          </cell>
          <cell r="N375">
            <v>116165</v>
          </cell>
          <cell r="O375">
            <v>34303</v>
          </cell>
          <cell r="P375">
            <v>72792</v>
          </cell>
          <cell r="Q375">
            <v>76174</v>
          </cell>
        </row>
        <row r="376">
          <cell r="A376" t="str">
            <v>CML_PGK</v>
          </cell>
          <cell r="M376">
            <v>683526.02172077028</v>
          </cell>
          <cell r="N376">
            <v>640282.57897718088</v>
          </cell>
          <cell r="O376">
            <v>660994.67055416782</v>
          </cell>
          <cell r="P376">
            <v>659623.85374000401</v>
          </cell>
          <cell r="Q376">
            <v>670892.83480361686</v>
          </cell>
        </row>
        <row r="377">
          <cell r="A377" t="str">
            <v>CML_PNK</v>
          </cell>
          <cell r="M377">
            <v>533988.54861297994</v>
          </cell>
          <cell r="N377">
            <v>522578.52042681014</v>
          </cell>
          <cell r="O377">
            <v>547932.59650088986</v>
          </cell>
          <cell r="P377">
            <v>554724.17608856887</v>
          </cell>
          <cell r="Q377">
            <v>570345.3972534783</v>
          </cell>
        </row>
        <row r="378">
          <cell r="A378" t="str">
            <v>CML_Q</v>
          </cell>
          <cell r="M378">
            <v>3.4513520930090635E-9</v>
          </cell>
          <cell r="N378">
            <v>-2.1791026760809018E-9</v>
          </cell>
          <cell r="O378">
            <v>2.59841437255659E-9</v>
          </cell>
          <cell r="P378">
            <v>-5.5505977591963074E-9</v>
          </cell>
          <cell r="Q378">
            <v>-4.7419659310321549E-9</v>
          </cell>
        </row>
        <row r="379">
          <cell r="A379" t="str">
            <v>CML_REIK</v>
          </cell>
          <cell r="M379">
            <v>72844.595700041958</v>
          </cell>
          <cell r="N379">
            <v>76772.067851172455</v>
          </cell>
          <cell r="O379">
            <v>81273.268932986655</v>
          </cell>
          <cell r="P379">
            <v>84339.326565229509</v>
          </cell>
          <cell r="Q379">
            <v>87235.922995736852</v>
          </cell>
        </row>
        <row r="380">
          <cell r="A380" t="str">
            <v>CML_SKBF</v>
          </cell>
          <cell r="M380">
            <v>7.2759576141834259E-12</v>
          </cell>
          <cell r="N380">
            <v>1.4551915228366852E-10</v>
          </cell>
          <cell r="O380">
            <v>-1.4551915228366852E-11</v>
          </cell>
          <cell r="P380">
            <v>-4.3655745685100555E-10</v>
          </cell>
          <cell r="Q380">
            <v>-4.4383341446518898E-10</v>
          </cell>
        </row>
        <row r="381">
          <cell r="A381" t="str">
            <v>CML_SKIV</v>
          </cell>
          <cell r="M381">
            <v>-3.2337084121536463E-9</v>
          </cell>
          <cell r="N381">
            <v>-9.8248165159020573E-10</v>
          </cell>
          <cell r="O381">
            <v>-4.0770373743725941E-9</v>
          </cell>
          <cell r="P381">
            <v>-7.6352080213837326E-10</v>
          </cell>
          <cell r="Q381">
            <v>-4.2382453102618456E-10</v>
          </cell>
        </row>
        <row r="382">
          <cell r="A382" t="str">
            <v>CML_SKKF</v>
          </cell>
          <cell r="M382">
            <v>-9.1404217528179288E-11</v>
          </cell>
          <cell r="N382">
            <v>-1.1420979717513546E-9</v>
          </cell>
          <cell r="O382">
            <v>8.2309270510450006E-11</v>
          </cell>
          <cell r="P382">
            <v>-5.5206328397616744E-10</v>
          </cell>
          <cell r="Q382">
            <v>3.6334313335828483E-10</v>
          </cell>
        </row>
        <row r="383">
          <cell r="A383" t="str">
            <v>CML_SKLO</v>
          </cell>
          <cell r="M383">
            <v>-9.8953023552894592E-10</v>
          </cell>
          <cell r="N383">
            <v>-4.4747139327228069E-10</v>
          </cell>
          <cell r="O383">
            <v>-8.2945916801691055E-10</v>
          </cell>
          <cell r="P383">
            <v>4.3655745685100555E-10</v>
          </cell>
          <cell r="Q383">
            <v>-6.6938810050487518E-10</v>
          </cell>
        </row>
        <row r="384">
          <cell r="A384" t="str">
            <v>CML_SKMI</v>
          </cell>
          <cell r="M384">
            <v>6.5124368120450526E-9</v>
          </cell>
          <cell r="N384">
            <v>8.1956841313512996E-10</v>
          </cell>
          <cell r="O384">
            <v>-8.1411144492449239E-10</v>
          </cell>
          <cell r="P384">
            <v>-1.8917489796876907E-9</v>
          </cell>
          <cell r="Q384">
            <v>6.9466068453039043E-9</v>
          </cell>
        </row>
        <row r="385">
          <cell r="A385" t="str">
            <v>CML_SKPE</v>
          </cell>
          <cell r="M385">
            <v>-4.3811496652779169E-9</v>
          </cell>
          <cell r="N385">
            <v>-2.2708945834892802E-9</v>
          </cell>
          <cell r="O385">
            <v>7.0895112003199756E-10</v>
          </cell>
          <cell r="P385">
            <v>1.5495515981456265E-10</v>
          </cell>
          <cell r="Q385">
            <v>1.1827978596556932E-9</v>
          </cell>
        </row>
        <row r="386">
          <cell r="A386" t="str">
            <v>CML_SKSS</v>
          </cell>
          <cell r="M386">
            <v>6.184563972055912E-11</v>
          </cell>
          <cell r="N386">
            <v>-1.4551915228366852E-11</v>
          </cell>
          <cell r="O386">
            <v>4.3655745685100555E-11</v>
          </cell>
          <cell r="P386">
            <v>3.637978807091713E-12</v>
          </cell>
          <cell r="Q386">
            <v>-2.5465851649641991E-11</v>
          </cell>
        </row>
        <row r="387">
          <cell r="A387" t="str">
            <v>CML_SONK</v>
          </cell>
          <cell r="M387">
            <v>305878.50658999995</v>
          </cell>
          <cell r="N387">
            <v>302036.61039376166</v>
          </cell>
          <cell r="O387">
            <v>322011.26885834185</v>
          </cell>
          <cell r="P387">
            <v>341412.40778702841</v>
          </cell>
          <cell r="Q387">
            <v>361783.32820959279</v>
          </cell>
        </row>
        <row r="388">
          <cell r="A388" t="str">
            <v>CML_SPER</v>
          </cell>
          <cell r="M388">
            <v>71229.786349923001</v>
          </cell>
          <cell r="N388">
            <v>89436.717693358616</v>
          </cell>
          <cell r="O388">
            <v>102841.08675256777</v>
          </cell>
          <cell r="P388">
            <v>69954.751613965331</v>
          </cell>
          <cell r="Q388">
            <v>69672.875920366132</v>
          </cell>
        </row>
        <row r="389">
          <cell r="A389" t="str">
            <v>CML_TOBE</v>
          </cell>
          <cell r="M389">
            <v>-2.9103830456733704E-11</v>
          </cell>
          <cell r="N389">
            <v>7.1054273576010019E-15</v>
          </cell>
          <cell r="O389">
            <v>8.7538865045644343E-11</v>
          </cell>
          <cell r="P389">
            <v>-1.1664269550237805E-10</v>
          </cell>
          <cell r="Q389">
            <v>1.7763568394002505E-15</v>
          </cell>
        </row>
        <row r="390">
          <cell r="A390" t="str">
            <v>CML_U</v>
          </cell>
          <cell r="M390">
            <v>7102774</v>
          </cell>
          <cell r="N390">
            <v>8441959</v>
          </cell>
          <cell r="O390">
            <v>8740946</v>
          </cell>
          <cell r="P390">
            <v>8794802</v>
          </cell>
          <cell r="Q390">
            <v>8691621</v>
          </cell>
        </row>
        <row r="391">
          <cell r="A391" t="str">
            <v>CML_USO</v>
          </cell>
          <cell r="M391">
            <v>29973</v>
          </cell>
          <cell r="N391">
            <v>55059</v>
          </cell>
          <cell r="O391">
            <v>35826</v>
          </cell>
          <cell r="P391">
            <v>57940</v>
          </cell>
          <cell r="Q391">
            <v>42352</v>
          </cell>
        </row>
        <row r="392">
          <cell r="A392" t="str">
            <v>CML_WPHR</v>
          </cell>
          <cell r="M392">
            <v>243470.72643999994</v>
          </cell>
          <cell r="N392">
            <v>326927.83134559978</v>
          </cell>
          <cell r="O392">
            <v>412269.47852079984</v>
          </cell>
          <cell r="P392">
            <v>466237.82723679987</v>
          </cell>
          <cell r="Q392">
            <v>520301.81355549989</v>
          </cell>
        </row>
        <row r="393">
          <cell r="A393" t="str">
            <v>CML_ZINS</v>
          </cell>
          <cell r="M393">
            <v>1103396.9252469421</v>
          </cell>
          <cell r="N393">
            <v>1204135.7669974063</v>
          </cell>
          <cell r="O393">
            <v>1259195.4447133197</v>
          </cell>
          <cell r="P393">
            <v>1305555.7547682275</v>
          </cell>
          <cell r="Q393">
            <v>1324768.3843727533</v>
          </cell>
        </row>
        <row r="394">
          <cell r="A394" t="str">
            <v>CML_AFA_01</v>
          </cell>
          <cell r="M394">
            <v>149455.86011185282</v>
          </cell>
          <cell r="N394">
            <v>156752.21044978942</v>
          </cell>
          <cell r="O394">
            <v>162543.81404364659</v>
          </cell>
          <cell r="P394">
            <v>164912.95114143167</v>
          </cell>
          <cell r="Q394">
            <v>157512.29153539645</v>
          </cell>
        </row>
        <row r="395">
          <cell r="A395" t="str">
            <v>CML_AFA_02</v>
          </cell>
          <cell r="M395">
            <v>16353.741297709723</v>
          </cell>
          <cell r="N395">
            <v>41512.734270453009</v>
          </cell>
          <cell r="O395">
            <v>70266.727257609295</v>
          </cell>
          <cell r="P395">
            <v>96184.155043908133</v>
          </cell>
          <cell r="Q395">
            <v>119231.89521607777</v>
          </cell>
        </row>
        <row r="396">
          <cell r="A396" t="str">
            <v>CML_AFA_03</v>
          </cell>
          <cell r="M396">
            <v>727129.39129907091</v>
          </cell>
          <cell r="N396">
            <v>707943.3111937542</v>
          </cell>
          <cell r="O396">
            <v>727438.58213866106</v>
          </cell>
          <cell r="P396">
            <v>716752.46978468099</v>
          </cell>
          <cell r="Q396">
            <v>710032.94523628394</v>
          </cell>
        </row>
        <row r="397">
          <cell r="A397" t="str">
            <v>CML_AFA_04</v>
          </cell>
          <cell r="M397">
            <v>221862.06677307223</v>
          </cell>
          <cell r="N397">
            <v>300397.26870805642</v>
          </cell>
          <cell r="O397">
            <v>345721.87736548681</v>
          </cell>
          <cell r="P397">
            <v>395699.51356755348</v>
          </cell>
          <cell r="Q397">
            <v>466418.19779737445</v>
          </cell>
        </row>
        <row r="398">
          <cell r="A398" t="str">
            <v>CML_AFA_05</v>
          </cell>
          <cell r="M398">
            <v>15299.506095288563</v>
          </cell>
          <cell r="N398">
            <v>24075.986011419569</v>
          </cell>
          <cell r="O398">
            <v>36579.928079386395</v>
          </cell>
          <cell r="P398">
            <v>51000.324088099231</v>
          </cell>
          <cell r="Q398">
            <v>67590.606945810694</v>
          </cell>
        </row>
        <row r="399">
          <cell r="A399" t="str">
            <v>CML_AFA_06</v>
          </cell>
          <cell r="M399">
            <v>69.083569740372909</v>
          </cell>
          <cell r="N399">
            <v>69.083569740372923</v>
          </cell>
          <cell r="O399">
            <v>69.083569740372923</v>
          </cell>
          <cell r="P399">
            <v>69.083569740372923</v>
          </cell>
          <cell r="Q399">
            <v>69.083569740372923</v>
          </cell>
        </row>
        <row r="400">
          <cell r="A400" t="str">
            <v>CML_AFAF_02</v>
          </cell>
          <cell r="M400">
            <v>118647.71</v>
          </cell>
          <cell r="N400">
            <v>147815.97</v>
          </cell>
          <cell r="O400">
            <v>155272.56</v>
          </cell>
          <cell r="P400">
            <v>152032.9</v>
          </cell>
          <cell r="Q400">
            <v>145310.18</v>
          </cell>
        </row>
        <row r="401">
          <cell r="A401" t="str">
            <v>CML_AFAF_04</v>
          </cell>
          <cell r="M401">
            <v>43598</v>
          </cell>
          <cell r="N401">
            <v>45519</v>
          </cell>
          <cell r="O401">
            <v>45364</v>
          </cell>
          <cell r="P401">
            <v>45167</v>
          </cell>
          <cell r="Q401">
            <v>45380</v>
          </cell>
        </row>
        <row r="402">
          <cell r="A402" t="str">
            <v>CML_AFAF_06</v>
          </cell>
          <cell r="M402">
            <v>4.0000000000000003E-5</v>
          </cell>
          <cell r="N402">
            <v>4.0000000000000003E-5</v>
          </cell>
          <cell r="O402">
            <v>4.0000000000000003E-5</v>
          </cell>
          <cell r="P402">
            <v>4.0000000000000003E-5</v>
          </cell>
          <cell r="Q402">
            <v>4.0000000000000003E-5</v>
          </cell>
        </row>
        <row r="403">
          <cell r="A403" t="str">
            <v>CML_AFAV_01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 t="str">
            <v>CML_AFAV_03</v>
          </cell>
          <cell r="M404">
            <v>1.0000000003174137E-5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 t="str">
            <v>CML_AFAV_06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CML_AUAN_04</v>
          </cell>
          <cell r="M406">
            <v>7679.8665934089995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</row>
        <row r="407">
          <cell r="A407" t="str">
            <v>CML_BERA_01</v>
          </cell>
          <cell r="M407">
            <v>74988.006129999994</v>
          </cell>
          <cell r="N407">
            <v>87319.006129999994</v>
          </cell>
          <cell r="O407">
            <v>67195.006129999994</v>
          </cell>
          <cell r="P407">
            <v>65142.006129999994</v>
          </cell>
          <cell r="Q407">
            <v>63192.006130000009</v>
          </cell>
        </row>
        <row r="408">
          <cell r="A408" t="str">
            <v>CML_BERA_02</v>
          </cell>
          <cell r="M408">
            <v>7725.0530299999955</v>
          </cell>
          <cell r="N408">
            <v>8010.3140799999965</v>
          </cell>
          <cell r="O408">
            <v>8287.7154799999953</v>
          </cell>
          <cell r="P408">
            <v>8404.986004999997</v>
          </cell>
          <cell r="Q408">
            <v>8637.8667049999967</v>
          </cell>
        </row>
        <row r="409">
          <cell r="A409" t="str">
            <v>CML_BERA_03</v>
          </cell>
          <cell r="M409">
            <v>16768.697400000001</v>
          </cell>
          <cell r="N409">
            <v>37968.697400000005</v>
          </cell>
          <cell r="O409">
            <v>24169.697400000001</v>
          </cell>
          <cell r="P409">
            <v>24169.697400000001</v>
          </cell>
          <cell r="Q409">
            <v>6169.6974</v>
          </cell>
        </row>
        <row r="410">
          <cell r="A410" t="str">
            <v>CML_BERA_04</v>
          </cell>
          <cell r="M410">
            <v>8516.5045600000012</v>
          </cell>
          <cell r="N410">
            <v>15181.504560000001</v>
          </cell>
          <cell r="O410">
            <v>17192.504560000001</v>
          </cell>
          <cell r="P410">
            <v>18933.504560000001</v>
          </cell>
          <cell r="Q410">
            <v>20176.504560000001</v>
          </cell>
        </row>
        <row r="411">
          <cell r="A411" t="str">
            <v>CML_BERA_05</v>
          </cell>
          <cell r="M411">
            <v>180.92973000000001</v>
          </cell>
          <cell r="N411">
            <v>1434.72973</v>
          </cell>
          <cell r="O411">
            <v>1489.72973</v>
          </cell>
          <cell r="P411">
            <v>1966.72973</v>
          </cell>
          <cell r="Q411">
            <v>2026.72973</v>
          </cell>
        </row>
        <row r="412">
          <cell r="A412" t="str">
            <v>CML_BERA_06</v>
          </cell>
          <cell r="M412">
            <v>52238.541070000007</v>
          </cell>
          <cell r="N412">
            <v>59489.541070000007</v>
          </cell>
          <cell r="O412">
            <v>65319.541070000007</v>
          </cell>
          <cell r="P412">
            <v>70949.541070000007</v>
          </cell>
          <cell r="Q412">
            <v>81317.541070000007</v>
          </cell>
        </row>
        <row r="413">
          <cell r="A413" t="str">
            <v>CML_ENWA_01</v>
          </cell>
          <cell r="M413">
            <v>57322.521177900016</v>
          </cell>
          <cell r="N413">
            <v>58716.680472560016</v>
          </cell>
          <cell r="O413">
            <v>59663.068997647271</v>
          </cell>
          <cell r="P413">
            <v>60774.387448636968</v>
          </cell>
          <cell r="Q413">
            <v>61822.792821604846</v>
          </cell>
        </row>
        <row r="414">
          <cell r="A414" t="str">
            <v>CML_ENWA_02</v>
          </cell>
          <cell r="M414">
            <v>-7.7504669349082178E-13</v>
          </cell>
          <cell r="N414">
            <v>-3.9999513479216375E-8</v>
          </cell>
          <cell r="O414">
            <v>5.9015516251648137E-8</v>
          </cell>
          <cell r="P414">
            <v>1.1026477175768434E-8</v>
          </cell>
          <cell r="Q414">
            <v>3.7298949151498562E-8</v>
          </cell>
        </row>
        <row r="415">
          <cell r="A415" t="str">
            <v>CML_ENWA_03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 t="str">
            <v>CML_ENWA_04</v>
          </cell>
          <cell r="M416">
            <v>3.5527136788005009E-15</v>
          </cell>
          <cell r="N416">
            <v>1.4210854715202004E-14</v>
          </cell>
          <cell r="O416">
            <v>-5.6000715176196536E-10</v>
          </cell>
          <cell r="P416">
            <v>-4.9170765237249725E-9</v>
          </cell>
          <cell r="Q416">
            <v>8.7996667730294575E-9</v>
          </cell>
        </row>
        <row r="417">
          <cell r="A417" t="str">
            <v>CML_ENWA_05</v>
          </cell>
          <cell r="M417">
            <v>1.1368683772161603E-13</v>
          </cell>
          <cell r="N417">
            <v>-2.0000015865662135E-8</v>
          </cell>
          <cell r="O417">
            <v>3.0640080694865901E-8</v>
          </cell>
          <cell r="P417">
            <v>2.619322003738489E-8</v>
          </cell>
          <cell r="Q417">
            <v>4.4808075472246855E-8</v>
          </cell>
        </row>
        <row r="418">
          <cell r="A418" t="str">
            <v>CML_ENWA_06</v>
          </cell>
          <cell r="M418">
            <v>5.5511151231257827E-16</v>
          </cell>
          <cell r="N418">
            <v>3.9999989875916242E-8</v>
          </cell>
          <cell r="O418">
            <v>-2.4699954748186315E-8</v>
          </cell>
          <cell r="P418">
            <v>-2.1110868164697649E-8</v>
          </cell>
          <cell r="Q418">
            <v>-1.4849201646072174E-8</v>
          </cell>
        </row>
        <row r="419">
          <cell r="A419" t="str">
            <v>CML_HWHB_01</v>
          </cell>
          <cell r="M419">
            <v>42166.39316</v>
          </cell>
          <cell r="N419">
            <v>17754.713963280006</v>
          </cell>
          <cell r="O419">
            <v>18984.196467775899</v>
          </cell>
          <cell r="P419">
            <v>19967.108536086995</v>
          </cell>
          <cell r="Q419">
            <v>20875.245369821067</v>
          </cell>
        </row>
        <row r="420">
          <cell r="A420" t="str">
            <v>CML_HWHB_02</v>
          </cell>
          <cell r="M420">
            <v>123418.26089540013</v>
          </cell>
          <cell r="N420">
            <v>162118.60027960449</v>
          </cell>
          <cell r="O420">
            <v>190634.27876379222</v>
          </cell>
          <cell r="P420">
            <v>219911.03724544344</v>
          </cell>
          <cell r="Q420">
            <v>249455.16955220024</v>
          </cell>
        </row>
        <row r="421">
          <cell r="A421" t="str">
            <v>CML_HWHB_03</v>
          </cell>
          <cell r="M421">
            <v>88361.700149999946</v>
          </cell>
          <cell r="N421">
            <v>40742.146758699979</v>
          </cell>
          <cell r="O421">
            <v>41148.9564835165</v>
          </cell>
          <cell r="P421">
            <v>41158.281410541036</v>
          </cell>
          <cell r="Q421">
            <v>40788.952842785271</v>
          </cell>
        </row>
        <row r="422">
          <cell r="A422" t="str">
            <v>CML_HWHB_04</v>
          </cell>
          <cell r="M422">
            <v>283867.99670999998</v>
          </cell>
          <cell r="N422">
            <v>327017.21651917999</v>
          </cell>
          <cell r="O422">
            <v>331297.95383905893</v>
          </cell>
          <cell r="P422">
            <v>341790.51603226864</v>
          </cell>
          <cell r="Q422">
            <v>333600.43324149313</v>
          </cell>
        </row>
        <row r="423">
          <cell r="A423" t="str">
            <v>CML_HWHB_05</v>
          </cell>
          <cell r="M423">
            <v>3067.6979699999993</v>
          </cell>
          <cell r="N423">
            <v>4105.4094853400002</v>
          </cell>
          <cell r="O423">
            <v>4386.5061242990523</v>
          </cell>
          <cell r="P423">
            <v>4430.4697211361499</v>
          </cell>
          <cell r="Q423">
            <v>4892.3156114562025</v>
          </cell>
        </row>
        <row r="424">
          <cell r="A424" t="str">
            <v>CML_HWHB_06</v>
          </cell>
          <cell r="M424">
            <v>7998.74568</v>
          </cell>
          <cell r="N424">
            <v>8726.6439294400006</v>
          </cell>
          <cell r="O424">
            <v>9341.8719605752667</v>
          </cell>
          <cell r="P424">
            <v>9665.37320870041</v>
          </cell>
          <cell r="Q424">
            <v>9701.5423308232039</v>
          </cell>
        </row>
        <row r="425">
          <cell r="A425" t="str">
            <v>CML_INST_01</v>
          </cell>
          <cell r="M425">
            <v>44494.454690000006</v>
          </cell>
          <cell r="N425">
            <v>51539.893062299998</v>
          </cell>
          <cell r="O425">
            <v>59668.947888900999</v>
          </cell>
          <cell r="P425">
            <v>71552.166682078474</v>
          </cell>
          <cell r="Q425">
            <v>84754.189433307023</v>
          </cell>
        </row>
        <row r="426">
          <cell r="A426" t="str">
            <v>CML_INST_02</v>
          </cell>
          <cell r="M426">
            <v>9247.9468499999966</v>
          </cell>
          <cell r="N426">
            <v>10806.606250916</v>
          </cell>
          <cell r="O426">
            <v>11641.245695876569</v>
          </cell>
          <cell r="P426">
            <v>12331.312662062301</v>
          </cell>
          <cell r="Q426">
            <v>13002.639741039216</v>
          </cell>
        </row>
        <row r="427">
          <cell r="A427" t="str">
            <v>CML_INST_03</v>
          </cell>
          <cell r="M427">
            <v>34740.591250099991</v>
          </cell>
          <cell r="N427">
            <v>79000.485542230032</v>
          </cell>
          <cell r="O427">
            <v>82208.945855252518</v>
          </cell>
          <cell r="P427">
            <v>73368.710422730321</v>
          </cell>
          <cell r="Q427">
            <v>69118.816031890587</v>
          </cell>
        </row>
        <row r="428">
          <cell r="A428" t="str">
            <v>CML_INST_04</v>
          </cell>
          <cell r="M428">
            <v>101414.65247</v>
          </cell>
          <cell r="N428">
            <v>175888.95831325999</v>
          </cell>
          <cell r="O428">
            <v>217914.90381357836</v>
          </cell>
          <cell r="P428">
            <v>244180.80348666274</v>
          </cell>
          <cell r="Q428">
            <v>260440.43163609435</v>
          </cell>
        </row>
        <row r="429">
          <cell r="A429" t="str">
            <v>CML_INST_05</v>
          </cell>
          <cell r="M429">
            <v>10628.74905</v>
          </cell>
          <cell r="N429">
            <v>11766.810494899999</v>
          </cell>
          <cell r="O429">
            <v>13957.628669792939</v>
          </cell>
          <cell r="P429">
            <v>17147.060976752029</v>
          </cell>
          <cell r="Q429">
            <v>19487.94337597529</v>
          </cell>
        </row>
        <row r="430">
          <cell r="A430" t="str">
            <v>CML_INST_06</v>
          </cell>
          <cell r="M430">
            <v>1857.4668400000003</v>
          </cell>
          <cell r="N430">
            <v>1987.41791672</v>
          </cell>
          <cell r="O430">
            <v>2194.7168861388323</v>
          </cell>
          <cell r="P430">
            <v>2311.5752437076667</v>
          </cell>
          <cell r="Q430">
            <v>2309.1505219405535</v>
          </cell>
        </row>
        <row r="431">
          <cell r="A431" t="str">
            <v>CML_LEID_01</v>
          </cell>
          <cell r="M431">
            <v>48196.162509999995</v>
          </cell>
          <cell r="N431">
            <v>195847.08093554003</v>
          </cell>
          <cell r="O431">
            <v>195338.73573835741</v>
          </cell>
          <cell r="P431">
            <v>194853.54903871127</v>
          </cell>
          <cell r="Q431">
            <v>209630.17821822304</v>
          </cell>
        </row>
        <row r="432">
          <cell r="A432" t="str">
            <v>CML_LEID_02</v>
          </cell>
          <cell r="M432">
            <v>4324.100800000002</v>
          </cell>
          <cell r="N432">
            <v>4884.0958771800015</v>
          </cell>
          <cell r="O432">
            <v>5425.7835735715335</v>
          </cell>
          <cell r="P432">
            <v>5782.350006405044</v>
          </cell>
          <cell r="Q432">
            <v>6136.3158651378562</v>
          </cell>
        </row>
        <row r="433">
          <cell r="A433" t="str">
            <v>CML_LEID_03</v>
          </cell>
          <cell r="M433">
            <v>26963.698919959999</v>
          </cell>
          <cell r="N433">
            <v>28527.651457370001</v>
          </cell>
          <cell r="O433">
            <v>29686.914706485946</v>
          </cell>
          <cell r="P433">
            <v>30592.365605110739</v>
          </cell>
          <cell r="Q433">
            <v>31234.805282793877</v>
          </cell>
        </row>
        <row r="434">
          <cell r="A434" t="str">
            <v>CML_LEID_04</v>
          </cell>
          <cell r="M434">
            <v>16287.77462</v>
          </cell>
          <cell r="N434">
            <v>25056.375547960004</v>
          </cell>
          <cell r="O434">
            <v>22333.720939607163</v>
          </cell>
          <cell r="P434">
            <v>25563.062615729596</v>
          </cell>
          <cell r="Q434">
            <v>28191.883526211324</v>
          </cell>
        </row>
        <row r="435">
          <cell r="A435" t="str">
            <v>CML_LEID_05</v>
          </cell>
          <cell r="M435">
            <v>1928.20848</v>
          </cell>
          <cell r="N435">
            <v>2456.4291685999997</v>
          </cell>
          <cell r="O435">
            <v>2740.5705622270802</v>
          </cell>
          <cell r="P435">
            <v>1868.9087659042414</v>
          </cell>
          <cell r="Q435">
            <v>1956.1913815620301</v>
          </cell>
        </row>
        <row r="436">
          <cell r="A436" t="str">
            <v>CML_LEID_06</v>
          </cell>
          <cell r="M436">
            <v>38308.792360000007</v>
          </cell>
          <cell r="N436">
            <v>41695.560316879993</v>
          </cell>
          <cell r="O436">
            <v>43490.788862145317</v>
          </cell>
          <cell r="P436">
            <v>44817.257922440767</v>
          </cell>
          <cell r="Q436">
            <v>45642.58442543706</v>
          </cell>
        </row>
        <row r="437">
          <cell r="A437" t="str">
            <v>CML_LIZK_01</v>
          </cell>
          <cell r="M437">
            <v>167.69251</v>
          </cell>
          <cell r="N437">
            <v>177.41867558000001</v>
          </cell>
          <cell r="O437">
            <v>184.621873808548</v>
          </cell>
          <cell r="P437">
            <v>190.25284095970875</v>
          </cell>
          <cell r="Q437">
            <v>194.2481506198626</v>
          </cell>
        </row>
        <row r="438">
          <cell r="A438" t="str">
            <v>CML_LIZK_02</v>
          </cell>
          <cell r="M438">
            <v>985.85057999999992</v>
          </cell>
          <cell r="N438">
            <v>1148.8299136399999</v>
          </cell>
          <cell r="O438">
            <v>1246.116328933784</v>
          </cell>
          <cell r="P438">
            <v>1338.5805051934649</v>
          </cell>
          <cell r="Q438">
            <v>1424.6086524899968</v>
          </cell>
        </row>
        <row r="439">
          <cell r="A439" t="str">
            <v>CML_LIZK_03</v>
          </cell>
          <cell r="M439">
            <v>7501.7915799999973</v>
          </cell>
          <cell r="N439">
            <v>6644.1354916400014</v>
          </cell>
          <cell r="O439">
            <v>6915.9685926005895</v>
          </cell>
          <cell r="P439">
            <v>7126.9056346749039</v>
          </cell>
          <cell r="Q439">
            <v>7276.5706530030748</v>
          </cell>
        </row>
        <row r="440">
          <cell r="A440" t="str">
            <v>CML_LIZK_04</v>
          </cell>
          <cell r="M440">
            <v>23311.993899999998</v>
          </cell>
          <cell r="N440">
            <v>20876.449546199961</v>
          </cell>
          <cell r="O440">
            <v>21724.033397775718</v>
          </cell>
          <cell r="P440">
            <v>22397.96175562188</v>
          </cell>
          <cell r="Q440">
            <v>22891.486135164923</v>
          </cell>
        </row>
        <row r="441">
          <cell r="A441" t="str">
            <v>CML_LIZK_05</v>
          </cell>
          <cell r="M441">
            <v>27.9</v>
          </cell>
          <cell r="N441">
            <v>29.5182</v>
          </cell>
          <cell r="O441">
            <v>30.716638919999998</v>
          </cell>
          <cell r="P441">
            <v>31.653496407060004</v>
          </cell>
          <cell r="Q441">
            <v>32.318219831608253</v>
          </cell>
        </row>
        <row r="442">
          <cell r="A442" t="str">
            <v>CML_LIZK_06</v>
          </cell>
          <cell r="M442">
            <v>1.55246</v>
          </cell>
          <cell r="N442">
            <v>1.64250268</v>
          </cell>
          <cell r="O442">
            <v>1.7091882888079999</v>
          </cell>
          <cell r="P442">
            <v>1.761318531616644</v>
          </cell>
          <cell r="Q442">
            <v>1.7983062207805933</v>
          </cell>
        </row>
        <row r="443">
          <cell r="A443" t="str">
            <v>CML_MIET_01</v>
          </cell>
          <cell r="M443">
            <v>23743.186340000004</v>
          </cell>
          <cell r="N443">
            <v>47422.402148900001</v>
          </cell>
          <cell r="O443">
            <v>57773.909237108659</v>
          </cell>
          <cell r="P443">
            <v>69513.104772800682</v>
          </cell>
          <cell r="Q443">
            <v>69339.593595428218</v>
          </cell>
        </row>
        <row r="444">
          <cell r="A444" t="str">
            <v>CML_MIET_02</v>
          </cell>
          <cell r="M444">
            <v>1.138533711753098E-13</v>
          </cell>
          <cell r="N444">
            <v>-4.0000361377356963E-8</v>
          </cell>
          <cell r="O444">
            <v>-4.1186459659448005E-9</v>
          </cell>
          <cell r="P444">
            <v>1.8714589322677E-9</v>
          </cell>
          <cell r="Q444">
            <v>-1.4621279451065838E-8</v>
          </cell>
        </row>
        <row r="445">
          <cell r="A445" t="str">
            <v>CML_MIET_03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 t="str">
            <v>CML_MIET_04</v>
          </cell>
          <cell r="M446">
            <v>0</v>
          </cell>
          <cell r="N446">
            <v>-2.4000019038794562E-7</v>
          </cell>
          <cell r="O446">
            <v>4.9937625590246171E-7</v>
          </cell>
          <cell r="P446">
            <v>-3.1080867302080151E-7</v>
          </cell>
          <cell r="Q446">
            <v>4.3792783799290191E-7</v>
          </cell>
        </row>
        <row r="447">
          <cell r="A447" t="str">
            <v>CML_MIET_05</v>
          </cell>
          <cell r="M447">
            <v>-2.2737367544323206E-13</v>
          </cell>
          <cell r="N447">
            <v>-4.0000145418161992E-8</v>
          </cell>
          <cell r="O447">
            <v>4.6971877054602373E-8</v>
          </cell>
          <cell r="P447">
            <v>4.3695422391465399E-8</v>
          </cell>
          <cell r="Q447">
            <v>-2.0634274733311031E-8</v>
          </cell>
        </row>
        <row r="448">
          <cell r="A448" t="str">
            <v>CML_MIET_06</v>
          </cell>
          <cell r="M448">
            <v>6.8611782921834674E-14</v>
          </cell>
          <cell r="N448">
            <v>1.9999904621315068E-8</v>
          </cell>
          <cell r="O448">
            <v>-2.045199187783453E-8</v>
          </cell>
          <cell r="P448">
            <v>3.647422341934714E-8</v>
          </cell>
          <cell r="Q448">
            <v>-1.7824928422172093E-8</v>
          </cell>
        </row>
        <row r="449">
          <cell r="A449" t="str">
            <v>CML_PGK_01</v>
          </cell>
          <cell r="M449">
            <v>150319.68862999999</v>
          </cell>
          <cell r="N449">
            <v>87073.128571380075</v>
          </cell>
          <cell r="O449">
            <v>95947.968967310066</v>
          </cell>
          <cell r="P449">
            <v>103759.71558733142</v>
          </cell>
          <cell r="Q449">
            <v>111238.18364755886</v>
          </cell>
        </row>
        <row r="450">
          <cell r="A450" t="str">
            <v>CML_PGK_02</v>
          </cell>
          <cell r="M450">
            <v>122954.28503999999</v>
          </cell>
          <cell r="N450">
            <v>140007.55757231984</v>
          </cell>
          <cell r="O450">
            <v>156659.57612735612</v>
          </cell>
          <cell r="P450">
            <v>162335.10953106766</v>
          </cell>
          <cell r="Q450">
            <v>167207.15441714588</v>
          </cell>
        </row>
        <row r="451">
          <cell r="A451" t="str">
            <v>CML_PGK_03</v>
          </cell>
          <cell r="M451">
            <v>287964.19076076994</v>
          </cell>
          <cell r="N451">
            <v>275272.69982066005</v>
          </cell>
          <cell r="O451">
            <v>263293.5504395708</v>
          </cell>
          <cell r="P451">
            <v>244857.59640283452</v>
          </cell>
          <cell r="Q451">
            <v>237820.61800232335</v>
          </cell>
        </row>
        <row r="452">
          <cell r="A452" t="str">
            <v>CML_PGK_04</v>
          </cell>
          <cell r="M452">
            <v>45450.825629999999</v>
          </cell>
          <cell r="N452">
            <v>64684.877516540007</v>
          </cell>
          <cell r="O452">
            <v>73216.605090911529</v>
          </cell>
          <cell r="P452">
            <v>77647.303751936124</v>
          </cell>
          <cell r="Q452">
            <v>81528.588927601872</v>
          </cell>
        </row>
        <row r="453">
          <cell r="A453" t="str">
            <v>CML_PGK_05</v>
          </cell>
          <cell r="M453">
            <v>22909.675650000001</v>
          </cell>
          <cell r="N453">
            <v>24058.576837700006</v>
          </cell>
          <cell r="O453">
            <v>26341.087450100618</v>
          </cell>
          <cell r="P453">
            <v>23107.818925003787</v>
          </cell>
          <cell r="Q453">
            <v>24486.178014625541</v>
          </cell>
        </row>
        <row r="454">
          <cell r="A454" t="str">
            <v>CML_PGK_06</v>
          </cell>
          <cell r="M454">
            <v>53927.356010000003</v>
          </cell>
          <cell r="N454">
            <v>49185.738658580005</v>
          </cell>
          <cell r="O454">
            <v>45535.882478918327</v>
          </cell>
          <cell r="P454">
            <v>47916.309541828945</v>
          </cell>
          <cell r="Q454">
            <v>48612.111794362521</v>
          </cell>
        </row>
        <row r="455">
          <cell r="A455" t="str">
            <v>CML_PNK_01</v>
          </cell>
          <cell r="M455">
            <v>124694.40367999999</v>
          </cell>
          <cell r="N455">
            <v>85699.48508959997</v>
          </cell>
          <cell r="O455">
            <v>96886.668738529726</v>
          </cell>
          <cell r="P455">
            <v>106914.39660686754</v>
          </cell>
          <cell r="Q455">
            <v>116720.20899796404</v>
          </cell>
        </row>
        <row r="456">
          <cell r="A456" t="str">
            <v>CML_PNK_02</v>
          </cell>
          <cell r="M456">
            <v>91157.677950000012</v>
          </cell>
          <cell r="N456">
            <v>104014.81327110012</v>
          </cell>
          <cell r="O456">
            <v>117058.6645475065</v>
          </cell>
          <cell r="P456">
            <v>121537.71548724693</v>
          </cell>
          <cell r="Q456">
            <v>125477.72175471079</v>
          </cell>
        </row>
        <row r="457">
          <cell r="A457" t="str">
            <v>CML_PNK_03</v>
          </cell>
          <cell r="M457">
            <v>205518.65522298001</v>
          </cell>
          <cell r="N457">
            <v>200403.87922404992</v>
          </cell>
          <cell r="O457">
            <v>190953.62475222291</v>
          </cell>
          <cell r="P457">
            <v>177353.35503625838</v>
          </cell>
          <cell r="Q457">
            <v>172609.01186607525</v>
          </cell>
        </row>
        <row r="458">
          <cell r="A458" t="str">
            <v>CML_PNK_04</v>
          </cell>
          <cell r="M458">
            <v>50153.831140000002</v>
          </cell>
          <cell r="N458">
            <v>71169.365346120001</v>
          </cell>
          <cell r="O458">
            <v>81032.289282372454</v>
          </cell>
          <cell r="P458">
            <v>86217.579245473637</v>
          </cell>
          <cell r="Q458">
            <v>90895.087265658338</v>
          </cell>
        </row>
        <row r="459">
          <cell r="A459" t="str">
            <v>CML_PNK_05</v>
          </cell>
          <cell r="M459">
            <v>19071.717489999999</v>
          </cell>
          <cell r="N459">
            <v>20449.783104399998</v>
          </cell>
          <cell r="O459">
            <v>23325.618316820455</v>
          </cell>
          <cell r="P459">
            <v>21825.843062612061</v>
          </cell>
          <cell r="Q459">
            <v>23237.515334157833</v>
          </cell>
        </row>
        <row r="460">
          <cell r="A460" t="str">
            <v>CML_PNK_06</v>
          </cell>
          <cell r="M460">
            <v>43392.263129999999</v>
          </cell>
          <cell r="N460">
            <v>40841.194391540012</v>
          </cell>
          <cell r="O460">
            <v>38675.730863436511</v>
          </cell>
          <cell r="P460">
            <v>40875.286650109978</v>
          </cell>
          <cell r="Q460">
            <v>41405.852034911164</v>
          </cell>
        </row>
        <row r="461">
          <cell r="A461" t="str">
            <v>CML_REIK_01</v>
          </cell>
          <cell r="M461">
            <v>16757.945950000001</v>
          </cell>
          <cell r="N461">
            <v>17900.985415139989</v>
          </cell>
          <cell r="O461">
            <v>20032.583747764616</v>
          </cell>
          <cell r="P461">
            <v>22005.018258034357</v>
          </cell>
          <cell r="Q461">
            <v>23962.565282518546</v>
          </cell>
        </row>
        <row r="462">
          <cell r="A462" t="str">
            <v>CML_REIK_02</v>
          </cell>
          <cell r="M462">
            <v>8168.7869699999992</v>
          </cell>
          <cell r="N462">
            <v>8955.400576782411</v>
          </cell>
          <cell r="O462">
            <v>9599.4416016929154</v>
          </cell>
          <cell r="P462">
            <v>10108.446966142523</v>
          </cell>
          <cell r="Q462">
            <v>10571.623354312971</v>
          </cell>
        </row>
        <row r="463">
          <cell r="A463" t="str">
            <v>CML_REIK_03</v>
          </cell>
          <cell r="M463">
            <v>28307.985060042003</v>
          </cell>
          <cell r="N463">
            <v>21033.140193489988</v>
          </cell>
          <cell r="O463">
            <v>19491.287331036765</v>
          </cell>
          <cell r="P463">
            <v>17847.336167596801</v>
          </cell>
          <cell r="Q463">
            <v>16815.882238887556</v>
          </cell>
        </row>
        <row r="464">
          <cell r="A464" t="str">
            <v>CML_REIK_04</v>
          </cell>
          <cell r="M464">
            <v>10577.184379999999</v>
          </cell>
          <cell r="N464">
            <v>16074.389074040002</v>
          </cell>
          <cell r="O464">
            <v>18171.461968046024</v>
          </cell>
          <cell r="P464">
            <v>19906.741370248827</v>
          </cell>
          <cell r="Q464">
            <v>21309.388202711038</v>
          </cell>
        </row>
        <row r="465">
          <cell r="A465" t="str">
            <v>CML_REIK_05</v>
          </cell>
          <cell r="M465">
            <v>1995.8468599999999</v>
          </cell>
          <cell r="N465">
            <v>2831.3750158800003</v>
          </cell>
          <cell r="O465">
            <v>3089.1193762273274</v>
          </cell>
          <cell r="P465">
            <v>2781.7204507488977</v>
          </cell>
          <cell r="Q465">
            <v>2980.3084606356742</v>
          </cell>
        </row>
        <row r="466">
          <cell r="A466" t="str">
            <v>CML_REIK_06</v>
          </cell>
          <cell r="M466">
            <v>7036.8464800000002</v>
          </cell>
          <cell r="N466">
            <v>9976.7775758400003</v>
          </cell>
          <cell r="O466">
            <v>10889.374908219104</v>
          </cell>
          <cell r="P466">
            <v>11690.063352457986</v>
          </cell>
          <cell r="Q466">
            <v>11596.155456671029</v>
          </cell>
        </row>
        <row r="467">
          <cell r="A467" t="str">
            <v>CML_SONK_01</v>
          </cell>
          <cell r="M467">
            <v>57230.403419999995</v>
          </cell>
          <cell r="N467">
            <v>80797.241818360024</v>
          </cell>
          <cell r="O467">
            <v>85973.454001788225</v>
          </cell>
          <cell r="P467">
            <v>89170.853046991862</v>
          </cell>
          <cell r="Q467">
            <v>95959.517124612699</v>
          </cell>
        </row>
        <row r="468">
          <cell r="A468" t="str">
            <v>CML_SONK_02</v>
          </cell>
          <cell r="M468">
            <v>21907.181260000001</v>
          </cell>
          <cell r="N468">
            <v>24772.525776861214</v>
          </cell>
          <cell r="O468">
            <v>27856.952593476351</v>
          </cell>
          <cell r="P468">
            <v>29596.166305080329</v>
          </cell>
          <cell r="Q468">
            <v>31387.392711234985</v>
          </cell>
        </row>
        <row r="469">
          <cell r="A469" t="str">
            <v>CML_SONK_03</v>
          </cell>
          <cell r="M469">
            <v>49122.989219999996</v>
          </cell>
          <cell r="N469">
            <v>51975.238594759991</v>
          </cell>
          <cell r="O469">
            <v>54084.392681704427</v>
          </cell>
          <cell r="P469">
            <v>55733.966658507183</v>
          </cell>
          <cell r="Q469">
            <v>56904.379958334001</v>
          </cell>
        </row>
        <row r="470">
          <cell r="A470" t="str">
            <v>CML_SONK_04</v>
          </cell>
          <cell r="M470">
            <v>13863.228289999999</v>
          </cell>
          <cell r="N470">
            <v>22696.457530820033</v>
          </cell>
          <cell r="O470">
            <v>27159.705298171295</v>
          </cell>
          <cell r="P470">
            <v>36906.647465890899</v>
          </cell>
          <cell r="Q470">
            <v>44105.946818448778</v>
          </cell>
        </row>
        <row r="471">
          <cell r="A471" t="str">
            <v>CML_SONK_05</v>
          </cell>
          <cell r="M471">
            <v>2497.7699499999994</v>
          </cell>
          <cell r="N471">
            <v>2685.5760245400002</v>
          </cell>
          <cell r="O471">
            <v>2924.1868239233081</v>
          </cell>
          <cell r="P471">
            <v>2175.7743809922281</v>
          </cell>
          <cell r="Q471">
            <v>2947.4360933820708</v>
          </cell>
        </row>
        <row r="472">
          <cell r="A472" t="str">
            <v>CML_SONK_06</v>
          </cell>
          <cell r="M472">
            <v>161256.93445000006</v>
          </cell>
          <cell r="N472">
            <v>119109.57064842008</v>
          </cell>
          <cell r="O472">
            <v>124012.57745927894</v>
          </cell>
          <cell r="P472">
            <v>127828.99992956594</v>
          </cell>
          <cell r="Q472">
            <v>130478.6555035802</v>
          </cell>
        </row>
        <row r="473">
          <cell r="A473" t="str">
            <v>CML_SPER_01</v>
          </cell>
          <cell r="M473">
            <v>11387.48129</v>
          </cell>
          <cell r="N473">
            <v>8148.1672048599994</v>
          </cell>
          <cell r="O473">
            <v>8505.4057085484128</v>
          </cell>
          <cell r="P473">
            <v>8773.8968540463411</v>
          </cell>
          <cell r="Q473">
            <v>8969.7322792588093</v>
          </cell>
        </row>
        <row r="474">
          <cell r="A474" t="str">
            <v>CML_SPER_02</v>
          </cell>
          <cell r="M474">
            <v>35837.464809999998</v>
          </cell>
          <cell r="N474">
            <v>32735.926245868592</v>
          </cell>
          <cell r="O474">
            <v>30285.223967499347</v>
          </cell>
          <cell r="P474">
            <v>28108.577565275427</v>
          </cell>
          <cell r="Q474">
            <v>26770.29761199353</v>
          </cell>
        </row>
        <row r="475">
          <cell r="A475" t="str">
            <v>CML_SPER_03</v>
          </cell>
          <cell r="M475">
            <v>15947.498929923</v>
          </cell>
          <cell r="N475">
            <v>36445.39586799001</v>
          </cell>
          <cell r="O475">
            <v>48273.01346025565</v>
          </cell>
          <cell r="P475">
            <v>16049.682905202693</v>
          </cell>
          <cell r="Q475">
            <v>15228.367112344486</v>
          </cell>
        </row>
        <row r="476">
          <cell r="A476" t="str">
            <v>CML_SPER_04</v>
          </cell>
          <cell r="M476">
            <v>3731.6945699999997</v>
          </cell>
          <cell r="N476">
            <v>5838.7788550599998</v>
          </cell>
          <cell r="O476">
            <v>7954.0621653754342</v>
          </cell>
          <cell r="P476">
            <v>9313.0424400769916</v>
          </cell>
          <cell r="Q476">
            <v>10180.464628893254</v>
          </cell>
        </row>
        <row r="477">
          <cell r="A477" t="str">
            <v>CML_SPER_05</v>
          </cell>
          <cell r="M477">
            <v>1298.9223099999999</v>
          </cell>
          <cell r="N477">
            <v>2626.0470620599999</v>
          </cell>
          <cell r="O477">
            <v>4068.3280071935483</v>
          </cell>
          <cell r="P477">
            <v>3623.273296648395</v>
          </cell>
          <cell r="Q477">
            <v>4351.9238855535623</v>
          </cell>
        </row>
        <row r="478">
          <cell r="A478" t="str">
            <v>CML_SPER_06</v>
          </cell>
          <cell r="M478">
            <v>3026.72444</v>
          </cell>
          <cell r="N478">
            <v>3642.4024575199996</v>
          </cell>
          <cell r="O478">
            <v>3755.0534436953117</v>
          </cell>
          <cell r="P478">
            <v>4086.2785527154192</v>
          </cell>
          <cell r="Q478">
            <v>4172.090402322443</v>
          </cell>
        </row>
        <row r="479">
          <cell r="A479" t="str">
            <v>CML_TKA_01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CML_TKA_02</v>
          </cell>
          <cell r="M480">
            <v>-2.9802549317281546E-15</v>
          </cell>
          <cell r="N480">
            <v>-2.9802549317281546E-15</v>
          </cell>
          <cell r="O480">
            <v>-2.9802549317281546E-15</v>
          </cell>
          <cell r="P480">
            <v>-2.9802549317281546E-15</v>
          </cell>
          <cell r="Q480">
            <v>-2.9802549317281546E-15</v>
          </cell>
        </row>
        <row r="481">
          <cell r="A481" t="str">
            <v>CML_TKA_03</v>
          </cell>
          <cell r="M481">
            <v>407810.02814000001</v>
          </cell>
          <cell r="N481">
            <v>440465.02814000007</v>
          </cell>
          <cell r="O481">
            <v>342700.02814000001</v>
          </cell>
          <cell r="P481">
            <v>330449.02814000001</v>
          </cell>
          <cell r="Q481">
            <v>334488.02814000001</v>
          </cell>
        </row>
        <row r="482">
          <cell r="A482" t="str">
            <v>CML_TKA_04</v>
          </cell>
          <cell r="M482">
            <v>1740.0000099999925</v>
          </cell>
          <cell r="N482">
            <v>1590.0000099999925</v>
          </cell>
          <cell r="O482">
            <v>1305.0000099999925</v>
          </cell>
          <cell r="P482">
            <v>1230.0000099999925</v>
          </cell>
          <cell r="Q482">
            <v>1230.0000099999925</v>
          </cell>
        </row>
        <row r="483">
          <cell r="A483" t="str">
            <v>CML_TKA_05</v>
          </cell>
          <cell r="M483">
            <v>16000</v>
          </cell>
          <cell r="N483">
            <v>16940</v>
          </cell>
          <cell r="O483">
            <v>18560</v>
          </cell>
          <cell r="P483">
            <v>20310</v>
          </cell>
          <cell r="Q483">
            <v>22010</v>
          </cell>
        </row>
        <row r="484">
          <cell r="A484" t="str">
            <v>CML_TKA_06</v>
          </cell>
          <cell r="M484">
            <v>4.4408920985006262E-16</v>
          </cell>
          <cell r="N484">
            <v>4.4408920985006262E-16</v>
          </cell>
          <cell r="O484">
            <v>4.4408920985006262E-16</v>
          </cell>
          <cell r="P484">
            <v>4.4408920985006262E-16</v>
          </cell>
          <cell r="Q484">
            <v>4.4408920985006262E-16</v>
          </cell>
        </row>
        <row r="485">
          <cell r="A485" t="str">
            <v>CML_TKI_01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</row>
        <row r="486">
          <cell r="A486" t="str">
            <v>CML_TKI_02</v>
          </cell>
          <cell r="M486">
            <v>26474.881979590002</v>
          </cell>
          <cell r="N486">
            <v>30827.881979590002</v>
          </cell>
          <cell r="O486">
            <v>32341.881979590002</v>
          </cell>
          <cell r="P486">
            <v>33634.881979590005</v>
          </cell>
          <cell r="Q486">
            <v>35128.881979590005</v>
          </cell>
        </row>
        <row r="487">
          <cell r="A487" t="str">
            <v>CML_TKI_03</v>
          </cell>
          <cell r="M487">
            <v>427990.37203000003</v>
          </cell>
          <cell r="N487">
            <v>530295.37202999997</v>
          </cell>
          <cell r="O487">
            <v>506633.37203000003</v>
          </cell>
          <cell r="P487">
            <v>598470.37202999997</v>
          </cell>
          <cell r="Q487">
            <v>670074.37202999997</v>
          </cell>
        </row>
        <row r="488">
          <cell r="A488" t="str">
            <v>CML_TKI_04</v>
          </cell>
          <cell r="M488">
            <v>31283</v>
          </cell>
          <cell r="N488">
            <v>108005</v>
          </cell>
          <cell r="O488">
            <v>79686</v>
          </cell>
          <cell r="P488">
            <v>81812</v>
          </cell>
          <cell r="Q488">
            <v>83661</v>
          </cell>
        </row>
        <row r="489">
          <cell r="A489" t="str">
            <v>CML_TKI_05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</row>
        <row r="490">
          <cell r="A490" t="str">
            <v>CML_TKI_06</v>
          </cell>
          <cell r="M490">
            <v>3.1474822748123188E-14</v>
          </cell>
          <cell r="N490">
            <v>3.1474822748123188E-14</v>
          </cell>
          <cell r="O490">
            <v>3.1474822748123188E-14</v>
          </cell>
          <cell r="P490">
            <v>3.1474822748123188E-14</v>
          </cell>
          <cell r="Q490">
            <v>3.1474822748123188E-14</v>
          </cell>
        </row>
        <row r="491">
          <cell r="A491" t="str">
            <v>CML_WPHR_01</v>
          </cell>
          <cell r="M491">
            <v>55356.805909999995</v>
          </cell>
          <cell r="N491">
            <v>51364.805910000003</v>
          </cell>
          <cell r="O491">
            <v>52385.805910000003</v>
          </cell>
          <cell r="P491">
            <v>51403.805910000003</v>
          </cell>
          <cell r="Q491">
            <v>50432.805910000003</v>
          </cell>
        </row>
        <row r="492">
          <cell r="A492" t="str">
            <v>CML_WPHR_02</v>
          </cell>
          <cell r="M492">
            <v>85903.015589999966</v>
          </cell>
          <cell r="N492">
            <v>165403.21373559997</v>
          </cell>
          <cell r="O492">
            <v>244747.94645079982</v>
          </cell>
          <cell r="P492">
            <v>289866.55704679998</v>
          </cell>
          <cell r="Q492">
            <v>334987.66192549991</v>
          </cell>
        </row>
        <row r="493">
          <cell r="A493" t="str">
            <v>CML_WPHR_03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</row>
        <row r="494">
          <cell r="A494" t="str">
            <v>CML_WPHR_04</v>
          </cell>
          <cell r="M494">
            <v>101603.97967</v>
          </cell>
          <cell r="N494">
            <v>109453.97967</v>
          </cell>
          <cell r="O494">
            <v>114293.97967000003</v>
          </cell>
          <cell r="P494">
            <v>124135.97967000003</v>
          </cell>
          <cell r="Q494">
            <v>133980.97967000003</v>
          </cell>
        </row>
        <row r="495">
          <cell r="A495" t="str">
            <v>CML_WPHR_05</v>
          </cell>
          <cell r="M495">
            <v>294.06446</v>
          </cell>
          <cell r="N495">
            <v>392.97122000000002</v>
          </cell>
          <cell r="O495">
            <v>528.88568000000009</v>
          </cell>
          <cell r="P495">
            <v>518.62380000000007</v>
          </cell>
          <cell r="Q495">
            <v>587.50524000000007</v>
          </cell>
        </row>
        <row r="496">
          <cell r="A496" t="str">
            <v>CML_WPHR_06</v>
          </cell>
          <cell r="M496">
            <v>312.86081000000001</v>
          </cell>
          <cell r="N496">
            <v>312.86081000000001</v>
          </cell>
          <cell r="O496">
            <v>312.86081000000001</v>
          </cell>
          <cell r="P496">
            <v>312.86081000000001</v>
          </cell>
          <cell r="Q496">
            <v>312.86081000000001</v>
          </cell>
        </row>
        <row r="497">
          <cell r="A497" t="str">
            <v>CML_ZINS_01</v>
          </cell>
          <cell r="M497">
            <v>189095.75427728557</v>
          </cell>
          <cell r="N497">
            <v>223379.268826771</v>
          </cell>
          <cell r="O497">
            <v>231974.67484449068</v>
          </cell>
          <cell r="P497">
            <v>236850.98304274437</v>
          </cell>
          <cell r="Q497">
            <v>232003.37938553572</v>
          </cell>
        </row>
        <row r="498">
          <cell r="A498" t="str">
            <v>CML_ZINS_02</v>
          </cell>
          <cell r="M498">
            <v>8031.8295600880147</v>
          </cell>
          <cell r="N498">
            <v>33224.90870850283</v>
          </cell>
          <cell r="O498">
            <v>43730.434458074946</v>
          </cell>
          <cell r="P498">
            <v>51711.3296032496</v>
          </cell>
          <cell r="Q498">
            <v>54476.040619918051</v>
          </cell>
        </row>
        <row r="499">
          <cell r="A499" t="str">
            <v>CML_ZINS_03</v>
          </cell>
          <cell r="M499">
            <v>683939.57085339096</v>
          </cell>
          <cell r="N499">
            <v>688439.40807090211</v>
          </cell>
          <cell r="O499">
            <v>683707.13681868918</v>
          </cell>
          <cell r="P499">
            <v>670778.51009765523</v>
          </cell>
          <cell r="Q499">
            <v>656175.37793789525</v>
          </cell>
        </row>
        <row r="500">
          <cell r="A500" t="str">
            <v>CML_ZINS_04</v>
          </cell>
          <cell r="M500">
            <v>203796.02076450002</v>
          </cell>
          <cell r="N500">
            <v>230629.07902806337</v>
          </cell>
          <cell r="O500">
            <v>259919.73576951845</v>
          </cell>
          <cell r="P500">
            <v>296041.87929707451</v>
          </cell>
          <cell r="Q500">
            <v>321168.1250217362</v>
          </cell>
        </row>
        <row r="501">
          <cell r="A501" t="str">
            <v>CML_ZINS_05</v>
          </cell>
          <cell r="M501">
            <v>15734.397856416803</v>
          </cell>
          <cell r="N501">
            <v>25670.244283459659</v>
          </cell>
          <cell r="O501">
            <v>37077.098598386241</v>
          </cell>
          <cell r="P501">
            <v>47393.182358923885</v>
          </cell>
          <cell r="Q501">
            <v>58172.08489464259</v>
          </cell>
        </row>
        <row r="502">
          <cell r="A502" t="str">
            <v>CML_ZINS_06</v>
          </cell>
          <cell r="M502">
            <v>2799.3519352518042</v>
          </cell>
          <cell r="N502">
            <v>2792.8580796962087</v>
          </cell>
          <cell r="O502">
            <v>2786.3642241406133</v>
          </cell>
          <cell r="P502">
            <v>2779.8703685850187</v>
          </cell>
          <cell r="Q502">
            <v>2773.3765130294241</v>
          </cell>
        </row>
        <row r="503">
          <cell r="A503" t="str">
            <v>CML_BL0210_01_ALAN_AFA</v>
          </cell>
          <cell r="M503">
            <v>574.78659484004095</v>
          </cell>
          <cell r="N503">
            <v>574.78659484004095</v>
          </cell>
          <cell r="O503">
            <v>574.78659484004095</v>
          </cell>
          <cell r="P503">
            <v>574.78659484004095</v>
          </cell>
          <cell r="Q503">
            <v>574.78659484004095</v>
          </cell>
        </row>
        <row r="504">
          <cell r="A504" t="str">
            <v>CML_BL0310a_06_ALAN_AFA</v>
          </cell>
          <cell r="M504">
            <v>69.083569740372909</v>
          </cell>
          <cell r="N504">
            <v>69.083569740372923</v>
          </cell>
          <cell r="O504">
            <v>69.083569740372923</v>
          </cell>
          <cell r="P504">
            <v>69.083569740372923</v>
          </cell>
          <cell r="Q504">
            <v>69.083569740372923</v>
          </cell>
        </row>
        <row r="505">
          <cell r="A505" t="str">
            <v>CML_BL0310b_01_ALAN_AFA</v>
          </cell>
          <cell r="M505">
            <v>59978.948122271635</v>
          </cell>
          <cell r="N505">
            <v>59889.713460410268</v>
          </cell>
          <cell r="O505">
            <v>59645.934057889834</v>
          </cell>
          <cell r="P505">
            <v>59588.965569275002</v>
          </cell>
          <cell r="Q505">
            <v>59486.445359221165</v>
          </cell>
        </row>
        <row r="506">
          <cell r="A506" t="str">
            <v>CML_BL0310b_01_AUC_AFA</v>
          </cell>
          <cell r="M506">
            <v>2005.7675711499996</v>
          </cell>
          <cell r="N506">
            <v>4011.5296253999995</v>
          </cell>
          <cell r="O506">
            <v>4011.5296253999995</v>
          </cell>
          <cell r="P506">
            <v>4011.5296253999995</v>
          </cell>
          <cell r="Q506">
            <v>4011.5296253999995</v>
          </cell>
        </row>
        <row r="507">
          <cell r="A507" t="str">
            <v>CML_BL0310b_01_INVE_AFA</v>
          </cell>
          <cell r="M507">
            <v>3381.6764849868</v>
          </cell>
          <cell r="N507">
            <v>9785.0027149875004</v>
          </cell>
          <cell r="O507">
            <v>16176.651156665997</v>
          </cell>
          <cell r="P507">
            <v>18663.314670000003</v>
          </cell>
          <cell r="Q507">
            <v>20836.645829999994</v>
          </cell>
        </row>
        <row r="508">
          <cell r="A508" t="str">
            <v>CML_BL0310b_03_ALAN_AFA</v>
          </cell>
          <cell r="M508">
            <v>383091.84256087593</v>
          </cell>
          <cell r="N508">
            <v>338425.42871234094</v>
          </cell>
          <cell r="O508">
            <v>332110.43944808259</v>
          </cell>
          <cell r="P508">
            <v>320791.46983371553</v>
          </cell>
          <cell r="Q508">
            <v>312048.42014414613</v>
          </cell>
        </row>
        <row r="509">
          <cell r="A509" t="str">
            <v>CML_BL0310b_03_AUC_AFA</v>
          </cell>
          <cell r="M509">
            <v>2932.7245683999995</v>
          </cell>
          <cell r="N509">
            <v>5865.449136799999</v>
          </cell>
          <cell r="O509">
            <v>5865.449136799999</v>
          </cell>
          <cell r="P509">
            <v>5865.449136799999</v>
          </cell>
          <cell r="Q509">
            <v>5865.449136799999</v>
          </cell>
        </row>
        <row r="510">
          <cell r="A510" t="str">
            <v>CML_BL0310b_03_INVE_AFA</v>
          </cell>
          <cell r="M510">
            <v>4135.3470469949998</v>
          </cell>
          <cell r="N510">
            <v>14295.204714928048</v>
          </cell>
          <cell r="O510">
            <v>24828.07563585609</v>
          </cell>
          <cell r="P510">
            <v>35741.967285856095</v>
          </cell>
          <cell r="Q510">
            <v>45535.025335856095</v>
          </cell>
        </row>
        <row r="511">
          <cell r="A511" t="str">
            <v>CML_BL0310b_05_INVE_AFA</v>
          </cell>
          <cell r="M511">
            <v>102.79033569999999</v>
          </cell>
          <cell r="N511">
            <v>262.37930790000001</v>
          </cell>
          <cell r="O511">
            <v>399.40297950000001</v>
          </cell>
          <cell r="P511">
            <v>558.74610619999999</v>
          </cell>
          <cell r="Q511">
            <v>719.90867989999992</v>
          </cell>
        </row>
        <row r="512">
          <cell r="A512" t="str">
            <v>CML_BL0310c_01_ALAN_AFA</v>
          </cell>
          <cell r="M512">
            <v>427.00127497048328</v>
          </cell>
          <cell r="N512">
            <v>427.00127497048334</v>
          </cell>
          <cell r="O512">
            <v>427.00127497048334</v>
          </cell>
          <cell r="P512">
            <v>427.00127497048328</v>
          </cell>
          <cell r="Q512">
            <v>427.00127497048334</v>
          </cell>
        </row>
        <row r="513">
          <cell r="A513" t="str">
            <v>CML_BL0310c_01_INVE_AFA</v>
          </cell>
          <cell r="M513">
            <v>4.9999950000000006E-4</v>
          </cell>
          <cell r="N513">
            <v>149.99985000000001</v>
          </cell>
          <cell r="O513">
            <v>149.99985000000001</v>
          </cell>
          <cell r="P513">
            <v>149.99985000000001</v>
          </cell>
          <cell r="Q513">
            <v>149.99985000000001</v>
          </cell>
        </row>
        <row r="514">
          <cell r="A514" t="str">
            <v>CML_BL0320_01_ALAN_AFA</v>
          </cell>
          <cell r="M514">
            <v>36776.068681642602</v>
          </cell>
          <cell r="N514">
            <v>29651.571387107946</v>
          </cell>
          <cell r="O514">
            <v>23925.751310894266</v>
          </cell>
          <cell r="P514">
            <v>18880.459610253336</v>
          </cell>
          <cell r="Q514">
            <v>11036.064023120502</v>
          </cell>
        </row>
        <row r="515">
          <cell r="A515" t="str">
            <v>CML_BL0320_01_INVE_AFA</v>
          </cell>
          <cell r="M515">
            <v>5135.2</v>
          </cell>
          <cell r="N515">
            <v>12275.4</v>
          </cell>
          <cell r="O515">
            <v>20114.599999999999</v>
          </cell>
          <cell r="P515">
            <v>26945.200000000001</v>
          </cell>
          <cell r="Q515">
            <v>28912.2</v>
          </cell>
        </row>
        <row r="516">
          <cell r="A516" t="str">
            <v>CML_BL0320_02_INVE_AFA</v>
          </cell>
          <cell r="M516">
            <v>16353.692271020022</v>
          </cell>
          <cell r="N516">
            <v>41512.575150378994</v>
          </cell>
          <cell r="O516">
            <v>70266.460404136233</v>
          </cell>
          <cell r="P516">
            <v>96183.779257053946</v>
          </cell>
          <cell r="Q516">
            <v>119231.40813582421</v>
          </cell>
        </row>
        <row r="517">
          <cell r="A517" t="str">
            <v>CML_BL0320_03_ALAN_AFA</v>
          </cell>
          <cell r="M517">
            <v>328246.82708412007</v>
          </cell>
          <cell r="N517">
            <v>314912.97177668533</v>
          </cell>
          <cell r="O517">
            <v>298519.72062262247</v>
          </cell>
          <cell r="P517">
            <v>258363.68623300924</v>
          </cell>
          <cell r="Q517">
            <v>222149.15332418191</v>
          </cell>
        </row>
        <row r="518">
          <cell r="A518" t="str">
            <v>CML_BL0320_03_AUC_AFA</v>
          </cell>
          <cell r="M518">
            <v>2579.5417053500005</v>
          </cell>
          <cell r="N518">
            <v>5159.083410700001</v>
          </cell>
          <cell r="O518">
            <v>5159.083410700001</v>
          </cell>
          <cell r="P518">
            <v>5159.083410700001</v>
          </cell>
          <cell r="Q518">
            <v>5159.083410700001</v>
          </cell>
        </row>
        <row r="519">
          <cell r="A519" t="str">
            <v>CML_BL0320_03_INVE_AFA</v>
          </cell>
          <cell r="M519">
            <v>6143.1083333300003</v>
          </cell>
          <cell r="N519">
            <v>29285.173442300002</v>
          </cell>
          <cell r="O519">
            <v>60955.8138846</v>
          </cell>
          <cell r="P519">
            <v>90830.813884599993</v>
          </cell>
          <cell r="Q519">
            <v>119275.81388459999</v>
          </cell>
        </row>
        <row r="520">
          <cell r="A520" t="str">
            <v>CML_BL0320_04_ALAN_AFA</v>
          </cell>
          <cell r="M520">
            <v>110554.05263447219</v>
          </cell>
          <cell r="N520">
            <v>109114.43351945635</v>
          </cell>
          <cell r="O520">
            <v>108898.96130688683</v>
          </cell>
          <cell r="P520">
            <v>105183.33248395358</v>
          </cell>
          <cell r="Q520">
            <v>96688.128363774507</v>
          </cell>
        </row>
        <row r="521">
          <cell r="A521" t="str">
            <v>CML_BL0320_04_AUC_AFA</v>
          </cell>
          <cell r="M521">
            <v>15185.9375</v>
          </cell>
          <cell r="N521">
            <v>30371.875</v>
          </cell>
          <cell r="O521">
            <v>30371.875</v>
          </cell>
          <cell r="P521">
            <v>30371.875</v>
          </cell>
          <cell r="Q521">
            <v>30371.875</v>
          </cell>
        </row>
        <row r="522">
          <cell r="A522" t="str">
            <v>CML_BL0320_04_INVE_AFA</v>
          </cell>
          <cell r="M522">
            <v>96122.076638600003</v>
          </cell>
          <cell r="N522">
            <v>160910.9601886</v>
          </cell>
          <cell r="O522">
            <v>206451.04105860001</v>
          </cell>
          <cell r="P522">
            <v>260144.30608360004</v>
          </cell>
          <cell r="Q522">
            <v>339358.19443360012</v>
          </cell>
        </row>
        <row r="523">
          <cell r="A523" t="str">
            <v>CML_BL0320_05_ALAN_AFA</v>
          </cell>
          <cell r="M523">
            <v>11013.237401288568</v>
          </cell>
          <cell r="N523">
            <v>10494.462560419555</v>
          </cell>
          <cell r="O523">
            <v>10358.156126236399</v>
          </cell>
          <cell r="P523">
            <v>9977.0258713492331</v>
          </cell>
          <cell r="Q523">
            <v>9710.4713611106927</v>
          </cell>
        </row>
        <row r="524">
          <cell r="A524" t="str">
            <v>CML_BL0320_05_AUC_AFA</v>
          </cell>
          <cell r="M524">
            <v>204.8</v>
          </cell>
          <cell r="N524">
            <v>409.6</v>
          </cell>
          <cell r="O524">
            <v>1100.7</v>
          </cell>
          <cell r="P524">
            <v>1100.7</v>
          </cell>
          <cell r="Q524">
            <v>1100.7</v>
          </cell>
        </row>
        <row r="525">
          <cell r="A525" t="str">
            <v>CML_BL0320_05_INVE_AFA</v>
          </cell>
          <cell r="M525">
            <v>3978.6783582999997</v>
          </cell>
          <cell r="N525">
            <v>12909.5441431</v>
          </cell>
          <cell r="O525">
            <v>24721.668973649997</v>
          </cell>
          <cell r="P525">
            <v>39363.852110550004</v>
          </cell>
          <cell r="Q525">
            <v>56059.526904800005</v>
          </cell>
        </row>
        <row r="526">
          <cell r="A526" t="str">
            <v>CML_BL0320_01_AUC_AFA</v>
          </cell>
          <cell r="M526">
            <v>5</v>
          </cell>
          <cell r="N526">
            <v>10</v>
          </cell>
          <cell r="O526">
            <v>10</v>
          </cell>
          <cell r="P526">
            <v>10</v>
          </cell>
          <cell r="Q526">
            <v>10</v>
          </cell>
        </row>
        <row r="527">
          <cell r="A527" t="str">
            <v>CML_BL0330a_01_ALAN_AFA</v>
          </cell>
          <cell r="M527">
            <v>37115.085690345441</v>
          </cell>
          <cell r="N527">
            <v>34365.810098714392</v>
          </cell>
          <cell r="O527">
            <v>30992.800470787184</v>
          </cell>
          <cell r="P527">
            <v>28131.255757039351</v>
          </cell>
          <cell r="Q527">
            <v>23911.586770490219</v>
          </cell>
        </row>
        <row r="528">
          <cell r="A528" t="str">
            <v>CML_BL0330a_01_AUC_AFA</v>
          </cell>
          <cell r="M528">
            <v>810.24050999999997</v>
          </cell>
          <cell r="N528">
            <v>1620.4810199999999</v>
          </cell>
          <cell r="O528">
            <v>1620.4810199999999</v>
          </cell>
          <cell r="P528">
            <v>1620.4810199999999</v>
          </cell>
          <cell r="Q528">
            <v>1620.4810199999999</v>
          </cell>
        </row>
        <row r="529">
          <cell r="A529" t="str">
            <v>CML_BL0330a_01_INVE_AFA</v>
          </cell>
          <cell r="M529">
            <v>947.85650889999988</v>
          </cell>
          <cell r="N529">
            <v>2380.6629448200001</v>
          </cell>
          <cell r="O529">
            <v>3616.9361542399997</v>
          </cell>
          <cell r="P529">
            <v>5450.3098129599994</v>
          </cell>
          <cell r="Q529">
            <v>6162.6661860299992</v>
          </cell>
        </row>
        <row r="530">
          <cell r="A530" t="str">
            <v>CML_BL0330a_02_INVE_AFA</v>
          </cell>
          <cell r="M530">
            <v>4.9026691180080739E-2</v>
          </cell>
          <cell r="N530">
            <v>0.15912007955921403</v>
          </cell>
          <cell r="O530">
            <v>0.26685346676046962</v>
          </cell>
          <cell r="P530">
            <v>0.37578685455924266</v>
          </cell>
          <cell r="Q530">
            <v>0.48708024354026946</v>
          </cell>
        </row>
        <row r="531">
          <cell r="A531" t="str">
            <v>CML_BL0330b_01_ALAN_AFA</v>
          </cell>
          <cell r="M531">
            <v>2298.2281727463696</v>
          </cell>
          <cell r="N531">
            <v>1610.2514785388923</v>
          </cell>
          <cell r="O531">
            <v>1596.0093539587392</v>
          </cell>
          <cell r="P531">
            <v>1521.6478876934043</v>
          </cell>
          <cell r="Q531">
            <v>1434.8855323241592</v>
          </cell>
        </row>
        <row r="532">
          <cell r="A532" t="str">
            <v>CML_BL0320_04_ALAN_AUAN</v>
          </cell>
          <cell r="M532">
            <v>7679.8665934089995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</row>
        <row r="533">
          <cell r="A533" t="str">
            <v>CML_BL0210_ALAN_ZINS</v>
          </cell>
          <cell r="M533">
            <v>10913.094132458402</v>
          </cell>
          <cell r="N533">
            <v>10859.064192543439</v>
          </cell>
          <cell r="O533">
            <v>10805.034252628475</v>
          </cell>
          <cell r="P533">
            <v>10751.004312713509</v>
          </cell>
          <cell r="Q533">
            <v>10696.974372798546</v>
          </cell>
        </row>
        <row r="534">
          <cell r="A534" t="str">
            <v>CML_BL0210_INVE_ZINS</v>
          </cell>
          <cell r="M534">
            <v>34650.684218799986</v>
          </cell>
          <cell r="N534">
            <v>92100.408186299959</v>
          </cell>
          <cell r="O534">
            <v>117230.40177249993</v>
          </cell>
          <cell r="P534">
            <v>135231.90535869985</v>
          </cell>
          <cell r="Q534">
            <v>151043.77509749998</v>
          </cell>
        </row>
        <row r="535">
          <cell r="A535" t="str">
            <v>CML_BL0310a_ALAN_ZINS</v>
          </cell>
          <cell r="M535">
            <v>15581.386188275554</v>
          </cell>
          <cell r="N535">
            <v>15574.892332719959</v>
          </cell>
          <cell r="O535">
            <v>15568.398477164363</v>
          </cell>
          <cell r="P535">
            <v>15561.90462160877</v>
          </cell>
          <cell r="Q535">
            <v>15555.410766053174</v>
          </cell>
        </row>
        <row r="536">
          <cell r="A536" t="str">
            <v>CML_BL0310b_ALAN_ZINS</v>
          </cell>
          <cell r="M536">
            <v>526944.26995471946</v>
          </cell>
          <cell r="N536">
            <v>485295.61563050351</v>
          </cell>
          <cell r="O536">
            <v>447853.99226626474</v>
          </cell>
          <cell r="P536">
            <v>411028.89315670368</v>
          </cell>
          <cell r="Q536">
            <v>375273.13222882239</v>
          </cell>
        </row>
        <row r="537">
          <cell r="A537" t="str">
            <v>CML_BL0310b_AUC_ZINS</v>
          </cell>
          <cell r="M537">
            <v>0</v>
          </cell>
          <cell r="N537">
            <v>7561.3137388823006</v>
          </cell>
          <cell r="O537">
            <v>14658.409735235498</v>
          </cell>
          <cell r="P537">
            <v>13729.9737315887</v>
          </cell>
          <cell r="Q537">
            <v>12801.537727941897</v>
          </cell>
        </row>
        <row r="538">
          <cell r="A538" t="str">
            <v>CML_BL0310b_INVE_ZINS</v>
          </cell>
          <cell r="M538">
            <v>35566.31</v>
          </cell>
          <cell r="N538">
            <v>69960.457496437884</v>
          </cell>
          <cell r="O538">
            <v>100747.6583430832</v>
          </cell>
          <cell r="P538">
            <v>127385.74214451326</v>
          </cell>
          <cell r="Q538">
            <v>141992.49350667998</v>
          </cell>
        </row>
        <row r="539">
          <cell r="A539" t="str">
            <v>CML_BL0310c_ALAN_ZINS</v>
          </cell>
          <cell r="M539">
            <v>909.7381089976974</v>
          </cell>
          <cell r="N539">
            <v>869.59998915047186</v>
          </cell>
          <cell r="O539">
            <v>829.46186930324654</v>
          </cell>
          <cell r="P539">
            <v>789.32374945602101</v>
          </cell>
          <cell r="Q539">
            <v>749.18562960879581</v>
          </cell>
        </row>
        <row r="540">
          <cell r="A540" t="str">
            <v>CML_BL0310c_INVE_ZINS</v>
          </cell>
          <cell r="M540">
            <v>141</v>
          </cell>
          <cell r="N540">
            <v>422.99995300004701</v>
          </cell>
          <cell r="O540">
            <v>408.89996710004698</v>
          </cell>
          <cell r="P540">
            <v>394.799981200047</v>
          </cell>
          <cell r="Q540">
            <v>380.69999530004702</v>
          </cell>
        </row>
        <row r="541">
          <cell r="A541" t="str">
            <v>CML_BL0320_ALAN_ZINS</v>
          </cell>
          <cell r="M541">
            <v>264345.04219233961</v>
          </cell>
          <cell r="N541">
            <v>217883.65726722864</v>
          </cell>
          <cell r="O541">
            <v>174251.35397833589</v>
          </cell>
          <cell r="P541">
            <v>132731.31057778379</v>
          </cell>
          <cell r="Q541">
            <v>95845.287183130538</v>
          </cell>
        </row>
        <row r="542">
          <cell r="A542" t="str">
            <v>CML_BL0320_AUC_ZINS</v>
          </cell>
          <cell r="M542">
            <v>0</v>
          </cell>
          <cell r="N542">
            <v>15488.964754697099</v>
          </cell>
          <cell r="O542">
            <v>29288.253264091305</v>
          </cell>
          <cell r="P542">
            <v>25843.937373485496</v>
          </cell>
          <cell r="Q542">
            <v>22399.621482879702</v>
          </cell>
        </row>
        <row r="543">
          <cell r="A543" t="str">
            <v>CML_BL0320_INVE_ZINS</v>
          </cell>
          <cell r="M543">
            <v>118088.92732419998</v>
          </cell>
          <cell r="N543">
            <v>207312.44162460678</v>
          </cell>
          <cell r="O543">
            <v>291141.62473051506</v>
          </cell>
          <cell r="P543">
            <v>376663.42233354237</v>
          </cell>
          <cell r="Q543">
            <v>444175.68290875683</v>
          </cell>
        </row>
        <row r="544">
          <cell r="A544" t="str">
            <v>CML_BL0330a_ALAN_ZINS</v>
          </cell>
          <cell r="M544">
            <v>23045.782600000333</v>
          </cell>
          <cell r="N544">
            <v>19556.964545107516</v>
          </cell>
          <cell r="O544">
            <v>16326.578395828126</v>
          </cell>
          <cell r="P544">
            <v>13413.255151574582</v>
          </cell>
          <cell r="Q544">
            <v>10768.917110412838</v>
          </cell>
        </row>
        <row r="545">
          <cell r="A545" t="str">
            <v>CML_BL0330a_AUC_ZINS</v>
          </cell>
          <cell r="M545">
            <v>0</v>
          </cell>
          <cell r="N545">
            <v>1066.21939206</v>
          </cell>
          <cell r="O545">
            <v>2056.2761761800002</v>
          </cell>
          <cell r="P545">
            <v>1903.9509603000001</v>
          </cell>
          <cell r="Q545">
            <v>1751.6257444200003</v>
          </cell>
        </row>
        <row r="546">
          <cell r="A546" t="str">
            <v>CML_BL0330a_INVE_ZINS</v>
          </cell>
          <cell r="M546">
            <v>1919.1388552000008</v>
          </cell>
          <cell r="N546">
            <v>5208.2046704544218</v>
          </cell>
          <cell r="O546">
            <v>8330.0569003538749</v>
          </cell>
          <cell r="P546">
            <v>10342.311609629442</v>
          </cell>
          <cell r="Q546">
            <v>11693.05581444686</v>
          </cell>
        </row>
        <row r="547">
          <cell r="A547" t="str">
            <v>CML_BL0330b_ALAN_ZINS</v>
          </cell>
          <cell r="M547">
            <v>1678.4416719844487</v>
          </cell>
          <cell r="N547">
            <v>1462.4082237462912</v>
          </cell>
          <cell r="O547">
            <v>1311.044584763634</v>
          </cell>
          <cell r="P547">
            <v>1161.0197054915129</v>
          </cell>
          <cell r="Q547">
            <v>1017.9848040483326</v>
          </cell>
        </row>
        <row r="548">
          <cell r="A548" t="str">
            <v>CML_BL0340_ALAN_ZINS</v>
          </cell>
          <cell r="M548">
            <v>-5.0393259121150891E-8</v>
          </cell>
          <cell r="N548">
            <v>-5.0393259121150891E-8</v>
          </cell>
          <cell r="O548">
            <v>-5.0393259121150891E-8</v>
          </cell>
          <cell r="P548">
            <v>-5.0393259121150891E-8</v>
          </cell>
          <cell r="Q548">
            <v>-5.0393259121150891E-8</v>
          </cell>
        </row>
        <row r="549">
          <cell r="A549" t="str">
            <v>CML_BL0340_AUC_ZINS</v>
          </cell>
          <cell r="M549">
            <v>52693.11</v>
          </cell>
          <cell r="N549">
            <v>26346.555000000004</v>
          </cell>
          <cell r="O549">
            <v>0</v>
          </cell>
          <cell r="P549">
            <v>0</v>
          </cell>
          <cell r="Q549">
            <v>0</v>
          </cell>
        </row>
        <row r="550">
          <cell r="A550" t="str">
            <v>CML_BL0460_INVE_ZINS</v>
          </cell>
          <cell r="M550">
            <v>16920</v>
          </cell>
          <cell r="N550">
            <v>27166</v>
          </cell>
          <cell r="O550">
            <v>28388</v>
          </cell>
          <cell r="P550">
            <v>28623</v>
          </cell>
          <cell r="Q550">
            <v>28623</v>
          </cell>
        </row>
        <row r="551">
          <cell r="A551" t="str">
            <v>CML_BL0210_01_ALAN_RBW</v>
          </cell>
          <cell r="M551">
            <v>19402.930805159962</v>
          </cell>
          <cell r="N551">
            <v>18828.144210319922</v>
          </cell>
          <cell r="O551">
            <v>18253.357615479879</v>
          </cell>
          <cell r="P551">
            <v>17678.571020639836</v>
          </cell>
          <cell r="Q551">
            <v>17103.784425799797</v>
          </cell>
        </row>
        <row r="552">
          <cell r="A552" t="str">
            <v>CML_BL0210_01_INVE_RBW</v>
          </cell>
          <cell r="M552">
            <v>127632</v>
          </cell>
          <cell r="N552">
            <v>360931</v>
          </cell>
          <cell r="O552">
            <v>444926.05</v>
          </cell>
          <cell r="P552">
            <v>486803.05</v>
          </cell>
          <cell r="Q552">
            <v>530252.05000000005</v>
          </cell>
        </row>
        <row r="553">
          <cell r="A553" t="str">
            <v>CML_BL0210_02_ALAN_RBW</v>
          </cell>
          <cell r="M553">
            <v>196.65401999999997</v>
          </cell>
          <cell r="N553">
            <v>196.65401999999997</v>
          </cell>
          <cell r="O553">
            <v>196.65401999999997</v>
          </cell>
          <cell r="P553">
            <v>196.65401999999997</v>
          </cell>
          <cell r="Q553">
            <v>196.65401999999997</v>
          </cell>
        </row>
        <row r="554">
          <cell r="A554" t="str">
            <v>CML_BL0210_02_INVE_RBW</v>
          </cell>
          <cell r="M554">
            <v>897.99009999998657</v>
          </cell>
          <cell r="N554">
            <v>50196.69524999999</v>
          </cell>
          <cell r="O554">
            <v>109747.58894999998</v>
          </cell>
          <cell r="P554">
            <v>130982.94624999992</v>
          </cell>
          <cell r="Q554">
            <v>141966.11500000017</v>
          </cell>
        </row>
        <row r="555">
          <cell r="A555" t="str">
            <v>CML_BL0210_03_ALAN_RBW</v>
          </cell>
          <cell r="M555">
            <v>335.58142000000004</v>
          </cell>
          <cell r="N555">
            <v>335.58142000000004</v>
          </cell>
          <cell r="O555">
            <v>335.58142000000004</v>
          </cell>
          <cell r="P555">
            <v>335.58142000000004</v>
          </cell>
          <cell r="Q555">
            <v>335.58142000000004</v>
          </cell>
        </row>
        <row r="556">
          <cell r="A556" t="str">
            <v>CML_BL0210_03_INVE_RBW</v>
          </cell>
          <cell r="M556">
            <v>27190</v>
          </cell>
          <cell r="N556">
            <v>146206.923075</v>
          </cell>
          <cell r="O556">
            <v>301033.84615</v>
          </cell>
          <cell r="P556">
            <v>420033.84615</v>
          </cell>
          <cell r="Q556">
            <v>532233.84615</v>
          </cell>
        </row>
        <row r="557">
          <cell r="A557" t="str">
            <v>CML_BL0210_04_ALAN_RBW</v>
          </cell>
          <cell r="M557">
            <v>91212.974090000003</v>
          </cell>
          <cell r="N557">
            <v>91212.974090000003</v>
          </cell>
          <cell r="O557">
            <v>91212.974090000003</v>
          </cell>
          <cell r="P557">
            <v>91212.974090000003</v>
          </cell>
          <cell r="Q557">
            <v>91212.974090000003</v>
          </cell>
        </row>
        <row r="558">
          <cell r="A558" t="str">
            <v>CML_BL0210_04_INVE_RBW</v>
          </cell>
          <cell r="M558">
            <v>160279.788</v>
          </cell>
          <cell r="N558">
            <v>217031.92</v>
          </cell>
          <cell r="O558">
            <v>270479.82</v>
          </cell>
          <cell r="P558">
            <v>289286.52</v>
          </cell>
          <cell r="Q558">
            <v>299942.08</v>
          </cell>
        </row>
        <row r="559">
          <cell r="A559" t="str">
            <v>CML_BL0210_05_ALAN_RBW</v>
          </cell>
          <cell r="M559">
            <v>16.997319983002679</v>
          </cell>
          <cell r="N559">
            <v>16.997319983002679</v>
          </cell>
          <cell r="O559">
            <v>16.997319983002679</v>
          </cell>
          <cell r="P559">
            <v>16.997319983002679</v>
          </cell>
          <cell r="Q559">
            <v>16.997319983002679</v>
          </cell>
        </row>
        <row r="560">
          <cell r="A560" t="str">
            <v>CML_BL0210_06_ALAN_RBW</v>
          </cell>
          <cell r="M560">
            <v>4356.8218399999996</v>
          </cell>
          <cell r="N560">
            <v>4356.8218399999996</v>
          </cell>
          <cell r="O560">
            <v>4356.8218399999996</v>
          </cell>
          <cell r="P560">
            <v>4356.8218399999996</v>
          </cell>
          <cell r="Q560">
            <v>4356.8218399999996</v>
          </cell>
        </row>
        <row r="561">
          <cell r="A561" t="str">
            <v>CML_BL0310a_01_ALAN_RBW</v>
          </cell>
          <cell r="M561">
            <v>140335.90963812501</v>
          </cell>
          <cell r="N561">
            <v>140335.90963812501</v>
          </cell>
          <cell r="O561">
            <v>140335.90963812501</v>
          </cell>
          <cell r="P561">
            <v>140335.90963812501</v>
          </cell>
          <cell r="Q561">
            <v>140335.90963812501</v>
          </cell>
        </row>
        <row r="562">
          <cell r="A562" t="str">
            <v>CML_BL0310a_06_ALAN_RBW</v>
          </cell>
          <cell r="M562">
            <v>28307.744460730952</v>
          </cell>
          <cell r="N562">
            <v>28238.660890990581</v>
          </cell>
          <cell r="O562">
            <v>28169.577321250206</v>
          </cell>
          <cell r="P562">
            <v>28100.493751509832</v>
          </cell>
          <cell r="Q562">
            <v>28031.410181769457</v>
          </cell>
        </row>
        <row r="563">
          <cell r="A563" t="str">
            <v>CML_BL0310b_01_ALAN_RBW</v>
          </cell>
          <cell r="M563">
            <v>927182.95777899842</v>
          </cell>
          <cell r="N563">
            <v>867293.24431858771</v>
          </cell>
          <cell r="O563">
            <v>807647.3102606982</v>
          </cell>
          <cell r="P563">
            <v>748058.344691423</v>
          </cell>
          <cell r="Q563">
            <v>688571.89933220192</v>
          </cell>
        </row>
        <row r="564">
          <cell r="A564" t="str">
            <v>CML_BL0310b_01_AUC_RBW</v>
          </cell>
          <cell r="M564">
            <v>-2005.7675711499978</v>
          </cell>
          <cell r="N564">
            <v>59160.702803449996</v>
          </cell>
          <cell r="O564">
            <v>55149.173178049998</v>
          </cell>
          <cell r="P564">
            <v>51137.643552649992</v>
          </cell>
          <cell r="Q564">
            <v>47126.113927249993</v>
          </cell>
        </row>
        <row r="565">
          <cell r="A565" t="str">
            <v>CML_BL0310b_01_INVE_RBW</v>
          </cell>
          <cell r="M565">
            <v>98068.719515013203</v>
          </cell>
          <cell r="N565">
            <v>280383.6958000256</v>
          </cell>
          <cell r="O565">
            <v>455956.68964335974</v>
          </cell>
          <cell r="P565">
            <v>511893.35497335979</v>
          </cell>
          <cell r="Q565">
            <v>556256.70914336003</v>
          </cell>
        </row>
        <row r="566">
          <cell r="A566" t="str">
            <v>CML_BL0310b_03_ALAN_RBW</v>
          </cell>
          <cell r="M566">
            <v>4235536.357439125</v>
          </cell>
          <cell r="N566">
            <v>3897110.928726783</v>
          </cell>
          <cell r="O566">
            <v>3565000.4892786997</v>
          </cell>
          <cell r="P566">
            <v>3244209.0194449853</v>
          </cell>
          <cell r="Q566">
            <v>2932160.5993008381</v>
          </cell>
        </row>
        <row r="567">
          <cell r="A567" t="str">
            <v>CML_BL0310b_03_AUC_RBW</v>
          </cell>
          <cell r="M567">
            <v>-2932.7245684000031</v>
          </cell>
          <cell r="N567">
            <v>96779.82629479999</v>
          </cell>
          <cell r="O567">
            <v>90914.377157999988</v>
          </cell>
          <cell r="P567">
            <v>85048.928021199987</v>
          </cell>
          <cell r="Q567">
            <v>79183.478884399985</v>
          </cell>
        </row>
        <row r="568">
          <cell r="A568" t="str">
            <v>CML_BL0310b_03_INVE_RBW</v>
          </cell>
          <cell r="M568">
            <v>84264.802953004997</v>
          </cell>
          <cell r="N568">
            <v>264369.44823807705</v>
          </cell>
          <cell r="O568">
            <v>445541.37260222103</v>
          </cell>
          <cell r="P568">
            <v>628799.40531636472</v>
          </cell>
          <cell r="Q568">
            <v>780764.37998050859</v>
          </cell>
        </row>
        <row r="569">
          <cell r="A569" t="str">
            <v>CML_BL0310b_05_INVE_RBW</v>
          </cell>
          <cell r="M569">
            <v>1904.7096643</v>
          </cell>
          <cell r="N569">
            <v>4657.3303563999998</v>
          </cell>
          <cell r="O569">
            <v>6648.4273768999992</v>
          </cell>
          <cell r="P569">
            <v>8866.681270699999</v>
          </cell>
          <cell r="Q569">
            <v>10993.272590800001</v>
          </cell>
        </row>
        <row r="570">
          <cell r="A570" t="str">
            <v>CML_BL0310c_01_ALAN_RBW</v>
          </cell>
          <cell r="M570">
            <v>9251.0637143667227</v>
          </cell>
          <cell r="N570">
            <v>8824.0624393962371</v>
          </cell>
          <cell r="O570">
            <v>8397.0611644257569</v>
          </cell>
          <cell r="P570">
            <v>7970.0598894552732</v>
          </cell>
          <cell r="Q570">
            <v>7543.0586144847894</v>
          </cell>
        </row>
        <row r="571">
          <cell r="A571" t="str">
            <v>CML_BL0310c_01_INVE_RBW</v>
          </cell>
          <cell r="M571">
            <v>1.45000005E-2</v>
          </cell>
          <cell r="N571">
            <v>4349.9996500005</v>
          </cell>
          <cell r="O571">
            <v>4199.9998000004998</v>
          </cell>
          <cell r="P571">
            <v>4049.9999500005001</v>
          </cell>
          <cell r="Q571">
            <v>3900.0001000005</v>
          </cell>
        </row>
        <row r="572">
          <cell r="A572" t="str">
            <v>CML_BL0320_01_ALAN_RBW</v>
          </cell>
          <cell r="M572">
            <v>87135.731318357299</v>
          </cell>
          <cell r="N572">
            <v>57484.159931249473</v>
          </cell>
          <cell r="O572">
            <v>33558.408620355222</v>
          </cell>
          <cell r="P572">
            <v>14677.949010101809</v>
          </cell>
          <cell r="Q572">
            <v>3641.8849869813084</v>
          </cell>
        </row>
        <row r="573">
          <cell r="A573" t="str">
            <v>CML_BL0320_01_INVE_RBW</v>
          </cell>
          <cell r="M573">
            <v>20540.8</v>
          </cell>
          <cell r="N573">
            <v>48466.400000000001</v>
          </cell>
          <cell r="O573">
            <v>75047.8</v>
          </cell>
          <cell r="P573">
            <v>86005.6</v>
          </cell>
          <cell r="Q573">
            <v>91219.199999999997</v>
          </cell>
        </row>
        <row r="574">
          <cell r="A574" t="str">
            <v>CML_BL0320_02_INVE_RBW</v>
          </cell>
          <cell r="M574">
            <v>65871.752878980129</v>
          </cell>
          <cell r="N574">
            <v>166364.98492860107</v>
          </cell>
          <cell r="O574">
            <v>260363.72317446533</v>
          </cell>
          <cell r="P574">
            <v>302163.55141740973</v>
          </cell>
          <cell r="Q574">
            <v>316094.45840158645</v>
          </cell>
        </row>
        <row r="575">
          <cell r="A575" t="str">
            <v>CML_BL0320_03_ALAN_RBW</v>
          </cell>
          <cell r="M575">
            <v>1565676.2729158804</v>
          </cell>
          <cell r="N575">
            <v>1250763.3011391948</v>
          </cell>
          <cell r="O575">
            <v>952243.58051657223</v>
          </cell>
          <cell r="P575">
            <v>693879.89428356267</v>
          </cell>
          <cell r="Q575">
            <v>471730.7409593807</v>
          </cell>
        </row>
        <row r="576">
          <cell r="A576" t="str">
            <v>CML_BL0320_03_AUC_RBW</v>
          </cell>
          <cell r="M576">
            <v>-2579.5417053499937</v>
          </cell>
          <cell r="N576">
            <v>103732.37488395002</v>
          </cell>
          <cell r="O576">
            <v>98573.291473250021</v>
          </cell>
          <cell r="P576">
            <v>93414.208062550009</v>
          </cell>
          <cell r="Q576">
            <v>88255.124651850012</v>
          </cell>
        </row>
        <row r="577">
          <cell r="A577" t="str">
            <v>CML_BL0320_03_INVE_RBW</v>
          </cell>
          <cell r="M577">
            <v>48775.491666670001</v>
          </cell>
          <cell r="N577">
            <v>234581.79514737002</v>
          </cell>
          <cell r="O577">
            <v>468099.05818577</v>
          </cell>
          <cell r="P577">
            <v>655268.24430117011</v>
          </cell>
          <cell r="Q577">
            <v>800692.43041656993</v>
          </cell>
        </row>
        <row r="578">
          <cell r="A578" t="str">
            <v>CML_BL0320_04_ALAN_RBW</v>
          </cell>
          <cell r="M578">
            <v>594620.88077211869</v>
          </cell>
          <cell r="N578">
            <v>485506.4472526685</v>
          </cell>
          <cell r="O578">
            <v>376607.48594577855</v>
          </cell>
          <cell r="P578">
            <v>271424.15346082486</v>
          </cell>
          <cell r="Q578">
            <v>174736.0250970505</v>
          </cell>
        </row>
        <row r="579">
          <cell r="A579" t="str">
            <v>CML_BL0320_04_AUC_RBW</v>
          </cell>
          <cell r="M579">
            <v>-15185.937499999985</v>
          </cell>
          <cell r="N579">
            <v>197417.1875</v>
          </cell>
          <cell r="O579">
            <v>167045.3125</v>
          </cell>
          <cell r="P579">
            <v>136673.4375</v>
          </cell>
          <cell r="Q579">
            <v>106301.56250000001</v>
          </cell>
        </row>
        <row r="580">
          <cell r="A580" t="str">
            <v>CML_BL0320_04_INVE_RBW</v>
          </cell>
          <cell r="M580">
            <v>708194.9353613999</v>
          </cell>
          <cell r="N580">
            <v>1069335.0431728002</v>
          </cell>
          <cell r="O580">
            <v>1233798.1021142004</v>
          </cell>
          <cell r="P580">
            <v>1418590.0960306004</v>
          </cell>
          <cell r="Q580">
            <v>1745576.3415970001</v>
          </cell>
        </row>
        <row r="581">
          <cell r="A581" t="str">
            <v>CML_BL0320_05_ALAN_RBW</v>
          </cell>
          <cell r="M581">
            <v>70478.362517219764</v>
          </cell>
          <cell r="N581">
            <v>59983.899956800298</v>
          </cell>
          <cell r="O581">
            <v>49625.743830563872</v>
          </cell>
          <cell r="P581">
            <v>39648.717959214642</v>
          </cell>
          <cell r="Q581">
            <v>29938.246598103946</v>
          </cell>
        </row>
        <row r="582">
          <cell r="A582" t="str">
            <v>CML_BL0320_05_AUC_RBW</v>
          </cell>
          <cell r="M582">
            <v>-204.80000000000109</v>
          </cell>
          <cell r="N582">
            <v>10392.6</v>
          </cell>
          <cell r="O582">
            <v>9291.9</v>
          </cell>
          <cell r="P582">
            <v>8191.2</v>
          </cell>
          <cell r="Q582">
            <v>7090.5</v>
          </cell>
        </row>
        <row r="583">
          <cell r="A583" t="str">
            <v>CML_BL0320_05_INVE_RBW</v>
          </cell>
          <cell r="M583">
            <v>31449.628641700001</v>
          </cell>
          <cell r="N583">
            <v>98460.891498600016</v>
          </cell>
          <cell r="O583">
            <v>179717.72252494999</v>
          </cell>
          <cell r="P583">
            <v>271577.37041440001</v>
          </cell>
          <cell r="Q583">
            <v>364918.84350960009</v>
          </cell>
        </row>
        <row r="584">
          <cell r="A584" t="str">
            <v>CML_BL0320_01_AUC_RBW</v>
          </cell>
          <cell r="M584">
            <v>-5</v>
          </cell>
          <cell r="N584">
            <v>35</v>
          </cell>
          <cell r="O584">
            <v>25</v>
          </cell>
          <cell r="P584">
            <v>15</v>
          </cell>
          <cell r="Q584">
            <v>5</v>
          </cell>
        </row>
        <row r="585">
          <cell r="A585" t="str">
            <v>CML_BL0330a_01_ALAN_RBW</v>
          </cell>
          <cell r="M585">
            <v>208052.81430965289</v>
          </cell>
          <cell r="N585">
            <v>173687.00421094356</v>
          </cell>
          <cell r="O585">
            <v>142694.20374015221</v>
          </cell>
          <cell r="P585">
            <v>114562.94798311256</v>
          </cell>
          <cell r="Q585">
            <v>90651.361212622156</v>
          </cell>
        </row>
        <row r="586">
          <cell r="A586" t="str">
            <v>CML_BL0330a_01_AUC_RBW</v>
          </cell>
          <cell r="M586">
            <v>-810.24050999999963</v>
          </cell>
          <cell r="N586">
            <v>21875.278470000001</v>
          </cell>
          <cell r="O586">
            <v>20254.797450000002</v>
          </cell>
          <cell r="P586">
            <v>18634.316430000003</v>
          </cell>
          <cell r="Q586">
            <v>17013.835410000003</v>
          </cell>
        </row>
        <row r="587">
          <cell r="A587" t="str">
            <v>CML_BL0330a_01_INVE_RBW</v>
          </cell>
          <cell r="M587">
            <v>15059.5934911</v>
          </cell>
          <cell r="N587">
            <v>42510.930546280004</v>
          </cell>
          <cell r="O587">
            <v>63489.394392039998</v>
          </cell>
          <cell r="P587">
            <v>90461.484579080003</v>
          </cell>
          <cell r="Q587">
            <v>100647.31839305001</v>
          </cell>
        </row>
        <row r="588">
          <cell r="A588" t="str">
            <v>CML_BL0330a_02_INVE_RBW</v>
          </cell>
          <cell r="M588">
            <v>0.68637330881839453</v>
          </cell>
          <cell r="N588">
            <v>2.1786532292631531</v>
          </cell>
          <cell r="O588">
            <v>3.5277997624870316</v>
          </cell>
          <cell r="P588">
            <v>4.7860129079169837</v>
          </cell>
          <cell r="Q588">
            <v>5.9683326643715091</v>
          </cell>
        </row>
        <row r="589">
          <cell r="A589" t="str">
            <v>CML_BL0330b_01_ALAN_RBW</v>
          </cell>
          <cell r="M589">
            <v>15557.534295173307</v>
          </cell>
          <cell r="N589">
            <v>13947.282816634402</v>
          </cell>
          <cell r="O589">
            <v>12351.273462675668</v>
          </cell>
          <cell r="P589">
            <v>10829.625574982259</v>
          </cell>
          <cell r="Q589">
            <v>9394.7400426581116</v>
          </cell>
        </row>
        <row r="590">
          <cell r="A590" t="str">
            <v>CML_BL0340_01_ALAN_RBW</v>
          </cell>
          <cell r="M590">
            <v>4.0856207306205761E-13</v>
          </cell>
          <cell r="N590">
            <v>4.0856207306205761E-13</v>
          </cell>
          <cell r="O590">
            <v>4.0856207306205761E-13</v>
          </cell>
          <cell r="P590">
            <v>4.0856207306205761E-13</v>
          </cell>
          <cell r="Q590">
            <v>4.0856207306205761E-13</v>
          </cell>
        </row>
        <row r="591">
          <cell r="A591" t="str">
            <v>CML_BL0340_01_AUC_RBW</v>
          </cell>
          <cell r="M591">
            <v>44767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</row>
        <row r="592">
          <cell r="A592" t="str">
            <v>CML_BL0340_03_ALAN_RBW</v>
          </cell>
          <cell r="M592">
            <v>-4.8999987711795256E-7</v>
          </cell>
          <cell r="N592">
            <v>-4.8999987711795256E-7</v>
          </cell>
          <cell r="O592">
            <v>-4.8999987711795256E-7</v>
          </cell>
          <cell r="P592">
            <v>-4.8999987711795256E-7</v>
          </cell>
          <cell r="Q592">
            <v>-4.8999987711795256E-7</v>
          </cell>
        </row>
        <row r="593">
          <cell r="A593" t="str">
            <v>CML_BL0340_03_AUC_RBW</v>
          </cell>
          <cell r="M593">
            <v>108524.5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 t="str">
            <v>CML_BL0340_04_ALAN_RBW</v>
          </cell>
          <cell r="M594">
            <v>-2.2737367544323206E-13</v>
          </cell>
          <cell r="N594">
            <v>-2.2737367544323206E-13</v>
          </cell>
          <cell r="O594">
            <v>-2.2737367544323206E-13</v>
          </cell>
          <cell r="P594">
            <v>-2.2737367544323206E-13</v>
          </cell>
          <cell r="Q594">
            <v>-2.2737367544323206E-13</v>
          </cell>
        </row>
        <row r="595">
          <cell r="A595" t="str">
            <v>CML_BL0340_04_AUC_RBW</v>
          </cell>
          <cell r="M595">
            <v>121487.5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</row>
        <row r="596">
          <cell r="A596" t="str">
            <v>CML_BL0340_05_ALAN_RBW</v>
          </cell>
          <cell r="M596">
            <v>4.3345778522052569E-8</v>
          </cell>
          <cell r="N596">
            <v>4.3345778522052569E-8</v>
          </cell>
          <cell r="O596">
            <v>4.3345778522052569E-8</v>
          </cell>
          <cell r="P596">
            <v>4.3345778522052569E-8</v>
          </cell>
          <cell r="Q596">
            <v>4.3345778522052569E-8</v>
          </cell>
        </row>
        <row r="597">
          <cell r="A597" t="str">
            <v>CML_BL0340_05_AUC_RBW</v>
          </cell>
          <cell r="M597">
            <v>5503.5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</row>
        <row r="598">
          <cell r="A598" t="str">
            <v>CML_BL0340_01_AUC_RBW</v>
          </cell>
          <cell r="M598">
            <v>44767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 t="str">
            <v>CML_BL0460_03_INVE_RBW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 t="str">
            <v>CML_BL0210_01_INVE_AIB</v>
          </cell>
          <cell r="M600">
            <v>20261</v>
          </cell>
          <cell r="N600">
            <v>37500</v>
          </cell>
          <cell r="O600">
            <v>4999.95</v>
          </cell>
          <cell r="P600">
            <v>4999.95</v>
          </cell>
          <cell r="Q600">
            <v>4999.95</v>
          </cell>
        </row>
        <row r="601">
          <cell r="A601" t="str">
            <v>CML_BL0210_02_INVE_AIB</v>
          </cell>
          <cell r="M601">
            <v>897.99010000000999</v>
          </cell>
          <cell r="N601">
            <v>48400.715049999999</v>
          </cell>
          <cell r="O601">
            <v>11150.178649999983</v>
          </cell>
          <cell r="P601">
            <v>10085.178649999991</v>
          </cell>
          <cell r="Q601">
            <v>897.99009999998725</v>
          </cell>
        </row>
        <row r="602">
          <cell r="A602" t="str">
            <v>CML_BL0210_03_INVE_AIB</v>
          </cell>
          <cell r="M602">
            <v>27190</v>
          </cell>
          <cell r="N602">
            <v>91826.923074999999</v>
          </cell>
          <cell r="O602">
            <v>63000</v>
          </cell>
          <cell r="P602">
            <v>56000</v>
          </cell>
          <cell r="Q602">
            <v>56200</v>
          </cell>
        </row>
        <row r="603">
          <cell r="A603" t="str">
            <v>CML_BL0210_04_INVE_AIB</v>
          </cell>
          <cell r="M603">
            <v>4275.5319999999992</v>
          </cell>
          <cell r="N603">
            <v>2697.4</v>
          </cell>
          <cell r="O603">
            <v>1794.5</v>
          </cell>
          <cell r="P603">
            <v>445.80000000000291</v>
          </cell>
          <cell r="Q603">
            <v>356.63999999998487</v>
          </cell>
        </row>
        <row r="604">
          <cell r="A604" t="str">
            <v>CML_BL0310b_01_AUC_AIB</v>
          </cell>
          <cell r="M604">
            <v>32589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 t="str">
            <v>CML_BL0310b_01_INVE_AIB</v>
          </cell>
          <cell r="M605">
            <v>81099.604000000021</v>
          </cell>
          <cell r="N605">
            <v>78499.625000000015</v>
          </cell>
          <cell r="O605">
            <v>5849.9800000000105</v>
          </cell>
          <cell r="P605">
            <v>45250</v>
          </cell>
          <cell r="Q605">
            <v>500</v>
          </cell>
        </row>
        <row r="606">
          <cell r="A606" t="str">
            <v>CML_BL0310b_03_AUC_AIB</v>
          </cell>
          <cell r="M606">
            <v>52789</v>
          </cell>
          <cell r="N606">
            <v>-1.1368683772161603E-11</v>
          </cell>
          <cell r="O606">
            <v>0</v>
          </cell>
          <cell r="P606">
            <v>0</v>
          </cell>
          <cell r="Q606">
            <v>0</v>
          </cell>
        </row>
        <row r="607">
          <cell r="A607" t="str">
            <v>CML_BL0310b_03_INVE_AIB</v>
          </cell>
          <cell r="M607">
            <v>103399.85</v>
          </cell>
          <cell r="N607">
            <v>91000</v>
          </cell>
          <cell r="O607">
            <v>115000</v>
          </cell>
          <cell r="P607">
            <v>104000</v>
          </cell>
          <cell r="Q607">
            <v>93500</v>
          </cell>
        </row>
        <row r="608">
          <cell r="A608" t="str">
            <v>CML_BL0310b_05_INVE_AIB</v>
          </cell>
          <cell r="M608">
            <v>2007.5</v>
          </cell>
          <cell r="N608">
            <v>1007.5</v>
          </cell>
          <cell r="O608">
            <v>1383</v>
          </cell>
          <cell r="P608">
            <v>1394</v>
          </cell>
          <cell r="Q608">
            <v>1452.5</v>
          </cell>
        </row>
        <row r="609">
          <cell r="A609" t="str">
            <v>CML_BL0310c_01_INVE_AIB</v>
          </cell>
          <cell r="M609">
            <v>1499.9849999999999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</row>
        <row r="610">
          <cell r="A610" t="str">
            <v>CML_BL0320_01_INVE_AIB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</row>
        <row r="611">
          <cell r="A611" t="str">
            <v>CML_BL0320_02_INVE_AIB</v>
          </cell>
          <cell r="M611">
            <v>1225.4451500000214</v>
          </cell>
          <cell r="N611">
            <v>46780.562049999979</v>
          </cell>
          <cell r="O611">
            <v>13485.836599999995</v>
          </cell>
          <cell r="P611">
            <v>10498.170900000008</v>
          </cell>
          <cell r="Q611">
            <v>1132.9451499999932</v>
          </cell>
        </row>
        <row r="612">
          <cell r="A612" t="str">
            <v>CML_BL0320_03_AUC_AIB</v>
          </cell>
          <cell r="M612">
            <v>55735.5</v>
          </cell>
          <cell r="N612">
            <v>4.7180037654470652E-12</v>
          </cell>
          <cell r="O612">
            <v>0</v>
          </cell>
          <cell r="P612">
            <v>0</v>
          </cell>
          <cell r="Q612">
            <v>0</v>
          </cell>
        </row>
        <row r="613">
          <cell r="A613" t="str">
            <v>CML_BL0320_03_INVE_AIB</v>
          </cell>
          <cell r="M613">
            <v>64918.400000000001</v>
          </cell>
          <cell r="N613">
            <v>150173.07692300002</v>
          </cell>
          <cell r="O613">
            <v>144300</v>
          </cell>
          <cell r="P613">
            <v>133700</v>
          </cell>
          <cell r="Q613">
            <v>131000</v>
          </cell>
        </row>
        <row r="614">
          <cell r="A614" t="str">
            <v>CML_BL0320_04_AUC_AIB</v>
          </cell>
          <cell r="M614">
            <v>121487.5</v>
          </cell>
          <cell r="N614">
            <v>7.2759576141834259E-12</v>
          </cell>
          <cell r="O614">
            <v>0</v>
          </cell>
          <cell r="P614">
            <v>0</v>
          </cell>
          <cell r="Q614">
            <v>0</v>
          </cell>
        </row>
        <row r="615">
          <cell r="A615" t="str">
            <v>CML_BL0320_04_INVE_AIB</v>
          </cell>
          <cell r="M615">
            <v>152127.66800000001</v>
          </cell>
          <cell r="N615">
            <v>89902.6</v>
          </cell>
          <cell r="O615">
            <v>278443.5</v>
          </cell>
          <cell r="P615">
            <v>546049.19999999995</v>
          </cell>
          <cell r="Q615">
            <v>532138.36</v>
          </cell>
        </row>
        <row r="616">
          <cell r="A616" t="str">
            <v>CML_BL0320_05_AUC_AIB</v>
          </cell>
          <cell r="M616">
            <v>5503.5</v>
          </cell>
          <cell r="N616">
            <v>-9.0949470177292824E-13</v>
          </cell>
          <cell r="O616">
            <v>0</v>
          </cell>
          <cell r="P616">
            <v>0</v>
          </cell>
          <cell r="Q616">
            <v>0</v>
          </cell>
        </row>
        <row r="617">
          <cell r="A617" t="str">
            <v>CML_BL0320_05_INVE_AIB</v>
          </cell>
          <cell r="M617">
            <v>35428.306999999993</v>
          </cell>
          <cell r="N617">
            <v>44492.5</v>
          </cell>
          <cell r="O617">
            <v>61486</v>
          </cell>
          <cell r="P617">
            <v>69737.5</v>
          </cell>
          <cell r="Q617">
            <v>79663.5</v>
          </cell>
        </row>
        <row r="618">
          <cell r="A618" t="str">
            <v>CML_BL0320_01_AUC_AIB</v>
          </cell>
          <cell r="M618">
            <v>25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 t="str">
            <v>CML_BL0330a_01_AUC_AIB</v>
          </cell>
          <cell r="M619">
            <v>12153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CML_BL0330a_01_INVE_AIB</v>
          </cell>
          <cell r="M620">
            <v>4407.45</v>
          </cell>
          <cell r="N620">
            <v>5510.55</v>
          </cell>
          <cell r="O620">
            <v>11816.85</v>
          </cell>
          <cell r="P620">
            <v>352.55000000000291</v>
          </cell>
          <cell r="Q620">
            <v>383.94999999999709</v>
          </cell>
        </row>
        <row r="621">
          <cell r="A621" t="str">
            <v>CML_BL0330a_02_INVE_AIB</v>
          </cell>
          <cell r="M621">
            <v>0.73539999999886874</v>
          </cell>
          <cell r="N621">
            <v>1.9513999999993246</v>
          </cell>
          <cell r="O621">
            <v>3.1513999999997395</v>
          </cell>
          <cell r="P621">
            <v>5.0854000000024371</v>
          </cell>
          <cell r="Q621">
            <v>6.3207999999987408</v>
          </cell>
        </row>
        <row r="622">
          <cell r="A622" t="str">
            <v>CML_BL0460_03_INVE_AIB</v>
          </cell>
          <cell r="M622">
            <v>90000</v>
          </cell>
          <cell r="N622">
            <v>99500</v>
          </cell>
          <cell r="O622">
            <v>99000</v>
          </cell>
          <cell r="P622">
            <v>97500</v>
          </cell>
          <cell r="Q622">
            <v>97500</v>
          </cell>
        </row>
        <row r="623">
          <cell r="A623" t="str">
            <v>PERS_01</v>
          </cell>
          <cell r="M623">
            <v>2431.3000000000002</v>
          </cell>
          <cell r="N623">
            <v>1077.25</v>
          </cell>
          <cell r="O623">
            <v>1137.25</v>
          </cell>
          <cell r="P623">
            <v>1192.25</v>
          </cell>
          <cell r="Q623">
            <v>1249.25</v>
          </cell>
        </row>
        <row r="624">
          <cell r="A624" t="str">
            <v>PERS_02</v>
          </cell>
          <cell r="M624">
            <v>2283.98</v>
          </cell>
          <cell r="N624">
            <v>2465.88</v>
          </cell>
          <cell r="O624">
            <v>2639.1952999999971</v>
          </cell>
          <cell r="P624">
            <v>2650.8955800000012</v>
          </cell>
          <cell r="Q624">
            <v>2669.5685800000019</v>
          </cell>
        </row>
        <row r="625">
          <cell r="A625" t="str">
            <v>PERS_03</v>
          </cell>
          <cell r="M625">
            <v>5124.3999999999996</v>
          </cell>
          <cell r="N625">
            <v>4550.3999999999996</v>
          </cell>
          <cell r="O625">
            <v>4180.3999999999996</v>
          </cell>
          <cell r="P625">
            <v>3764.4</v>
          </cell>
          <cell r="Q625">
            <v>3580.4</v>
          </cell>
        </row>
        <row r="626">
          <cell r="A626" t="str">
            <v>PERS_04</v>
          </cell>
          <cell r="M626">
            <v>833.8</v>
          </cell>
          <cell r="N626">
            <v>1114.8</v>
          </cell>
          <cell r="O626">
            <v>1211.3</v>
          </cell>
          <cell r="P626">
            <v>1247.8</v>
          </cell>
          <cell r="Q626">
            <v>1283.8</v>
          </cell>
        </row>
        <row r="627">
          <cell r="A627" t="str">
            <v>PERS_05</v>
          </cell>
          <cell r="M627">
            <v>392.50080000000008</v>
          </cell>
          <cell r="N627">
            <v>391.01100000000014</v>
          </cell>
          <cell r="O627">
            <v>393.02120000000002</v>
          </cell>
          <cell r="P627">
            <v>328.5376</v>
          </cell>
          <cell r="Q627">
            <v>343.89200000000017</v>
          </cell>
        </row>
        <row r="628">
          <cell r="A628" t="str">
            <v>PERS_06</v>
          </cell>
          <cell r="M628">
            <v>902.2</v>
          </cell>
          <cell r="N628">
            <v>734.2</v>
          </cell>
          <cell r="O628">
            <v>633.20000000000005</v>
          </cell>
          <cell r="P628">
            <v>647.20000000000005</v>
          </cell>
          <cell r="Q628">
            <v>642.20000000000005</v>
          </cell>
        </row>
        <row r="629">
          <cell r="A629" t="str">
            <v>PERS_98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 t="str">
            <v>taxrate</v>
          </cell>
          <cell r="B630" t="str">
            <v>aus rev_divid</v>
          </cell>
          <cell r="M630">
            <v>0.2</v>
          </cell>
          <cell r="N630">
            <v>0.2</v>
          </cell>
          <cell r="O630">
            <v>0.2</v>
          </cell>
          <cell r="P630">
            <v>0.2</v>
          </cell>
          <cell r="Q630">
            <v>0.2</v>
          </cell>
        </row>
        <row r="631">
          <cell r="A631" t="str">
            <v>Dividend_payment_planned</v>
          </cell>
          <cell r="M631">
            <v>147000</v>
          </cell>
          <cell r="N631">
            <v>539000</v>
          </cell>
          <cell r="O631">
            <v>564000</v>
          </cell>
          <cell r="P631">
            <v>564000</v>
          </cell>
          <cell r="Q631">
            <v>564000</v>
          </cell>
        </row>
        <row r="632">
          <cell r="A632" t="str">
            <v>HPT_Mostar</v>
          </cell>
          <cell r="M632">
            <v>180000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</row>
        <row r="633">
          <cell r="A633" t="str">
            <v>KDS</v>
          </cell>
          <cell r="M633">
            <v>3000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</row>
        <row r="634">
          <cell r="A634" t="str">
            <v>ERONET</v>
          </cell>
          <cell r="M634">
            <v>18000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</row>
        <row r="635">
          <cell r="A635" t="str">
            <v>acquisition cost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</row>
        <row r="636">
          <cell r="A636" t="str">
            <v>add_divid_paym_aaprais_not tax deductable</v>
          </cell>
          <cell r="M636">
            <v>324665</v>
          </cell>
          <cell r="N636">
            <v>312941</v>
          </cell>
          <cell r="O636">
            <v>302876</v>
          </cell>
          <cell r="P636">
            <v>284263</v>
          </cell>
          <cell r="Q636">
            <v>265312</v>
          </cell>
        </row>
        <row r="637">
          <cell r="A637" t="str">
            <v>taxrate_assapraisl</v>
          </cell>
          <cell r="M637">
            <v>0.2</v>
          </cell>
          <cell r="N637">
            <v>0.2</v>
          </cell>
          <cell r="O637">
            <v>0.2</v>
          </cell>
          <cell r="P637">
            <v>0.2</v>
          </cell>
          <cell r="Q637">
            <v>0.2</v>
          </cell>
        </row>
        <row r="638">
          <cell r="A638" t="str">
            <v>CML_BL0210_01_INVE_INV</v>
          </cell>
          <cell r="M638">
            <v>147893</v>
          </cell>
          <cell r="N638">
            <v>250538</v>
          </cell>
          <cell r="O638">
            <v>51495</v>
          </cell>
          <cell r="P638">
            <v>41877</v>
          </cell>
          <cell r="Q638">
            <v>43449</v>
          </cell>
        </row>
        <row r="639">
          <cell r="A639" t="str">
            <v>CML_BL0210_02_INVE_INV</v>
          </cell>
          <cell r="M639">
            <v>1795.9801999999731</v>
          </cell>
          <cell r="N639">
            <v>96801.430099999969</v>
          </cell>
          <cell r="O639">
            <v>22300.357299999981</v>
          </cell>
          <cell r="P639">
            <v>20170.3573</v>
          </cell>
          <cell r="Q639">
            <v>1795.9802000000002</v>
          </cell>
        </row>
        <row r="640">
          <cell r="A640" t="str">
            <v>CML_BL0210_03_INVE_INV</v>
          </cell>
          <cell r="M640">
            <v>54380</v>
          </cell>
          <cell r="N640">
            <v>183653.84615</v>
          </cell>
          <cell r="O640">
            <v>126000</v>
          </cell>
          <cell r="P640">
            <v>112000</v>
          </cell>
          <cell r="Q640">
            <v>112400</v>
          </cell>
        </row>
        <row r="641">
          <cell r="A641" t="str">
            <v>CML_BL0210_04_INVE_INV</v>
          </cell>
          <cell r="M641">
            <v>164555.32</v>
          </cell>
          <cell r="N641">
            <v>55174</v>
          </cell>
          <cell r="O641">
            <v>52545</v>
          </cell>
          <cell r="P641">
            <v>17458</v>
          </cell>
          <cell r="Q641">
            <v>10566.4</v>
          </cell>
        </row>
        <row r="642">
          <cell r="A642" t="str">
            <v>CML_BL0210_05_INVE_INV</v>
          </cell>
          <cell r="M642">
            <v>0</v>
          </cell>
          <cell r="N642">
            <v>25000</v>
          </cell>
          <cell r="O642">
            <v>15000</v>
          </cell>
          <cell r="P642">
            <v>0</v>
          </cell>
          <cell r="Q642">
            <v>0</v>
          </cell>
        </row>
        <row r="643">
          <cell r="A643" t="str">
            <v>CML_BL0310b_01_INVE_INV</v>
          </cell>
          <cell r="M643">
            <v>182550</v>
          </cell>
          <cell r="N643">
            <v>189500</v>
          </cell>
          <cell r="O643">
            <v>119100</v>
          </cell>
          <cell r="P643">
            <v>114000</v>
          </cell>
          <cell r="Q643">
            <v>20450</v>
          </cell>
        </row>
        <row r="644">
          <cell r="A644" t="str">
            <v>CML_BL0310b_03_INVE_INV</v>
          </cell>
          <cell r="M644">
            <v>191800</v>
          </cell>
          <cell r="N644">
            <v>182000</v>
          </cell>
          <cell r="O644">
            <v>230000</v>
          </cell>
          <cell r="P644">
            <v>208000</v>
          </cell>
          <cell r="Q644">
            <v>187000</v>
          </cell>
        </row>
        <row r="645">
          <cell r="A645" t="str">
            <v>CML_BL0310b_05_INVE_INV</v>
          </cell>
          <cell r="M645">
            <v>4015</v>
          </cell>
          <cell r="N645">
            <v>2015</v>
          </cell>
          <cell r="O645">
            <v>2766</v>
          </cell>
          <cell r="P645">
            <v>2788</v>
          </cell>
          <cell r="Q645">
            <v>2905</v>
          </cell>
        </row>
        <row r="646">
          <cell r="A646" t="str">
            <v>CML_BL0310c_01_INVE_INV</v>
          </cell>
          <cell r="M646">
            <v>1500</v>
          </cell>
          <cell r="N646">
            <v>3000</v>
          </cell>
          <cell r="O646">
            <v>0</v>
          </cell>
          <cell r="P646">
            <v>0</v>
          </cell>
          <cell r="Q646">
            <v>0</v>
          </cell>
        </row>
        <row r="647">
          <cell r="A647" t="str">
            <v>CML_BL0320_01_INVE_INV</v>
          </cell>
          <cell r="M647">
            <v>25676</v>
          </cell>
          <cell r="N647">
            <v>40201</v>
          </cell>
          <cell r="O647">
            <v>46696</v>
          </cell>
          <cell r="P647">
            <v>37903</v>
          </cell>
          <cell r="Q647">
            <v>39261</v>
          </cell>
        </row>
        <row r="648">
          <cell r="A648" t="str">
            <v>CML_BL0320_02_INVE_INV</v>
          </cell>
          <cell r="M648">
            <v>83450.89029999997</v>
          </cell>
          <cell r="N648">
            <v>187560.92409999989</v>
          </cell>
          <cell r="O648">
            <v>130970.47320000002</v>
          </cell>
          <cell r="P648">
            <v>134995.94179999997</v>
          </cell>
          <cell r="Q648">
            <v>127265.39029999996</v>
          </cell>
        </row>
        <row r="649">
          <cell r="A649" t="str">
            <v>CML_BL0320_03_INVE_INV</v>
          </cell>
          <cell r="M649">
            <v>119837</v>
          </cell>
          <cell r="N649">
            <v>300346.15384599997</v>
          </cell>
          <cell r="O649">
            <v>288600</v>
          </cell>
          <cell r="P649">
            <v>267400</v>
          </cell>
          <cell r="Q649">
            <v>262000</v>
          </cell>
        </row>
        <row r="650">
          <cell r="A650" t="str">
            <v>CML_BL0320_04_INVE_INV</v>
          </cell>
          <cell r="M650">
            <v>956444.68</v>
          </cell>
          <cell r="N650">
            <v>459826</v>
          </cell>
          <cell r="O650">
            <v>559455</v>
          </cell>
          <cell r="P650">
            <v>712542</v>
          </cell>
          <cell r="Q650">
            <v>652433.6</v>
          </cell>
        </row>
        <row r="651">
          <cell r="A651" t="str">
            <v>CML_BL0320_05_INVE_INV</v>
          </cell>
          <cell r="M651">
            <v>70856.613999999987</v>
          </cell>
          <cell r="N651">
            <v>88985</v>
          </cell>
          <cell r="O651">
            <v>122972</v>
          </cell>
          <cell r="P651">
            <v>139475</v>
          </cell>
          <cell r="Q651">
            <v>159327</v>
          </cell>
        </row>
        <row r="652">
          <cell r="A652" t="str">
            <v>CML_BL0330a_01_INVE_INV</v>
          </cell>
          <cell r="M652">
            <v>20414.900000000001</v>
          </cell>
          <cell r="N652">
            <v>30935.1</v>
          </cell>
          <cell r="O652">
            <v>30901.7</v>
          </cell>
          <cell r="P652">
            <v>20958.099999999999</v>
          </cell>
          <cell r="Q652">
            <v>16379.9</v>
          </cell>
        </row>
        <row r="653">
          <cell r="A653" t="str">
            <v>CML_BL0330a_02_INVE_INV</v>
          </cell>
          <cell r="M653">
            <v>-0.59999999999536913</v>
          </cell>
          <cell r="N653">
            <v>-0.99999999999272404</v>
          </cell>
          <cell r="O653">
            <v>-1.999999999998181</v>
          </cell>
          <cell r="P653">
            <v>-0.99999999999818101</v>
          </cell>
          <cell r="Q653">
            <v>-0.59999999999990905</v>
          </cell>
        </row>
        <row r="654">
          <cell r="A654" t="str">
            <v>CML_BL0330a_05_INVE_INV</v>
          </cell>
          <cell r="M654">
            <v>0</v>
          </cell>
          <cell r="N654">
            <v>5000</v>
          </cell>
          <cell r="O654">
            <v>5000</v>
          </cell>
          <cell r="P654">
            <v>5000</v>
          </cell>
          <cell r="Q654">
            <v>5000</v>
          </cell>
        </row>
        <row r="655">
          <cell r="A655" t="str">
            <v>CML_BL0460_03_INVE_INV</v>
          </cell>
          <cell r="M655">
            <v>0</v>
          </cell>
          <cell r="N655">
            <v>9000</v>
          </cell>
          <cell r="O655">
            <v>3000</v>
          </cell>
          <cell r="P655">
            <v>0</v>
          </cell>
          <cell r="Q655">
            <v>0</v>
          </cell>
        </row>
        <row r="656">
          <cell r="A656" t="str">
            <v>PGK_KUERZ</v>
          </cell>
          <cell r="M656">
            <v>33877.7061577434</v>
          </cell>
          <cell r="N656">
            <v>39255.204519707608</v>
          </cell>
          <cell r="O656">
            <v>96893.543346189384</v>
          </cell>
          <cell r="P656">
            <v>129567.46533031657</v>
          </cell>
          <cell r="Q656">
            <v>124240.51458422726</v>
          </cell>
        </row>
        <row r="657">
          <cell r="A657" t="str">
            <v>PNK_KUERZ</v>
          </cell>
          <cell r="M657">
            <v>26466.157200523594</v>
          </cell>
          <cell r="N657">
            <v>32038.864355376645</v>
          </cell>
          <cell r="O657">
            <v>80320.058776477395</v>
          </cell>
          <cell r="P657">
            <v>108962.41099487871</v>
          </cell>
          <cell r="Q657">
            <v>105620.45377375321</v>
          </cell>
        </row>
        <row r="658">
          <cell r="A658" t="str">
            <v>CML_BL0210_05_INVE_AIB</v>
          </cell>
          <cell r="M658">
            <v>0</v>
          </cell>
          <cell r="N658">
            <v>25000</v>
          </cell>
          <cell r="O658">
            <v>15000</v>
          </cell>
          <cell r="P658">
            <v>0</v>
          </cell>
          <cell r="Q658">
            <v>0</v>
          </cell>
        </row>
        <row r="659">
          <cell r="A659" t="str">
            <v>CML_BL0210_05_INVE_RBW</v>
          </cell>
          <cell r="M659">
            <v>0</v>
          </cell>
          <cell r="N659">
            <v>0</v>
          </cell>
          <cell r="O659">
            <v>25000</v>
          </cell>
          <cell r="P659">
            <v>40000</v>
          </cell>
          <cell r="Q659">
            <v>40000</v>
          </cell>
        </row>
        <row r="660">
          <cell r="A660" t="str">
            <v>CML_BL0330a_05_INVE_AFA</v>
          </cell>
          <cell r="M660">
            <v>0</v>
          </cell>
          <cell r="N660">
            <v>312.5</v>
          </cell>
          <cell r="O660">
            <v>937.5</v>
          </cell>
          <cell r="P660">
            <v>1562.5</v>
          </cell>
          <cell r="Q660">
            <v>2187.5</v>
          </cell>
        </row>
        <row r="661">
          <cell r="A661" t="str">
            <v>CML_BL0330a_05_INVE_AIB</v>
          </cell>
          <cell r="M661">
            <v>0</v>
          </cell>
          <cell r="N661">
            <v>2500</v>
          </cell>
          <cell r="O661">
            <v>2500</v>
          </cell>
          <cell r="P661">
            <v>2500</v>
          </cell>
          <cell r="Q661">
            <v>2500</v>
          </cell>
        </row>
        <row r="662">
          <cell r="A662" t="str">
            <v>CML_BL0330a_05_INVE_RBW</v>
          </cell>
          <cell r="M662">
            <v>0</v>
          </cell>
          <cell r="N662">
            <v>2187.5</v>
          </cell>
          <cell r="O662">
            <v>6250</v>
          </cell>
          <cell r="P662">
            <v>9687.5</v>
          </cell>
          <cell r="Q662">
            <v>12500</v>
          </cell>
        </row>
        <row r="663">
          <cell r="A663" t="str">
            <v>Warehouse_spare_inp</v>
          </cell>
          <cell r="J663">
            <v>0</v>
          </cell>
          <cell r="K663">
            <v>0</v>
          </cell>
          <cell r="L663">
            <v>0</v>
          </cell>
          <cell r="M663">
            <v>430377</v>
          </cell>
          <cell r="N663">
            <v>430377</v>
          </cell>
          <cell r="O663">
            <v>430377</v>
          </cell>
          <cell r="P663">
            <v>430377</v>
          </cell>
          <cell r="Q663">
            <v>430377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4">
          <cell r="A4" t="str">
            <v>as of 31.12.2018.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r Korrektur"/>
      <sheetName val="Zusammenstellung vor Korrektur"/>
      <sheetName val="Korrekturen"/>
      <sheetName val="EurotoolsXRates"/>
      <sheetName val="Korrektur Verrechnung Telekom"/>
      <sheetName val="Korrektur Verrechnung TMO"/>
      <sheetName val="Ertragsteuern"/>
      <sheetName val="Zinsaufwendungen"/>
      <sheetName val="Zinserträge"/>
      <sheetName val="CF nach Korrektur mit Verr.kten"/>
      <sheetName val="Darstellung Cash-Flow neu"/>
      <sheetName val="Cash-Flow ohne Verr. DTAG,TMO"/>
      <sheetName val="Kontrolle Bewegungsbilanz"/>
      <sheetName val="Parameter "/>
      <sheetName val="Control"/>
      <sheetName val="ALT_ES"/>
      <sheetName val="vor_Korrektur"/>
      <sheetName val="Zusammenstellung_vor_Korrektur"/>
      <sheetName val="Korrektur_Verrechnung_Telekom"/>
      <sheetName val="Korrektur_Verrechnung_TMO"/>
      <sheetName val="CF_nach_Korrektur_mit_Verr_kten"/>
      <sheetName val="Darstellung_Cash-Flow_neu"/>
      <sheetName val="Cash-Flow_ohne_Verr__DTAG,TMO"/>
      <sheetName val="Kontrolle_Bewegungsbilanz"/>
      <sheetName val="Parameter_"/>
      <sheetName val="vor_Korrektur1"/>
      <sheetName val="Zusammenstellung_vor_Korrektur1"/>
      <sheetName val="Korrektur_Verrechnung_Telekom1"/>
      <sheetName val="Korrektur_Verrechnung_TMO1"/>
      <sheetName val="CF_nach_Korrektur_mit_Verr_kte1"/>
      <sheetName val="Darstellung_Cash-Flow_neu1"/>
      <sheetName val="Cash-Flow_ohne_Verr__DTAG,TMO1"/>
      <sheetName val="Kontrolle_Bewegungsbilanz1"/>
      <sheetName val="Parameter_1"/>
      <sheetName val="vor_Korrektur2"/>
      <sheetName val="Zusammenstellung_vor_Korrektur2"/>
      <sheetName val="Korrektur_Verrechnung_Telekom2"/>
      <sheetName val="Korrektur_Verrechnung_TMO2"/>
      <sheetName val="CF_nach_Korrektur_mit_Verr_kte2"/>
      <sheetName val="Darstellung_Cash-Flow_neu2"/>
      <sheetName val="Cash-Flow_ohne_Verr__DTAG,TMO2"/>
      <sheetName val="Kontrolle_Bewegungsbilanz2"/>
      <sheetName val="Parameter_2"/>
      <sheetName val="vor_Korrektur3"/>
      <sheetName val="Zusammenstellung_vor_Korrektur3"/>
      <sheetName val="Korrektur_Verrechnung_Telekom3"/>
      <sheetName val="Korrektur_Verrechnung_TMO3"/>
      <sheetName val="CF_nach_Korrektur_mit_Verr_kte3"/>
      <sheetName val="Darstellung_Cash-Flow_neu3"/>
      <sheetName val="Cash-Flow_ohne_Verr__DTAG,TMO3"/>
      <sheetName val="Kontrolle_Bewegungsbilanz3"/>
      <sheetName val="Parameter_3"/>
      <sheetName val="vor_Korrektur4"/>
      <sheetName val="Zusammenstellung_vor_Korrektur4"/>
      <sheetName val="Korrektur_Verrechnung_Telekom4"/>
      <sheetName val="Korrektur_Verrechnung_TMO4"/>
      <sheetName val="CF_nach_Korrektur_mit_Verr_kte4"/>
      <sheetName val="Darstellung_Cash-Flow_neu4"/>
      <sheetName val="Cash-Flow_ohne_Verr__DTAG,TMO4"/>
      <sheetName val="Kontrolle_Bewegungsbilanz4"/>
      <sheetName val="Parameter_4"/>
      <sheetName val="vor_Korrektur5"/>
      <sheetName val="Zusammenstellung_vor_Korrektur5"/>
      <sheetName val="Korrektur_Verrechnung_Telekom5"/>
      <sheetName val="Korrektur_Verrechnung_TMO5"/>
      <sheetName val="CF_nach_Korrektur_mit_Verr_kte5"/>
      <sheetName val="Darstellung_Cash-Flow_neu5"/>
      <sheetName val="Cash-Flow_ohne_Verr__DTAG,TMO5"/>
      <sheetName val="Kontrolle_Bewegungsbilanz5"/>
      <sheetName val="Parameter_5"/>
      <sheetName val="vor_Korrektur6"/>
      <sheetName val="Zusammenstellung_vor_Korrektur6"/>
      <sheetName val="Korrektur_Verrechnung_Telekom6"/>
      <sheetName val="Korrektur_Verrechnung_TMO6"/>
      <sheetName val="CF_nach_Korrektur_mit_Verr_kte6"/>
      <sheetName val="Darstellung_Cash-Flow_neu6"/>
      <sheetName val="Cash-Flow_ohne_Verr__DTAG,TMO6"/>
      <sheetName val="Kontrolle_Bewegungsbilanz6"/>
      <sheetName val="Parameter_6"/>
      <sheetName val="vor_Korrektur7"/>
      <sheetName val="Zusammenstellung_vor_Korrektur7"/>
      <sheetName val="Korrektur_Verrechnung_Telekom7"/>
      <sheetName val="Korrektur_Verrechnung_TMO7"/>
      <sheetName val="CF_nach_Korrektur_mit_Verr_kte7"/>
      <sheetName val="Darstellung_Cash-Flow_neu7"/>
      <sheetName val="Cash-Flow_ohne_Verr__DTAG,TMO7"/>
      <sheetName val="Kontrolle_Bewegungsbilanz7"/>
      <sheetName val="Parameter_7"/>
    </sheetNames>
    <sheetDataSet>
      <sheetData sheetId="0" refreshError="1"/>
      <sheetData sheetId="1" refreshError="1"/>
      <sheetData sheetId="2" refreshError="1"/>
      <sheetData sheetId="3" refreshError="1">
        <row r="9">
          <cell r="B9">
            <v>0.16818792646151104</v>
          </cell>
        </row>
        <row r="10">
          <cell r="B10">
            <v>0.15244901723741039</v>
          </cell>
        </row>
        <row r="11">
          <cell r="B11">
            <v>1.2697380784291816</v>
          </cell>
        </row>
        <row r="12">
          <cell r="B12">
            <v>5.1645689908948644E-4</v>
          </cell>
        </row>
        <row r="13">
          <cell r="B13">
            <v>2.4789352477323941E-2</v>
          </cell>
        </row>
        <row r="14">
          <cell r="A14">
            <v>2.2037100000000001</v>
          </cell>
        </row>
        <row r="15">
          <cell r="A15">
            <v>200.482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1"/>
      <sheetName val="Tabelle2"/>
      <sheetName val="Tabelle3"/>
      <sheetName val="Datapool"/>
      <sheetName val="Konzern-ratios"/>
    </sheetNames>
    <sheetDataSet>
      <sheetData sheetId="0" refreshError="1"/>
      <sheetData sheetId="1" refreshError="1">
        <row r="2">
          <cell r="A2" t="str">
            <v>a</v>
          </cell>
          <cell r="B2" t="str">
            <v>Asset</v>
          </cell>
          <cell r="C2" t="str">
            <v>e</v>
          </cell>
          <cell r="D2" t="str">
            <v>Fixed !EX</v>
          </cell>
        </row>
        <row r="3">
          <cell r="A3" t="str">
            <v>b</v>
          </cell>
          <cell r="B3" t="str">
            <v>Balance</v>
          </cell>
          <cell r="C3" t="str">
            <v>i</v>
          </cell>
          <cell r="D3" t="str">
            <v>Fixed !IN</v>
          </cell>
        </row>
        <row r="4">
          <cell r="A4" t="str">
            <v>e</v>
          </cell>
          <cell r="B4" t="str">
            <v>Expense</v>
          </cell>
          <cell r="C4" t="str">
            <v>ie</v>
          </cell>
          <cell r="D4" t="str">
            <v>Fixed !IN_EX</v>
          </cell>
        </row>
        <row r="5">
          <cell r="A5" t="str">
            <v>i</v>
          </cell>
          <cell r="B5" t="str">
            <v>Income</v>
          </cell>
          <cell r="C5" t="str">
            <v>s</v>
          </cell>
          <cell r="D5" t="str">
            <v>Fixed !IN_EX</v>
          </cell>
        </row>
        <row r="11">
          <cell r="A11">
            <v>300000</v>
          </cell>
          <cell r="B11" t="str">
            <v>Umsatzerlöse des Konzerns</v>
          </cell>
          <cell r="C11" t="str">
            <v>GuV-Pflichtangabe nach IAS</v>
          </cell>
          <cell r="D11" t="str">
            <v>IAS 1.75a</v>
          </cell>
          <cell r="E11" t="str">
            <v>Net revenue of the group</v>
          </cell>
        </row>
        <row r="12">
          <cell r="A12">
            <v>301000</v>
          </cell>
          <cell r="B12" t="str">
            <v>Umsatzerlöse Festnetzleistungen</v>
          </cell>
          <cell r="E12" t="str">
            <v xml:space="preserve">Net revenue fixed network </v>
          </cell>
        </row>
        <row r="13">
          <cell r="A13">
            <v>302000</v>
          </cell>
          <cell r="B13" t="str">
            <v>Umsatzerlöse Mobilnetzleistungen</v>
          </cell>
          <cell r="E13" t="str">
            <v>Net revenue mobile communications</v>
          </cell>
        </row>
        <row r="14">
          <cell r="A14">
            <v>303000</v>
          </cell>
          <cell r="B14" t="str">
            <v>Umsatzerlöse Carrier Services</v>
          </cell>
          <cell r="E14" t="str">
            <v>Net revenue carrier services</v>
          </cell>
        </row>
        <row r="15">
          <cell r="A15">
            <v>304000</v>
          </cell>
          <cell r="B15" t="str">
            <v>Umsatzerlöse Online</v>
          </cell>
          <cell r="E15" t="str">
            <v>Net revenue online</v>
          </cell>
        </row>
        <row r="16">
          <cell r="A16">
            <v>305000</v>
          </cell>
          <cell r="B16" t="str">
            <v>Umsatzerlöse Multimedia, Rundfunk</v>
          </cell>
          <cell r="E16" t="str">
            <v>Net revenue multimedia, broadcast</v>
          </cell>
        </row>
        <row r="17">
          <cell r="A17">
            <v>306000</v>
          </cell>
          <cell r="B17" t="str">
            <v>Umsatzerlöse Systemintegration, Consulting</v>
          </cell>
          <cell r="E17" t="str">
            <v xml:space="preserve">Net revenue systems integration, consulting </v>
          </cell>
        </row>
        <row r="18">
          <cell r="A18">
            <v>307000</v>
          </cell>
          <cell r="B18" t="str">
            <v>Umsatzerlöse Computing, Desktop</v>
          </cell>
          <cell r="E18" t="str">
            <v>Net revenue computing, desktop</v>
          </cell>
        </row>
        <row r="19">
          <cell r="A19">
            <v>308000</v>
          </cell>
          <cell r="B19" t="str">
            <v>Übrige Umsatzerlöse</v>
          </cell>
          <cell r="E19" t="str">
            <v xml:space="preserve">Miscellaneous net revenue </v>
          </cell>
        </row>
        <row r="20">
          <cell r="A20">
            <v>309000</v>
          </cell>
          <cell r="B20" t="str">
            <v>Erträge aus internen Vor- und Dienstleistungen</v>
          </cell>
          <cell r="C20" t="str">
            <v>nur für interne Rechnungslegung (der AG) relevant</v>
          </cell>
          <cell r="E20" t="str">
            <v>Income from internal sale of goods and services</v>
          </cell>
        </row>
        <row r="21">
          <cell r="A21">
            <v>310000</v>
          </cell>
          <cell r="B21" t="str">
            <v>Herstellungskosten der zur Erzielung der Umsatzerlöse erbrachten Leistungen</v>
          </cell>
          <cell r="E21" t="str">
            <v>Cost of sales</v>
          </cell>
        </row>
        <row r="22">
          <cell r="A22">
            <v>311000</v>
          </cell>
          <cell r="B22" t="str">
            <v>Herstellungskosten für Festnetzleistungen</v>
          </cell>
          <cell r="E22" t="str">
            <v>Cost of sales fixed network</v>
          </cell>
        </row>
        <row r="23">
          <cell r="A23">
            <v>311100</v>
          </cell>
          <cell r="B23" t="str">
            <v>Standard-Herstellungskosten</v>
          </cell>
          <cell r="E23" t="str">
            <v>Standard cost of sales</v>
          </cell>
        </row>
        <row r="24">
          <cell r="A24">
            <v>311200</v>
          </cell>
          <cell r="B24" t="str">
            <v xml:space="preserve">Abweichungen </v>
          </cell>
          <cell r="E24" t="str">
            <v>Variance</v>
          </cell>
        </row>
        <row r="25">
          <cell r="A25">
            <v>311300</v>
          </cell>
          <cell r="B25" t="str">
            <v>Sonstige Herstellungskosten</v>
          </cell>
          <cell r="E25" t="str">
            <v>Other cost of sales</v>
          </cell>
        </row>
        <row r="26">
          <cell r="A26">
            <v>311400</v>
          </cell>
          <cell r="B26" t="str">
            <v xml:space="preserve">Bestandsveränderungen und andere aktivierte Eigenleistungen </v>
          </cell>
          <cell r="C26" t="str">
            <v>Korrekturposten zum periodengerechten Ausweis der Herstellungskosten für Festnetzleistungen</v>
          </cell>
          <cell r="E26" t="str">
            <v>Changes in inventories of finished/semi-finished products and work in process and other own capitalized costs</v>
          </cell>
        </row>
        <row r="27">
          <cell r="A27">
            <v>311410</v>
          </cell>
          <cell r="B27" t="str">
            <v>Herstellungskosten der Bestandserhöhung  (-)</v>
          </cell>
          <cell r="E27" t="str">
            <v>Increase in inventories of finished/semi-finished products and work in process (-)</v>
          </cell>
        </row>
        <row r="28">
          <cell r="A28">
            <v>311420</v>
          </cell>
          <cell r="B28" t="str">
            <v>Herstellungskosten der Bestandsverminderung (+)</v>
          </cell>
          <cell r="E28" t="str">
            <v>Decrease in inventories of finished/semi-finished products and work in process (+)</v>
          </cell>
        </row>
        <row r="29">
          <cell r="A29">
            <v>311430</v>
          </cell>
          <cell r="B29" t="str">
            <v>Herstellungskosten der anderen aktivierten Eigenleistungen (-)</v>
          </cell>
          <cell r="E29" t="str">
            <v>Other own capitalized costs (-)</v>
          </cell>
        </row>
        <row r="30">
          <cell r="A30">
            <v>312000</v>
          </cell>
          <cell r="B30" t="str">
            <v>Herstellungskosten für Mobilnetzleistungen</v>
          </cell>
          <cell r="E30" t="str">
            <v>Cost of sales mobile communications</v>
          </cell>
        </row>
        <row r="31">
          <cell r="A31">
            <v>312100</v>
          </cell>
          <cell r="B31" t="str">
            <v>Standard-Herstellungskosten</v>
          </cell>
          <cell r="E31" t="str">
            <v>Standard cost of sales</v>
          </cell>
        </row>
        <row r="32">
          <cell r="A32">
            <v>312200</v>
          </cell>
          <cell r="B32" t="str">
            <v xml:space="preserve">Abweichungen </v>
          </cell>
          <cell r="E32" t="str">
            <v>Variance</v>
          </cell>
        </row>
        <row r="33">
          <cell r="A33">
            <v>312300</v>
          </cell>
          <cell r="B33" t="str">
            <v>Sonstige Herstellungskosten</v>
          </cell>
          <cell r="E33" t="str">
            <v>Other cost of sales</v>
          </cell>
        </row>
        <row r="34">
          <cell r="A34">
            <v>312400</v>
          </cell>
          <cell r="B34" t="str">
            <v xml:space="preserve">Bestandsveränderungen und andere aktivierte Eigenleistungen </v>
          </cell>
          <cell r="C34" t="str">
            <v>Korrekturposten zum periodengerechten Ausweis der Herstellungskosten für Mobilnetzleistungen</v>
          </cell>
          <cell r="E34" t="str">
            <v>Changes in inventories of finished/semi-finished products and work in process and other own capitalized costs</v>
          </cell>
        </row>
        <row r="35">
          <cell r="A35">
            <v>312410</v>
          </cell>
          <cell r="B35" t="str">
            <v>Herstellungskosten der Bestandserhöhung  (-)</v>
          </cell>
          <cell r="E35" t="str">
            <v>Increase in inventories of finished/semi-finished products and work in process (-)</v>
          </cell>
        </row>
        <row r="36">
          <cell r="A36">
            <v>312420</v>
          </cell>
          <cell r="B36" t="str">
            <v>Herstellungskosten der Bestandsverminderung (+)</v>
          </cell>
          <cell r="E36" t="str">
            <v>Decrease in inventories of finished/semi-finished products and work in process (+)</v>
          </cell>
        </row>
        <row r="37">
          <cell r="A37">
            <v>312430</v>
          </cell>
          <cell r="B37" t="str">
            <v>Herstellungskosten der anderen aktivierten Eigenleistungen (-)</v>
          </cell>
          <cell r="E37" t="str">
            <v>Other own capitalized costs (-)</v>
          </cell>
        </row>
        <row r="38">
          <cell r="A38">
            <v>313000</v>
          </cell>
          <cell r="B38" t="str">
            <v>Herstellungskosten für Carrier Services</v>
          </cell>
          <cell r="E38" t="str">
            <v>Cost of sales carrier services</v>
          </cell>
        </row>
        <row r="39">
          <cell r="A39">
            <v>313100</v>
          </cell>
          <cell r="B39" t="str">
            <v>Standard-Herstellungskosten</v>
          </cell>
          <cell r="E39" t="str">
            <v>Standard cost of sales</v>
          </cell>
        </row>
        <row r="40">
          <cell r="A40">
            <v>313200</v>
          </cell>
          <cell r="B40" t="str">
            <v xml:space="preserve">Abweichungen </v>
          </cell>
          <cell r="E40" t="str">
            <v>Variance</v>
          </cell>
        </row>
        <row r="41">
          <cell r="A41">
            <v>313300</v>
          </cell>
          <cell r="B41" t="str">
            <v>Sonstige Herstellungskosten</v>
          </cell>
          <cell r="E41" t="str">
            <v>Other cost of sales</v>
          </cell>
        </row>
        <row r="42">
          <cell r="A42">
            <v>313400</v>
          </cell>
          <cell r="B42" t="str">
            <v xml:space="preserve">Bestandsveränderungen und andere aktivierte Eigenleistungen </v>
          </cell>
          <cell r="C42" t="str">
            <v>Korrekturposten zum periodengerechten Ausweis der Herstellungskosten für Carrier Services</v>
          </cell>
          <cell r="E42" t="str">
            <v>Changes in inventories of finished/semi-finished products and work in process and other own capitalized costs</v>
          </cell>
        </row>
        <row r="43">
          <cell r="A43">
            <v>313410</v>
          </cell>
          <cell r="B43" t="str">
            <v>Herstellungskosten der Bestandserhöhung  (-)</v>
          </cell>
          <cell r="E43" t="str">
            <v>Increase in inventories of finished/semi-finished products and work in process (-)</v>
          </cell>
        </row>
        <row r="44">
          <cell r="A44">
            <v>313420</v>
          </cell>
          <cell r="B44" t="str">
            <v>Herstellungskosten der Bestandsverminderung (+)</v>
          </cell>
          <cell r="E44" t="str">
            <v>Decrease in inventories of finished/semi-finished products and work in process (+)</v>
          </cell>
        </row>
        <row r="45">
          <cell r="A45">
            <v>313430</v>
          </cell>
          <cell r="B45" t="str">
            <v>Herstellungskosten der anderen aktivierten Eigenleistungen (-)</v>
          </cell>
          <cell r="E45" t="str">
            <v>Other own capitalized costs (-)</v>
          </cell>
        </row>
        <row r="46">
          <cell r="A46">
            <v>314000</v>
          </cell>
          <cell r="B46" t="str">
            <v>Herstellungskosten für Online</v>
          </cell>
          <cell r="E46" t="str">
            <v>Cost of sales online</v>
          </cell>
        </row>
        <row r="47">
          <cell r="A47">
            <v>314100</v>
          </cell>
          <cell r="B47" t="str">
            <v>Standard-Herstellungskosten</v>
          </cell>
          <cell r="E47" t="str">
            <v>Standard cost of sales</v>
          </cell>
        </row>
        <row r="48">
          <cell r="A48">
            <v>314200</v>
          </cell>
          <cell r="B48" t="str">
            <v xml:space="preserve">Abweichungen </v>
          </cell>
          <cell r="E48" t="str">
            <v>Variance</v>
          </cell>
        </row>
        <row r="49">
          <cell r="A49">
            <v>314300</v>
          </cell>
          <cell r="B49" t="str">
            <v>Sonstige Herstellungskosten</v>
          </cell>
          <cell r="E49" t="str">
            <v>Other cost of sales</v>
          </cell>
        </row>
        <row r="50">
          <cell r="A50">
            <v>314400</v>
          </cell>
          <cell r="B50" t="str">
            <v xml:space="preserve">Bestandsveränderungen und andere aktivierte Eigenleistungen </v>
          </cell>
          <cell r="C50" t="str">
            <v>Korrekturposten zum periodengerechten Ausweis der Herstellungskosten für Online</v>
          </cell>
          <cell r="E50" t="str">
            <v>Changes in inventories of finished/semi-finished products and work in process and other own capitalized costs</v>
          </cell>
        </row>
        <row r="51">
          <cell r="A51">
            <v>314410</v>
          </cell>
          <cell r="B51" t="str">
            <v>Herstellungskosten der Bestandserhöhung  (-)</v>
          </cell>
          <cell r="E51" t="str">
            <v>Increase in inventories of finished/semi-finished products and work in process (-)</v>
          </cell>
        </row>
        <row r="52">
          <cell r="A52">
            <v>314420</v>
          </cell>
          <cell r="B52" t="str">
            <v>Herstellungskosten der Bestandsverminderung (+)</v>
          </cell>
          <cell r="E52" t="str">
            <v>Decrease in inventories of finished/semi-finished products and work in process (+)</v>
          </cell>
        </row>
        <row r="53">
          <cell r="A53">
            <v>314430</v>
          </cell>
          <cell r="B53" t="str">
            <v>Herstellungskosten der anderen aktivierten Eigenleistungen (-)</v>
          </cell>
          <cell r="E53" t="str">
            <v>Other own capitalized costs (-)</v>
          </cell>
        </row>
        <row r="54">
          <cell r="A54">
            <v>315000</v>
          </cell>
        </row>
        <row r="55">
          <cell r="A55">
            <v>315100</v>
          </cell>
          <cell r="B55" t="str">
            <v>Herstellungskosten für Multimedia, Rundfunk</v>
          </cell>
          <cell r="E55" t="str">
            <v>Cost of sales multimedia, broadcast</v>
          </cell>
        </row>
        <row r="56">
          <cell r="A56">
            <v>315200</v>
          </cell>
          <cell r="B56" t="str">
            <v>Standard-Herstellungskosten</v>
          </cell>
          <cell r="E56" t="str">
            <v>Standard cost of sales</v>
          </cell>
        </row>
        <row r="57">
          <cell r="A57">
            <v>315300</v>
          </cell>
          <cell r="B57" t="str">
            <v xml:space="preserve">Abweichungen </v>
          </cell>
          <cell r="E57" t="str">
            <v>Variance</v>
          </cell>
        </row>
        <row r="58">
          <cell r="A58">
            <v>315400</v>
          </cell>
          <cell r="B58" t="str">
            <v>Sonstige Herstellungskosten</v>
          </cell>
          <cell r="E58" t="str">
            <v>Other cost of sales</v>
          </cell>
        </row>
        <row r="59">
          <cell r="A59">
            <v>315410</v>
          </cell>
          <cell r="B59" t="str">
            <v xml:space="preserve">Bestandsveränderungen und andere aktivierte Eigenleistungen </v>
          </cell>
          <cell r="C59" t="str">
            <v>Korrekturposten zum periodengerechten Ausweis der Herstellungskosten für Multimedia, Rundfunk</v>
          </cell>
          <cell r="E59" t="str">
            <v>Changes in inventories of finished/semi-finished products and work in process and other own capitalized costs</v>
          </cell>
        </row>
        <row r="60">
          <cell r="A60">
            <v>315420</v>
          </cell>
          <cell r="B60" t="str">
            <v>Herstellungskosten der Bestandserhöhung  (-)</v>
          </cell>
          <cell r="E60" t="str">
            <v>Increase in inventories of finished/semi-finished products and work in process (-)</v>
          </cell>
        </row>
        <row r="61">
          <cell r="A61">
            <v>315430</v>
          </cell>
          <cell r="B61" t="str">
            <v>Herstellungskosten der Bestandsverminderung (+)</v>
          </cell>
          <cell r="E61" t="str">
            <v>Decrease in inventories of finished/semi-finished products and work in process (+)</v>
          </cell>
        </row>
        <row r="62">
          <cell r="A62">
            <v>316000</v>
          </cell>
        </row>
        <row r="63">
          <cell r="A63">
            <v>316100</v>
          </cell>
          <cell r="B63" t="str">
            <v>Herstellungskosten für Systemintegration, Consulting</v>
          </cell>
          <cell r="E63" t="str">
            <v>Cost of sales systems integration, consulting</v>
          </cell>
        </row>
        <row r="64">
          <cell r="A64">
            <v>316200</v>
          </cell>
          <cell r="B64" t="str">
            <v>Standard-Herstellungskosten</v>
          </cell>
          <cell r="E64" t="str">
            <v>Standard cost of sales</v>
          </cell>
        </row>
        <row r="65">
          <cell r="A65">
            <v>316300</v>
          </cell>
          <cell r="B65" t="str">
            <v xml:space="preserve">Abweichungen </v>
          </cell>
          <cell r="E65" t="str">
            <v>Variance</v>
          </cell>
        </row>
        <row r="66">
          <cell r="A66">
            <v>316400</v>
          </cell>
          <cell r="B66" t="str">
            <v>Sonstige Herstellungskosten</v>
          </cell>
          <cell r="E66" t="str">
            <v>Other cost of sales</v>
          </cell>
        </row>
        <row r="67">
          <cell r="A67">
            <v>316410</v>
          </cell>
          <cell r="B67" t="str">
            <v xml:space="preserve">Bestandsveränderungen und andere aktivierte Eigenleistungen </v>
          </cell>
          <cell r="C67" t="str">
            <v>Korrekturposten zum periodengerechten Ausweis der Herstellungskosten für Systemintegration, Consulting</v>
          </cell>
          <cell r="E67" t="str">
            <v>Changes in inventories of finished/semi-finished products and work in process and other own capitalized costs</v>
          </cell>
        </row>
        <row r="68">
          <cell r="A68">
            <v>316420</v>
          </cell>
          <cell r="B68" t="str">
            <v>Herstellungskosten der Bestandserhöhung  (-)</v>
          </cell>
          <cell r="E68" t="str">
            <v>Increase in inventories of finished/semi-finished products and work in process (-)</v>
          </cell>
        </row>
        <row r="69">
          <cell r="A69">
            <v>316430</v>
          </cell>
          <cell r="B69" t="str">
            <v>Herstellungskosten der Bestandsverminderung (+)</v>
          </cell>
          <cell r="E69" t="str">
            <v>Decrease in inventories of finished/semi-finished products and work in process (+)</v>
          </cell>
        </row>
        <row r="70">
          <cell r="A70">
            <v>317000</v>
          </cell>
          <cell r="B70" t="str">
            <v>Herstellungskosten für Computing, Desktop</v>
          </cell>
          <cell r="E70" t="str">
            <v>Cost of sales computing, desktop</v>
          </cell>
        </row>
        <row r="71">
          <cell r="A71">
            <v>317100</v>
          </cell>
          <cell r="B71" t="str">
            <v>Standard-Herstellungskosten</v>
          </cell>
          <cell r="E71" t="str">
            <v>Standard cost of sales</v>
          </cell>
        </row>
        <row r="72">
          <cell r="A72">
            <v>317200</v>
          </cell>
          <cell r="B72" t="str">
            <v xml:space="preserve">Abweichungen </v>
          </cell>
          <cell r="E72" t="str">
            <v>Variance</v>
          </cell>
        </row>
        <row r="73">
          <cell r="A73">
            <v>317300</v>
          </cell>
          <cell r="B73" t="str">
            <v>Sonstige Herstellungskosten</v>
          </cell>
          <cell r="E73" t="str">
            <v>Other cost of sales</v>
          </cell>
        </row>
        <row r="74">
          <cell r="A74">
            <v>317400</v>
          </cell>
          <cell r="B74" t="str">
            <v xml:space="preserve">Bestandsveränderungen und andere aktivierte Eigenleistungen </v>
          </cell>
          <cell r="C74" t="str">
            <v>Korrekturposten zum periodengerechten Ausweis der Herstellungskosten für Computing, Desktop</v>
          </cell>
          <cell r="E74" t="str">
            <v>Changes in inventories of finished/semi-finished products and work in process and other own capitalized costs</v>
          </cell>
        </row>
        <row r="75">
          <cell r="A75">
            <v>317410</v>
          </cell>
          <cell r="B75" t="str">
            <v>Herstellungskosten der Bestandserhöhung  (-)</v>
          </cell>
          <cell r="E75" t="str">
            <v>Increase in inventories of finished/semi-finished products and work in process (-)</v>
          </cell>
        </row>
        <row r="76">
          <cell r="A76">
            <v>317420</v>
          </cell>
          <cell r="B76" t="str">
            <v>Herstellungskosten der Bestandsverminderung (+)</v>
          </cell>
          <cell r="E76" t="str">
            <v>Decrease in inventories of finished/semi-finished products and work in process (+)</v>
          </cell>
        </row>
        <row r="77">
          <cell r="A77">
            <v>317430</v>
          </cell>
          <cell r="B77" t="str">
            <v>Herstellungskosten der anderen aktivierten Eigenleistungen (-)</v>
          </cell>
          <cell r="E77" t="str">
            <v>Other own capitalized costs (-)</v>
          </cell>
        </row>
        <row r="78">
          <cell r="A78">
            <v>318000</v>
          </cell>
          <cell r="B78" t="str">
            <v>Übrige Herstellungskosten</v>
          </cell>
          <cell r="E78" t="str">
            <v>Miscellaneous cost of sales</v>
          </cell>
        </row>
        <row r="79">
          <cell r="A79">
            <v>318100</v>
          </cell>
          <cell r="B79" t="str">
            <v>Standard-Herstellungskosten</v>
          </cell>
          <cell r="E79" t="str">
            <v>Standard cost of sales</v>
          </cell>
        </row>
        <row r="80">
          <cell r="A80">
            <v>318200</v>
          </cell>
          <cell r="B80" t="str">
            <v xml:space="preserve">Abweichungen </v>
          </cell>
          <cell r="E80" t="str">
            <v>Variance</v>
          </cell>
        </row>
        <row r="81">
          <cell r="A81">
            <v>318300</v>
          </cell>
          <cell r="B81" t="str">
            <v>Sonstige Herstellungskosten</v>
          </cell>
          <cell r="C81" t="str">
            <v>Korrekturposten zum periodengerechten Ausweis der Herstellungskosten für übrige Bereiche</v>
          </cell>
          <cell r="E81" t="str">
            <v>Other cost of sales</v>
          </cell>
        </row>
        <row r="82">
          <cell r="A82">
            <v>318400</v>
          </cell>
          <cell r="B82" t="str">
            <v xml:space="preserve">Bestandsveränderungen und andere aktivierte Eigenleistungen </v>
          </cell>
          <cell r="E82" t="str">
            <v>Changes in inventories of finished/semi-finished products and work in process and other own capitalized costs</v>
          </cell>
        </row>
        <row r="83">
          <cell r="A83">
            <v>318410</v>
          </cell>
          <cell r="B83" t="str">
            <v>Herstellungskosten der Bestandserhöhung  (-)</v>
          </cell>
          <cell r="E83" t="str">
            <v>Increase in inventories of finished/semi-finished products and work in process (-)</v>
          </cell>
        </row>
        <row r="84">
          <cell r="A84">
            <v>318420</v>
          </cell>
          <cell r="B84" t="str">
            <v>Herstellungskosten der Bestandsverminderung (+)</v>
          </cell>
          <cell r="E84" t="str">
            <v>Decrease in inventories of finished/semi-finished products and work in process (+)</v>
          </cell>
        </row>
        <row r="85">
          <cell r="A85">
            <v>319999</v>
          </cell>
          <cell r="B85" t="str">
            <v>Brutto-Ergebnis vom Umsatz</v>
          </cell>
          <cell r="C85" t="str">
            <v>(Pos.-Nr. 300000 - 310000)</v>
          </cell>
          <cell r="E85" t="str">
            <v>Gross profit (loss) from sales</v>
          </cell>
        </row>
        <row r="86">
          <cell r="A86">
            <v>320000</v>
          </cell>
          <cell r="B86" t="str">
            <v>Vertriebskosten</v>
          </cell>
          <cell r="E86" t="str">
            <v>Selling costs</v>
          </cell>
        </row>
        <row r="87">
          <cell r="A87">
            <v>321000</v>
          </cell>
          <cell r="B87" t="str">
            <v>Operativer Vertrieb</v>
          </cell>
          <cell r="E87" t="str">
            <v>Operative selling</v>
          </cell>
        </row>
        <row r="88">
          <cell r="A88">
            <v>321100</v>
          </cell>
          <cell r="B88" t="str">
            <v>Direkter Vertrieb</v>
          </cell>
          <cell r="E88" t="str">
            <v>Direct selling</v>
          </cell>
        </row>
        <row r="89">
          <cell r="A89">
            <v>321200</v>
          </cell>
          <cell r="B89" t="str">
            <v xml:space="preserve">Handelsvertrieb </v>
          </cell>
          <cell r="E89" t="str">
            <v>Retail selling</v>
          </cell>
        </row>
        <row r="90">
          <cell r="A90">
            <v>321300</v>
          </cell>
          <cell r="B90" t="str">
            <v>Indirekter Vertrieb</v>
          </cell>
          <cell r="E90" t="str">
            <v>Indirect selling</v>
          </cell>
        </row>
        <row r="91">
          <cell r="A91">
            <v>321400</v>
          </cell>
          <cell r="B91" t="str">
            <v>Call Center/Customer Care</v>
          </cell>
          <cell r="E91" t="str">
            <v>Call center/customer care</v>
          </cell>
        </row>
        <row r="92">
          <cell r="A92">
            <v>321500</v>
          </cell>
          <cell r="B92" t="str">
            <v>Sonstige Kosten des operativen Vertriebs</v>
          </cell>
          <cell r="E92" t="str">
            <v>Other costs operative selling</v>
          </cell>
        </row>
        <row r="93">
          <cell r="A93">
            <v>322000</v>
          </cell>
          <cell r="B93" t="str">
            <v>Marketing</v>
          </cell>
          <cell r="E93" t="str">
            <v>Marketing</v>
          </cell>
        </row>
        <row r="94">
          <cell r="A94">
            <v>323000</v>
          </cell>
          <cell r="B94" t="str">
            <v>Auftragsmanagement</v>
          </cell>
          <cell r="E94" t="str">
            <v>Order handling</v>
          </cell>
        </row>
        <row r="95">
          <cell r="A95">
            <v>324000</v>
          </cell>
          <cell r="B95" t="str">
            <v>Billing Service, Debitorenmanagement</v>
          </cell>
          <cell r="E95" t="str">
            <v>Billing services, accounts receivable department</v>
          </cell>
        </row>
        <row r="96">
          <cell r="A96">
            <v>325000</v>
          </cell>
          <cell r="B96" t="str">
            <v>Sonstige Vertriebskosten</v>
          </cell>
          <cell r="E96" t="str">
            <v>Other selling costs</v>
          </cell>
        </row>
        <row r="97">
          <cell r="A97">
            <v>330000</v>
          </cell>
          <cell r="B97" t="str">
            <v>Allgemeine Verwaltungskosten</v>
          </cell>
          <cell r="E97" t="str">
            <v>General administrative costs</v>
          </cell>
        </row>
        <row r="98">
          <cell r="A98">
            <v>331000</v>
          </cell>
          <cell r="B98" t="str">
            <v xml:space="preserve">Finanzen und Controlling
</v>
          </cell>
          <cell r="E98" t="str">
            <v>Finance and controlling</v>
          </cell>
        </row>
        <row r="99">
          <cell r="A99">
            <v>332000</v>
          </cell>
          <cell r="B99" t="str">
            <v xml:space="preserve">Personal
</v>
          </cell>
          <cell r="E99" t="str">
            <v>Human resources</v>
          </cell>
        </row>
        <row r="100">
          <cell r="A100">
            <v>333000</v>
          </cell>
          <cell r="B100" t="str">
            <v xml:space="preserve">Strategie, Organisation, Recht
</v>
          </cell>
          <cell r="E100" t="str">
            <v>Strategy, organization, law</v>
          </cell>
        </row>
        <row r="101">
          <cell r="A101">
            <v>334000</v>
          </cell>
          <cell r="B101" t="str">
            <v>Geschäftsführung und Kommunikation</v>
          </cell>
          <cell r="E101" t="str">
            <v>management and communications</v>
          </cell>
        </row>
        <row r="102">
          <cell r="A102">
            <v>335000</v>
          </cell>
          <cell r="B102" t="str">
            <v xml:space="preserve">Sonstige Kosten der allgemeinen Verwaltung
</v>
          </cell>
          <cell r="E102" t="str">
            <v>Other general administrative costs</v>
          </cell>
        </row>
        <row r="103">
          <cell r="A103">
            <v>340000</v>
          </cell>
          <cell r="B103" t="str">
            <v>Sonstige betriebliche Erträge</v>
          </cell>
          <cell r="E103" t="str">
            <v>Other operating income</v>
          </cell>
        </row>
        <row r="104">
          <cell r="A104">
            <v>340100</v>
          </cell>
          <cell r="B104" t="str">
            <v>Erträge aus der Auflösung des Sonderpostens mit Rücklageanteil</v>
          </cell>
          <cell r="E104" t="str">
            <v>Income from reversal of special reserves</v>
          </cell>
        </row>
        <row r="105">
          <cell r="A105">
            <v>340200</v>
          </cell>
          <cell r="B105" t="str">
            <v xml:space="preserve">Erträge aus Zuschüssen </v>
          </cell>
          <cell r="E105" t="str">
            <v xml:space="preserve">Income from subsidies </v>
          </cell>
        </row>
        <row r="106">
          <cell r="A106">
            <v>340210</v>
          </cell>
          <cell r="B106" t="str">
            <v>Erträge aus Zuschüssen zum Anlagevermögen</v>
          </cell>
          <cell r="E106" t="str">
            <v>Income from subsidies to noncurrent assets</v>
          </cell>
        </row>
        <row r="107">
          <cell r="A107">
            <v>340220</v>
          </cell>
          <cell r="B107" t="str">
            <v>Erträge aus sonstigen Zuschüssen</v>
          </cell>
          <cell r="E107" t="str">
            <v xml:space="preserve">Income from other subsidies </v>
          </cell>
        </row>
        <row r="108">
          <cell r="A108">
            <v>340300</v>
          </cell>
          <cell r="B108" t="str">
            <v>Erträge aus Investitionszulagen</v>
          </cell>
          <cell r="E108" t="str">
            <v>Income from investment grants</v>
          </cell>
        </row>
        <row r="109">
          <cell r="A109">
            <v>340400</v>
          </cell>
          <cell r="B109" t="str">
            <v>Erträge aus der Auflösung von Rückstellungen</v>
          </cell>
          <cell r="E109" t="str">
            <v>Income from reversal of accruals</v>
          </cell>
        </row>
        <row r="110">
          <cell r="A110">
            <v>340500</v>
          </cell>
          <cell r="B110" t="str">
            <v>Erträge aus der Forderungsbewertung</v>
          </cell>
          <cell r="E110" t="str">
            <v xml:space="preserve">Income from valuation of accounts receivable </v>
          </cell>
        </row>
        <row r="111">
          <cell r="A111">
            <v>340510</v>
          </cell>
          <cell r="B111" t="str">
            <v>Erträge aus der Auflösung von Einzelwertberichtigungen</v>
          </cell>
          <cell r="E111" t="str">
            <v>Income from reversal of individual valuation adjustments</v>
          </cell>
        </row>
        <row r="112">
          <cell r="A112">
            <v>340520</v>
          </cell>
          <cell r="B112" t="str">
            <v>Erträge aus der Auflösung von Pauschalwertberichtigungen</v>
          </cell>
          <cell r="E112" t="str">
            <v>Income from reversal of general valuation adjustments</v>
          </cell>
        </row>
        <row r="113">
          <cell r="A113">
            <v>340530</v>
          </cell>
          <cell r="B113" t="str">
            <v>Erträge aus dem Eingang ausgebuchter Forderungen</v>
          </cell>
          <cell r="E113" t="str">
            <v>Income from the recovery of written-off accounts receivable</v>
          </cell>
        </row>
        <row r="114">
          <cell r="A114">
            <v>340600</v>
          </cell>
          <cell r="B114" t="str">
            <v>Erträge aus Miete, Pacht und Leasing</v>
          </cell>
          <cell r="E114" t="str">
            <v>Income from rental and lease agreements</v>
          </cell>
        </row>
        <row r="115">
          <cell r="A115">
            <v>340610</v>
          </cell>
          <cell r="B115" t="str">
            <v>Leasingerträge (nur Operate Lease) nach IAS 17</v>
          </cell>
          <cell r="E115" t="str">
            <v>Income from Leasing (operate lease only) under IAS 17</v>
          </cell>
        </row>
        <row r="116">
          <cell r="A116">
            <v>340620</v>
          </cell>
          <cell r="B116" t="str">
            <v xml:space="preserve">Übrige Erträge aus Miete, Pacht und Leasing </v>
          </cell>
          <cell r="E116" t="str">
            <v>Other income from rental and lease agreements</v>
          </cell>
        </row>
        <row r="117">
          <cell r="A117">
            <v>340700</v>
          </cell>
          <cell r="B117" t="str">
            <v>Erträge aus der Weiterberechnung von Personalkosten</v>
          </cell>
          <cell r="E117" t="str">
            <v>Income from transfers of personnel costs</v>
          </cell>
        </row>
        <row r="118">
          <cell r="A118">
            <v>340800</v>
          </cell>
          <cell r="B118" t="str">
            <v>Erträge aus der Weiterberechnung von sonstigen Kosten</v>
          </cell>
          <cell r="E118" t="str">
            <v xml:space="preserve">Income from transfers of other costs </v>
          </cell>
        </row>
        <row r="119">
          <cell r="A119">
            <v>340900</v>
          </cell>
          <cell r="B119" t="str">
            <v xml:space="preserve">Erträge aus der Zuschreibung zu Gegenständen des Anlagevermögens </v>
          </cell>
          <cell r="E119" t="str">
            <v>Income from write-ups to noncurrent assets</v>
          </cell>
        </row>
        <row r="120">
          <cell r="A120">
            <v>340910</v>
          </cell>
          <cell r="B120" t="str">
            <v>Erträge aus der Zuschreibung zu immateriellen Vermögensgegenständen 
(ohne Goodwill)</v>
          </cell>
          <cell r="C120" t="str">
            <v>Informationen werden Anlagespiegel entnommen</v>
          </cell>
          <cell r="E120" t="str">
            <v>Income from write-ups to intangible assets (without goodwill)</v>
          </cell>
        </row>
        <row r="121">
          <cell r="A121">
            <v>340920</v>
          </cell>
          <cell r="B121" t="str">
            <v>Erträge aus der Zuschreibung zu Geschäfts- oder Firmenwerten</v>
          </cell>
          <cell r="C121" t="str">
            <v>Ausweiswahlrecht nach IAS</v>
          </cell>
          <cell r="D121" t="str">
            <v>IAS 36.113b</v>
          </cell>
          <cell r="E121" t="str">
            <v>Income from write-ups to goodwill</v>
          </cell>
        </row>
        <row r="122">
          <cell r="A122">
            <v>340930</v>
          </cell>
          <cell r="B122" t="str">
            <v>Erträge aus der Zuschreibung zu Sachanlagen</v>
          </cell>
          <cell r="C122" t="str">
            <v>Ausweiswahlrecht nach IAS</v>
          </cell>
          <cell r="D122" t="str">
            <v>IAS 36</v>
          </cell>
          <cell r="E122" t="str">
            <v>Income from write-ups to property, plant and equipment</v>
          </cell>
        </row>
        <row r="123">
          <cell r="A123">
            <v>340940</v>
          </cell>
          <cell r="B123" t="str">
            <v>Erträge aus der Zuschreibung zu Finanzanlagen</v>
          </cell>
          <cell r="C123" t="str">
            <v>Ausweiswahlrecht nach IAS</v>
          </cell>
          <cell r="D123" t="str">
            <v>IAS 36</v>
          </cell>
          <cell r="E123" t="str">
            <v>Income from write-ups to financial assets</v>
          </cell>
        </row>
        <row r="124">
          <cell r="A124">
            <v>341000</v>
          </cell>
          <cell r="B124" t="str">
            <v>Erträge aus dem Abgang von Gegenständen des Anlagevermögens</v>
          </cell>
          <cell r="E124" t="str">
            <v>Income from disposal of noncurrent assets</v>
          </cell>
        </row>
        <row r="125">
          <cell r="A125">
            <v>341010</v>
          </cell>
          <cell r="B125" t="str">
            <v xml:space="preserve">Erträge aus dem Abgang von immateriellen Vermögensgegenständen </v>
          </cell>
          <cell r="C125" t="str">
            <v xml:space="preserve"> </v>
          </cell>
          <cell r="D125" t="str">
            <v xml:space="preserve"> </v>
          </cell>
          <cell r="E125" t="str">
            <v>Income from disposal of intangible assets</v>
          </cell>
        </row>
        <row r="126">
          <cell r="A126">
            <v>341020</v>
          </cell>
          <cell r="B126" t="str">
            <v xml:space="preserve">Erträge aus dem Abgang von Sachanlagen </v>
          </cell>
          <cell r="E126" t="str">
            <v>Income from disposal of property, plant and equipment</v>
          </cell>
        </row>
        <row r="127">
          <cell r="A127">
            <v>341030</v>
          </cell>
          <cell r="B127" t="str">
            <v>Erträge aus dem Abgang von Finanzanlagen</v>
          </cell>
          <cell r="E127" t="str">
            <v>Income from disposal of financial assets</v>
          </cell>
        </row>
        <row r="128">
          <cell r="A128">
            <v>341040</v>
          </cell>
          <cell r="B128" t="str">
            <v>Erträge aus Entkonsolidierung</v>
          </cell>
          <cell r="E128" t="str">
            <v>Income from deconsolidation</v>
          </cell>
        </row>
        <row r="129">
          <cell r="A129">
            <v>341100</v>
          </cell>
          <cell r="B129" t="str">
            <v>Erträge aus Versicherungsentschädigungen</v>
          </cell>
          <cell r="E129" t="str">
            <v>Income from insurance compensation</v>
          </cell>
        </row>
        <row r="130">
          <cell r="A130">
            <v>341200</v>
          </cell>
          <cell r="B130" t="str">
            <v>Erträge aus Währungsumrechnung</v>
          </cell>
          <cell r="E130" t="str">
            <v>Income from foreign currency transaction/translation</v>
          </cell>
        </row>
        <row r="131">
          <cell r="A131">
            <v>341210</v>
          </cell>
          <cell r="B131" t="str">
            <v>Kursgewinne aus laufendem Lieferungs- und Zahlungsverkehr</v>
          </cell>
          <cell r="E131" t="str">
            <v>Foreign-currency transaction gains</v>
          </cell>
        </row>
        <row r="132">
          <cell r="A132">
            <v>341220</v>
          </cell>
          <cell r="B132" t="str">
            <v>Kursgewinne aus Umrechnung</v>
          </cell>
          <cell r="E132" t="str">
            <v>Foreign-currency translation gains</v>
          </cell>
        </row>
        <row r="133">
          <cell r="A133">
            <v>341300</v>
          </cell>
          <cell r="B133" t="str">
            <v>Erträge aus der Zuschreibung zu Gegenständen des Umlaufvermögens 
(ohne Vorräte und Forderungen)</v>
          </cell>
          <cell r="E133" t="str">
            <v>Income from write-ups to current assets</v>
          </cell>
        </row>
        <row r="134">
          <cell r="A134">
            <v>341310</v>
          </cell>
          <cell r="B134" t="str">
            <v>Erträge aus der Zuschreibung zu Wertpapieren des Umlaufvermögens</v>
          </cell>
          <cell r="E134" t="str">
            <v>Income from write-ups to to trade accounts receivable</v>
          </cell>
        </row>
        <row r="135">
          <cell r="A135">
            <v>341320</v>
          </cell>
          <cell r="B135" t="str">
            <v>Erträge aus der Zuschreibung zu übrigen Gegenständen des Umlaufvermögens</v>
          </cell>
          <cell r="D135" t="str">
            <v xml:space="preserve"> </v>
          </cell>
          <cell r="E135" t="str">
            <v>Income from write-ups to to other current assets (without inventories)</v>
          </cell>
        </row>
        <row r="136">
          <cell r="A136">
            <v>341400</v>
          </cell>
          <cell r="B136" t="str">
            <v>Erträge aus dem Abgang von Gegenständen des Umlaufvermögens (ohne Vorräte und Forderungen)</v>
          </cell>
          <cell r="E136" t="str">
            <v>Income from disposal of current assets</v>
          </cell>
        </row>
        <row r="137">
          <cell r="A137">
            <v>341410</v>
          </cell>
          <cell r="B137" t="str">
            <v>Erträge aus dem Abgang von Wertpapieren des Umlaufvermögens</v>
          </cell>
          <cell r="E137" t="str">
            <v>Income from disposal of marketable securities</v>
          </cell>
        </row>
        <row r="138">
          <cell r="A138">
            <v>341420</v>
          </cell>
          <cell r="B138" t="str">
            <v>Erträge aus dem Abgang von übrigen Gegenständen des  Umlaufvermögens</v>
          </cell>
          <cell r="E138" t="str">
            <v>Income from disposal of other current assets</v>
          </cell>
        </row>
        <row r="139">
          <cell r="A139">
            <v>341500</v>
          </cell>
          <cell r="B139" t="str">
            <v>Erträge aus der Auflösung von passivischen Unterschiedsbeträgen aus der Kapitalkonsolidierung</v>
          </cell>
          <cell r="C139" t="str">
            <v>Erläuterungspflicht im Anhang nach IAS</v>
          </cell>
          <cell r="D139" t="str">
            <v>IAS 22.91c und d</v>
          </cell>
          <cell r="E139" t="str">
            <v>Income from the reversal of passive differential amounts from capital consolidation</v>
          </cell>
        </row>
        <row r="140">
          <cell r="A140">
            <v>341600</v>
          </cell>
          <cell r="B140" t="str">
            <v>Übrige sonstige betriebliche Erträge</v>
          </cell>
          <cell r="E140" t="str">
            <v>Miscellaneous other operating income</v>
          </cell>
        </row>
        <row r="141">
          <cell r="A141">
            <v>341700</v>
          </cell>
          <cell r="B141" t="str">
            <v xml:space="preserve">Erträge aus internen Vor- und Dienstleistungen </v>
          </cell>
          <cell r="C141" t="str">
            <v>nur für interne Rechnungslegung (der AG) relevant</v>
          </cell>
          <cell r="E141" t="str">
            <v>Income from internal sale of goods and services</v>
          </cell>
        </row>
        <row r="142">
          <cell r="A142">
            <v>350000</v>
          </cell>
          <cell r="B142" t="str">
            <v>Sonstige betriebliche Aufwendungen</v>
          </cell>
          <cell r="E142" t="str">
            <v>Other operating expenses</v>
          </cell>
        </row>
        <row r="143">
          <cell r="A143">
            <v>351000</v>
          </cell>
          <cell r="B143" t="str">
            <v>Einstellungen in den Sonderposten mit Rücklageanteil</v>
          </cell>
          <cell r="C143" t="str">
            <v xml:space="preserve"> </v>
          </cell>
          <cell r="E143" t="str">
            <v>Transfer to special reserves</v>
          </cell>
        </row>
        <row r="144">
          <cell r="A144">
            <v>352000</v>
          </cell>
          <cell r="B144" t="str">
            <v>Einstellungen in Zuschüsse zum Anlagevermögen</v>
          </cell>
          <cell r="C144" t="str">
            <v>Positionsbezeichnung befindet sich derzeit noch in Abstimmung</v>
          </cell>
          <cell r="E144" t="str">
            <v>Transfer to subsidies for noncurrent assets</v>
          </cell>
        </row>
        <row r="145">
          <cell r="A145">
            <v>353000</v>
          </cell>
          <cell r="B145" t="str">
            <v>Verluste aus dem Abgang von Gegenständen des Anlagevermögens</v>
          </cell>
          <cell r="C145" t="str">
            <v xml:space="preserve"> </v>
          </cell>
          <cell r="D145" t="str">
            <v xml:space="preserve"> </v>
          </cell>
          <cell r="E145" t="str">
            <v xml:space="preserve">Losses from disposal of noncurrent assets </v>
          </cell>
        </row>
        <row r="146">
          <cell r="A146">
            <v>353100</v>
          </cell>
          <cell r="B146" t="str">
            <v>Verluste aus dem Abgang von immateriallen Vermögensgegenständen</v>
          </cell>
          <cell r="E146" t="str">
            <v>Losses from disposal of intangible assets</v>
          </cell>
        </row>
        <row r="147">
          <cell r="A147">
            <v>353200</v>
          </cell>
          <cell r="B147" t="str">
            <v xml:space="preserve">Verluste aus dem Abgang von Sachanlagen </v>
          </cell>
          <cell r="E147" t="str">
            <v>Losses from disposal of property, plant and equipment</v>
          </cell>
        </row>
        <row r="148">
          <cell r="A148">
            <v>353300</v>
          </cell>
          <cell r="B148" t="str">
            <v>Verluste aus dem Abgang von Finanzanlagen</v>
          </cell>
          <cell r="E148" t="str">
            <v>Losses from disposal of financial assets</v>
          </cell>
        </row>
        <row r="149">
          <cell r="A149">
            <v>354000</v>
          </cell>
          <cell r="B149" t="str">
            <v>Zuführungen zu Rückstellungen 
(soweit nicht den Herstellungs-, Vertriebs- oder allgemeinen Verwaltungsbereich betreffend)</v>
          </cell>
          <cell r="E149" t="str">
            <v>Additions to accruals (unless allocated to cost of sales, distribution costs and general administrative costs)</v>
          </cell>
        </row>
        <row r="150">
          <cell r="A150">
            <v>355000</v>
          </cell>
          <cell r="B150" t="str">
            <v>Verluste aus Währungsumrechnung</v>
          </cell>
          <cell r="E150" t="str">
            <v>Losses from foreign-currency transactions/translations</v>
          </cell>
        </row>
        <row r="151">
          <cell r="A151">
            <v>355100</v>
          </cell>
          <cell r="B151" t="str">
            <v>Kursverluste aus laufendem Lieferungs- und Zahlungsverkehr</v>
          </cell>
          <cell r="E151" t="str">
            <v>Losses from foreign-currency transactions</v>
          </cell>
        </row>
        <row r="152">
          <cell r="A152">
            <v>355200</v>
          </cell>
          <cell r="B152" t="str">
            <v>Kursverluste aus Umrechnung</v>
          </cell>
          <cell r="E152" t="str">
            <v>Losses from foreign-currency tranlations</v>
          </cell>
        </row>
        <row r="153">
          <cell r="A153">
            <v>356000</v>
          </cell>
          <cell r="B153" t="str">
            <v>Abschreibungen auf Geschäfts- oder Firmenwerte</v>
          </cell>
          <cell r="C153" t="str">
            <v>Erläuterungspflicht im Anhang nach IAS</v>
          </cell>
          <cell r="D153" t="str">
            <v>IAS 22.88d</v>
          </cell>
          <cell r="E153" t="str">
            <v>Amortization of goodwill</v>
          </cell>
        </row>
        <row r="154">
          <cell r="A154">
            <v>357000</v>
          </cell>
          <cell r="B154" t="str">
            <v>Übrige sonstige betriebliche Aufwendungen 
(inkl. Kostenerstattungen, Verluste aus dem Abgang von Gegenständen des Umlaufvermögens, Wertberichtigungen auf Gegenstände des übrigen Umlaufvermögens (ohne Vorräte/Forderungen/Wertpapiere))</v>
          </cell>
          <cell r="E154" t="str">
            <v xml:space="preserve">Miscellaneous other operating expenses 
(incl. reimbursements, losses from the disposal of current assets, valuation adjustments on other current assets (without inventories/ accounts receivable/ marketable securities)) </v>
          </cell>
        </row>
        <row r="155">
          <cell r="A155">
            <v>359999</v>
          </cell>
          <cell r="B155" t="str">
            <v>Zwischenergebnis ("Betriebsergebnis")</v>
          </cell>
          <cell r="C155" t="str">
            <v xml:space="preserve">GuV-Pflichtangabe nach IAS: 
"Ergebnis der betrieblichen Tätigkeit" </v>
          </cell>
          <cell r="D155" t="str">
            <v>IAS 1.75b</v>
          </cell>
          <cell r="E155" t="str">
            <v>Operating income</v>
          </cell>
        </row>
        <row r="156">
          <cell r="A156">
            <v>360000</v>
          </cell>
          <cell r="B156" t="str">
            <v>Finanzergebnis (einschließlich Ergebnis aus at equity bilanzierten Unternehmen)</v>
          </cell>
          <cell r="C156" t="str">
            <v>GuV-Pflichtangabe nach HGB; errechnet sich aus gesamtem Beteiligungsergebnis, Zinsergebnis  und dem übrigen Finanzergebnis 
(Pos.-Nr. 362000 + 363000 - 364000)</v>
          </cell>
          <cell r="E156" t="str">
            <v>Financial income (expenses), net (including results from companies accounted for under the equity method)</v>
          </cell>
        </row>
        <row r="157">
          <cell r="A157">
            <v>361000</v>
          </cell>
          <cell r="B157" t="str">
            <v>Finanzergebnis ohne Ergebnis aus at equity bilanzierten Unternehmen</v>
          </cell>
          <cell r="C157" t="str">
            <v>GuV-Pflichtangabe nach IAS: "Finanzergebnis ohne Ergebnis 
aus nach der Equity-Methode bewerteten Unternehmen" 
(Pos.-Nr. 360000 - 362200)</v>
          </cell>
          <cell r="D157" t="str">
            <v>IAS 1.75c</v>
          </cell>
          <cell r="E157" t="str">
            <v>Financial income (expenses), net, without results from companies accounted for under the equity method</v>
          </cell>
        </row>
        <row r="158">
          <cell r="A158">
            <v>362000</v>
          </cell>
          <cell r="B158" t="str">
            <v>Beteiligungsergebnis (gesamt)</v>
          </cell>
          <cell r="C158" t="str">
            <v>HGB-Angabe</v>
          </cell>
          <cell r="E158" t="str">
            <v>Income (loss) from subsidiaries, associated and related companies</v>
          </cell>
        </row>
        <row r="159">
          <cell r="A159">
            <v>362100</v>
          </cell>
          <cell r="B159" t="str">
            <v>Beteiligungsergebnis ohne Ergebnis aus nach der Equity-Methode bewerteten Unternehmen</v>
          </cell>
          <cell r="E159" t="str">
            <v>Income (loss) from subsidiaries, associated and related companies (without results from companies accounted for under the equity method)</v>
          </cell>
        </row>
        <row r="160">
          <cell r="A160">
            <v>362110</v>
          </cell>
          <cell r="B160" t="str">
            <v>Erträge aus Gewinngemeinschaften, Gewinnabführungs- und Teil-Gewinnabführungsverträgen</v>
          </cell>
          <cell r="D160" t="str">
            <v xml:space="preserve"> </v>
          </cell>
          <cell r="E160" t="str">
            <v>Income from profit pooling, profit and partial-profit transfer agreements</v>
          </cell>
        </row>
        <row r="161">
          <cell r="A161">
            <v>362111</v>
          </cell>
          <cell r="B161" t="str">
            <v>Erträge aus Steuerumlagen</v>
          </cell>
          <cell r="E161" t="str">
            <v>Income from tax allocation</v>
          </cell>
        </row>
        <row r="162">
          <cell r="A162">
            <v>362112</v>
          </cell>
          <cell r="B162" t="str">
            <v>übrige Erträge</v>
          </cell>
          <cell r="E162" t="str">
            <v>Other income from profit pooling, profit- and partial profit-transfer agreements</v>
          </cell>
        </row>
        <row r="163">
          <cell r="A163">
            <v>362120</v>
          </cell>
          <cell r="B163" t="str">
            <v>Sonstige Erträge aus Beteiligungen</v>
          </cell>
          <cell r="D163" t="str">
            <v xml:space="preserve"> </v>
          </cell>
          <cell r="E163" t="str">
            <v>Other income (loss) from subsidiaries, associated and related companies</v>
          </cell>
        </row>
        <row r="164">
          <cell r="A164">
            <v>362121</v>
          </cell>
          <cell r="B164" t="str">
            <v>Nettodividende aus verbundenen Unternehmen</v>
          </cell>
          <cell r="E164" t="str">
            <v>Net dividends from affiliated companies</v>
          </cell>
        </row>
        <row r="165">
          <cell r="A165">
            <v>362122</v>
          </cell>
          <cell r="B165" t="str">
            <v>anrechenbare Steuern aus verbundenen Unternehmen</v>
          </cell>
          <cell r="E165" t="str">
            <v xml:space="preserve">Creditable corporate income tax from affiliated companies </v>
          </cell>
        </row>
        <row r="166">
          <cell r="A166">
            <v>362123</v>
          </cell>
          <cell r="B166" t="str">
            <v>Nettodividende aus übrigen Beteiligungen</v>
          </cell>
          <cell r="E166" t="str">
            <v>Net dividends from other investments</v>
          </cell>
        </row>
        <row r="167">
          <cell r="A167">
            <v>362124</v>
          </cell>
          <cell r="B167" t="str">
            <v>anrechenbare Steuern aus übrigen Beteiligungen</v>
          </cell>
          <cell r="E167" t="str">
            <v>Creditable corporate income tax from other investments</v>
          </cell>
        </row>
        <row r="168">
          <cell r="A168">
            <v>362130</v>
          </cell>
          <cell r="B168" t="str">
            <v>Aufwendungen aus Verlustübernahme</v>
          </cell>
          <cell r="E168" t="str">
            <v>Expenses from of loss transfers</v>
          </cell>
        </row>
        <row r="169">
          <cell r="A169">
            <v>362200</v>
          </cell>
          <cell r="B169" t="str">
            <v>Ergebnis aus at equity bilanzierten Unternehmen</v>
          </cell>
          <cell r="C169" t="str">
            <v>GuV-Pflichtangabe nach IAS: Gewinn- und Verlustanteile aus nach der Equity-Methode bilanzierten Unternehmen</v>
          </cell>
          <cell r="D169" t="str">
            <v>IAS 1.75d</v>
          </cell>
          <cell r="E169" t="str">
            <v>Results from companies accounted for under the equity method</v>
          </cell>
        </row>
        <row r="170">
          <cell r="A170">
            <v>362210</v>
          </cell>
          <cell r="B170" t="str">
            <v>Erträge aus Beteiligungen an at equity bilanzierten Unternehmen</v>
          </cell>
          <cell r="E170" t="str">
            <v>Income from investments in companies accounted for under the equity method</v>
          </cell>
        </row>
        <row r="171">
          <cell r="A171">
            <v>362220</v>
          </cell>
          <cell r="B171" t="str">
            <v>Aufwendungen aus Beteiligungen an at equity bilanzierten Unternehmen</v>
          </cell>
          <cell r="E171" t="str">
            <v>Expenses from investments in companies accounted for under the equity method</v>
          </cell>
        </row>
        <row r="172">
          <cell r="A172">
            <v>362230</v>
          </cell>
          <cell r="B172" t="str">
            <v xml:space="preserve">Abschreibungen auf Goodwill </v>
          </cell>
          <cell r="E172" t="str">
            <v>Amortization of goodwill</v>
          </cell>
        </row>
        <row r="173">
          <cell r="A173">
            <v>362240</v>
          </cell>
          <cell r="B173" t="str">
            <v>Aufwendungen aus der Zuführung zu Rückstellungen für at equity bilanzierte Unternehmen</v>
          </cell>
          <cell r="E173" t="str">
            <v>Expenses from transfer to accruals for companies accounted for under the equity method</v>
          </cell>
        </row>
        <row r="174">
          <cell r="A174">
            <v>362250</v>
          </cell>
          <cell r="B174" t="str">
            <v>Erträge aus der Auflösung von Rückstellungen für at equity bilanzierte Unternehmen</v>
          </cell>
          <cell r="E174" t="str">
            <v>Income from reversal of accruals for companies accounted for under the equity method</v>
          </cell>
        </row>
        <row r="175">
          <cell r="A175">
            <v>362260</v>
          </cell>
          <cell r="B175" t="str">
            <v xml:space="preserve">Außerordentliches Ergebnis aus at equity bilanzierten Unternehmen </v>
          </cell>
          <cell r="C175" t="str">
            <v>Abfrage im Hinblick auf gesonderten Pflichtausweis im Anhang nach IAS</v>
          </cell>
          <cell r="D175" t="str">
            <v>IAS 1.75d und 28.28</v>
          </cell>
          <cell r="E175" t="str">
            <v>Extraordinary net income from companies accounted for under the equity method</v>
          </cell>
        </row>
        <row r="176">
          <cell r="A176">
            <v>363000</v>
          </cell>
          <cell r="B176" t="str">
            <v>Zinsergebnis</v>
          </cell>
          <cell r="E176" t="str">
            <v>Net interest income (loss)</v>
          </cell>
        </row>
        <row r="177">
          <cell r="A177">
            <v>363100</v>
          </cell>
          <cell r="B177" t="str">
            <v>Erträge aus anderen Wertpapieren und Ausleihungen des Finanzanlagevermögens</v>
          </cell>
          <cell r="D177" t="str">
            <v xml:space="preserve"> </v>
          </cell>
          <cell r="E177" t="str">
            <v>Income from debt securities and long-term loan receivables</v>
          </cell>
        </row>
        <row r="178">
          <cell r="A178">
            <v>363110</v>
          </cell>
          <cell r="B178" t="str">
            <v>Erträge aus anderen Wertpapieren und Ausleihungen des Finanzanlagevermögens aus verbundenen Unternehmen</v>
          </cell>
          <cell r="C178" t="str">
            <v xml:space="preserve"> </v>
          </cell>
          <cell r="E178" t="str">
            <v>Income from debt securities and long-term loan receivables from affiliated companies</v>
          </cell>
        </row>
        <row r="179">
          <cell r="A179">
            <v>363120</v>
          </cell>
          <cell r="B179" t="str">
            <v>Erträge aus anderen Wertpapieren und Ausleihungen des Finanzanlagevermögens aus Übrigen</v>
          </cell>
          <cell r="E179" t="str">
            <v>Income from debt securities and long-term loan receivables from others</v>
          </cell>
        </row>
        <row r="180">
          <cell r="A180">
            <v>363200</v>
          </cell>
          <cell r="B180" t="str">
            <v>Sonstige Zinsen und ähnliche Erträge</v>
          </cell>
          <cell r="D180" t="str">
            <v xml:space="preserve"> </v>
          </cell>
          <cell r="E180" t="str">
            <v>Other interest and similar income</v>
          </cell>
        </row>
        <row r="181">
          <cell r="A181">
            <v>363210</v>
          </cell>
          <cell r="B181" t="str">
            <v xml:space="preserve">Sonstige Zinsen und ähnliche Erträge aus verbundenen Unternehmen </v>
          </cell>
          <cell r="C181" t="str">
            <v xml:space="preserve"> </v>
          </cell>
          <cell r="E181" t="str">
            <v>Other interest and similar income from affiliated companies</v>
          </cell>
        </row>
        <row r="182">
          <cell r="A182">
            <v>363220</v>
          </cell>
          <cell r="B182" t="str">
            <v>Sonstige Zinsen und ähnliche Erträge aus Übrigen</v>
          </cell>
          <cell r="E182" t="str">
            <v>Other interest and similar income from others</v>
          </cell>
        </row>
        <row r="183">
          <cell r="A183">
            <v>363300</v>
          </cell>
          <cell r="B183" t="str">
            <v>Zinsen und ähnliche Aufwendungen</v>
          </cell>
          <cell r="D183" t="str">
            <v xml:space="preserve"> </v>
          </cell>
          <cell r="E183" t="str">
            <v>Interest and similar expenses</v>
          </cell>
        </row>
        <row r="184">
          <cell r="A184">
            <v>363310</v>
          </cell>
          <cell r="B184" t="str">
            <v>Zinsen und ähnliche Aufwendungen aus verbundene Unternehmen</v>
          </cell>
          <cell r="C184" t="str">
            <v xml:space="preserve"> </v>
          </cell>
          <cell r="E184" t="str">
            <v>Interest and similar expenses to affiliated companies</v>
          </cell>
        </row>
        <row r="185">
          <cell r="A185">
            <v>363320</v>
          </cell>
          <cell r="B185" t="str">
            <v xml:space="preserve">Zinsen und ähnliche Aufwendungen aus Übrigen </v>
          </cell>
          <cell r="C185" t="str">
            <v xml:space="preserve"> </v>
          </cell>
          <cell r="E185" t="str">
            <v>Interest and similar expenses to others</v>
          </cell>
        </row>
        <row r="186">
          <cell r="A186">
            <v>364000</v>
          </cell>
          <cell r="B186" t="str">
            <v>Übriges Finanzergebnis: Abschreibungen auf Finanzanlagen und auf Wertpapiere des Umlaufvermögens</v>
          </cell>
          <cell r="E186" t="str">
            <v>Other financial income (loss), i.e. write-downs on financial assets and marketable securities</v>
          </cell>
        </row>
        <row r="187">
          <cell r="A187">
            <v>364100</v>
          </cell>
          <cell r="B187" t="str">
            <v>Abschreibungen auf Finanzanlagen</v>
          </cell>
          <cell r="E187" t="str">
            <v xml:space="preserve">Write-downs on financial assets </v>
          </cell>
        </row>
        <row r="188">
          <cell r="A188">
            <v>364200</v>
          </cell>
          <cell r="B188" t="str">
            <v>Abschreibungen auf Wertpapiere des Umlaufvermögens</v>
          </cell>
          <cell r="E188" t="str">
            <v>Write-downs on marketable securities</v>
          </cell>
        </row>
        <row r="189">
          <cell r="A189">
            <v>369999</v>
          </cell>
          <cell r="B189" t="str">
            <v>Ergebnis der gewöhnlichen Geschäftstätigkeit</v>
          </cell>
          <cell r="C189" t="str">
            <v>HGB-Angabe (vor Steuern)</v>
          </cell>
          <cell r="E189" t="str">
            <v>Results from ordinary business activities</v>
          </cell>
        </row>
        <row r="190">
          <cell r="A190">
            <v>370000</v>
          </cell>
          <cell r="B190" t="str">
            <v xml:space="preserve">Außerordentliches Ergebnis </v>
          </cell>
          <cell r="C190" t="str">
            <v>HGB-Angabe (vor Steuern)</v>
          </cell>
          <cell r="E190" t="str">
            <v>Extraordinary income (loss)</v>
          </cell>
        </row>
        <row r="191">
          <cell r="A191">
            <v>371000</v>
          </cell>
          <cell r="B191" t="str">
            <v>Außerordentliche Erträge</v>
          </cell>
          <cell r="C191" t="str">
            <v xml:space="preserve"> </v>
          </cell>
          <cell r="E191" t="str">
            <v>Extraordinary income</v>
          </cell>
        </row>
        <row r="192">
          <cell r="A192">
            <v>372000</v>
          </cell>
          <cell r="B192" t="str">
            <v>Außerordentliche Aufwendungen</v>
          </cell>
          <cell r="E192" t="str">
            <v>Extraordinary expenses</v>
          </cell>
        </row>
        <row r="193">
          <cell r="A193">
            <v>380000</v>
          </cell>
          <cell r="B193" t="str">
            <v>Steuern</v>
          </cell>
          <cell r="E193" t="str">
            <v>Taxes</v>
          </cell>
        </row>
        <row r="194">
          <cell r="A194">
            <v>381000</v>
          </cell>
          <cell r="B194" t="str">
            <v>Steuern vom Einkommen und vom Ertrag</v>
          </cell>
          <cell r="C194" t="str">
            <v>GuV-Pflichtangabe nach IAS:
"Steueraufwand aus gewöhnlicher Geschäftstätigkeit inkl. latente Steuern"</v>
          </cell>
          <cell r="D194" t="str">
            <v>IAS 1.75e
IAS 12.77</v>
          </cell>
          <cell r="E194" t="str">
            <v>Income taxes</v>
          </cell>
        </row>
        <row r="195">
          <cell r="A195">
            <v>381100</v>
          </cell>
          <cell r="B195" t="str">
            <v xml:space="preserve">Steuern vom Einkommen und vom Ertrag auf das Ergebnis aus gewöhnlicher Geschäftstätigkeit inkl. latente Steuern </v>
          </cell>
          <cell r="E195" t="str">
            <v>Income taxes on results from ordinary business activities including deferred taxes</v>
          </cell>
        </row>
        <row r="196">
          <cell r="A196">
            <v>381110</v>
          </cell>
          <cell r="B196" t="str">
            <v>Ertragsteuern (ohne latente Steuern) auf das Ergebnis aus gewöhnlicher Geschäftstätigkeit</v>
          </cell>
          <cell r="C196" t="str">
            <v xml:space="preserve"> </v>
          </cell>
          <cell r="E196" t="str">
            <v>Current income taxes (without deferred taxes) on results from ordinary business activities</v>
          </cell>
        </row>
        <row r="197">
          <cell r="A197">
            <v>381111</v>
          </cell>
          <cell r="B197" t="str">
            <v xml:space="preserve">Körperschaftsteuer </v>
          </cell>
          <cell r="D197" t="str">
            <v xml:space="preserve"> </v>
          </cell>
          <cell r="E197" t="str">
            <v>Corporate income tax</v>
          </cell>
        </row>
        <row r="198">
          <cell r="A198">
            <v>381112</v>
          </cell>
          <cell r="B198" t="str">
            <v>Gewerbeertragsteuer</v>
          </cell>
          <cell r="D198" t="str">
            <v xml:space="preserve"> </v>
          </cell>
          <cell r="E198" t="str">
            <v>Trade income tax</v>
          </cell>
        </row>
        <row r="199">
          <cell r="A199">
            <v>381113</v>
          </cell>
          <cell r="B199" t="str">
            <v>Sonstige Ertragsteuern (inkl. Solidaritätszuschlag)</v>
          </cell>
          <cell r="D199" t="str">
            <v xml:space="preserve"> </v>
          </cell>
          <cell r="E199" t="str">
            <v>Other income taxes</v>
          </cell>
        </row>
        <row r="200">
          <cell r="A200">
            <v>381114</v>
          </cell>
          <cell r="B200" t="str">
            <v>Steuerumlagen (Ertragsteuern)</v>
          </cell>
          <cell r="D200" t="str">
            <v xml:space="preserve"> </v>
          </cell>
          <cell r="E200" t="str">
            <v>Tax allocations (income taxes)</v>
          </cell>
        </row>
        <row r="201">
          <cell r="A201">
            <v>381120</v>
          </cell>
          <cell r="B201" t="str">
            <v>Latente Steuern auf das Ergebnis aus gewöhnlicher Geschäftstätigkeit</v>
          </cell>
          <cell r="E201" t="str">
            <v>Deferred taxes on results from ordinary business activities</v>
          </cell>
        </row>
        <row r="202">
          <cell r="A202">
            <v>381121</v>
          </cell>
          <cell r="B202" t="str">
            <v>Latenter Steuerertrag</v>
          </cell>
          <cell r="E202" t="str">
            <v>Deferred tax income</v>
          </cell>
        </row>
        <row r="203">
          <cell r="A203">
            <v>381122</v>
          </cell>
          <cell r="B203" t="str">
            <v>Latenter Steueraufwand</v>
          </cell>
          <cell r="E203" t="str">
            <v>Deferred tax expenses</v>
          </cell>
        </row>
        <row r="204">
          <cell r="A204">
            <v>381200</v>
          </cell>
          <cell r="B204" t="str">
            <v>Steuern vom Einkommen und vom Ertrag auf das außerordentliche Ergebnis inkl. latente Steuern</v>
          </cell>
          <cell r="C204" t="str">
            <v xml:space="preserve"> </v>
          </cell>
          <cell r="E204" t="str">
            <v>Income taxes on extraordinary results including deferred taxes</v>
          </cell>
        </row>
        <row r="205">
          <cell r="A205">
            <v>381210</v>
          </cell>
          <cell r="B205" t="str">
            <v>Ertragsteuern (ohne latente Steuern) auf das außerordentliche Ergebnis</v>
          </cell>
          <cell r="D205" t="str">
            <v xml:space="preserve"> </v>
          </cell>
          <cell r="E205" t="str">
            <v>Current income taxes (without deferred taxes) on extraordinary results</v>
          </cell>
        </row>
        <row r="206">
          <cell r="A206">
            <v>381211</v>
          </cell>
          <cell r="B206" t="str">
            <v xml:space="preserve">Körperschaftsteuer </v>
          </cell>
          <cell r="D206" t="str">
            <v xml:space="preserve"> </v>
          </cell>
          <cell r="E206" t="str">
            <v>Corporate income tax</v>
          </cell>
        </row>
        <row r="207">
          <cell r="A207">
            <v>381212</v>
          </cell>
          <cell r="B207" t="str">
            <v>Gewerbeertragsteuer</v>
          </cell>
          <cell r="D207" t="str">
            <v xml:space="preserve"> </v>
          </cell>
          <cell r="E207" t="str">
            <v>Trade income tax</v>
          </cell>
        </row>
        <row r="208">
          <cell r="A208">
            <v>381213</v>
          </cell>
          <cell r="B208" t="str">
            <v>Sonstige Ertragsteuern (inkl. Solidaritätszuschlag)</v>
          </cell>
          <cell r="D208" t="str">
            <v xml:space="preserve"> </v>
          </cell>
          <cell r="E208" t="str">
            <v>Other income taxes</v>
          </cell>
        </row>
        <row r="209">
          <cell r="A209">
            <v>381214</v>
          </cell>
          <cell r="B209" t="str">
            <v>Steuerumlagen (Ertragsteuern)</v>
          </cell>
          <cell r="E209" t="str">
            <v>Tax allocations (income taxes)</v>
          </cell>
        </row>
        <row r="210">
          <cell r="A210">
            <v>381220</v>
          </cell>
          <cell r="B210" t="str">
            <v xml:space="preserve">Latente Steuern auf das außerordentliche Ergebnis </v>
          </cell>
          <cell r="E210" t="str">
            <v>Deferred taxes on extraordinary results</v>
          </cell>
        </row>
        <row r="211">
          <cell r="A211">
            <v>381221</v>
          </cell>
          <cell r="B211" t="str">
            <v>Latenter Steuerertrag</v>
          </cell>
          <cell r="E211" t="str">
            <v>Deferred tax income</v>
          </cell>
        </row>
        <row r="212">
          <cell r="A212">
            <v>381222</v>
          </cell>
          <cell r="B212" t="str">
            <v>Latenter Steueraufwand</v>
          </cell>
          <cell r="E212" t="str">
            <v>Deferred tax expenses</v>
          </cell>
        </row>
        <row r="213">
          <cell r="A213">
            <v>382000</v>
          </cell>
          <cell r="B213" t="str">
            <v>(Sonstige Steuern - inaktiv)</v>
          </cell>
          <cell r="C213" t="str">
            <v>Sonstige Steuern sind unter den Funktionskosten zu erfassen (Angabe im Anhang erforderlich)</v>
          </cell>
          <cell r="E213" t="str">
            <v>(Other taxes - inactive)</v>
          </cell>
        </row>
        <row r="214">
          <cell r="A214">
            <v>389999</v>
          </cell>
          <cell r="B214" t="str">
            <v>Ergebnis der gewöhnlichen Geschäftstätigkeit (nach Steuern)</v>
          </cell>
          <cell r="C214" t="str">
            <v>GuV-Pflichtangabe nach IAS
(Pos.-Nr. 369999 - Pos.-Nr. 381100)</v>
          </cell>
          <cell r="D214" t="str">
            <v>IAS 1.75f und 8.10</v>
          </cell>
          <cell r="E214" t="str">
            <v>Results from ordinary business activities (after taxes)</v>
          </cell>
        </row>
        <row r="215">
          <cell r="A215">
            <v>391000</v>
          </cell>
          <cell r="B215" t="str">
            <v>Außerordentliches Ergebnis (nach Steuern)</v>
          </cell>
          <cell r="C215" t="str">
            <v>GuV-Pflichtangabe nach IAS
(Pos-Nr. 370000 - 381200)</v>
          </cell>
          <cell r="D215" t="str">
            <v>IAS 1.75g und 8.10</v>
          </cell>
          <cell r="E215" t="str">
            <v>Extraordinary net income (after taxes)</v>
          </cell>
        </row>
        <row r="216">
          <cell r="A216">
            <v>392000</v>
          </cell>
          <cell r="B216" t="str">
            <v>Überschuss/Fehlbetrag vor Gewinnabführung bzw. Verlustübernahme</v>
          </cell>
          <cell r="C216" t="str">
            <v>(Pos.-Nr. 369999+ 370000 - 380000)</v>
          </cell>
          <cell r="E216" t="str">
            <v xml:space="preserve">Net income (loss) before profit/loss transfer </v>
          </cell>
        </row>
        <row r="217">
          <cell r="A217">
            <v>393000</v>
          </cell>
          <cell r="B217" t="str">
            <v>Erträge aus Verlustübernahme</v>
          </cell>
          <cell r="E217" t="str">
            <v>Income from loss transfer</v>
          </cell>
        </row>
        <row r="218">
          <cell r="A218">
            <v>394000</v>
          </cell>
          <cell r="B218" t="str">
            <v>Aufgrund einer Gewinngemeinschaft, eines Gewinnabführungs- oder eines Teilgewinnabführungsvertrages abgeführte Gewinne</v>
          </cell>
          <cell r="E218" t="str">
            <v>Profit transfer expenses from profit pooling, profit and partial-profit transfer agreement</v>
          </cell>
        </row>
        <row r="219">
          <cell r="A219">
            <v>395000</v>
          </cell>
          <cell r="B219" t="str">
            <v>Jahresüberschuss/-fehlbetrag</v>
          </cell>
          <cell r="C219" t="str">
            <v>GuV-Pflichtangabe nach IAS</v>
          </cell>
          <cell r="D219" t="str">
            <v>IAS 1.75i</v>
          </cell>
          <cell r="E219" t="str">
            <v>Net profit/loss for the year</v>
          </cell>
        </row>
        <row r="220">
          <cell r="A220">
            <v>396000</v>
          </cell>
          <cell r="B220" t="str">
            <v>Anderen Gesellschaftern zustehendes Ergebnis</v>
          </cell>
          <cell r="C220" t="str">
            <v>GuV-Pflichtangabe nach IAS</v>
          </cell>
          <cell r="D220" t="str">
            <v>IAS 1.75h und 27.26</v>
          </cell>
          <cell r="E220" t="str">
            <v>Income (loss) appplicable to minority interests</v>
          </cell>
        </row>
        <row r="221">
          <cell r="A221">
            <v>396100</v>
          </cell>
          <cell r="B221" t="str">
            <v>Anderen Gesellschaftern zustehender Gewinn</v>
          </cell>
          <cell r="C221" t="str">
            <v xml:space="preserve"> </v>
          </cell>
          <cell r="D221" t="str">
            <v xml:space="preserve"> </v>
          </cell>
          <cell r="E221" t="str">
            <v>Income applicable to minority interests</v>
          </cell>
        </row>
        <row r="222">
          <cell r="A222">
            <v>396200</v>
          </cell>
          <cell r="B222" t="str">
            <v>Auf andere Gesellschafter entfallender Verlust</v>
          </cell>
          <cell r="D222" t="str">
            <v xml:space="preserve"> </v>
          </cell>
          <cell r="E222" t="str">
            <v>Loss applicable to minority interests</v>
          </cell>
        </row>
        <row r="223">
          <cell r="A223">
            <v>399999</v>
          </cell>
          <cell r="B223" t="str">
            <v>Konzernüberschuss/-fehlbetrag</v>
          </cell>
          <cell r="C223" t="str">
            <v>GuV-Pflichtangabe nach IAS</v>
          </cell>
          <cell r="D223" t="str">
            <v>IAS 1.75i</v>
          </cell>
          <cell r="E223" t="str">
            <v>Net income (loss) of the group</v>
          </cell>
        </row>
        <row r="224">
          <cell r="A224">
            <v>500000</v>
          </cell>
          <cell r="B224" t="str">
            <v>ANHANG (HGB)</v>
          </cell>
          <cell r="E224" t="str">
            <v>NOTES (HGB)</v>
          </cell>
        </row>
        <row r="225">
          <cell r="A225">
            <v>560000</v>
          </cell>
          <cell r="B225" t="str">
            <v>GEWINN- und VERLUSTRECHNUNG (HGB)</v>
          </cell>
          <cell r="E225" t="str">
            <v>INCOME STATEMENT (HGB)</v>
          </cell>
        </row>
        <row r="226">
          <cell r="A226">
            <v>561000</v>
          </cell>
          <cell r="B226" t="str">
            <v>Umsatzaufteilung nach Regionen weltweit</v>
          </cell>
          <cell r="C226" t="str">
            <v>Angabepflicht nach § 285 Nr. 4 HGB</v>
          </cell>
          <cell r="E226" t="str">
            <v>Segmentation of net revenue of the group by region</v>
          </cell>
        </row>
        <row r="227">
          <cell r="A227">
            <v>561100</v>
          </cell>
          <cell r="B227" t="str">
            <v>Deutschland</v>
          </cell>
          <cell r="C227" t="str">
            <v>Aufriss nach Tätigkeiten entspricht Pos. Nr. 301000-308000 in der GuV</v>
          </cell>
          <cell r="E227" t="str">
            <v>Germany</v>
          </cell>
        </row>
        <row r="228">
          <cell r="A228">
            <v>561200</v>
          </cell>
          <cell r="B228" t="str">
            <v>EU-Länder ohne Deutschland</v>
          </cell>
          <cell r="E228" t="str">
            <v>EU countries, excluding Germany</v>
          </cell>
        </row>
        <row r="229">
          <cell r="A229">
            <v>561300</v>
          </cell>
          <cell r="B229" t="str">
            <v>Sonstiges Europa</v>
          </cell>
          <cell r="E229" t="str">
            <v>Rest of Europe</v>
          </cell>
        </row>
        <row r="230">
          <cell r="A230">
            <v>561400</v>
          </cell>
          <cell r="B230" t="str">
            <v>Mittel- und Südamerika</v>
          </cell>
          <cell r="E230" t="str">
            <v>Central and South America</v>
          </cell>
        </row>
        <row r="231">
          <cell r="A231">
            <v>561500</v>
          </cell>
          <cell r="B231" t="str">
            <v>Nordamerika</v>
          </cell>
          <cell r="E231" t="str">
            <v>North America</v>
          </cell>
        </row>
        <row r="232">
          <cell r="A232">
            <v>561600</v>
          </cell>
          <cell r="B232" t="str">
            <v>Naher und Mittlerer Osten</v>
          </cell>
          <cell r="E232" t="str">
            <v>Near and Middle East</v>
          </cell>
        </row>
        <row r="233">
          <cell r="A233">
            <v>561700</v>
          </cell>
          <cell r="B233" t="str">
            <v>Fernost</v>
          </cell>
          <cell r="E233" t="str">
            <v>Far East</v>
          </cell>
        </row>
        <row r="234">
          <cell r="A234">
            <v>561800</v>
          </cell>
          <cell r="B234" t="str">
            <v>Ozeanien</v>
          </cell>
          <cell r="E234" t="str">
            <v>Oceania</v>
          </cell>
        </row>
        <row r="235">
          <cell r="A235">
            <v>561900</v>
          </cell>
          <cell r="B235" t="str">
            <v>Afrika</v>
          </cell>
          <cell r="E235" t="str">
            <v>Africa</v>
          </cell>
        </row>
        <row r="236">
          <cell r="A236">
            <v>562000</v>
          </cell>
          <cell r="B236" t="str">
            <v>Materialaufwand</v>
          </cell>
          <cell r="C236" t="str">
            <v>Angabepflicht nach § 285 Nr. 8 a) HGB</v>
          </cell>
          <cell r="E236" t="str">
            <v>Goods and services purchased</v>
          </cell>
        </row>
        <row r="237">
          <cell r="A237">
            <v>562100</v>
          </cell>
          <cell r="B237" t="str">
            <v>Aufwendungen für Roh-, Hilfs- und Betriebsstoffe und für bezogene Waren</v>
          </cell>
          <cell r="E237" t="str">
            <v>Cost of raw material and supplies and purchased goods</v>
          </cell>
        </row>
        <row r="238">
          <cell r="A238">
            <v>562110</v>
          </cell>
          <cell r="B238" t="str">
            <v xml:space="preserve">Aufwendungen für Roh-, Hilfs- und Betriebsstoffe </v>
          </cell>
          <cell r="E238" t="str">
            <v>Cost of raw material and supplies</v>
          </cell>
        </row>
        <row r="239">
          <cell r="A239">
            <v>562120</v>
          </cell>
          <cell r="B239" t="str">
            <v>Aufwendungen für bezogene Waren</v>
          </cell>
          <cell r="E239" t="str">
            <v>Cost of purchased goods</v>
          </cell>
        </row>
        <row r="240">
          <cell r="A240">
            <v>562200</v>
          </cell>
          <cell r="B240" t="str">
            <v>Aufwendungen für bezogene Leistungen</v>
          </cell>
          <cell r="E240" t="str">
            <v>Cost of purchased services</v>
          </cell>
        </row>
        <row r="241">
          <cell r="A241">
            <v>562210</v>
          </cell>
          <cell r="B241" t="str">
            <v>Aufwendungen für den Bezug von Telekommunikationsleistungen (Inland)</v>
          </cell>
          <cell r="E241" t="str">
            <v>Cost of purchased telecommunication services (domestic)</v>
          </cell>
        </row>
        <row r="242">
          <cell r="A242">
            <v>562220</v>
          </cell>
          <cell r="B242" t="str">
            <v>Aufwendungen für den Bezug von Telekommunikationsleistungen (Ausland)</v>
          </cell>
          <cell r="E242" t="str">
            <v>Cost of purchased telecommunication services (international)</v>
          </cell>
        </row>
        <row r="243">
          <cell r="A243">
            <v>562230</v>
          </cell>
          <cell r="B243" t="str">
            <v>Aufwendungen für übrige bezogene Leistungen</v>
          </cell>
          <cell r="E243" t="str">
            <v>Cost of other purchased services</v>
          </cell>
        </row>
        <row r="244">
          <cell r="A244">
            <v>563000</v>
          </cell>
          <cell r="B244" t="str">
            <v>Personalaufwand</v>
          </cell>
          <cell r="C244" t="str">
            <v>Angabepflicht nach § 285 Nr. 8 b) HGB</v>
          </cell>
          <cell r="E244" t="str">
            <v>Personnel costs</v>
          </cell>
        </row>
        <row r="245">
          <cell r="A245">
            <v>563100</v>
          </cell>
          <cell r="B245" t="str">
            <v>Löhne und Gehälter</v>
          </cell>
          <cell r="E245" t="str">
            <v>Wages and salaries</v>
          </cell>
        </row>
        <row r="246">
          <cell r="A246">
            <v>563110</v>
          </cell>
          <cell r="B246" t="str">
            <v>Beamtenbezüge</v>
          </cell>
          <cell r="E246" t="str">
            <v>Emoluments to civil servants</v>
          </cell>
        </row>
        <row r="247">
          <cell r="A247">
            <v>563120</v>
          </cell>
          <cell r="B247" t="str">
            <v>Angestelltenvergütung</v>
          </cell>
          <cell r="E247" t="str">
            <v>Remuneration to salaried employees</v>
          </cell>
        </row>
        <row r="248">
          <cell r="A248">
            <v>563130</v>
          </cell>
          <cell r="B248" t="str">
            <v>Löhne</v>
          </cell>
          <cell r="E248" t="str">
            <v>Wages to workers</v>
          </cell>
        </row>
        <row r="249">
          <cell r="A249">
            <v>563140</v>
          </cell>
          <cell r="B249" t="str">
            <v>Ausbildungsvergütung</v>
          </cell>
          <cell r="E249" t="str">
            <v>Compensation for trainees</v>
          </cell>
        </row>
        <row r="250">
          <cell r="A250">
            <v>563150</v>
          </cell>
          <cell r="B250" t="str">
            <v>Aufwand im Zusammenhang mit Aktienoptionsprogrammen</v>
          </cell>
          <cell r="E250" t="str">
            <v>Expenses related to stock option programms</v>
          </cell>
        </row>
        <row r="251">
          <cell r="A251">
            <v>563160</v>
          </cell>
          <cell r="B251" t="str">
            <v>Übrige Lohn- und Gehaltsaufwendungen</v>
          </cell>
          <cell r="E251" t="str">
            <v>Other expenses related to wages and salaries</v>
          </cell>
        </row>
        <row r="252">
          <cell r="A252">
            <v>563200</v>
          </cell>
          <cell r="B252" t="str">
            <v>Soziale Abgaben und Aufwendungen für Altersversorgung und Unterstützung</v>
          </cell>
          <cell r="E252" t="str">
            <v>Social security contributions, expenses for pension plans and benefits</v>
          </cell>
        </row>
        <row r="253">
          <cell r="A253">
            <v>563210</v>
          </cell>
          <cell r="B253" t="str">
            <v xml:space="preserve">Soziale Abgaben </v>
          </cell>
          <cell r="E253" t="str">
            <v>Social security contributions</v>
          </cell>
        </row>
        <row r="254">
          <cell r="A254">
            <v>563220</v>
          </cell>
          <cell r="B254" t="str">
            <v>Aufwendungen für Altersversorgung</v>
          </cell>
          <cell r="E254" t="str">
            <v>Pension costs</v>
          </cell>
        </row>
        <row r="255">
          <cell r="A255">
            <v>563230</v>
          </cell>
          <cell r="B255" t="str">
            <v>Zuführung zu Pensionsrückstellungen</v>
          </cell>
          <cell r="E255" t="str">
            <v>Addition to pension accruals</v>
          </cell>
        </row>
        <row r="256">
          <cell r="A256">
            <v>563240</v>
          </cell>
          <cell r="B256" t="str">
            <v>Sonstige Aufwendungen für Altersversorgung</v>
          </cell>
          <cell r="E256" t="str">
            <v>Other pension costs</v>
          </cell>
        </row>
        <row r="257">
          <cell r="A257">
            <v>563250</v>
          </cell>
          <cell r="B257" t="str">
            <v>Aufwendungen für Unterstützung</v>
          </cell>
          <cell r="E257" t="str">
            <v>Expenses for benefits</v>
          </cell>
        </row>
        <row r="258">
          <cell r="A258">
            <v>564000</v>
          </cell>
          <cell r="B258" t="str">
            <v>Abschreibungen auf Gegenstände des Umlaufvermögens</v>
          </cell>
          <cell r="E258" t="str">
            <v>Write-downs on current assets</v>
          </cell>
        </row>
        <row r="259">
          <cell r="A259">
            <v>564100</v>
          </cell>
          <cell r="B259" t="str">
            <v>Abschreibungen auf Wertpapiere des Umlaufvermögens</v>
          </cell>
          <cell r="E259" t="str">
            <v>Write-downs on marketable securities and notes</v>
          </cell>
        </row>
        <row r="260">
          <cell r="A260">
            <v>564110</v>
          </cell>
          <cell r="B260" t="str">
            <v>Abschreibungen auf Wertpapiere des Umlaufvermögens zur Vermeidung künftiger Wertschwankungen</v>
          </cell>
          <cell r="E260" t="str">
            <v>Write-downs on marketable securities and notes to offset anticipated fluctuations in value</v>
          </cell>
        </row>
        <row r="261">
          <cell r="A261">
            <v>564120</v>
          </cell>
          <cell r="B261" t="str">
            <v>Sonstige Abschreibungen auf Wertpapiere des Umlaufvermögen</v>
          </cell>
          <cell r="E261" t="str">
            <v>Other write-downs on marketable securities and notes</v>
          </cell>
        </row>
        <row r="262">
          <cell r="A262">
            <v>564200</v>
          </cell>
          <cell r="B262" t="str">
            <v>Abschreibungen auf sonstige Gegenstände des Umlaufvermögens</v>
          </cell>
          <cell r="E262" t="str">
            <v>Write-downs on other current assets</v>
          </cell>
        </row>
        <row r="263">
          <cell r="A263">
            <v>564210</v>
          </cell>
          <cell r="B263" t="str">
            <v>Abschreibungen auf sonstige Gegenstände des Umlaufvermögens  zur Vermeidung künftiger Wertschwankungen</v>
          </cell>
          <cell r="E263" t="str">
            <v>Write-downs on other current assets to offset anticipated fluctuations in value</v>
          </cell>
        </row>
        <row r="264">
          <cell r="A264">
            <v>564220</v>
          </cell>
          <cell r="B264" t="str">
            <v>Sonstige Abschreibungen auf sonstige Gegenstände des Umlaufvermögens</v>
          </cell>
          <cell r="E264" t="str">
            <v>Other write-downs on other current assets</v>
          </cell>
        </row>
        <row r="265">
          <cell r="A265">
            <v>565000</v>
          </cell>
          <cell r="B265" t="str">
            <v xml:space="preserve">Sonstige Steuern </v>
          </cell>
          <cell r="E265" t="str">
            <v>Other taxes</v>
          </cell>
        </row>
        <row r="266">
          <cell r="A266">
            <v>565100</v>
          </cell>
          <cell r="B266" t="str">
            <v>Vermögensteuer</v>
          </cell>
          <cell r="E266" t="str">
            <v>Property tax</v>
          </cell>
        </row>
        <row r="267">
          <cell r="A267">
            <v>565200</v>
          </cell>
          <cell r="B267" t="str">
            <v xml:space="preserve">Grundsteuer </v>
          </cell>
          <cell r="E267" t="str">
            <v>Real estate tax</v>
          </cell>
        </row>
        <row r="268">
          <cell r="A268">
            <v>565300</v>
          </cell>
          <cell r="B268" t="str">
            <v>Umsatzsteuer</v>
          </cell>
          <cell r="E268" t="str">
            <v>VAT (value added tax)</v>
          </cell>
        </row>
        <row r="269">
          <cell r="A269">
            <v>565400</v>
          </cell>
          <cell r="B269" t="str">
            <v>Kfz-Steuer</v>
          </cell>
          <cell r="E269" t="str">
            <v>Motor vehicle tax</v>
          </cell>
        </row>
        <row r="270">
          <cell r="A270">
            <v>565500</v>
          </cell>
          <cell r="B270" t="str">
            <v>Lohnsteuer</v>
          </cell>
          <cell r="E270" t="str">
            <v>Income tax on wages and salaries</v>
          </cell>
        </row>
        <row r="271">
          <cell r="A271">
            <v>565600</v>
          </cell>
          <cell r="B271" t="str">
            <v>Übrige sonstige Steuern (z.B. Versicherungssteuer, Einfuhrabgaben)</v>
          </cell>
          <cell r="E271" t="str">
            <v>Miscellaneous other taxes (incl. Insurance tax, import duties)</v>
          </cell>
        </row>
        <row r="272">
          <cell r="A272">
            <v>566000</v>
          </cell>
          <cell r="B272" t="str">
            <v>Forschungs- und Entwicklungsaufwand (gesamt)</v>
          </cell>
          <cell r="E272" t="str">
            <v>Research &amp; Development expenses (in total)</v>
          </cell>
        </row>
        <row r="273">
          <cell r="A273">
            <v>567000</v>
          </cell>
          <cell r="B273" t="str">
            <v>Kursdifferenz (GuV) statistisch für 5er-Positionen</v>
          </cell>
          <cell r="E273" t="str">
            <v>Translation differences applicable to 5xx items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fbau"/>
      <sheetName val="Vorgehensweise"/>
      <sheetName val="Projektdaten"/>
      <sheetName val="WIRE"/>
      <sheetName val="Invest_Gesamt"/>
      <sheetName val="Invest_Ausgaben"/>
      <sheetName val="Invest_Einsparungen"/>
      <sheetName val="Nutzen_Kosten"/>
      <sheetName val="Kosten"/>
      <sheetName val="Nutzen"/>
      <sheetName val="AfA_Gesamt"/>
      <sheetName val="AfA_Ausgaben"/>
      <sheetName val="AfA_Einsparungen"/>
      <sheetName val="Steuerung"/>
    </sheetNames>
    <sheetDataSet>
      <sheetData sheetId="0" refreshError="1"/>
      <sheetData sheetId="1" refreshError="1"/>
      <sheetData sheetId="2" refreshError="1">
        <row r="16">
          <cell r="D16">
            <v>4</v>
          </cell>
        </row>
      </sheetData>
      <sheetData sheetId="3" refreshError="1">
        <row r="51">
          <cell r="D51">
            <v>0.1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ILE Market"/>
      <sheetName val="GSM Market &amp;  TNS"/>
      <sheetName val="Churn"/>
      <sheetName val="Market net adds"/>
      <sheetName val="Market gross adds"/>
      <sheetName val="Tariff models postpaid"/>
      <sheetName val="Tariff models prepaid"/>
      <sheetName val="GPRS MMS WLAN"/>
      <sheetName val="M-PAY"/>
      <sheetName val="UMTS"/>
      <sheetName val="activ"/>
      <sheetName val="trend"/>
      <sheetName val="classic"/>
      <sheetName val="pro"/>
      <sheetName val="data"/>
      <sheetName val="budget"/>
      <sheetName val="checking tarifs totals"/>
      <sheetName val="cronet"/>
      <sheetName val="vpn"/>
      <sheetName val="simpa"/>
      <sheetName val="mobitel"/>
      <sheetName val="checking revenues"/>
      <sheetName val="visitors"/>
      <sheetName val="other"/>
      <sheetName val="mobile revenues"/>
      <sheetName val="htm employees"/>
      <sheetName val="mobile minutes "/>
      <sheetName val="IC minutes"/>
      <sheetName val="IC prices"/>
      <sheetName val="IC total"/>
      <sheetName val="ARPU_monthly"/>
      <sheetName val="ARPU_ytd"/>
      <sheetName val="calc_retention"/>
      <sheetName val="HW revenues postpaid old"/>
      <sheetName val="HW revenues postpaid"/>
      <sheetName val="HW revenues prepaid"/>
      <sheetName val="HW costs"/>
      <sheetName val="HW costs new"/>
      <sheetName val="SAC,CRC"/>
      <sheetName val="SAC,CRC OK"/>
      <sheetName val="opex"/>
      <sheetName val="opex Funct"/>
      <sheetName val="opex COO"/>
      <sheetName val="opex CFO"/>
      <sheetName val="opex CMO"/>
      <sheetName val="opex CSO"/>
      <sheetName val="opex CTO"/>
      <sheetName val="opex CHRO"/>
      <sheetName val="opex infl"/>
      <sheetName val="opex Funct infl"/>
      <sheetName val="opex COO infl"/>
      <sheetName val="opex CFO infl"/>
      <sheetName val="opex CMO infl"/>
      <sheetName val="opex CSO infl"/>
      <sheetName val="opex CTO infl"/>
      <sheetName val="opex CHRO infl"/>
      <sheetName val="headcount"/>
      <sheetName val="headcount 2"/>
      <sheetName val="expats"/>
      <sheetName val="bonus"/>
      <sheetName val="alokacija"/>
      <sheetName val="sla estimation"/>
      <sheetName val="rev comp"/>
      <sheetName val="P&amp;L"/>
      <sheetName val="P&amp;L old"/>
      <sheetName val="P&amp;L for HT"/>
      <sheetName val="P&amp;L IKOS"/>
      <sheetName val="Balance "/>
      <sheetName val="capex&amp;dep"/>
      <sheetName val="capex usporedba"/>
      <sheetName val="bs assump"/>
      <sheetName val="details for BS"/>
      <sheetName val="Notes all"/>
      <sheetName val="Notes "/>
      <sheetName val="cfs new"/>
      <sheetName val="FCF_division_HRK"/>
      <sheetName val="Free Cash Flow (Operating)"/>
      <sheetName val="EVA-plan"/>
      <sheetName val="OWC"/>
      <sheetName val="arpu for graph"/>
      <sheetName val="Mobile KPI new"/>
      <sheetName val="Sheet1"/>
      <sheetName val="MOU"/>
      <sheetName val="Sponsorships and donations"/>
      <sheetName val="advertising"/>
      <sheetName val="Input"/>
      <sheetName val="calc_DR_p3"/>
      <sheetName val="P&amp;L SAB"/>
      <sheetName val="P&amp;L IKOS SAB"/>
      <sheetName val="Balance  SAB"/>
      <sheetName val="Notes all SAB"/>
      <sheetName val="cfs new SAB"/>
      <sheetName val="FCF_division_HRK SAB"/>
      <sheetName val="Free Cash Flow (Operating) SAB"/>
      <sheetName val="EVA-plan SAB"/>
      <sheetName val="OWC SAB"/>
      <sheetName val="partner split"/>
      <sheetName val="Monthly"/>
      <sheetName val="bs"/>
      <sheetName val="notes"/>
      <sheetName val="smanjenje troškova"/>
      <sheetName val="Projektdaten"/>
      <sheetName val="WI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kos p_l"/>
      <sheetName val="konzern p_l"/>
      <sheetName val="konzern 13_01_03"/>
      <sheetName val="all"/>
      <sheetName val="Tabelle2"/>
      <sheetName val="KF 2005"/>
      <sheetName val="ikos_p_l1"/>
      <sheetName val="konzern_p_l1"/>
      <sheetName val="konzern_13_01_031"/>
      <sheetName val="KF_20051"/>
      <sheetName val="ikos_p_l"/>
      <sheetName val="konzern_p_l"/>
      <sheetName val="konzern_13_01_03"/>
      <sheetName val="KF_2005"/>
      <sheetName val="ikos_p_l3"/>
      <sheetName val="konzern_p_l3"/>
      <sheetName val="konzern_13_01_033"/>
      <sheetName val="KF_20053"/>
      <sheetName val="ikos_p_l2"/>
      <sheetName val="konzern_p_l2"/>
      <sheetName val="konzern_13_01_032"/>
      <sheetName val="KF_20052"/>
      <sheetName val="A2018"/>
      <sheetName val="A2019"/>
      <sheetName val="B2020"/>
      <sheetName val="B2020_bills_&amp;_e-bills"/>
      <sheetName val="FC1p11"/>
      <sheetName val="FC2p10"/>
      <sheetName val="3p9-ZA POPUNITI"/>
      <sheetName val="o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-Input"/>
      <sheetName val="DCF-Calculation"/>
      <sheetName val="Tabelle1"/>
      <sheetName val="Tabelle2"/>
      <sheetName val="ikos p_l"/>
    </sheetNames>
    <sheetDataSet>
      <sheetData sheetId="0" refreshError="1">
        <row r="3">
          <cell r="C3" t="str">
            <v>Jan</v>
          </cell>
          <cell r="D3" t="str">
            <v>Feb</v>
          </cell>
          <cell r="E3" t="str">
            <v>Mrz</v>
          </cell>
          <cell r="F3" t="str">
            <v>Apr</v>
          </cell>
          <cell r="G3" t="str">
            <v>Mai</v>
          </cell>
          <cell r="H3" t="str">
            <v>Jun</v>
          </cell>
          <cell r="I3" t="str">
            <v>Jul</v>
          </cell>
          <cell r="J3" t="str">
            <v>Aug</v>
          </cell>
          <cell r="K3" t="str">
            <v>Sep</v>
          </cell>
          <cell r="L3" t="str">
            <v>Okt</v>
          </cell>
          <cell r="M3" t="str">
            <v>Nov</v>
          </cell>
          <cell r="N3" t="str">
            <v>Dez</v>
          </cell>
        </row>
        <row r="4">
          <cell r="C4">
            <v>1</v>
          </cell>
          <cell r="D4">
            <v>2</v>
          </cell>
          <cell r="E4">
            <v>3</v>
          </cell>
          <cell r="F4">
            <v>4</v>
          </cell>
          <cell r="G4">
            <v>5</v>
          </cell>
          <cell r="H4">
            <v>6</v>
          </cell>
          <cell r="I4">
            <v>7</v>
          </cell>
          <cell r="J4">
            <v>8</v>
          </cell>
          <cell r="K4">
            <v>9</v>
          </cell>
          <cell r="L4">
            <v>10</v>
          </cell>
          <cell r="M4">
            <v>11</v>
          </cell>
          <cell r="N4">
            <v>12</v>
          </cell>
        </row>
        <row r="14">
          <cell r="K14" t="str">
            <v>Jan</v>
          </cell>
          <cell r="L14">
            <v>2002</v>
          </cell>
        </row>
        <row r="15">
          <cell r="K15" t="str">
            <v>Dez</v>
          </cell>
          <cell r="L15">
            <v>2006</v>
          </cell>
        </row>
      </sheetData>
      <sheetData sheetId="1" refreshError="1">
        <row r="31">
          <cell r="G31">
            <v>3749.3855266908363</v>
          </cell>
        </row>
        <row r="34">
          <cell r="G34">
            <v>-6000</v>
          </cell>
        </row>
        <row r="41">
          <cell r="G41" t="str">
            <v>n. a.</v>
          </cell>
        </row>
        <row r="43">
          <cell r="G43">
            <v>-5293.6089114389988</v>
          </cell>
        </row>
        <row r="54">
          <cell r="G54">
            <v>9545.491431594899</v>
          </cell>
        </row>
        <row r="57">
          <cell r="G57">
            <v>-0.11073732815470529</v>
          </cell>
        </row>
        <row r="58">
          <cell r="G58">
            <v>0.40395440785194259</v>
          </cell>
        </row>
        <row r="59">
          <cell r="G59">
            <v>5.5403241459334991</v>
          </cell>
        </row>
        <row r="70">
          <cell r="G70">
            <v>0.02</v>
          </cell>
        </row>
        <row r="71">
          <cell r="G71">
            <v>7.8299999999999995E-2</v>
          </cell>
        </row>
        <row r="72">
          <cell r="G72">
            <v>2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C_NatCo"/>
      <sheetName val="InComeStmt"/>
      <sheetName val="BalanceSheet"/>
      <sheetName val="KPIs"/>
      <sheetName val="Net Margin"/>
      <sheetName val="Appendix"/>
      <sheetName val="ExchangeRates"/>
      <sheetName val="DummyPage"/>
      <sheetName val="Control"/>
      <sheetName val="ToC_Group"/>
      <sheetName val="Net_Margin"/>
      <sheetName val="Net_Margin1"/>
      <sheetName val="Net_Margin2"/>
      <sheetName val="Net_Margin3"/>
      <sheetName val="Net_Margin4"/>
      <sheetName val="Net_Margin5"/>
      <sheetName val="Net_Margin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0650</v>
          </cell>
          <cell r="C2" t="str">
            <v>T-Mobile USA</v>
          </cell>
          <cell r="D2" t="str">
            <v>_HB2</v>
          </cell>
          <cell r="F2" t="str">
            <v>9</v>
          </cell>
        </row>
        <row r="4">
          <cell r="B4" t="str">
            <v>0002</v>
          </cell>
          <cell r="C4" t="str">
            <v>T-Mobile Deutschland</v>
          </cell>
          <cell r="F4">
            <v>1</v>
          </cell>
          <cell r="G4" t="str">
            <v>January</v>
          </cell>
        </row>
        <row r="5">
          <cell r="B5" t="str">
            <v>0159</v>
          </cell>
          <cell r="C5" t="str">
            <v>T-Mobile Austria</v>
          </cell>
          <cell r="F5">
            <v>2</v>
          </cell>
          <cell r="G5" t="str">
            <v>February</v>
          </cell>
        </row>
        <row r="6">
          <cell r="B6" t="str">
            <v>0246</v>
          </cell>
          <cell r="C6" t="str">
            <v>T-Mobile Czech Republic</v>
          </cell>
          <cell r="F6">
            <v>3</v>
          </cell>
          <cell r="G6" t="str">
            <v>March</v>
          </cell>
        </row>
        <row r="7">
          <cell r="B7" t="str">
            <v>0471</v>
          </cell>
          <cell r="C7" t="str">
            <v>TMO UK Ltd.</v>
          </cell>
          <cell r="F7">
            <v>4</v>
          </cell>
          <cell r="G7" t="str">
            <v>April</v>
          </cell>
        </row>
        <row r="8">
          <cell r="B8" t="str">
            <v>0500</v>
          </cell>
          <cell r="C8" t="str">
            <v>T-Mobile UK</v>
          </cell>
          <cell r="F8">
            <v>5</v>
          </cell>
          <cell r="G8" t="str">
            <v>May</v>
          </cell>
        </row>
        <row r="9">
          <cell r="B9" t="str">
            <v>0550</v>
          </cell>
          <cell r="C9" t="str">
            <v>TMO KG</v>
          </cell>
          <cell r="F9">
            <v>6</v>
          </cell>
          <cell r="G9" t="str">
            <v>June</v>
          </cell>
        </row>
        <row r="10">
          <cell r="B10" t="str">
            <v>0606</v>
          </cell>
          <cell r="C10" t="str">
            <v>T-Mobile Netherlands</v>
          </cell>
          <cell r="F10">
            <v>7</v>
          </cell>
          <cell r="G10" t="str">
            <v>July</v>
          </cell>
        </row>
        <row r="11">
          <cell r="B11" t="str">
            <v>0650</v>
          </cell>
          <cell r="C11" t="str">
            <v>T-Mobile USA</v>
          </cell>
          <cell r="F11">
            <v>8</v>
          </cell>
          <cell r="G11" t="str">
            <v>August</v>
          </cell>
        </row>
        <row r="12">
          <cell r="B12" t="str">
            <v>0179</v>
          </cell>
          <cell r="C12" t="str">
            <v>PTC</v>
          </cell>
          <cell r="F12">
            <v>9</v>
          </cell>
          <cell r="G12" t="str">
            <v>September</v>
          </cell>
        </row>
        <row r="13">
          <cell r="F13">
            <v>10</v>
          </cell>
          <cell r="G13" t="str">
            <v>October</v>
          </cell>
        </row>
        <row r="14">
          <cell r="F14">
            <v>11</v>
          </cell>
          <cell r="G14" t="str">
            <v>November</v>
          </cell>
        </row>
        <row r="15">
          <cell r="F15">
            <v>12</v>
          </cell>
          <cell r="G15" t="str">
            <v>December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P&amp;L"/>
      <sheetName val="BS"/>
      <sheetName val="KPIs"/>
      <sheetName val="Ext.Partners"/>
      <sheetName val="Help_German"/>
      <sheetName val="Help_English"/>
      <sheetName val="PL_EF"/>
      <sheetName val="Control"/>
      <sheetName val="Ext_Partners"/>
      <sheetName val="Ext_Partners1"/>
      <sheetName val="Ext_Partners2"/>
      <sheetName val="Ext_Partners3"/>
      <sheetName val="Ext_Partners4"/>
      <sheetName val="Ext_Partners5"/>
      <sheetName val="Ext_Partners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MobiMak (Macedonia)</v>
          </cell>
          <cell r="E4" t="str">
            <v>_HB2</v>
          </cell>
          <cell r="F4" t="str">
            <v>HB2</v>
          </cell>
          <cell r="K4" t="str">
            <v>IPF_2004</v>
          </cell>
          <cell r="L4" t="str">
            <v>Y.CTD</v>
          </cell>
          <cell r="M4" t="str">
            <v>Actual_2002</v>
          </cell>
          <cell r="N4" t="str">
            <v>M.CTD</v>
          </cell>
          <cell r="O4">
            <v>12</v>
          </cell>
          <cell r="P4">
            <v>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all Hot Spot"/>
      <sheetName val="Medium"/>
      <sheetName val="Huge"/>
      <sheetName val="Small_Hot_Spot"/>
      <sheetName val="Small_Hot_Spot1"/>
      <sheetName val="Small_Hot_Spot2"/>
      <sheetName val="Small_Hot_Spot3"/>
      <sheetName val="Small_Hot_Spot4"/>
      <sheetName val="Small_Hot_Spot5"/>
      <sheetName val="Small_Hot_Spot6"/>
    </sheetNames>
    <sheetDataSet>
      <sheetData sheetId="0"/>
      <sheetData sheetId="1" refreshError="1">
        <row r="3">
          <cell r="E3">
            <v>0.87929999999999997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stensätze_Euro"/>
      <sheetName val="GF-K-01"/>
      <sheetName val="Analyse"/>
      <sheetName val="Billing+Kundenservice_EVA-Saetz"/>
      <sheetName val="Medium"/>
    </sheetNames>
    <sheetDataSet>
      <sheetData sheetId="0" refreshError="1"/>
      <sheetData sheetId="1" refreshError="1">
        <row r="44">
          <cell r="B44">
            <v>1.3129999999999999</v>
          </cell>
        </row>
        <row r="45">
          <cell r="B45">
            <v>1.0565510460004139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Sheet"/>
      <sheetName val="99 General Parameter"/>
      <sheetName val="01 Market"/>
      <sheetName val="02 2G Subscriber"/>
      <sheetName val="03 3G Subscriber"/>
      <sheetName val="04 2G Contract Churner"/>
      <sheetName val="05 2G Prepaid Churner"/>
      <sheetName val="06 3G Contract Churner"/>
      <sheetName val="07 3G Prepaid Churner"/>
      <sheetName val="07a Churn Summary"/>
      <sheetName val="08 2G MOC Voice Revenue"/>
      <sheetName val="09 2G MOC Data Revenue"/>
      <sheetName val="10 3G MOC Voice Revenue"/>
      <sheetName val="11 3G MOC Data Revenue"/>
      <sheetName val="12 2G MTC Voice Revenue"/>
      <sheetName val="13 2G MTC Data Revenue"/>
      <sheetName val="14 3G MTC Voice Revenue"/>
      <sheetName val="15 3G MTC Data Revenue"/>
      <sheetName val="16 Subscription Fee"/>
      <sheetName val="17 Activation Fee"/>
      <sheetName val="18 SIM Card Sales"/>
      <sheetName val="19 Fixed Annual Income"/>
      <sheetName val="20 Handset Sales"/>
      <sheetName val="21 Basket of Commodity Expenses"/>
      <sheetName val="22 Basket of Commodity Revenue"/>
      <sheetName val="23 New Business Usage"/>
      <sheetName val="24 Billing Function"/>
      <sheetName val="25 New Business Check"/>
      <sheetName val="26 Web Hosting"/>
      <sheetName val="27 Advertising"/>
      <sheetName val="28 Customer Service"/>
      <sheetName val="29 Mobile Purse"/>
      <sheetName val="30 Net Inherent Infos"/>
      <sheetName val="31 Retention Airtime CN"/>
      <sheetName val="32 Sales reduction existing"/>
      <sheetName val="33 Sales reduction new"/>
      <sheetName val="34 Handset Sales reduction"/>
      <sheetName val="35 Interconnection Cost"/>
      <sheetName val="36 Roaming Cost"/>
      <sheetName val="37 Forwarding Service Cost"/>
      <sheetName val="38 Network Licenses"/>
      <sheetName val="39 Web Hosting Cost"/>
      <sheetName val="40 COGs Handsets"/>
      <sheetName val="41 COGs SIM card"/>
      <sheetName val="42 Acquisition Contract"/>
      <sheetName val="43 Acquisition Prepaid"/>
      <sheetName val="44 Classic Advertising"/>
      <sheetName val="45 Handset Subsidy"/>
      <sheetName val="46 Logistic Cost"/>
      <sheetName val="47 Collection &amp; Postage"/>
      <sheetName val="49 KPI"/>
      <sheetName val="50 Revenue Summary"/>
      <sheetName val="51 Direct Cost Summary"/>
      <sheetName val="52 S&amp;D Cost Summary"/>
      <sheetName val="98 Outputsheet"/>
      <sheetName val="Definition"/>
      <sheetName val="GF-K-01"/>
      <sheetName val="EBITDA_oFCF_SF_Capex in LC"/>
      <sheetName val="Parameter "/>
      <sheetName val="Menu_Sheet"/>
      <sheetName val="99_General_Parameter"/>
      <sheetName val="01_Market"/>
      <sheetName val="02_2G_Subscriber"/>
      <sheetName val="03_3G_Subscriber"/>
      <sheetName val="04_2G_Contract_Churner"/>
      <sheetName val="05_2G_Prepaid_Churner"/>
      <sheetName val="06_3G_Contract_Churner"/>
      <sheetName val="07_3G_Prepaid_Churner"/>
      <sheetName val="07a_Churn_Summary"/>
      <sheetName val="08_2G_MOC_Voice_Revenue"/>
      <sheetName val="09_2G_MOC_Data_Revenue"/>
      <sheetName val="10_3G_MOC_Voice_Revenue"/>
      <sheetName val="11_3G_MOC_Data_Revenue"/>
      <sheetName val="12_2G_MTC_Voice_Revenue"/>
      <sheetName val="13_2G_MTC_Data_Revenue"/>
      <sheetName val="14_3G_MTC_Voice_Revenue"/>
      <sheetName val="15_3G_MTC_Data_Revenue"/>
      <sheetName val="16_Subscription_Fee"/>
      <sheetName val="17_Activation_Fee"/>
      <sheetName val="18_SIM_Card_Sales"/>
      <sheetName val="19_Fixed_Annual_Income"/>
      <sheetName val="20_Handset_Sales"/>
      <sheetName val="21_Basket_of_Commodity_Expenses"/>
      <sheetName val="22_Basket_of_Commodity_Revenue"/>
      <sheetName val="23_New_Business_Usage"/>
      <sheetName val="24_Billing_Function"/>
      <sheetName val="25_New_Business_Check"/>
      <sheetName val="26_Web_Hosting"/>
      <sheetName val="27_Advertising"/>
      <sheetName val="28_Customer_Service"/>
      <sheetName val="29_Mobile_Purse"/>
      <sheetName val="30_Net_Inherent_Infos"/>
      <sheetName val="31_Retention_Airtime_CN"/>
      <sheetName val="32_Sales_reduction_existing"/>
      <sheetName val="33_Sales_reduction_new"/>
      <sheetName val="34_Handset_Sales_reduction"/>
      <sheetName val="35_Interconnection_Cost"/>
      <sheetName val="36_Roaming_Cost"/>
      <sheetName val="37_Forwarding_Service_Cost"/>
      <sheetName val="38_Network_Licenses"/>
      <sheetName val="39_Web_Hosting_Cost"/>
      <sheetName val="40_COGs_Handsets"/>
      <sheetName val="41_COGs_SIM_card"/>
      <sheetName val="42_Acquisition_Contract"/>
      <sheetName val="43_Acquisition_Prepaid"/>
      <sheetName val="44_Classic_Advertising"/>
      <sheetName val="45_Handset_Subsidy"/>
      <sheetName val="46_Logistic_Cost"/>
      <sheetName val="47_Collection_&amp;_Postage"/>
      <sheetName val="49_KPI"/>
      <sheetName val="50_Revenue_Summary"/>
      <sheetName val="51_Direct_Cost_Summary"/>
      <sheetName val="52_S&amp;D_Cost_Summary"/>
      <sheetName val="98_Outputsheet"/>
      <sheetName val="EBITDA_oFCF_SF_Capex_in_LC"/>
      <sheetName val="Parameter_"/>
      <sheetName val="Menu_Sheet1"/>
      <sheetName val="99_General_Parameter1"/>
      <sheetName val="01_Market1"/>
      <sheetName val="02_2G_Subscriber1"/>
      <sheetName val="03_3G_Subscriber1"/>
      <sheetName val="04_2G_Contract_Churner1"/>
      <sheetName val="05_2G_Prepaid_Churner1"/>
      <sheetName val="06_3G_Contract_Churner1"/>
      <sheetName val="07_3G_Prepaid_Churner1"/>
      <sheetName val="07a_Churn_Summary1"/>
      <sheetName val="08_2G_MOC_Voice_Revenue1"/>
      <sheetName val="09_2G_MOC_Data_Revenue1"/>
      <sheetName val="10_3G_MOC_Voice_Revenue1"/>
      <sheetName val="11_3G_MOC_Data_Revenue1"/>
      <sheetName val="12_2G_MTC_Voice_Revenue1"/>
      <sheetName val="13_2G_MTC_Data_Revenue1"/>
      <sheetName val="14_3G_MTC_Voice_Revenue1"/>
      <sheetName val="15_3G_MTC_Data_Revenue1"/>
      <sheetName val="16_Subscription_Fee1"/>
      <sheetName val="17_Activation_Fee1"/>
      <sheetName val="18_SIM_Card_Sales1"/>
      <sheetName val="19_Fixed_Annual_Income1"/>
      <sheetName val="20_Handset_Sales1"/>
      <sheetName val="21_Basket_of_Commodity_Expense1"/>
      <sheetName val="22_Basket_of_Commodity_Revenue1"/>
      <sheetName val="23_New_Business_Usage1"/>
      <sheetName val="24_Billing_Function1"/>
      <sheetName val="25_New_Business_Check1"/>
      <sheetName val="26_Web_Hosting1"/>
      <sheetName val="27_Advertising1"/>
      <sheetName val="28_Customer_Service1"/>
      <sheetName val="29_Mobile_Purse1"/>
      <sheetName val="30_Net_Inherent_Infos1"/>
      <sheetName val="31_Retention_Airtime_CN1"/>
      <sheetName val="32_Sales_reduction_existing1"/>
      <sheetName val="33_Sales_reduction_new1"/>
      <sheetName val="34_Handset_Sales_reduction1"/>
      <sheetName val="35_Interconnection_Cost1"/>
      <sheetName val="36_Roaming_Cost1"/>
      <sheetName val="37_Forwarding_Service_Cost1"/>
      <sheetName val="38_Network_Licenses1"/>
      <sheetName val="39_Web_Hosting_Cost1"/>
      <sheetName val="40_COGs_Handsets1"/>
      <sheetName val="41_COGs_SIM_card1"/>
      <sheetName val="42_Acquisition_Contract1"/>
      <sheetName val="43_Acquisition_Prepaid1"/>
      <sheetName val="44_Classic_Advertising1"/>
      <sheetName val="45_Handset_Subsidy1"/>
      <sheetName val="46_Logistic_Cost1"/>
      <sheetName val="47_Collection_&amp;_Postage1"/>
      <sheetName val="49_KPI1"/>
      <sheetName val="50_Revenue_Summary1"/>
      <sheetName val="51_Direct_Cost_Summary1"/>
      <sheetName val="52_S&amp;D_Cost_Summary1"/>
      <sheetName val="98_Outputsheet1"/>
      <sheetName val="EBITDA_oFCF_SF_Capex_in_LC1"/>
      <sheetName val="Parameter_1"/>
      <sheetName val="Menu_Sheet2"/>
      <sheetName val="99_General_Parameter2"/>
      <sheetName val="01_Market2"/>
      <sheetName val="02_2G_Subscriber2"/>
      <sheetName val="03_3G_Subscriber2"/>
      <sheetName val="04_2G_Contract_Churner2"/>
      <sheetName val="05_2G_Prepaid_Churner2"/>
      <sheetName val="06_3G_Contract_Churner2"/>
      <sheetName val="07_3G_Prepaid_Churner2"/>
      <sheetName val="07a_Churn_Summary2"/>
      <sheetName val="08_2G_MOC_Voice_Revenue2"/>
      <sheetName val="09_2G_MOC_Data_Revenue2"/>
      <sheetName val="10_3G_MOC_Voice_Revenue2"/>
      <sheetName val="11_3G_MOC_Data_Revenue2"/>
      <sheetName val="12_2G_MTC_Voice_Revenue2"/>
      <sheetName val="13_2G_MTC_Data_Revenue2"/>
      <sheetName val="14_3G_MTC_Voice_Revenue2"/>
      <sheetName val="15_3G_MTC_Data_Revenue2"/>
      <sheetName val="16_Subscription_Fee2"/>
      <sheetName val="17_Activation_Fee2"/>
      <sheetName val="18_SIM_Card_Sales2"/>
      <sheetName val="19_Fixed_Annual_Income2"/>
      <sheetName val="20_Handset_Sales2"/>
      <sheetName val="21_Basket_of_Commodity_Expense2"/>
      <sheetName val="22_Basket_of_Commodity_Revenue2"/>
      <sheetName val="23_New_Business_Usage2"/>
      <sheetName val="24_Billing_Function2"/>
      <sheetName val="25_New_Business_Check2"/>
      <sheetName val="26_Web_Hosting2"/>
      <sheetName val="27_Advertising2"/>
      <sheetName val="28_Customer_Service2"/>
      <sheetName val="29_Mobile_Purse2"/>
      <sheetName val="30_Net_Inherent_Infos2"/>
      <sheetName val="31_Retention_Airtime_CN2"/>
      <sheetName val="32_Sales_reduction_existing2"/>
      <sheetName val="33_Sales_reduction_new2"/>
      <sheetName val="34_Handset_Sales_reduction2"/>
      <sheetName val="35_Interconnection_Cost2"/>
      <sheetName val="36_Roaming_Cost2"/>
      <sheetName val="37_Forwarding_Service_Cost2"/>
      <sheetName val="38_Network_Licenses2"/>
      <sheetName val="39_Web_Hosting_Cost2"/>
      <sheetName val="40_COGs_Handsets2"/>
      <sheetName val="41_COGs_SIM_card2"/>
      <sheetName val="42_Acquisition_Contract2"/>
      <sheetName val="43_Acquisition_Prepaid2"/>
      <sheetName val="44_Classic_Advertising2"/>
      <sheetName val="45_Handset_Subsidy2"/>
      <sheetName val="46_Logistic_Cost2"/>
      <sheetName val="47_Collection_&amp;_Postage2"/>
      <sheetName val="49_KPI2"/>
      <sheetName val="50_Revenue_Summary2"/>
      <sheetName val="51_Direct_Cost_Summary2"/>
      <sheetName val="52_S&amp;D_Cost_Summary2"/>
      <sheetName val="98_Outputsheet2"/>
      <sheetName val="EBITDA_oFCF_SF_Capex_in_LC2"/>
      <sheetName val="Parameter_2"/>
      <sheetName val="Menu_Sheet3"/>
      <sheetName val="99_General_Parameter3"/>
      <sheetName val="01_Market3"/>
      <sheetName val="02_2G_Subscriber3"/>
      <sheetName val="03_3G_Subscriber3"/>
      <sheetName val="04_2G_Contract_Churner3"/>
      <sheetName val="05_2G_Prepaid_Churner3"/>
      <sheetName val="06_3G_Contract_Churner3"/>
      <sheetName val="07_3G_Prepaid_Churner3"/>
      <sheetName val="07a_Churn_Summary3"/>
      <sheetName val="08_2G_MOC_Voice_Revenue3"/>
      <sheetName val="09_2G_MOC_Data_Revenue3"/>
      <sheetName val="10_3G_MOC_Voice_Revenue3"/>
      <sheetName val="11_3G_MOC_Data_Revenue3"/>
      <sheetName val="12_2G_MTC_Voice_Revenue3"/>
      <sheetName val="13_2G_MTC_Data_Revenue3"/>
      <sheetName val="14_3G_MTC_Voice_Revenue3"/>
      <sheetName val="15_3G_MTC_Data_Revenue3"/>
      <sheetName val="16_Subscription_Fee3"/>
      <sheetName val="17_Activation_Fee3"/>
      <sheetName val="18_SIM_Card_Sales3"/>
      <sheetName val="19_Fixed_Annual_Income3"/>
      <sheetName val="20_Handset_Sales3"/>
      <sheetName val="21_Basket_of_Commodity_Expense3"/>
      <sheetName val="22_Basket_of_Commodity_Revenue3"/>
      <sheetName val="23_New_Business_Usage3"/>
      <sheetName val="24_Billing_Function3"/>
      <sheetName val="25_New_Business_Check3"/>
      <sheetName val="26_Web_Hosting3"/>
      <sheetName val="27_Advertising3"/>
      <sheetName val="28_Customer_Service3"/>
      <sheetName val="29_Mobile_Purse3"/>
      <sheetName val="30_Net_Inherent_Infos3"/>
      <sheetName val="31_Retention_Airtime_CN3"/>
      <sheetName val="32_Sales_reduction_existing3"/>
      <sheetName val="33_Sales_reduction_new3"/>
      <sheetName val="34_Handset_Sales_reduction3"/>
      <sheetName val="35_Interconnection_Cost3"/>
      <sheetName val="36_Roaming_Cost3"/>
      <sheetName val="37_Forwarding_Service_Cost3"/>
      <sheetName val="38_Network_Licenses3"/>
      <sheetName val="39_Web_Hosting_Cost3"/>
      <sheetName val="40_COGs_Handsets3"/>
      <sheetName val="41_COGs_SIM_card3"/>
      <sheetName val="42_Acquisition_Contract3"/>
      <sheetName val="43_Acquisition_Prepaid3"/>
      <sheetName val="44_Classic_Advertising3"/>
      <sheetName val="45_Handset_Subsidy3"/>
      <sheetName val="46_Logistic_Cost3"/>
      <sheetName val="47_Collection_&amp;_Postage3"/>
      <sheetName val="49_KPI3"/>
      <sheetName val="50_Revenue_Summary3"/>
      <sheetName val="51_Direct_Cost_Summary3"/>
      <sheetName val="52_S&amp;D_Cost_Summary3"/>
      <sheetName val="98_Outputsheet3"/>
      <sheetName val="EBITDA_oFCF_SF_Capex_in_LC3"/>
      <sheetName val="Parameter_3"/>
      <sheetName val="Menu_Sheet4"/>
      <sheetName val="99_General_Parameter4"/>
      <sheetName val="01_Market4"/>
      <sheetName val="02_2G_Subscriber4"/>
      <sheetName val="03_3G_Subscriber4"/>
      <sheetName val="04_2G_Contract_Churner4"/>
      <sheetName val="05_2G_Prepaid_Churner4"/>
      <sheetName val="06_3G_Contract_Churner4"/>
      <sheetName val="07_3G_Prepaid_Churner4"/>
      <sheetName val="07a_Churn_Summary4"/>
      <sheetName val="08_2G_MOC_Voice_Revenue4"/>
      <sheetName val="09_2G_MOC_Data_Revenue4"/>
      <sheetName val="10_3G_MOC_Voice_Revenue4"/>
      <sheetName val="11_3G_MOC_Data_Revenue4"/>
      <sheetName val="12_2G_MTC_Voice_Revenue4"/>
      <sheetName val="13_2G_MTC_Data_Revenue4"/>
      <sheetName val="14_3G_MTC_Voice_Revenue4"/>
      <sheetName val="15_3G_MTC_Data_Revenue4"/>
      <sheetName val="16_Subscription_Fee4"/>
      <sheetName val="17_Activation_Fee4"/>
      <sheetName val="18_SIM_Card_Sales4"/>
      <sheetName val="19_Fixed_Annual_Income4"/>
      <sheetName val="20_Handset_Sales4"/>
      <sheetName val="21_Basket_of_Commodity_Expense4"/>
      <sheetName val="22_Basket_of_Commodity_Revenue4"/>
      <sheetName val="23_New_Business_Usage4"/>
      <sheetName val="24_Billing_Function4"/>
      <sheetName val="25_New_Business_Check4"/>
      <sheetName val="26_Web_Hosting4"/>
      <sheetName val="27_Advertising4"/>
      <sheetName val="28_Customer_Service4"/>
      <sheetName val="29_Mobile_Purse4"/>
      <sheetName val="30_Net_Inherent_Infos4"/>
      <sheetName val="31_Retention_Airtime_CN4"/>
      <sheetName val="32_Sales_reduction_existing4"/>
      <sheetName val="33_Sales_reduction_new4"/>
      <sheetName val="34_Handset_Sales_reduction4"/>
      <sheetName val="35_Interconnection_Cost4"/>
      <sheetName val="36_Roaming_Cost4"/>
      <sheetName val="37_Forwarding_Service_Cost4"/>
      <sheetName val="38_Network_Licenses4"/>
      <sheetName val="39_Web_Hosting_Cost4"/>
      <sheetName val="40_COGs_Handsets4"/>
      <sheetName val="41_COGs_SIM_card4"/>
      <sheetName val="42_Acquisition_Contract4"/>
      <sheetName val="43_Acquisition_Prepaid4"/>
      <sheetName val="44_Classic_Advertising4"/>
      <sheetName val="45_Handset_Subsidy4"/>
      <sheetName val="46_Logistic_Cost4"/>
      <sheetName val="47_Collection_&amp;_Postage4"/>
      <sheetName val="49_KPI4"/>
      <sheetName val="50_Revenue_Summary4"/>
      <sheetName val="51_Direct_Cost_Summary4"/>
      <sheetName val="52_S&amp;D_Cost_Summary4"/>
      <sheetName val="98_Outputsheet4"/>
      <sheetName val="EBITDA_oFCF_SF_Capex_in_LC4"/>
      <sheetName val="Parameter_4"/>
      <sheetName val="Menu_Sheet5"/>
      <sheetName val="99_General_Parameter5"/>
      <sheetName val="01_Market5"/>
      <sheetName val="02_2G_Subscriber5"/>
      <sheetName val="03_3G_Subscriber5"/>
      <sheetName val="04_2G_Contract_Churner5"/>
      <sheetName val="05_2G_Prepaid_Churner5"/>
      <sheetName val="06_3G_Contract_Churner5"/>
      <sheetName val="07_3G_Prepaid_Churner5"/>
      <sheetName val="07a_Churn_Summary5"/>
      <sheetName val="08_2G_MOC_Voice_Revenue5"/>
      <sheetName val="09_2G_MOC_Data_Revenue5"/>
      <sheetName val="10_3G_MOC_Voice_Revenue5"/>
      <sheetName val="11_3G_MOC_Data_Revenue5"/>
      <sheetName val="12_2G_MTC_Voice_Revenue5"/>
      <sheetName val="13_2G_MTC_Data_Revenue5"/>
      <sheetName val="14_3G_MTC_Voice_Revenue5"/>
      <sheetName val="15_3G_MTC_Data_Revenue5"/>
      <sheetName val="16_Subscription_Fee5"/>
      <sheetName val="17_Activation_Fee5"/>
      <sheetName val="18_SIM_Card_Sales5"/>
      <sheetName val="19_Fixed_Annual_Income5"/>
      <sheetName val="20_Handset_Sales5"/>
      <sheetName val="21_Basket_of_Commodity_Expense5"/>
      <sheetName val="22_Basket_of_Commodity_Revenue5"/>
      <sheetName val="23_New_Business_Usage5"/>
      <sheetName val="24_Billing_Function5"/>
      <sheetName val="25_New_Business_Check5"/>
      <sheetName val="26_Web_Hosting5"/>
      <sheetName val="27_Advertising5"/>
      <sheetName val="28_Customer_Service5"/>
      <sheetName val="29_Mobile_Purse5"/>
      <sheetName val="30_Net_Inherent_Infos5"/>
      <sheetName val="31_Retention_Airtime_CN5"/>
      <sheetName val="32_Sales_reduction_existing5"/>
      <sheetName val="33_Sales_reduction_new5"/>
      <sheetName val="34_Handset_Sales_reduction5"/>
      <sheetName val="35_Interconnection_Cost5"/>
      <sheetName val="36_Roaming_Cost5"/>
      <sheetName val="37_Forwarding_Service_Cost5"/>
      <sheetName val="38_Network_Licenses5"/>
      <sheetName val="39_Web_Hosting_Cost5"/>
      <sheetName val="40_COGs_Handsets5"/>
      <sheetName val="41_COGs_SIM_card5"/>
      <sheetName val="42_Acquisition_Contract5"/>
      <sheetName val="43_Acquisition_Prepaid5"/>
      <sheetName val="44_Classic_Advertising5"/>
      <sheetName val="45_Handset_Subsidy5"/>
      <sheetName val="46_Logistic_Cost5"/>
      <sheetName val="47_Collection_&amp;_Postage5"/>
      <sheetName val="49_KPI5"/>
      <sheetName val="50_Revenue_Summary5"/>
      <sheetName val="51_Direct_Cost_Summary5"/>
      <sheetName val="52_S&amp;D_Cost_Summary5"/>
      <sheetName val="98_Outputsheet5"/>
      <sheetName val="EBITDA_oFCF_SF_Capex_in_LC5"/>
      <sheetName val="Parameter_5"/>
      <sheetName val="Menu_Sheet6"/>
      <sheetName val="99_General_Parameter6"/>
      <sheetName val="01_Market6"/>
      <sheetName val="02_2G_Subscriber6"/>
      <sheetName val="03_3G_Subscriber6"/>
      <sheetName val="04_2G_Contract_Churner6"/>
      <sheetName val="05_2G_Prepaid_Churner6"/>
      <sheetName val="06_3G_Contract_Churner6"/>
      <sheetName val="07_3G_Prepaid_Churner6"/>
      <sheetName val="07a_Churn_Summary6"/>
      <sheetName val="08_2G_MOC_Voice_Revenue6"/>
      <sheetName val="09_2G_MOC_Data_Revenue6"/>
      <sheetName val="10_3G_MOC_Voice_Revenue6"/>
      <sheetName val="11_3G_MOC_Data_Revenue6"/>
      <sheetName val="12_2G_MTC_Voice_Revenue6"/>
      <sheetName val="13_2G_MTC_Data_Revenue6"/>
      <sheetName val="14_3G_MTC_Voice_Revenue6"/>
      <sheetName val="15_3G_MTC_Data_Revenue6"/>
      <sheetName val="16_Subscription_Fee6"/>
      <sheetName val="17_Activation_Fee6"/>
      <sheetName val="18_SIM_Card_Sales6"/>
      <sheetName val="19_Fixed_Annual_Income6"/>
      <sheetName val="20_Handset_Sales6"/>
      <sheetName val="21_Basket_of_Commodity_Expense6"/>
      <sheetName val="22_Basket_of_Commodity_Revenue6"/>
      <sheetName val="23_New_Business_Usage6"/>
      <sheetName val="24_Billing_Function6"/>
      <sheetName val="25_New_Business_Check6"/>
      <sheetName val="26_Web_Hosting6"/>
      <sheetName val="27_Advertising6"/>
      <sheetName val="28_Customer_Service6"/>
      <sheetName val="29_Mobile_Purse6"/>
      <sheetName val="30_Net_Inherent_Infos6"/>
      <sheetName val="31_Retention_Airtime_CN6"/>
      <sheetName val="32_Sales_reduction_existing6"/>
      <sheetName val="33_Sales_reduction_new6"/>
      <sheetName val="34_Handset_Sales_reduction6"/>
      <sheetName val="35_Interconnection_Cost6"/>
      <sheetName val="36_Roaming_Cost6"/>
      <sheetName val="37_Forwarding_Service_Cost6"/>
      <sheetName val="38_Network_Licenses6"/>
      <sheetName val="39_Web_Hosting_Cost6"/>
      <sheetName val="40_COGs_Handsets6"/>
      <sheetName val="41_COGs_SIM_card6"/>
      <sheetName val="42_Acquisition_Contract6"/>
      <sheetName val="43_Acquisition_Prepaid6"/>
      <sheetName val="44_Classic_Advertising6"/>
      <sheetName val="45_Handset_Subsidy6"/>
      <sheetName val="46_Logistic_Cost6"/>
      <sheetName val="47_Collection_&amp;_Postage6"/>
      <sheetName val="49_KPI6"/>
      <sheetName val="50_Revenue_Summary6"/>
      <sheetName val="51_Direct_Cost_Summary6"/>
      <sheetName val="52_S&amp;D_Cost_Summary6"/>
      <sheetName val="98_Outputsheet6"/>
      <sheetName val="EBITDA_oFCF_SF_Capex_in_LC6"/>
      <sheetName val="Parameter_6"/>
    </sheetNames>
    <sheetDataSet>
      <sheetData sheetId="0"/>
      <sheetData sheetId="1" refreshError="1">
        <row r="8">
          <cell r="E8">
            <v>2000</v>
          </cell>
        </row>
        <row r="12">
          <cell r="E12">
            <v>2004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>
        <row r="8">
          <cell r="E8">
            <v>2000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>
        <row r="8">
          <cell r="E8">
            <v>2000</v>
          </cell>
        </row>
      </sheetData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>
        <row r="8">
          <cell r="E8">
            <v>2000</v>
          </cell>
        </row>
      </sheetData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>
        <row r="8">
          <cell r="E8">
            <v>2000</v>
          </cell>
        </row>
      </sheetData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>
        <row r="8">
          <cell r="E8">
            <v>2000</v>
          </cell>
        </row>
      </sheetData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>
        <row r="8">
          <cell r="E8">
            <v>2000</v>
          </cell>
        </row>
      </sheetData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>
        <row r="8">
          <cell r="E8">
            <v>2000</v>
          </cell>
        </row>
      </sheetData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veukupno po kontima"/>
      <sheetName val="USLUGA"/>
      <sheetName val="uputa"/>
      <sheetName val="konta"/>
      <sheetName val="DT Group mobilna gross"/>
      <sheetName val="pug 06_2020 mobilna"/>
      <sheetName val="IOT YTD"/>
      <sheetName val="Revenue per region"/>
      <sheetName val="SAP data YTD"/>
      <sheetName val="DT Group gross"/>
      <sheetName val="0002 split"/>
      <sheetName val="DT Group fiksna"/>
      <sheetName val="Promjene"/>
      <sheetName val="iskon mobilna"/>
      <sheetName val="optima mobilna"/>
      <sheetName val="check GSM periodic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CoS"/>
      <sheetName val="BS Assets"/>
      <sheetName val="BS Liabilities"/>
      <sheetName val="Notes"/>
      <sheetName val="VAL CoS"/>
      <sheetName val="VAL BS Assets"/>
      <sheetName val="VAL BS Liabilities"/>
      <sheetName val="VAL Notes"/>
      <sheetName val="VAL Partner"/>
      <sheetName val="VAL MT"/>
      <sheetName val="BS_Assets"/>
      <sheetName val="BS_Liabilities"/>
      <sheetName val="VAL_CoS"/>
      <sheetName val="VAL_BS_Assets"/>
      <sheetName val="VAL_BS_Liabilities"/>
      <sheetName val="VAL_Notes"/>
      <sheetName val="VAL_Partner"/>
      <sheetName val="VAL_MT"/>
      <sheetName val="BS_Assets1"/>
      <sheetName val="BS_Liabilities1"/>
      <sheetName val="VAL_CoS1"/>
      <sheetName val="VAL_BS_Assets1"/>
      <sheetName val="VAL_BS_Liabilities1"/>
      <sheetName val="VAL_Notes1"/>
      <sheetName val="VAL_Partner1"/>
      <sheetName val="VAL_MT1"/>
      <sheetName val="BS_Assets2"/>
      <sheetName val="BS_Liabilities2"/>
      <sheetName val="VAL_CoS2"/>
      <sheetName val="VAL_BS_Assets2"/>
      <sheetName val="VAL_BS_Liabilities2"/>
      <sheetName val="VAL_Notes2"/>
      <sheetName val="VAL_Partner2"/>
      <sheetName val="VAL_MT2"/>
      <sheetName val="BS_Assets3"/>
      <sheetName val="BS_Liabilities3"/>
      <sheetName val="VAL_CoS3"/>
      <sheetName val="VAL_BS_Assets3"/>
      <sheetName val="VAL_BS_Liabilities3"/>
      <sheetName val="VAL_Notes3"/>
      <sheetName val="VAL_Partner3"/>
      <sheetName val="VAL_MT3"/>
      <sheetName val="BS_Assets4"/>
      <sheetName val="BS_Liabilities4"/>
      <sheetName val="VAL_CoS4"/>
      <sheetName val="VAL_BS_Assets4"/>
      <sheetName val="VAL_BS_Liabilities4"/>
      <sheetName val="VAL_Notes4"/>
      <sheetName val="VAL_Partner4"/>
      <sheetName val="VAL_MT4"/>
      <sheetName val="BS_Assets5"/>
      <sheetName val="BS_Liabilities5"/>
      <sheetName val="VAL_CoS5"/>
      <sheetName val="VAL_BS_Assets5"/>
      <sheetName val="VAL_BS_Liabilities5"/>
      <sheetName val="VAL_Notes5"/>
      <sheetName val="VAL_Partner5"/>
      <sheetName val="VAL_MT5"/>
      <sheetName val="BS_Assets6"/>
      <sheetName val="BS_Liabilities6"/>
      <sheetName val="VAL_CoS6"/>
      <sheetName val="VAL_BS_Assets6"/>
      <sheetName val="VAL_BS_Liabilities6"/>
      <sheetName val="VAL_Notes6"/>
      <sheetName val="VAL_Partner6"/>
      <sheetName val="VAL_MT6"/>
      <sheetName val="BS_Assets7"/>
      <sheetName val="BS_Liabilities7"/>
      <sheetName val="VAL_CoS7"/>
      <sheetName val="VAL_BS_Assets7"/>
      <sheetName val="VAL_BS_Liabilities7"/>
      <sheetName val="VAL_Notes7"/>
      <sheetName val="VAL_Partner7"/>
      <sheetName val="VAL_MT7"/>
    </sheetNames>
    <sheetDataSet>
      <sheetData sheetId="0" refreshError="1">
        <row r="4">
          <cell r="C4" t="str">
            <v>Forecast 3</v>
          </cell>
        </row>
        <row r="5">
          <cell r="C5" t="str">
            <v>March</v>
          </cell>
        </row>
        <row r="6">
          <cell r="C6">
            <v>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ETB_P&amp;L"/>
      <sheetName val="ETB_BalSheet"/>
      <sheetName val="import_bs"/>
      <sheetName val="Import_P&amp;L"/>
      <sheetName val="C&amp;Wreturn"/>
      <sheetName val="Frontsheet"/>
      <sheetName val="Manreport"/>
      <sheetName val="p&amp;l"/>
      <sheetName val="BalanceSheet"/>
      <sheetName val="Cash flow"/>
      <sheetName val="Notes1&amp;2"/>
      <sheetName val="Notes3&amp;4&amp;5"/>
      <sheetName val="Note6"/>
      <sheetName val="Note8"/>
      <sheetName val="Note9"/>
      <sheetName val="Notes10 to12"/>
      <sheetName val="Note13"/>
      <sheetName val="Note13b"/>
      <sheetName val="Notes17to24"/>
      <sheetName val="Module8"/>
      <sheetName val="blank"/>
      <sheetName val="Sheet1"/>
      <sheetName val="Notes17to24_adjustable"/>
      <sheetName val="Parameter "/>
      <sheetName val="Settin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fbau"/>
      <sheetName val="Vorgehensweise"/>
      <sheetName val="Projektdaten"/>
      <sheetName val="WIRE"/>
      <sheetName val="Invest_Gesamt"/>
      <sheetName val="Invest_Ausgaben"/>
      <sheetName val="Invest_Einsparungen"/>
      <sheetName val="Nutzen_Kosten"/>
      <sheetName val="Kosten"/>
      <sheetName val="Nutzen"/>
      <sheetName val="AfA_Gesamt"/>
      <sheetName val="AfA_Ausgaben"/>
      <sheetName val="AfA_Einsparungen"/>
      <sheetName val="Steuerung"/>
    </sheetNames>
    <sheetDataSet>
      <sheetData sheetId="0" refreshError="1"/>
      <sheetData sheetId="1" refreshError="1"/>
      <sheetData sheetId="2" refreshError="1">
        <row r="16">
          <cell r="D16">
            <v>4</v>
          </cell>
        </row>
        <row r="18">
          <cell r="G18">
            <v>2002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 1"/>
      <sheetName val="Str 2"/>
      <sheetName val="Str 3"/>
      <sheetName val="Str 4"/>
      <sheetName val="Str 5"/>
      <sheetName val="Str 6"/>
      <sheetName val="Str 7"/>
      <sheetName val="Str 8"/>
      <sheetName val="iznosi prireza"/>
      <sheetName val="Uredi"/>
      <sheetName val="cfo_base"/>
      <sheetName val="Stammdaten"/>
      <sheetName val="Str_1"/>
      <sheetName val="Str_2"/>
      <sheetName val="Str_3"/>
      <sheetName val="Str_4"/>
      <sheetName val="Str_5"/>
      <sheetName val="Str_6"/>
      <sheetName val="Str_7"/>
      <sheetName val="Str_8"/>
      <sheetName val="iznosi_prirez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Općina/Grad</v>
          </cell>
        </row>
        <row r="2">
          <cell r="A2" t="str">
            <v>Andrijaševci</v>
          </cell>
          <cell r="B2">
            <v>0.08</v>
          </cell>
        </row>
        <row r="3">
          <cell r="A3" t="str">
            <v>Bale</v>
          </cell>
          <cell r="B3">
            <v>0.01</v>
          </cell>
        </row>
        <row r="4">
          <cell r="A4" t="str">
            <v>Barban</v>
          </cell>
          <cell r="B4">
            <v>0.05</v>
          </cell>
        </row>
        <row r="5">
          <cell r="A5" t="str">
            <v>Bedenica</v>
          </cell>
          <cell r="B5">
            <v>0.03</v>
          </cell>
        </row>
        <row r="6">
          <cell r="A6" t="str">
            <v>Beli Manastir</v>
          </cell>
          <cell r="B6">
            <v>0.01</v>
          </cell>
        </row>
        <row r="7">
          <cell r="A7" t="str">
            <v>Belica</v>
          </cell>
          <cell r="B7">
            <v>0.01</v>
          </cell>
        </row>
        <row r="8">
          <cell r="A8" t="str">
            <v>Belišće</v>
          </cell>
          <cell r="B8">
            <v>0.05</v>
          </cell>
        </row>
        <row r="9">
          <cell r="A9" t="str">
            <v>Benkovac</v>
          </cell>
          <cell r="B9">
            <v>0.05</v>
          </cell>
        </row>
        <row r="10">
          <cell r="A10" t="str">
            <v>Bilice</v>
          </cell>
          <cell r="B10">
            <v>0.1</v>
          </cell>
        </row>
        <row r="11">
          <cell r="A11" t="str">
            <v>Bilje</v>
          </cell>
          <cell r="B11">
            <v>0.05</v>
          </cell>
        </row>
        <row r="12">
          <cell r="A12" t="str">
            <v>Biskupija</v>
          </cell>
          <cell r="B12">
            <v>0.04</v>
          </cell>
        </row>
        <row r="13">
          <cell r="A13" t="str">
            <v>Bistra</v>
          </cell>
          <cell r="B13">
            <v>0.1</v>
          </cell>
        </row>
        <row r="14">
          <cell r="A14" t="str">
            <v>Bizovac</v>
          </cell>
          <cell r="B14">
            <v>0.03</v>
          </cell>
        </row>
        <row r="15">
          <cell r="A15" t="str">
            <v>Bjelovar</v>
          </cell>
          <cell r="B15">
            <v>0.12</v>
          </cell>
        </row>
        <row r="16">
          <cell r="A16" t="str">
            <v>Blato</v>
          </cell>
          <cell r="B16">
            <v>0.1</v>
          </cell>
        </row>
        <row r="17">
          <cell r="A17" t="str">
            <v>Bol</v>
          </cell>
          <cell r="B17">
            <v>0.1</v>
          </cell>
        </row>
        <row r="18">
          <cell r="A18" t="str">
            <v>Borovo</v>
          </cell>
          <cell r="B18">
            <v>0.1</v>
          </cell>
        </row>
        <row r="19">
          <cell r="A19" t="str">
            <v>Bošnjaci</v>
          </cell>
          <cell r="B19">
            <v>0.05</v>
          </cell>
        </row>
        <row r="20">
          <cell r="A20" t="str">
            <v>Brckovljani</v>
          </cell>
          <cell r="B20">
            <v>0.03</v>
          </cell>
        </row>
        <row r="21">
          <cell r="A21" t="str">
            <v>Brdovec</v>
          </cell>
          <cell r="B21">
            <v>0.1</v>
          </cell>
        </row>
        <row r="22">
          <cell r="A22" t="str">
            <v>Brela</v>
          </cell>
          <cell r="B22">
            <v>0.05</v>
          </cell>
        </row>
        <row r="23">
          <cell r="A23" t="str">
            <v>Brestovac</v>
          </cell>
          <cell r="B23">
            <v>0.05</v>
          </cell>
        </row>
        <row r="24">
          <cell r="A24" t="str">
            <v>Brinje</v>
          </cell>
          <cell r="B24">
            <v>0.1</v>
          </cell>
        </row>
        <row r="25">
          <cell r="A25" t="str">
            <v>Brodski stupnik</v>
          </cell>
          <cell r="B25">
            <v>0.1</v>
          </cell>
        </row>
        <row r="26">
          <cell r="A26" t="str">
            <v>Buje</v>
          </cell>
          <cell r="B26">
            <v>0.06</v>
          </cell>
        </row>
        <row r="27">
          <cell r="A27" t="str">
            <v>Bukovlje</v>
          </cell>
          <cell r="B27">
            <v>0.05</v>
          </cell>
        </row>
        <row r="28">
          <cell r="A28" t="str">
            <v>Cerna</v>
          </cell>
          <cell r="B28">
            <v>0.05</v>
          </cell>
        </row>
        <row r="29">
          <cell r="A29" t="str">
            <v>Cernik</v>
          </cell>
          <cell r="B29">
            <v>0.1</v>
          </cell>
        </row>
        <row r="30">
          <cell r="A30" t="str">
            <v>Cerovlje</v>
          </cell>
          <cell r="B30">
            <v>0.02</v>
          </cell>
        </row>
        <row r="31">
          <cell r="A31" t="str">
            <v>Cista Provo</v>
          </cell>
          <cell r="B31">
            <v>0.03</v>
          </cell>
        </row>
        <row r="32">
          <cell r="A32" t="str">
            <v>Civljane</v>
          </cell>
          <cell r="B32">
            <v>7.0000000000000007E-2</v>
          </cell>
        </row>
        <row r="33">
          <cell r="A33" t="str">
            <v>Crikvenica</v>
          </cell>
          <cell r="B33">
            <v>0.1</v>
          </cell>
        </row>
        <row r="34">
          <cell r="A34" t="str">
            <v>Čabar</v>
          </cell>
          <cell r="B34">
            <v>0.05</v>
          </cell>
        </row>
        <row r="35">
          <cell r="A35" t="str">
            <v>Čaglin</v>
          </cell>
          <cell r="B35">
            <v>0.05</v>
          </cell>
        </row>
        <row r="36">
          <cell r="A36" t="str">
            <v>Čeminac</v>
          </cell>
          <cell r="B36">
            <v>0.03</v>
          </cell>
        </row>
        <row r="37">
          <cell r="A37" t="str">
            <v>Darda</v>
          </cell>
          <cell r="B37">
            <v>0.05</v>
          </cell>
        </row>
        <row r="38">
          <cell r="A38" t="str">
            <v>Daruvar</v>
          </cell>
          <cell r="B38">
            <v>0.09</v>
          </cell>
        </row>
        <row r="39">
          <cell r="A39" t="str">
            <v>Davor</v>
          </cell>
          <cell r="B39">
            <v>0.1</v>
          </cell>
        </row>
        <row r="40">
          <cell r="A40" t="str">
            <v>Delnice</v>
          </cell>
          <cell r="B40">
            <v>0.05</v>
          </cell>
        </row>
        <row r="41">
          <cell r="A41" t="str">
            <v>Dežanovac</v>
          </cell>
          <cell r="B41">
            <v>0.05</v>
          </cell>
        </row>
        <row r="42">
          <cell r="A42" t="str">
            <v>Donji Andrijevci</v>
          </cell>
          <cell r="B42">
            <v>0.08</v>
          </cell>
        </row>
        <row r="43">
          <cell r="A43" t="str">
            <v>Donji Martijanec</v>
          </cell>
          <cell r="B43">
            <v>0.05</v>
          </cell>
        </row>
        <row r="44">
          <cell r="A44" t="str">
            <v>Donji Miholjac</v>
          </cell>
          <cell r="B44">
            <v>0.08</v>
          </cell>
        </row>
        <row r="45">
          <cell r="A45" t="str">
            <v>Dragalić</v>
          </cell>
          <cell r="B45">
            <v>0.1</v>
          </cell>
        </row>
        <row r="46">
          <cell r="A46" t="str">
            <v>Draž</v>
          </cell>
          <cell r="B46">
            <v>0.02</v>
          </cell>
        </row>
        <row r="47">
          <cell r="A47" t="str">
            <v>Drenovci</v>
          </cell>
          <cell r="B47">
            <v>0.05</v>
          </cell>
        </row>
        <row r="48">
          <cell r="A48" t="str">
            <v>Drniš</v>
          </cell>
          <cell r="B48">
            <v>0.05</v>
          </cell>
        </row>
        <row r="49">
          <cell r="A49" t="str">
            <v>Dubrava</v>
          </cell>
          <cell r="B49">
            <v>0.03</v>
          </cell>
        </row>
        <row r="50">
          <cell r="A50" t="str">
            <v>Dubravica</v>
          </cell>
          <cell r="B50">
            <v>7.0000000000000007E-2</v>
          </cell>
        </row>
        <row r="51">
          <cell r="A51" t="str">
            <v>Dubrovnik</v>
          </cell>
          <cell r="B51">
            <v>0.15</v>
          </cell>
        </row>
        <row r="52">
          <cell r="A52" t="str">
            <v>Duga Resa</v>
          </cell>
          <cell r="B52">
            <v>0.05</v>
          </cell>
        </row>
        <row r="53">
          <cell r="A53" t="str">
            <v>Dugo Selo</v>
          </cell>
          <cell r="B53">
            <v>0.12</v>
          </cell>
        </row>
        <row r="54">
          <cell r="A54" t="str">
            <v>Dugopolje</v>
          </cell>
          <cell r="B54">
            <v>0.08</v>
          </cell>
        </row>
        <row r="55">
          <cell r="A55" t="str">
            <v>Dvor</v>
          </cell>
          <cell r="B55">
            <v>0.05</v>
          </cell>
        </row>
        <row r="56">
          <cell r="A56" t="str">
            <v>Farkaševac</v>
          </cell>
          <cell r="B56">
            <v>0.03</v>
          </cell>
        </row>
        <row r="57">
          <cell r="A57" t="str">
            <v>Fažana</v>
          </cell>
          <cell r="B57">
            <v>0.03</v>
          </cell>
        </row>
        <row r="58">
          <cell r="A58" t="str">
            <v>Garčin</v>
          </cell>
          <cell r="B58">
            <v>0.05</v>
          </cell>
        </row>
        <row r="59">
          <cell r="A59" t="str">
            <v>Garešnica</v>
          </cell>
          <cell r="B59">
            <v>0.1</v>
          </cell>
        </row>
        <row r="60">
          <cell r="A60" t="str">
            <v>Gornji Bogićevci</v>
          </cell>
          <cell r="B60">
            <v>0.05</v>
          </cell>
        </row>
        <row r="61">
          <cell r="A61" t="str">
            <v>Gračišće</v>
          </cell>
          <cell r="B61">
            <v>0.05</v>
          </cell>
        </row>
        <row r="62">
          <cell r="A62" t="str">
            <v>Gradec</v>
          </cell>
          <cell r="B62">
            <v>0.05</v>
          </cell>
        </row>
        <row r="63">
          <cell r="A63" t="str">
            <v>Hrvace</v>
          </cell>
          <cell r="B63">
            <v>0.1</v>
          </cell>
        </row>
        <row r="64">
          <cell r="A64" t="str">
            <v>Hum na Sutli</v>
          </cell>
          <cell r="B64">
            <v>0.05</v>
          </cell>
        </row>
        <row r="65">
          <cell r="A65" t="str">
            <v>Imotski</v>
          </cell>
          <cell r="B65">
            <v>0.12</v>
          </cell>
        </row>
        <row r="66">
          <cell r="A66" t="str">
            <v>Ivanić Grad</v>
          </cell>
          <cell r="B66">
            <v>0.06</v>
          </cell>
        </row>
        <row r="67">
          <cell r="A67" t="str">
            <v>Ivankovo</v>
          </cell>
          <cell r="B67">
            <v>0.1</v>
          </cell>
        </row>
        <row r="68">
          <cell r="A68" t="str">
            <v>Jagodnjak</v>
          </cell>
          <cell r="B68">
            <v>0.03</v>
          </cell>
        </row>
        <row r="69">
          <cell r="A69" t="str">
            <v>Jakšić</v>
          </cell>
          <cell r="B69">
            <v>0.05</v>
          </cell>
        </row>
        <row r="70">
          <cell r="A70" t="str">
            <v>Jastrebarsko</v>
          </cell>
          <cell r="B70">
            <v>0.09</v>
          </cell>
        </row>
        <row r="71">
          <cell r="A71" t="str">
            <v>Kamanje</v>
          </cell>
          <cell r="B71">
            <v>0.05</v>
          </cell>
        </row>
        <row r="72">
          <cell r="A72" t="str">
            <v>Kapela</v>
          </cell>
          <cell r="B72">
            <v>0.08</v>
          </cell>
        </row>
        <row r="73">
          <cell r="A73" t="str">
            <v>Kaptol</v>
          </cell>
          <cell r="B73">
            <v>0.1</v>
          </cell>
        </row>
        <row r="74">
          <cell r="A74" t="str">
            <v>Karlovac</v>
          </cell>
          <cell r="B74">
            <v>0.12</v>
          </cell>
        </row>
        <row r="75">
          <cell r="A75" t="str">
            <v>Karojba</v>
          </cell>
          <cell r="B75">
            <v>0.05</v>
          </cell>
        </row>
        <row r="76">
          <cell r="A76" t="str">
            <v>Kaštela</v>
          </cell>
          <cell r="B76">
            <v>0.12</v>
          </cell>
        </row>
        <row r="77">
          <cell r="A77" t="str">
            <v>Kaštelir-Labinci</v>
          </cell>
          <cell r="B77">
            <v>0.01</v>
          </cell>
        </row>
        <row r="78">
          <cell r="A78" t="str">
            <v>Kistanje</v>
          </cell>
          <cell r="B78">
            <v>0.03</v>
          </cell>
        </row>
        <row r="79">
          <cell r="A79" t="str">
            <v>Klanjec</v>
          </cell>
          <cell r="B79">
            <v>0.12</v>
          </cell>
        </row>
        <row r="80">
          <cell r="A80" t="str">
            <v>Klinča Sela</v>
          </cell>
          <cell r="B80">
            <v>0.1</v>
          </cell>
        </row>
        <row r="81">
          <cell r="A81" t="str">
            <v>Kloštar Ivanić</v>
          </cell>
          <cell r="B81">
            <v>0.02</v>
          </cell>
        </row>
        <row r="82">
          <cell r="A82" t="str">
            <v>Kneževi Vinogradi</v>
          </cell>
          <cell r="B82">
            <v>0.05</v>
          </cell>
        </row>
        <row r="83">
          <cell r="A83" t="str">
            <v>Knin</v>
          </cell>
          <cell r="B83">
            <v>0.05</v>
          </cell>
        </row>
        <row r="84">
          <cell r="A84" t="str">
            <v>Konavle</v>
          </cell>
          <cell r="B84">
            <v>7.4999999999999997E-2</v>
          </cell>
        </row>
        <row r="85">
          <cell r="A85" t="str">
            <v>Končanica</v>
          </cell>
          <cell r="B85">
            <v>0.05</v>
          </cell>
        </row>
        <row r="86">
          <cell r="A86" t="str">
            <v>Konjšćina</v>
          </cell>
          <cell r="B86">
            <v>0.05</v>
          </cell>
        </row>
        <row r="87">
          <cell r="A87" t="str">
            <v>Korčula</v>
          </cell>
          <cell r="B87">
            <v>0.06</v>
          </cell>
        </row>
        <row r="88">
          <cell r="A88" t="str">
            <v>Krašić</v>
          </cell>
          <cell r="B88">
            <v>0.03</v>
          </cell>
        </row>
        <row r="89">
          <cell r="A89" t="str">
            <v>Kravarsko</v>
          </cell>
          <cell r="B89">
            <v>0.05</v>
          </cell>
        </row>
        <row r="90">
          <cell r="A90" t="str">
            <v>Križ</v>
          </cell>
          <cell r="B90">
            <v>0.02</v>
          </cell>
        </row>
        <row r="91">
          <cell r="A91" t="str">
            <v>Krnjak</v>
          </cell>
          <cell r="B91">
            <v>0.08</v>
          </cell>
        </row>
        <row r="92">
          <cell r="A92" t="str">
            <v>Kutina</v>
          </cell>
          <cell r="B92">
            <v>0.1</v>
          </cell>
        </row>
        <row r="93">
          <cell r="A93" t="str">
            <v>Labin</v>
          </cell>
          <cell r="B93">
            <v>0.06</v>
          </cell>
        </row>
        <row r="94">
          <cell r="A94" t="str">
            <v>Lanišće</v>
          </cell>
          <cell r="B94">
            <v>0.01</v>
          </cell>
        </row>
        <row r="95">
          <cell r="A95" t="str">
            <v>Lastovo</v>
          </cell>
          <cell r="B95">
            <v>0.01</v>
          </cell>
        </row>
        <row r="96">
          <cell r="A96" t="str">
            <v>Lipovljani</v>
          </cell>
          <cell r="B96">
            <v>0.06</v>
          </cell>
        </row>
        <row r="97">
          <cell r="A97" t="str">
            <v>Ližnjan</v>
          </cell>
          <cell r="B97">
            <v>0.05</v>
          </cell>
        </row>
        <row r="98">
          <cell r="A98" t="str">
            <v>Lokvičići</v>
          </cell>
          <cell r="B98">
            <v>7.0000000000000007E-2</v>
          </cell>
        </row>
        <row r="99">
          <cell r="A99" t="str">
            <v>Lovinac</v>
          </cell>
          <cell r="B99">
            <v>0.03</v>
          </cell>
        </row>
        <row r="100">
          <cell r="A100" t="str">
            <v>Ludbreg</v>
          </cell>
          <cell r="B100">
            <v>0.06</v>
          </cell>
        </row>
        <row r="101">
          <cell r="A101" t="str">
            <v>Luka</v>
          </cell>
          <cell r="B101">
            <v>0.05</v>
          </cell>
        </row>
        <row r="102">
          <cell r="A102" t="str">
            <v>Lumbarda</v>
          </cell>
          <cell r="B102">
            <v>0.05</v>
          </cell>
        </row>
        <row r="103">
          <cell r="A103" t="str">
            <v>Lupoglav</v>
          </cell>
          <cell r="B103">
            <v>0.01</v>
          </cell>
        </row>
        <row r="104">
          <cell r="A104" t="str">
            <v>Magadenovac</v>
          </cell>
          <cell r="B104">
            <v>0.02</v>
          </cell>
        </row>
        <row r="105">
          <cell r="A105" t="str">
            <v>Marčana</v>
          </cell>
          <cell r="B105">
            <v>0.05</v>
          </cell>
        </row>
        <row r="106">
          <cell r="A106" t="str">
            <v>Marija Gorica</v>
          </cell>
          <cell r="B106">
            <v>0.05</v>
          </cell>
        </row>
        <row r="107">
          <cell r="A107" t="str">
            <v>Marijanci</v>
          </cell>
          <cell r="B107">
            <v>0.05</v>
          </cell>
        </row>
        <row r="108">
          <cell r="A108" t="str">
            <v>Markušica</v>
          </cell>
          <cell r="B108">
            <v>0.05</v>
          </cell>
        </row>
        <row r="109">
          <cell r="A109" t="str">
            <v>Medulin</v>
          </cell>
          <cell r="B109">
            <v>0.05</v>
          </cell>
        </row>
        <row r="110">
          <cell r="A110" t="str">
            <v>Metković</v>
          </cell>
          <cell r="B110">
            <v>0.1</v>
          </cell>
        </row>
        <row r="111">
          <cell r="A111" t="str">
            <v>Milna</v>
          </cell>
          <cell r="B111">
            <v>0.02</v>
          </cell>
        </row>
        <row r="112">
          <cell r="A112" t="str">
            <v>Mljet</v>
          </cell>
          <cell r="B112">
            <v>0.1</v>
          </cell>
        </row>
        <row r="113">
          <cell r="A113" t="str">
            <v>Motuvun</v>
          </cell>
          <cell r="B113">
            <v>0.01</v>
          </cell>
        </row>
        <row r="114">
          <cell r="A114" t="str">
            <v>Mrkopalj</v>
          </cell>
          <cell r="B114">
            <v>0.05</v>
          </cell>
        </row>
        <row r="115">
          <cell r="A115" t="str">
            <v>Muć</v>
          </cell>
          <cell r="B115">
            <v>7.0000000000000007E-2</v>
          </cell>
        </row>
        <row r="116">
          <cell r="A116" t="str">
            <v>Murter</v>
          </cell>
          <cell r="B116">
            <v>0.06</v>
          </cell>
        </row>
        <row r="117">
          <cell r="A117" t="str">
            <v>Negoslavci</v>
          </cell>
          <cell r="B117">
            <v>0.05</v>
          </cell>
        </row>
        <row r="118">
          <cell r="A118" t="str">
            <v>Nova Gradiška</v>
          </cell>
          <cell r="B118">
            <v>0.1</v>
          </cell>
        </row>
        <row r="119">
          <cell r="A119" t="str">
            <v>Nova Kapela</v>
          </cell>
          <cell r="B119">
            <v>0.1</v>
          </cell>
        </row>
        <row r="120">
          <cell r="A120" t="str">
            <v>Novi Marof</v>
          </cell>
          <cell r="B120">
            <v>0.1</v>
          </cell>
        </row>
        <row r="121">
          <cell r="A121" t="str">
            <v>Novi Vinodolski</v>
          </cell>
          <cell r="B121">
            <v>7.0000000000000007E-2</v>
          </cell>
        </row>
        <row r="122">
          <cell r="A122" t="str">
            <v>Nuštar</v>
          </cell>
          <cell r="B122">
            <v>0.06</v>
          </cell>
        </row>
        <row r="123">
          <cell r="A123" t="str">
            <v>Omiš</v>
          </cell>
          <cell r="B123">
            <v>0.08</v>
          </cell>
        </row>
        <row r="124">
          <cell r="A124" t="str">
            <v>Orle</v>
          </cell>
          <cell r="B124">
            <v>0.05</v>
          </cell>
        </row>
        <row r="125">
          <cell r="A125" t="str">
            <v>Osijek</v>
          </cell>
          <cell r="B125">
            <v>0.13</v>
          </cell>
        </row>
        <row r="126">
          <cell r="A126" t="str">
            <v>Otočac</v>
          </cell>
          <cell r="B126">
            <v>0.05</v>
          </cell>
        </row>
        <row r="127">
          <cell r="A127" t="str">
            <v>Otok</v>
          </cell>
          <cell r="B127">
            <v>0.1</v>
          </cell>
        </row>
        <row r="128">
          <cell r="A128" t="str">
            <v>Pazin</v>
          </cell>
          <cell r="B128">
            <v>0.05</v>
          </cell>
        </row>
        <row r="129">
          <cell r="A129" t="str">
            <v>Perušić</v>
          </cell>
          <cell r="B129">
            <v>0.05</v>
          </cell>
        </row>
        <row r="130">
          <cell r="A130" t="str">
            <v>Petlovac</v>
          </cell>
          <cell r="B130">
            <v>0.05</v>
          </cell>
        </row>
        <row r="131">
          <cell r="A131" t="str">
            <v>Petrijevci</v>
          </cell>
          <cell r="B131">
            <v>0.05</v>
          </cell>
        </row>
        <row r="132">
          <cell r="A132" t="str">
            <v>Petrinja</v>
          </cell>
          <cell r="B132">
            <v>0.1</v>
          </cell>
        </row>
        <row r="133">
          <cell r="A133" t="str">
            <v>Pićan</v>
          </cell>
          <cell r="B133">
            <v>0.02</v>
          </cell>
        </row>
        <row r="134">
          <cell r="A134" t="str">
            <v>Plitvička Jezera</v>
          </cell>
          <cell r="B134">
            <v>0.05</v>
          </cell>
        </row>
        <row r="135">
          <cell r="A135" t="str">
            <v>Podbablje</v>
          </cell>
          <cell r="B135">
            <v>0.03</v>
          </cell>
        </row>
        <row r="136">
          <cell r="A136" t="str">
            <v>Podcrkavlje</v>
          </cell>
          <cell r="B136">
            <v>0.05</v>
          </cell>
        </row>
        <row r="137">
          <cell r="A137" t="str">
            <v>Podgora</v>
          </cell>
          <cell r="B137">
            <v>0.1</v>
          </cell>
        </row>
        <row r="138">
          <cell r="A138" t="str">
            <v>Podstrana</v>
          </cell>
          <cell r="B138">
            <v>0.08</v>
          </cell>
        </row>
        <row r="139">
          <cell r="A139" t="str">
            <v>Pokupsko</v>
          </cell>
          <cell r="B139">
            <v>0.05</v>
          </cell>
        </row>
        <row r="140">
          <cell r="A140" t="str">
            <v>Popovac</v>
          </cell>
          <cell r="B140">
            <v>0.03</v>
          </cell>
        </row>
        <row r="141">
          <cell r="A141" t="str">
            <v>Popovača</v>
          </cell>
          <cell r="B141">
            <v>0.06</v>
          </cell>
        </row>
        <row r="142">
          <cell r="A142" t="str">
            <v>Požega</v>
          </cell>
          <cell r="B142">
            <v>0.1</v>
          </cell>
        </row>
        <row r="143">
          <cell r="A143" t="str">
            <v>Pregrada</v>
          </cell>
          <cell r="B143">
            <v>0.1</v>
          </cell>
        </row>
        <row r="144">
          <cell r="A144" t="str">
            <v>Preseka</v>
          </cell>
          <cell r="B144">
            <v>0.03</v>
          </cell>
        </row>
        <row r="145">
          <cell r="A145" t="str">
            <v>Primošten</v>
          </cell>
          <cell r="B145">
            <v>0.1</v>
          </cell>
        </row>
        <row r="146">
          <cell r="A146" t="str">
            <v>Proložac</v>
          </cell>
          <cell r="B146">
            <v>0.05</v>
          </cell>
        </row>
        <row r="147">
          <cell r="A147" t="str">
            <v>Promina</v>
          </cell>
          <cell r="B147">
            <v>0.05</v>
          </cell>
        </row>
        <row r="148">
          <cell r="A148" t="str">
            <v>Pučišća</v>
          </cell>
          <cell r="B148">
            <v>0.05</v>
          </cell>
        </row>
        <row r="149">
          <cell r="A149" t="str">
            <v>Pula</v>
          </cell>
          <cell r="B149">
            <v>7.4999999999999997E-2</v>
          </cell>
        </row>
        <row r="150">
          <cell r="A150" t="str">
            <v>Pušća</v>
          </cell>
          <cell r="B150">
            <v>0.1</v>
          </cell>
        </row>
        <row r="151">
          <cell r="A151" t="str">
            <v>Rakovec</v>
          </cell>
          <cell r="B151">
            <v>0.03</v>
          </cell>
        </row>
        <row r="152">
          <cell r="A152" t="str">
            <v>Raša</v>
          </cell>
          <cell r="B152">
            <v>0.06</v>
          </cell>
        </row>
        <row r="153">
          <cell r="A153" t="str">
            <v>Ravna Gora</v>
          </cell>
          <cell r="B153">
            <v>7.4999999999999997E-2</v>
          </cell>
        </row>
        <row r="154">
          <cell r="A154" t="str">
            <v>Rešetari</v>
          </cell>
          <cell r="B154">
            <v>0.05</v>
          </cell>
        </row>
        <row r="155">
          <cell r="A155" t="str">
            <v>Ribnik</v>
          </cell>
          <cell r="B155">
            <v>0.05</v>
          </cell>
        </row>
        <row r="156">
          <cell r="A156" t="str">
            <v>Rijeka</v>
          </cell>
          <cell r="B156">
            <v>6.25E-2</v>
          </cell>
        </row>
        <row r="157">
          <cell r="A157" t="str">
            <v>Rugvica</v>
          </cell>
          <cell r="B157">
            <v>0.06</v>
          </cell>
        </row>
        <row r="158">
          <cell r="A158" t="str">
            <v>Runovići</v>
          </cell>
          <cell r="B158">
            <v>0.06</v>
          </cell>
        </row>
        <row r="159">
          <cell r="A159" t="str">
            <v>Ružić</v>
          </cell>
          <cell r="B159">
            <v>0.05</v>
          </cell>
        </row>
        <row r="160">
          <cell r="A160" t="str">
            <v>Sinj</v>
          </cell>
          <cell r="B160">
            <v>0.12</v>
          </cell>
        </row>
        <row r="161">
          <cell r="A161" t="str">
            <v>Slavonski Brod</v>
          </cell>
          <cell r="B161">
            <v>0.08</v>
          </cell>
        </row>
        <row r="162">
          <cell r="A162" t="str">
            <v>Slunj</v>
          </cell>
          <cell r="B162">
            <v>0.05</v>
          </cell>
        </row>
        <row r="163">
          <cell r="A163" t="str">
            <v>Solin</v>
          </cell>
          <cell r="B163">
            <v>0.1</v>
          </cell>
        </row>
        <row r="164">
          <cell r="A164" t="str">
            <v>Split</v>
          </cell>
          <cell r="B164">
            <v>0.1</v>
          </cell>
        </row>
        <row r="165">
          <cell r="A165" t="str">
            <v>Stara Gradiška</v>
          </cell>
          <cell r="B165">
            <v>0.05</v>
          </cell>
        </row>
        <row r="166">
          <cell r="A166" t="str">
            <v>Staro Petrovo Selo</v>
          </cell>
          <cell r="B166">
            <v>0.1</v>
          </cell>
        </row>
        <row r="167">
          <cell r="A167" t="str">
            <v>Stupnik</v>
          </cell>
          <cell r="B167">
            <v>0.06</v>
          </cell>
        </row>
        <row r="168">
          <cell r="A168" t="str">
            <v>Sutivan</v>
          </cell>
          <cell r="B168">
            <v>0.1</v>
          </cell>
        </row>
        <row r="169">
          <cell r="A169" t="str">
            <v>Sveta Nedelja</v>
          </cell>
          <cell r="B169">
            <v>0.03</v>
          </cell>
        </row>
        <row r="170">
          <cell r="A170" t="str">
            <v>Sveti Ivan Zelina</v>
          </cell>
          <cell r="B170">
            <v>0.12</v>
          </cell>
        </row>
        <row r="171">
          <cell r="A171" t="str">
            <v>Sveti Lovreč</v>
          </cell>
          <cell r="B171">
            <v>0.01</v>
          </cell>
        </row>
        <row r="172">
          <cell r="A172" t="str">
            <v>Sveti Petar u Šumi</v>
          </cell>
          <cell r="B172">
            <v>7.0000000000000007E-2</v>
          </cell>
        </row>
        <row r="173">
          <cell r="A173" t="str">
            <v>Sveti Vinčenat</v>
          </cell>
          <cell r="B173">
            <v>0.05</v>
          </cell>
        </row>
        <row r="174">
          <cell r="A174" t="str">
            <v>Šibenik</v>
          </cell>
          <cell r="B174">
            <v>0.1</v>
          </cell>
        </row>
        <row r="175">
          <cell r="A175" t="str">
            <v>Tinjan</v>
          </cell>
          <cell r="B175">
            <v>0.05</v>
          </cell>
        </row>
        <row r="176">
          <cell r="A176" t="str">
            <v>Tisno</v>
          </cell>
          <cell r="B176">
            <v>0.06</v>
          </cell>
        </row>
        <row r="177">
          <cell r="A177" t="str">
            <v>Tordinci</v>
          </cell>
          <cell r="B177">
            <v>0.05</v>
          </cell>
        </row>
        <row r="178">
          <cell r="A178" t="str">
            <v>Trnovec Bartolovečki</v>
          </cell>
          <cell r="B178">
            <v>0.03</v>
          </cell>
        </row>
        <row r="179">
          <cell r="A179" t="str">
            <v>Trogir</v>
          </cell>
          <cell r="B179">
            <v>0.08</v>
          </cell>
        </row>
        <row r="180">
          <cell r="A180" t="str">
            <v>Trpanj</v>
          </cell>
          <cell r="B180">
            <v>0.1</v>
          </cell>
        </row>
        <row r="181">
          <cell r="A181" t="str">
            <v>Tučepi</v>
          </cell>
          <cell r="B181">
            <v>0.1</v>
          </cell>
        </row>
        <row r="182">
          <cell r="A182" t="str">
            <v>Udbina</v>
          </cell>
          <cell r="B182">
            <v>0.05</v>
          </cell>
        </row>
        <row r="183">
          <cell r="A183" t="str">
            <v>Umag</v>
          </cell>
          <cell r="B183">
            <v>0.06</v>
          </cell>
        </row>
        <row r="184">
          <cell r="A184" t="str">
            <v>Unešić</v>
          </cell>
          <cell r="B184">
            <v>0.05</v>
          </cell>
        </row>
        <row r="185">
          <cell r="A185" t="str">
            <v>Valpovo</v>
          </cell>
          <cell r="B185">
            <v>0.08</v>
          </cell>
        </row>
        <row r="186">
          <cell r="A186" t="str">
            <v>Varaždin</v>
          </cell>
          <cell r="B186">
            <v>0.1</v>
          </cell>
        </row>
        <row r="187">
          <cell r="A187" t="str">
            <v>Vela Luka</v>
          </cell>
          <cell r="B187">
            <v>0.09</v>
          </cell>
        </row>
        <row r="188">
          <cell r="A188" t="str">
            <v>Velika Gorica</v>
          </cell>
          <cell r="B188">
            <v>0.12</v>
          </cell>
        </row>
        <row r="189">
          <cell r="A189" t="str">
            <v>Velika Kopanica</v>
          </cell>
          <cell r="B189">
            <v>7.0000000000000007E-2</v>
          </cell>
        </row>
        <row r="190">
          <cell r="A190" t="str">
            <v>Veliko Trgovišće</v>
          </cell>
          <cell r="B190">
            <v>7.4999999999999997E-2</v>
          </cell>
        </row>
        <row r="191">
          <cell r="A191" t="str">
            <v>Vidovec</v>
          </cell>
          <cell r="B191">
            <v>0.1</v>
          </cell>
        </row>
        <row r="192">
          <cell r="A192" t="str">
            <v>Vinica</v>
          </cell>
          <cell r="B192">
            <v>0.05</v>
          </cell>
        </row>
        <row r="193">
          <cell r="A193" t="str">
            <v>Vinkovci</v>
          </cell>
          <cell r="B193">
            <v>0.1</v>
          </cell>
        </row>
        <row r="194">
          <cell r="A194" t="str">
            <v>Virovitica</v>
          </cell>
          <cell r="B194">
            <v>0.06</v>
          </cell>
        </row>
        <row r="195">
          <cell r="A195" t="str">
            <v>Vis</v>
          </cell>
          <cell r="B195">
            <v>0.03</v>
          </cell>
        </row>
        <row r="196">
          <cell r="A196" t="str">
            <v>Višnjan</v>
          </cell>
          <cell r="B196">
            <v>0.01</v>
          </cell>
        </row>
        <row r="197">
          <cell r="A197" t="str">
            <v>Vižinada</v>
          </cell>
          <cell r="B197">
            <v>0.01</v>
          </cell>
        </row>
        <row r="198">
          <cell r="A198" t="str">
            <v>Vodice</v>
          </cell>
          <cell r="B198">
            <v>0.06</v>
          </cell>
        </row>
        <row r="199">
          <cell r="A199" t="str">
            <v>Vodnjan</v>
          </cell>
          <cell r="B199">
            <v>0.05</v>
          </cell>
        </row>
        <row r="200">
          <cell r="A200" t="str">
            <v>Vojnić</v>
          </cell>
          <cell r="B200">
            <v>7.4999999999999997E-2</v>
          </cell>
        </row>
        <row r="201">
          <cell r="A201" t="str">
            <v>Vrbanja</v>
          </cell>
          <cell r="B201">
            <v>0.05</v>
          </cell>
        </row>
        <row r="202">
          <cell r="A202" t="str">
            <v>Vrbje</v>
          </cell>
          <cell r="B202">
            <v>0.03</v>
          </cell>
        </row>
        <row r="203">
          <cell r="A203" t="str">
            <v>Vrbovec</v>
          </cell>
          <cell r="B203">
            <v>0.12</v>
          </cell>
        </row>
        <row r="204">
          <cell r="A204" t="str">
            <v>Vrbovsko</v>
          </cell>
          <cell r="B204">
            <v>0.06</v>
          </cell>
        </row>
        <row r="205">
          <cell r="A205" t="str">
            <v>Vrgorac</v>
          </cell>
          <cell r="B205">
            <v>0.1</v>
          </cell>
        </row>
        <row r="206">
          <cell r="A206" t="str">
            <v>Vrhovine</v>
          </cell>
          <cell r="B206">
            <v>0.1</v>
          </cell>
        </row>
        <row r="207">
          <cell r="A207" t="str">
            <v>Vrhovine</v>
          </cell>
          <cell r="B207">
            <v>0.1</v>
          </cell>
        </row>
        <row r="208">
          <cell r="A208" t="str">
            <v>Vrlika</v>
          </cell>
          <cell r="B208">
            <v>7.0000000000000007E-2</v>
          </cell>
        </row>
        <row r="209">
          <cell r="A209" t="str">
            <v>Zadvarje</v>
          </cell>
          <cell r="B209">
            <v>0.01</v>
          </cell>
        </row>
        <row r="210">
          <cell r="A210" t="str">
            <v>Zagreb</v>
          </cell>
          <cell r="B210">
            <v>0.18</v>
          </cell>
        </row>
        <row r="211">
          <cell r="A211" t="str">
            <v>Zagvozd</v>
          </cell>
          <cell r="B211">
            <v>0.06</v>
          </cell>
        </row>
        <row r="212">
          <cell r="A212" t="str">
            <v>Zaprešić</v>
          </cell>
          <cell r="B212">
            <v>0.12</v>
          </cell>
        </row>
        <row r="213">
          <cell r="A213" t="str">
            <v>Zlatar Bistrica</v>
          </cell>
          <cell r="B213">
            <v>0.05</v>
          </cell>
        </row>
        <row r="214">
          <cell r="A214" t="str">
            <v>Zmijavci</v>
          </cell>
          <cell r="B214">
            <v>0.08</v>
          </cell>
        </row>
        <row r="215">
          <cell r="A215" t="str">
            <v>Žakanje</v>
          </cell>
          <cell r="B215">
            <v>0.05</v>
          </cell>
        </row>
        <row r="216">
          <cell r="A216" t="str">
            <v>Žminj</v>
          </cell>
          <cell r="B216">
            <v>0.05</v>
          </cell>
        </row>
        <row r="217">
          <cell r="A217" t="str">
            <v>Žumberak</v>
          </cell>
          <cell r="B217">
            <v>0.03</v>
          </cell>
        </row>
        <row r="218">
          <cell r="A218" t="str">
            <v>Župa Dubrovačka</v>
          </cell>
          <cell r="B218">
            <v>0.1</v>
          </cell>
        </row>
        <row r="219">
          <cell r="A219" t="str">
            <v>Županja</v>
          </cell>
          <cell r="B219">
            <v>0.12</v>
          </cell>
        </row>
      </sheetData>
      <sheetData sheetId="9">
        <row r="2">
          <cell r="C2" t="str">
            <v>Bjelovar</v>
          </cell>
          <cell r="D2" t="str">
            <v>Bjelovar</v>
          </cell>
        </row>
        <row r="3">
          <cell r="C3" t="str">
            <v xml:space="preserve">Čazma </v>
          </cell>
          <cell r="D3" t="str">
            <v>Bjelovar</v>
          </cell>
        </row>
        <row r="4">
          <cell r="C4" t="str">
            <v xml:space="preserve">Daruvar </v>
          </cell>
          <cell r="D4" t="str">
            <v>Bjelovar</v>
          </cell>
        </row>
        <row r="5">
          <cell r="C5" t="str">
            <v xml:space="preserve">Garešnica </v>
          </cell>
          <cell r="D5" t="str">
            <v>Bjelovar</v>
          </cell>
        </row>
        <row r="6">
          <cell r="C6" t="str">
            <v xml:space="preserve">Grubišno polje  </v>
          </cell>
          <cell r="D6" t="str">
            <v>Bjelovar</v>
          </cell>
        </row>
        <row r="8">
          <cell r="C8" t="str">
            <v>Čakovec</v>
          </cell>
          <cell r="D8" t="str">
            <v>Čakovec</v>
          </cell>
        </row>
        <row r="9">
          <cell r="C9" t="str">
            <v xml:space="preserve">Mursko Središće </v>
          </cell>
          <cell r="D9" t="str">
            <v>Čakovec</v>
          </cell>
        </row>
        <row r="10">
          <cell r="C10" t="str">
            <v xml:space="preserve">Prelog </v>
          </cell>
          <cell r="D10" t="str">
            <v>Čakovec</v>
          </cell>
        </row>
        <row r="12">
          <cell r="C12" t="str">
            <v>Dubrovnik</v>
          </cell>
          <cell r="D12" t="str">
            <v>Dubrovnik</v>
          </cell>
        </row>
        <row r="13">
          <cell r="C13" t="str">
            <v xml:space="preserve">Korčula </v>
          </cell>
          <cell r="D13" t="str">
            <v>Dubrovnik</v>
          </cell>
        </row>
        <row r="14">
          <cell r="C14" t="str">
            <v xml:space="preserve">Lastovo </v>
          </cell>
          <cell r="D14" t="str">
            <v>Dubrovnik</v>
          </cell>
        </row>
        <row r="15">
          <cell r="C15" t="str">
            <v xml:space="preserve">Metković </v>
          </cell>
          <cell r="D15" t="str">
            <v>Dubrovnik</v>
          </cell>
        </row>
        <row r="16">
          <cell r="C16" t="str">
            <v xml:space="preserve">Ploče </v>
          </cell>
          <cell r="D16" t="str">
            <v>Dubrovnik</v>
          </cell>
        </row>
        <row r="18">
          <cell r="C18" t="str">
            <v xml:space="preserve">Donji Lapac </v>
          </cell>
          <cell r="D18" t="str">
            <v xml:space="preserve">Gospić </v>
          </cell>
        </row>
        <row r="19">
          <cell r="C19" t="str">
            <v xml:space="preserve">Gospić </v>
          </cell>
          <cell r="D19" t="str">
            <v xml:space="preserve">Gospić </v>
          </cell>
        </row>
        <row r="20">
          <cell r="C20" t="str">
            <v xml:space="preserve">Izdvojeni ured Novalja </v>
          </cell>
          <cell r="D20" t="str">
            <v xml:space="preserve">Gospić </v>
          </cell>
        </row>
        <row r="21">
          <cell r="C21" t="str">
            <v xml:space="preserve">Korenica </v>
          </cell>
          <cell r="D21" t="str">
            <v xml:space="preserve">Gospić </v>
          </cell>
        </row>
        <row r="22">
          <cell r="C22" t="str">
            <v xml:space="preserve">Otočac </v>
          </cell>
          <cell r="D22" t="str">
            <v xml:space="preserve">Gospić </v>
          </cell>
        </row>
        <row r="23">
          <cell r="C23" t="str">
            <v xml:space="preserve">Senj </v>
          </cell>
          <cell r="D23" t="str">
            <v xml:space="preserve">Gospić </v>
          </cell>
        </row>
        <row r="25">
          <cell r="C25" t="str">
            <v xml:space="preserve">Duga Resa </v>
          </cell>
          <cell r="D25" t="str">
            <v xml:space="preserve">Karlovac </v>
          </cell>
        </row>
        <row r="26">
          <cell r="C26" t="str">
            <v xml:space="preserve">Karlovac </v>
          </cell>
          <cell r="D26" t="str">
            <v xml:space="preserve">Karlovac </v>
          </cell>
        </row>
        <row r="27">
          <cell r="C27" t="str">
            <v xml:space="preserve">Ogulin </v>
          </cell>
          <cell r="D27" t="str">
            <v xml:space="preserve">Karlovac </v>
          </cell>
        </row>
        <row r="28">
          <cell r="C28" t="str">
            <v xml:space="preserve">Ozalj </v>
          </cell>
          <cell r="D28" t="str">
            <v xml:space="preserve">Karlovac </v>
          </cell>
        </row>
        <row r="29">
          <cell r="C29" t="str">
            <v xml:space="preserve">Slunj </v>
          </cell>
          <cell r="D29" t="str">
            <v xml:space="preserve">Karlovac </v>
          </cell>
        </row>
        <row r="30">
          <cell r="C30" t="str">
            <v xml:space="preserve">Vojnić </v>
          </cell>
          <cell r="D30" t="str">
            <v xml:space="preserve">Karlovac </v>
          </cell>
        </row>
        <row r="32">
          <cell r="C32" t="str">
            <v xml:space="preserve">Đurđevac </v>
          </cell>
          <cell r="D32" t="str">
            <v xml:space="preserve">Koprivnica </v>
          </cell>
        </row>
        <row r="33">
          <cell r="C33" t="str">
            <v xml:space="preserve">Koprivnica </v>
          </cell>
          <cell r="D33" t="str">
            <v xml:space="preserve">Koprivnica </v>
          </cell>
        </row>
        <row r="34">
          <cell r="C34" t="str">
            <v xml:space="preserve">Križevci </v>
          </cell>
          <cell r="D34" t="str">
            <v xml:space="preserve">Koprivnica </v>
          </cell>
        </row>
        <row r="36">
          <cell r="C36" t="str">
            <v xml:space="preserve">Donja Stubica </v>
          </cell>
          <cell r="D36" t="str">
            <v xml:space="preserve">Krapina </v>
          </cell>
        </row>
        <row r="37">
          <cell r="C37" t="str">
            <v xml:space="preserve">Klanjec </v>
          </cell>
          <cell r="D37" t="str">
            <v xml:space="preserve">Krapina </v>
          </cell>
        </row>
        <row r="38">
          <cell r="C38" t="str">
            <v xml:space="preserve">Krapina </v>
          </cell>
          <cell r="D38" t="str">
            <v xml:space="preserve">Krapina </v>
          </cell>
        </row>
        <row r="39">
          <cell r="C39" t="str">
            <v xml:space="preserve">Pregrada </v>
          </cell>
          <cell r="D39" t="str">
            <v xml:space="preserve">Krapina </v>
          </cell>
        </row>
        <row r="40">
          <cell r="C40" t="str">
            <v xml:space="preserve">Zabok </v>
          </cell>
          <cell r="D40" t="str">
            <v xml:space="preserve">Krapina </v>
          </cell>
        </row>
        <row r="41">
          <cell r="C41" t="str">
            <v xml:space="preserve">Zlatar </v>
          </cell>
          <cell r="D41" t="str">
            <v xml:space="preserve">Krapina </v>
          </cell>
        </row>
        <row r="43">
          <cell r="C43" t="str">
            <v xml:space="preserve">Beli Manastir </v>
          </cell>
          <cell r="D43" t="str">
            <v xml:space="preserve">Osijek </v>
          </cell>
        </row>
        <row r="44">
          <cell r="C44" t="str">
            <v xml:space="preserve">Donji MIholjac </v>
          </cell>
          <cell r="D44" t="str">
            <v xml:space="preserve">Osijek </v>
          </cell>
        </row>
        <row r="45">
          <cell r="C45" t="str">
            <v xml:space="preserve">Đakovo </v>
          </cell>
          <cell r="D45" t="str">
            <v xml:space="preserve">Osijek </v>
          </cell>
        </row>
        <row r="46">
          <cell r="C46" t="str">
            <v xml:space="preserve">Našice </v>
          </cell>
          <cell r="D46" t="str">
            <v xml:space="preserve">Osijek </v>
          </cell>
        </row>
        <row r="47">
          <cell r="C47" t="str">
            <v xml:space="preserve">Osijek </v>
          </cell>
          <cell r="D47" t="str">
            <v xml:space="preserve">Osijek </v>
          </cell>
        </row>
        <row r="48">
          <cell r="C48" t="str">
            <v xml:space="preserve">Valpovo </v>
          </cell>
          <cell r="D48" t="str">
            <v xml:space="preserve">Osijek </v>
          </cell>
        </row>
        <row r="50">
          <cell r="C50" t="str">
            <v xml:space="preserve">Buzet </v>
          </cell>
          <cell r="D50" t="str">
            <v xml:space="preserve">Pazin </v>
          </cell>
        </row>
        <row r="51">
          <cell r="C51" t="str">
            <v xml:space="preserve">Labin </v>
          </cell>
          <cell r="D51" t="str">
            <v xml:space="preserve">Pazin </v>
          </cell>
        </row>
        <row r="52">
          <cell r="C52" t="str">
            <v xml:space="preserve">Pazin </v>
          </cell>
          <cell r="D52" t="str">
            <v xml:space="preserve">Pazin </v>
          </cell>
        </row>
        <row r="53">
          <cell r="C53" t="str">
            <v xml:space="preserve">Poreč </v>
          </cell>
          <cell r="D53" t="str">
            <v xml:space="preserve">Pazin </v>
          </cell>
        </row>
        <row r="54">
          <cell r="C54" t="str">
            <v xml:space="preserve">Pula </v>
          </cell>
          <cell r="D54" t="str">
            <v xml:space="preserve">Pazin </v>
          </cell>
        </row>
        <row r="55">
          <cell r="C55" t="str">
            <v xml:space="preserve">Rovinj </v>
          </cell>
          <cell r="D55" t="str">
            <v xml:space="preserve">Pazin </v>
          </cell>
        </row>
        <row r="56">
          <cell r="C56" t="str">
            <v xml:space="preserve">Umag </v>
          </cell>
          <cell r="D56" t="str">
            <v xml:space="preserve">Pazin </v>
          </cell>
        </row>
        <row r="58">
          <cell r="C58" t="str">
            <v xml:space="preserve">Pakrac </v>
          </cell>
          <cell r="D58" t="str">
            <v xml:space="preserve">Požega </v>
          </cell>
        </row>
        <row r="59">
          <cell r="C59" t="str">
            <v xml:space="preserve">Požega </v>
          </cell>
          <cell r="D59" t="str">
            <v xml:space="preserve">Požega </v>
          </cell>
        </row>
        <row r="61">
          <cell r="C61" t="str">
            <v xml:space="preserve">Crikvenica </v>
          </cell>
          <cell r="D61" t="str">
            <v xml:space="preserve">Rijeka </v>
          </cell>
        </row>
        <row r="62">
          <cell r="C62" t="str">
            <v xml:space="preserve">Čabar </v>
          </cell>
          <cell r="D62" t="str">
            <v xml:space="preserve">Rijeka </v>
          </cell>
        </row>
        <row r="63">
          <cell r="C63" t="str">
            <v xml:space="preserve">Delnice </v>
          </cell>
          <cell r="D63" t="str">
            <v xml:space="preserve">Rijeka </v>
          </cell>
        </row>
        <row r="64">
          <cell r="C64" t="str">
            <v xml:space="preserve">Krk </v>
          </cell>
          <cell r="D64" t="str">
            <v xml:space="preserve">Rijeka </v>
          </cell>
        </row>
        <row r="65">
          <cell r="C65" t="str">
            <v xml:space="preserve">Mali Lošinj </v>
          </cell>
          <cell r="D65" t="str">
            <v xml:space="preserve">Rijeka </v>
          </cell>
        </row>
        <row r="66">
          <cell r="C66" t="str">
            <v xml:space="preserve">Opatija </v>
          </cell>
          <cell r="D66" t="str">
            <v xml:space="preserve">Rijeka </v>
          </cell>
        </row>
        <row r="67">
          <cell r="C67" t="str">
            <v xml:space="preserve">Rab </v>
          </cell>
          <cell r="D67" t="str">
            <v xml:space="preserve">Rijeka </v>
          </cell>
        </row>
        <row r="68">
          <cell r="C68" t="str">
            <v xml:space="preserve">Rijeka </v>
          </cell>
          <cell r="D68" t="str">
            <v xml:space="preserve">Rijeka </v>
          </cell>
        </row>
        <row r="69">
          <cell r="C69" t="str">
            <v xml:space="preserve">Vrbovsko </v>
          </cell>
          <cell r="D69" t="str">
            <v xml:space="preserve">Rijeka </v>
          </cell>
        </row>
        <row r="71">
          <cell r="C71" t="str">
            <v xml:space="preserve">Dvor </v>
          </cell>
          <cell r="D71" t="str">
            <v xml:space="preserve">Sisak </v>
          </cell>
        </row>
        <row r="72">
          <cell r="C72" t="str">
            <v xml:space="preserve">Glina </v>
          </cell>
          <cell r="D72" t="str">
            <v xml:space="preserve">Sisak </v>
          </cell>
        </row>
        <row r="73">
          <cell r="C73" t="str">
            <v xml:space="preserve">Gvozd </v>
          </cell>
          <cell r="D73" t="str">
            <v xml:space="preserve">Sisak </v>
          </cell>
        </row>
        <row r="74">
          <cell r="C74" t="str">
            <v xml:space="preserve">Hrvatska Kostajnica </v>
          </cell>
          <cell r="D74" t="str">
            <v xml:space="preserve">Sisak </v>
          </cell>
        </row>
        <row r="75">
          <cell r="C75" t="str">
            <v xml:space="preserve">Kutina </v>
          </cell>
          <cell r="D75" t="str">
            <v xml:space="preserve">Sisak </v>
          </cell>
        </row>
        <row r="76">
          <cell r="C76" t="str">
            <v xml:space="preserve">Novska </v>
          </cell>
          <cell r="D76" t="str">
            <v xml:space="preserve">Sisak </v>
          </cell>
        </row>
        <row r="77">
          <cell r="C77" t="str">
            <v xml:space="preserve">Petrinja </v>
          </cell>
          <cell r="D77" t="str">
            <v xml:space="preserve">Sisak </v>
          </cell>
        </row>
        <row r="78">
          <cell r="C78" t="str">
            <v xml:space="preserve">Sisak </v>
          </cell>
          <cell r="D78" t="str">
            <v xml:space="preserve">Sisak </v>
          </cell>
        </row>
        <row r="80">
          <cell r="C80" t="str">
            <v xml:space="preserve">Nova Gradiška </v>
          </cell>
          <cell r="D80" t="str">
            <v xml:space="preserve">Slavonski Brod </v>
          </cell>
        </row>
        <row r="81">
          <cell r="C81" t="str">
            <v xml:space="preserve">Okučani </v>
          </cell>
          <cell r="D81" t="str">
            <v xml:space="preserve">Slavonski Brod </v>
          </cell>
        </row>
        <row r="82">
          <cell r="C82" t="str">
            <v xml:space="preserve">Slavonski Brod </v>
          </cell>
          <cell r="D82" t="str">
            <v xml:space="preserve">Slavonski Brod </v>
          </cell>
        </row>
        <row r="84">
          <cell r="C84" t="str">
            <v xml:space="preserve">Hvar </v>
          </cell>
          <cell r="D84" t="str">
            <v xml:space="preserve">Split </v>
          </cell>
        </row>
        <row r="85">
          <cell r="C85" t="str">
            <v xml:space="preserve">Imotski </v>
          </cell>
          <cell r="D85" t="str">
            <v xml:space="preserve">Split </v>
          </cell>
        </row>
        <row r="86">
          <cell r="C86" t="str">
            <v xml:space="preserve">Kaštela </v>
          </cell>
          <cell r="D86" t="str">
            <v xml:space="preserve">Split </v>
          </cell>
        </row>
        <row r="87">
          <cell r="C87" t="str">
            <v xml:space="preserve">Makarska </v>
          </cell>
          <cell r="D87" t="str">
            <v xml:space="preserve">Split </v>
          </cell>
        </row>
        <row r="88">
          <cell r="C88" t="str">
            <v xml:space="preserve">Omiš </v>
          </cell>
          <cell r="D88" t="str">
            <v xml:space="preserve">Split </v>
          </cell>
        </row>
        <row r="89">
          <cell r="C89" t="str">
            <v xml:space="preserve">Sinj </v>
          </cell>
          <cell r="D89" t="str">
            <v xml:space="preserve">Split </v>
          </cell>
        </row>
        <row r="90">
          <cell r="C90" t="str">
            <v xml:space="preserve">Solin </v>
          </cell>
          <cell r="D90" t="str">
            <v xml:space="preserve">Split </v>
          </cell>
        </row>
        <row r="91">
          <cell r="C91" t="str">
            <v xml:space="preserve">Split </v>
          </cell>
          <cell r="D91" t="str">
            <v xml:space="preserve">Split </v>
          </cell>
        </row>
        <row r="92">
          <cell r="C92" t="str">
            <v xml:space="preserve">Supetar </v>
          </cell>
          <cell r="D92" t="str">
            <v xml:space="preserve">Split </v>
          </cell>
        </row>
        <row r="93">
          <cell r="C93" t="str">
            <v xml:space="preserve">Trogir </v>
          </cell>
          <cell r="D93" t="str">
            <v xml:space="preserve">Split </v>
          </cell>
        </row>
        <row r="94">
          <cell r="C94" t="str">
            <v xml:space="preserve">Vis </v>
          </cell>
          <cell r="D94" t="str">
            <v xml:space="preserve">Split </v>
          </cell>
        </row>
        <row r="95">
          <cell r="C95" t="str">
            <v xml:space="preserve">Vrgorac </v>
          </cell>
          <cell r="D95" t="str">
            <v xml:space="preserve">Split </v>
          </cell>
        </row>
        <row r="97">
          <cell r="C97" t="str">
            <v xml:space="preserve">Drniš </v>
          </cell>
          <cell r="D97" t="str">
            <v xml:space="preserve">Šibenik </v>
          </cell>
        </row>
        <row r="98">
          <cell r="C98" t="str">
            <v xml:space="preserve">Knin </v>
          </cell>
          <cell r="D98" t="str">
            <v xml:space="preserve">Šibenik </v>
          </cell>
        </row>
        <row r="99">
          <cell r="C99" t="str">
            <v xml:space="preserve">Šibenik </v>
          </cell>
          <cell r="D99" t="str">
            <v xml:space="preserve">Šibenik </v>
          </cell>
        </row>
        <row r="101">
          <cell r="C101" t="str">
            <v xml:space="preserve">Ivanec </v>
          </cell>
          <cell r="D101" t="str">
            <v xml:space="preserve">Varaždin </v>
          </cell>
        </row>
        <row r="102">
          <cell r="C102" t="str">
            <v xml:space="preserve">Ludbreg </v>
          </cell>
          <cell r="D102" t="str">
            <v xml:space="preserve">Varaždin </v>
          </cell>
        </row>
        <row r="103">
          <cell r="C103" t="str">
            <v xml:space="preserve">Novi Marof </v>
          </cell>
          <cell r="D103" t="str">
            <v xml:space="preserve">Varaždin </v>
          </cell>
        </row>
        <row r="104">
          <cell r="C104" t="str">
            <v xml:space="preserve">Varaždin </v>
          </cell>
          <cell r="D104" t="str">
            <v xml:space="preserve">Varaždin </v>
          </cell>
        </row>
        <row r="106">
          <cell r="C106" t="str">
            <v xml:space="preserve">Izdvojeni ured Pitomača </v>
          </cell>
          <cell r="D106" t="str">
            <v xml:space="preserve">Virovitica </v>
          </cell>
        </row>
        <row r="107">
          <cell r="C107" t="str">
            <v xml:space="preserve">Orahovica </v>
          </cell>
          <cell r="D107" t="str">
            <v xml:space="preserve">Virovitica </v>
          </cell>
        </row>
        <row r="108">
          <cell r="C108" t="str">
            <v xml:space="preserve">Slatina </v>
          </cell>
          <cell r="D108" t="str">
            <v xml:space="preserve">Virovitica </v>
          </cell>
        </row>
        <row r="109">
          <cell r="C109" t="str">
            <v xml:space="preserve">Virovitica </v>
          </cell>
          <cell r="D109" t="str">
            <v xml:space="preserve">Virovitica </v>
          </cell>
        </row>
        <row r="111">
          <cell r="C111" t="str">
            <v xml:space="preserve">Ilok </v>
          </cell>
          <cell r="D111" t="str">
            <v xml:space="preserve">Vukovar </v>
          </cell>
        </row>
        <row r="112">
          <cell r="C112" t="str">
            <v xml:space="preserve">Vinkovci </v>
          </cell>
          <cell r="D112" t="str">
            <v xml:space="preserve">Vukovar </v>
          </cell>
        </row>
        <row r="113">
          <cell r="C113" t="str">
            <v xml:space="preserve">Vukovar </v>
          </cell>
          <cell r="D113" t="str">
            <v xml:space="preserve">Vukovar </v>
          </cell>
        </row>
        <row r="114">
          <cell r="C114" t="str">
            <v xml:space="preserve">Županja </v>
          </cell>
          <cell r="D114" t="str">
            <v xml:space="preserve">Vukovar </v>
          </cell>
        </row>
        <row r="116">
          <cell r="C116" t="str">
            <v xml:space="preserve">Benkovac </v>
          </cell>
          <cell r="D116" t="str">
            <v xml:space="preserve">Zadar </v>
          </cell>
        </row>
        <row r="117">
          <cell r="C117" t="str">
            <v xml:space="preserve">Biograd na moru </v>
          </cell>
          <cell r="D117" t="str">
            <v xml:space="preserve">Zadar </v>
          </cell>
        </row>
        <row r="118">
          <cell r="C118" t="str">
            <v xml:space="preserve">Gračac </v>
          </cell>
          <cell r="D118" t="str">
            <v xml:space="preserve">Zadar </v>
          </cell>
        </row>
        <row r="119">
          <cell r="C119" t="str">
            <v xml:space="preserve">Obrovac </v>
          </cell>
          <cell r="D119" t="str">
            <v xml:space="preserve">Zadar </v>
          </cell>
        </row>
        <row r="120">
          <cell r="C120" t="str">
            <v xml:space="preserve">Pag </v>
          </cell>
          <cell r="D120" t="str">
            <v xml:space="preserve">Zadar </v>
          </cell>
        </row>
        <row r="121">
          <cell r="C121" t="str">
            <v xml:space="preserve">Zadar </v>
          </cell>
          <cell r="D121" t="str">
            <v xml:space="preserve">Zadar </v>
          </cell>
        </row>
        <row r="123">
          <cell r="C123" t="str">
            <v xml:space="preserve">Dugo Selo </v>
          </cell>
          <cell r="D123" t="str">
            <v>Zagreb</v>
          </cell>
        </row>
        <row r="124">
          <cell r="C124" t="str">
            <v xml:space="preserve">Ivanić-grad </v>
          </cell>
          <cell r="D124" t="str">
            <v>Zagreb</v>
          </cell>
        </row>
        <row r="125">
          <cell r="C125" t="str">
            <v xml:space="preserve">Jastrebarsko </v>
          </cell>
          <cell r="D125" t="str">
            <v>Zagreb</v>
          </cell>
        </row>
        <row r="126">
          <cell r="C126" t="str">
            <v xml:space="preserve">Samobor </v>
          </cell>
          <cell r="D126" t="str">
            <v>Zagreb</v>
          </cell>
        </row>
        <row r="127">
          <cell r="C127" t="str">
            <v xml:space="preserve">Sesvete </v>
          </cell>
          <cell r="D127" t="str">
            <v>Zagreb</v>
          </cell>
        </row>
        <row r="128">
          <cell r="C128" t="str">
            <v xml:space="preserve">Sveti Ivan Zelina </v>
          </cell>
          <cell r="D128" t="str">
            <v>Zagreb</v>
          </cell>
        </row>
        <row r="129">
          <cell r="C129" t="str">
            <v xml:space="preserve">Velika Gorica </v>
          </cell>
          <cell r="D129" t="str">
            <v>Zagreb</v>
          </cell>
        </row>
        <row r="130">
          <cell r="C130" t="str">
            <v xml:space="preserve">Vrbovec </v>
          </cell>
          <cell r="D130" t="str">
            <v>Zagreb</v>
          </cell>
        </row>
        <row r="131">
          <cell r="C131" t="str">
            <v xml:space="preserve">Zagreb I-Centar </v>
          </cell>
          <cell r="D131" t="str">
            <v>Zagreb</v>
          </cell>
        </row>
        <row r="132">
          <cell r="C132" t="str">
            <v xml:space="preserve">Zagreb III-Dubrava </v>
          </cell>
          <cell r="D132" t="str">
            <v>Zagreb</v>
          </cell>
        </row>
        <row r="133">
          <cell r="C133" t="str">
            <v xml:space="preserve">Zagreb III-Maksimir </v>
          </cell>
          <cell r="D133" t="str">
            <v>Zagreb</v>
          </cell>
        </row>
        <row r="134">
          <cell r="C134" t="str">
            <v xml:space="preserve">Zagreb II-Trešnjevka </v>
          </cell>
          <cell r="D134" t="str">
            <v>Zagreb</v>
          </cell>
        </row>
        <row r="135">
          <cell r="C135" t="str">
            <v xml:space="preserve">Zagreb II-Trnje </v>
          </cell>
          <cell r="D135" t="str">
            <v>Zagreb</v>
          </cell>
        </row>
        <row r="136">
          <cell r="C136" t="str">
            <v xml:space="preserve">Zagreb I-Medveščak </v>
          </cell>
          <cell r="D136" t="str">
            <v>Zagreb</v>
          </cell>
        </row>
        <row r="137">
          <cell r="C137" t="str">
            <v xml:space="preserve">Zagreb IV-Črnomerec </v>
          </cell>
          <cell r="D137" t="str">
            <v>Zagreb</v>
          </cell>
        </row>
        <row r="138">
          <cell r="C138" t="str">
            <v xml:space="preserve">Zagreb IV-Susedgrad </v>
          </cell>
          <cell r="D138" t="str">
            <v>Zagreb</v>
          </cell>
        </row>
        <row r="139">
          <cell r="C139" t="str">
            <v xml:space="preserve">Zagreb VI-Za nekretnine </v>
          </cell>
          <cell r="D139" t="str">
            <v>Zagreb</v>
          </cell>
        </row>
        <row r="140">
          <cell r="C140" t="str">
            <v xml:space="preserve">Zagreb VI-Za poreze građana </v>
          </cell>
          <cell r="D140" t="str">
            <v>Zagreb</v>
          </cell>
        </row>
        <row r="141">
          <cell r="C141" t="str">
            <v xml:space="preserve">Zagreb V-Novi Zagreb </v>
          </cell>
          <cell r="D141" t="str">
            <v>Zagreb</v>
          </cell>
        </row>
        <row r="142">
          <cell r="C142" t="str">
            <v xml:space="preserve">Zagreb V-Pešćenica </v>
          </cell>
          <cell r="D142" t="str">
            <v>Zagreb</v>
          </cell>
        </row>
        <row r="143">
          <cell r="C143" t="str">
            <v>Zaprešić</v>
          </cell>
          <cell r="D143" t="str">
            <v>Zagreb</v>
          </cell>
        </row>
      </sheetData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>Općina/Grad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zenario"/>
      <sheetName val="Datapool"/>
      <sheetName val="G &amp; V"/>
      <sheetName val="res-divid"/>
      <sheetName val="BalanceSheet"/>
      <sheetName val="fcf"/>
      <sheetName val="EVA"/>
      <sheetName val="COS"/>
      <sheetName val="Man_inp_Fin"/>
      <sheetName val="Man_old_Data"/>
      <sheetName val="cml_ccatbu"/>
      <sheetName val="cml_ccatbu_intern"/>
      <sheetName val="cml_capo_bu"/>
      <sheetName val="cml_pers"/>
      <sheetName val="cml_rev"/>
      <sheetName val="cml_cos"/>
      <sheetName val="Uredi"/>
      <sheetName val="iznosi prireza"/>
      <sheetName val="Konzern-ratios"/>
      <sheetName val="-Template-"/>
      <sheetName val="Manreport"/>
      <sheetName val="Notes17to24"/>
      <sheetName val="Note13b"/>
    </sheetNames>
    <sheetDataSet>
      <sheetData sheetId="0" refreshError="1"/>
      <sheetData sheetId="1" refreshError="1"/>
      <sheetData sheetId="2" refreshError="1">
        <row r="4">
          <cell r="A4" t="str">
            <v>Unp_Contrib</v>
          </cell>
          <cell r="B4" t="str">
            <v>BL0110</v>
          </cell>
          <cell r="C4" t="str">
            <v>B</v>
          </cell>
          <cell r="D4">
            <v>100</v>
          </cell>
          <cell r="E4" t="str">
            <v>Unpaid Contribution</v>
          </cell>
          <cell r="H4" t="str">
            <v>ManOldData, ManInpFin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A5" t="str">
            <v>Unp_Contrib_called</v>
          </cell>
          <cell r="B5" t="str">
            <v>BL0120</v>
          </cell>
          <cell r="C5" t="str">
            <v>B</v>
          </cell>
          <cell r="D5">
            <v>110</v>
          </cell>
          <cell r="E5" t="str">
            <v>Unpaid Contribution of wich called</v>
          </cell>
          <cell r="H5" t="str">
            <v>ManOldData, ManInpFin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A6" t="str">
            <v>Startup_Expens</v>
          </cell>
          <cell r="B6" t="str">
            <v>BL0130</v>
          </cell>
          <cell r="C6" t="str">
            <v>B</v>
          </cell>
          <cell r="D6">
            <v>120</v>
          </cell>
          <cell r="E6" t="str">
            <v>Startup and business Expansion Expenses</v>
          </cell>
          <cell r="H6" t="str">
            <v>ManOldData, ManInpFin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A7" t="str">
            <v>Noncurr_ASS</v>
          </cell>
          <cell r="B7" t="str">
            <v>BL9900</v>
          </cell>
          <cell r="C7" t="str">
            <v>B</v>
          </cell>
          <cell r="D7">
            <v>130</v>
          </cell>
          <cell r="E7" t="str">
            <v>Noncurrent Assets</v>
          </cell>
          <cell r="H7" t="str">
            <v>BalanceSheet</v>
          </cell>
          <cell r="I7" t="str">
            <v>AKL Verdichtung von CML</v>
          </cell>
          <cell r="J7">
            <v>8107670</v>
          </cell>
          <cell r="K7">
            <v>10463377</v>
          </cell>
          <cell r="L7">
            <v>11825873.403497554</v>
          </cell>
          <cell r="M7">
            <v>10865661.719618674</v>
          </cell>
          <cell r="N7">
            <v>10878300.567736764</v>
          </cell>
          <cell r="O7">
            <v>10832390.872382995</v>
          </cell>
          <cell r="P7">
            <v>10787389.400381144</v>
          </cell>
          <cell r="Q7">
            <v>10817966.134190561</v>
          </cell>
          <cell r="R7">
            <v>10818652.620725837</v>
          </cell>
          <cell r="S7">
            <v>10777957.284662966</v>
          </cell>
          <cell r="T7">
            <v>10966076.329416327</v>
          </cell>
          <cell r="U7">
            <v>10966488.274114294</v>
          </cell>
          <cell r="V7">
            <v>10848650.376030158</v>
          </cell>
          <cell r="W7">
            <v>10839996.468329296</v>
          </cell>
          <cell r="X7">
            <v>10844133.13935948</v>
          </cell>
          <cell r="Y7">
            <v>10786402.133011617</v>
          </cell>
          <cell r="Z7">
            <v>10878300.567736764</v>
          </cell>
          <cell r="AA7">
            <v>10692260.592638507</v>
          </cell>
          <cell r="AB7">
            <v>10159375.623459157</v>
          </cell>
          <cell r="AC7">
            <v>9671499.2977814712</v>
          </cell>
        </row>
        <row r="8">
          <cell r="A8" t="str">
            <v>Integible_ASS</v>
          </cell>
          <cell r="B8" t="str">
            <v>BL9010</v>
          </cell>
          <cell r="C8" t="str">
            <v>B</v>
          </cell>
          <cell r="D8">
            <v>140</v>
          </cell>
          <cell r="E8" t="str">
            <v>Integible Assets</v>
          </cell>
          <cell r="H8" t="str">
            <v>BalanceSheet</v>
          </cell>
          <cell r="I8" t="str">
            <v>AKL Verdichtung von CML</v>
          </cell>
          <cell r="J8">
            <v>123503</v>
          </cell>
          <cell r="K8">
            <v>139838</v>
          </cell>
          <cell r="L8">
            <v>889314</v>
          </cell>
          <cell r="M8">
            <v>440408.87937173108</v>
          </cell>
          <cell r="N8">
            <v>512682.34102504933</v>
          </cell>
          <cell r="O8">
            <v>435608.34404187521</v>
          </cell>
          <cell r="P8">
            <v>427141.9439781307</v>
          </cell>
          <cell r="Q8">
            <v>426470.920898513</v>
          </cell>
          <cell r="R8">
            <v>435510.26908561494</v>
          </cell>
          <cell r="S8">
            <v>426925.14474938344</v>
          </cell>
          <cell r="T8">
            <v>419608.15930204093</v>
          </cell>
          <cell r="U8">
            <v>428157.38750080974</v>
          </cell>
          <cell r="V8">
            <v>420777.16964605974</v>
          </cell>
          <cell r="W8">
            <v>416636.98651353183</v>
          </cell>
          <cell r="X8">
            <v>421747.69009433768</v>
          </cell>
          <cell r="Y8">
            <v>424467.61331101623</v>
          </cell>
          <cell r="Z8">
            <v>512682.34102504933</v>
          </cell>
          <cell r="AA8">
            <v>549254.14026011387</v>
          </cell>
          <cell r="AB8">
            <v>522592.03949517832</v>
          </cell>
          <cell r="AC8">
            <v>455329.37206478184</v>
          </cell>
        </row>
        <row r="9">
          <cell r="A9" t="str">
            <v>Cons_Lic</v>
          </cell>
          <cell r="B9" t="str">
            <v>BL0210</v>
          </cell>
          <cell r="C9" t="str">
            <v>B</v>
          </cell>
          <cell r="D9">
            <v>150</v>
          </cell>
          <cell r="E9" t="str">
            <v>Conssessions and Licences</v>
          </cell>
          <cell r="H9" t="str">
            <v>BalanceSheet</v>
          </cell>
          <cell r="I9" t="str">
            <v>AKL Verdichtung von CML</v>
          </cell>
          <cell r="J9">
            <v>123503</v>
          </cell>
          <cell r="K9">
            <v>139838</v>
          </cell>
          <cell r="L9">
            <v>889314</v>
          </cell>
          <cell r="M9">
            <v>440408.87937173108</v>
          </cell>
          <cell r="N9">
            <v>512682.34102504933</v>
          </cell>
          <cell r="O9">
            <v>435608.34404187521</v>
          </cell>
          <cell r="P9">
            <v>427141.9439781307</v>
          </cell>
          <cell r="Q9">
            <v>426470.920898513</v>
          </cell>
          <cell r="R9">
            <v>435510.26908561494</v>
          </cell>
          <cell r="S9">
            <v>426925.14474938344</v>
          </cell>
          <cell r="T9">
            <v>419608.15930204093</v>
          </cell>
          <cell r="U9">
            <v>428157.38750080974</v>
          </cell>
          <cell r="V9">
            <v>420777.16964605974</v>
          </cell>
          <cell r="W9">
            <v>416636.98651353183</v>
          </cell>
          <cell r="X9">
            <v>421747.69009433768</v>
          </cell>
          <cell r="Y9">
            <v>424467.61331101623</v>
          </cell>
          <cell r="Z9">
            <v>512682.34102504933</v>
          </cell>
          <cell r="AA9">
            <v>549254.14026011387</v>
          </cell>
          <cell r="AB9">
            <v>522592.03949517832</v>
          </cell>
          <cell r="AC9">
            <v>455329.37206478184</v>
          </cell>
        </row>
        <row r="10">
          <cell r="A10" t="str">
            <v>Goodwill</v>
          </cell>
          <cell r="B10" t="str">
            <v>BL0220</v>
          </cell>
          <cell r="C10" t="str">
            <v>B</v>
          </cell>
          <cell r="D10">
            <v>160</v>
          </cell>
          <cell r="E10" t="str">
            <v>Goodwill</v>
          </cell>
          <cell r="H10" t="str">
            <v>ManOldData, ManInpFin</v>
          </cell>
          <cell r="I10" t="str">
            <v>Bilanz, Töchter?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Goodwill_ERONET</v>
          </cell>
          <cell r="C11" t="str">
            <v>B</v>
          </cell>
          <cell r="D11">
            <v>170</v>
          </cell>
          <cell r="E11" t="str">
            <v>Goodwill</v>
          </cell>
          <cell r="H11" t="str">
            <v>ManInpFin</v>
          </cell>
          <cell r="I11" t="str">
            <v>Bilanz, Töchter?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 t="str">
            <v>Goodwill_XY</v>
          </cell>
          <cell r="C12" t="str">
            <v>B</v>
          </cell>
          <cell r="D12">
            <v>180</v>
          </cell>
          <cell r="E12" t="str">
            <v>Goodwill</v>
          </cell>
          <cell r="H12" t="str">
            <v>ManInpFin</v>
          </cell>
          <cell r="I12" t="str">
            <v>Bilanz, Töchter?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Adv_Pay</v>
          </cell>
          <cell r="B13" t="str">
            <v>BL0230</v>
          </cell>
          <cell r="C13" t="str">
            <v>B</v>
          </cell>
          <cell r="D13">
            <v>190</v>
          </cell>
          <cell r="E13" t="str">
            <v>Advance Payments</v>
          </cell>
          <cell r="H13" t="str">
            <v>ManOldData, ManInpFin</v>
          </cell>
          <cell r="I13" t="str">
            <v>gibt AKL, ist aber Eingabe ev. % vom Umsatz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Property_Plant_EQ</v>
          </cell>
          <cell r="B14" t="str">
            <v>BL9020</v>
          </cell>
          <cell r="C14" t="str">
            <v>B</v>
          </cell>
          <cell r="D14">
            <v>200</v>
          </cell>
          <cell r="E14" t="str">
            <v>Property Plant and Equipment</v>
          </cell>
          <cell r="H14" t="str">
            <v>BalanceSheet</v>
          </cell>
          <cell r="I14" t="str">
            <v>AKL Verdichtung von CML</v>
          </cell>
          <cell r="J14">
            <v>7718535</v>
          </cell>
          <cell r="K14">
            <v>10132035</v>
          </cell>
          <cell r="L14">
            <v>10933409.403497554</v>
          </cell>
          <cell r="M14">
            <v>9793156.8402469438</v>
          </cell>
          <cell r="N14">
            <v>9769314.2267117146</v>
          </cell>
          <cell r="O14">
            <v>9764752.5283411201</v>
          </cell>
          <cell r="P14">
            <v>9728283.4564030133</v>
          </cell>
          <cell r="Q14">
            <v>9759597.2132920474</v>
          </cell>
          <cell r="R14">
            <v>9751310.3516402226</v>
          </cell>
          <cell r="S14">
            <v>9719266.1399135813</v>
          </cell>
          <cell r="T14">
            <v>9914768.1701142862</v>
          </cell>
          <cell r="U14">
            <v>9856696.8866134845</v>
          </cell>
          <cell r="V14">
            <v>9796305.2063840982</v>
          </cell>
          <cell r="W14">
            <v>9791857.4818157628</v>
          </cell>
          <cell r="X14">
            <v>9790949.4492651429</v>
          </cell>
          <cell r="Y14">
            <v>9730564.5197005998</v>
          </cell>
          <cell r="Z14">
            <v>9769314.2267117146</v>
          </cell>
          <cell r="AA14">
            <v>9662502.4523783941</v>
          </cell>
          <cell r="AB14">
            <v>9257079.583963979</v>
          </cell>
          <cell r="AC14">
            <v>8837265.9257166889</v>
          </cell>
        </row>
        <row r="15">
          <cell r="A15" t="str">
            <v>Land_Build</v>
          </cell>
          <cell r="B15" t="str">
            <v>BL0310</v>
          </cell>
          <cell r="C15" t="str">
            <v>B</v>
          </cell>
          <cell r="D15">
            <v>210</v>
          </cell>
          <cell r="E15" t="str">
            <v>Land and Buildings</v>
          </cell>
          <cell r="H15" t="str">
            <v>ManOldData,BalanceSheet</v>
          </cell>
          <cell r="I15" t="str">
            <v>AKL Verdichtung von CML</v>
          </cell>
          <cell r="J15">
            <v>4460785</v>
          </cell>
          <cell r="K15">
            <v>5690582</v>
          </cell>
          <cell r="L15">
            <v>5651504</v>
          </cell>
          <cell r="M15">
            <v>1253825.134360105</v>
          </cell>
          <cell r="N15">
            <v>1316889.1162160183</v>
          </cell>
          <cell r="O15">
            <v>1276830.9483936727</v>
          </cell>
          <cell r="P15">
            <v>1270937.7477132413</v>
          </cell>
          <cell r="Q15">
            <v>1289725.7971015577</v>
          </cell>
          <cell r="R15">
            <v>1299518.1105507631</v>
          </cell>
          <cell r="S15">
            <v>1293512.3945689686</v>
          </cell>
          <cell r="T15">
            <v>1304459.4564131731</v>
          </cell>
          <cell r="U15">
            <v>1322037.9143487103</v>
          </cell>
          <cell r="V15">
            <v>1315919.3281392478</v>
          </cell>
          <cell r="W15">
            <v>1334481.9919975335</v>
          </cell>
          <cell r="X15">
            <v>1359803.1839785958</v>
          </cell>
          <cell r="Y15">
            <v>1353528.3170996567</v>
          </cell>
          <cell r="Z15">
            <v>1316889.1162160183</v>
          </cell>
          <cell r="AA15">
            <v>1268817.1801192618</v>
          </cell>
          <cell r="AB15">
            <v>1211272.0398917836</v>
          </cell>
          <cell r="AC15">
            <v>1152976.9494218482</v>
          </cell>
        </row>
        <row r="16">
          <cell r="A16" t="str">
            <v>Tech_Equip</v>
          </cell>
          <cell r="B16" t="str">
            <v>BL0320</v>
          </cell>
          <cell r="C16" t="str">
            <v>B</v>
          </cell>
          <cell r="D16">
            <v>220</v>
          </cell>
          <cell r="E16" t="str">
            <v>Technical Equipment</v>
          </cell>
          <cell r="H16" t="str">
            <v>ManOldData,BalanceSheet</v>
          </cell>
          <cell r="I16" t="str">
            <v>AKL Verdichtung von CML</v>
          </cell>
          <cell r="J16">
            <v>2160122</v>
          </cell>
          <cell r="K16">
            <v>3281031</v>
          </cell>
          <cell r="L16">
            <v>3782524</v>
          </cell>
          <cell r="M16">
            <v>7455909.3837472936</v>
          </cell>
          <cell r="N16">
            <v>7481565.047530164</v>
          </cell>
          <cell r="O16">
            <v>7445660.5523238536</v>
          </cell>
          <cell r="P16">
            <v>7417947.0734672304</v>
          </cell>
          <cell r="Q16">
            <v>7410748.4340985334</v>
          </cell>
          <cell r="R16">
            <v>7459074.587613306</v>
          </cell>
          <cell r="S16">
            <v>7434413.8153190548</v>
          </cell>
          <cell r="T16">
            <v>7445161.1614377042</v>
          </cell>
          <cell r="U16">
            <v>7480463.6417453652</v>
          </cell>
          <cell r="V16">
            <v>7429697.9972973382</v>
          </cell>
          <cell r="W16">
            <v>7384146.1105253082</v>
          </cell>
          <cell r="X16">
            <v>7503179.8438496143</v>
          </cell>
          <cell r="Y16">
            <v>7448283.842141957</v>
          </cell>
          <cell r="Z16">
            <v>7481565.047530164</v>
          </cell>
          <cell r="AA16">
            <v>7468189.2992567886</v>
          </cell>
          <cell r="AB16">
            <v>7166371.3512533633</v>
          </cell>
          <cell r="AC16">
            <v>6844499.2436830215</v>
          </cell>
        </row>
        <row r="17">
          <cell r="A17" t="str">
            <v>Other_Equip</v>
          </cell>
          <cell r="B17" t="str">
            <v>BL0330</v>
          </cell>
          <cell r="C17" t="str">
            <v>B</v>
          </cell>
          <cell r="D17">
            <v>230</v>
          </cell>
          <cell r="E17" t="str">
            <v>Other Equipment, parts and  office Quipment</v>
          </cell>
          <cell r="H17" t="str">
            <v>ManOldData,BalanceSheet</v>
          </cell>
          <cell r="I17" t="str">
            <v>AKL Verdichtung von CML</v>
          </cell>
          <cell r="J17">
            <v>104248</v>
          </cell>
          <cell r="K17">
            <v>413180</v>
          </cell>
          <cell r="L17">
            <v>684588</v>
          </cell>
          <cell r="M17">
            <v>233774.70490954394</v>
          </cell>
          <cell r="N17">
            <v>239285.97634447255</v>
          </cell>
          <cell r="O17">
            <v>232263.7603017693</v>
          </cell>
          <cell r="P17">
            <v>229209.2286261775</v>
          </cell>
          <cell r="Q17">
            <v>240112.62055404394</v>
          </cell>
          <cell r="R17">
            <v>240059.80538689689</v>
          </cell>
          <cell r="S17">
            <v>236919.81608144197</v>
          </cell>
          <cell r="T17">
            <v>233779.82677634503</v>
          </cell>
          <cell r="U17">
            <v>235250.52682776301</v>
          </cell>
          <cell r="V17">
            <v>232090.46567207878</v>
          </cell>
          <cell r="W17">
            <v>242888.32812170876</v>
          </cell>
          <cell r="X17">
            <v>245803.77637950538</v>
          </cell>
          <cell r="Y17">
            <v>242544.87636232193</v>
          </cell>
          <cell r="Z17">
            <v>239285.97634447255</v>
          </cell>
          <cell r="AA17">
            <v>216159.13300234472</v>
          </cell>
          <cell r="AB17">
            <v>199837.95281883181</v>
          </cell>
          <cell r="AC17">
            <v>187011.59261181985</v>
          </cell>
        </row>
        <row r="18">
          <cell r="A18" t="str">
            <v>Pay_Constr_Prog</v>
          </cell>
          <cell r="B18" t="str">
            <v>BL0340</v>
          </cell>
          <cell r="C18" t="str">
            <v>B</v>
          </cell>
          <cell r="D18">
            <v>240</v>
          </cell>
          <cell r="E18" t="str">
            <v>Payments and Construction in Progress</v>
          </cell>
          <cell r="H18" t="str">
            <v>ManOldData,BalanceSheet</v>
          </cell>
          <cell r="I18" t="str">
            <v>AKL Verdichtung von CML</v>
          </cell>
          <cell r="J18">
            <v>993380</v>
          </cell>
          <cell r="K18">
            <v>747242</v>
          </cell>
          <cell r="L18">
            <v>814793.40349755343</v>
          </cell>
          <cell r="M18">
            <v>849647.61723000021</v>
          </cell>
          <cell r="N18">
            <v>731574.08662106167</v>
          </cell>
          <cell r="O18">
            <v>809997.26732182479</v>
          </cell>
          <cell r="P18">
            <v>810189.40659636457</v>
          </cell>
          <cell r="Q18">
            <v>819010.36153791146</v>
          </cell>
          <cell r="R18">
            <v>752657.84808925795</v>
          </cell>
          <cell r="S18">
            <v>754420.11394411628</v>
          </cell>
          <cell r="T18">
            <v>931367.72548706504</v>
          </cell>
          <cell r="U18">
            <v>818944.80369164329</v>
          </cell>
          <cell r="V18">
            <v>818597.4152754317</v>
          </cell>
          <cell r="W18">
            <v>830341.05117121234</v>
          </cell>
          <cell r="X18">
            <v>682162.64505742886</v>
          </cell>
          <cell r="Y18">
            <v>686207.48409666494</v>
          </cell>
          <cell r="Z18">
            <v>731574.08662106167</v>
          </cell>
          <cell r="AA18">
            <v>709336.8400000002</v>
          </cell>
          <cell r="AB18">
            <v>679598.24000000011</v>
          </cell>
          <cell r="AC18">
            <v>652778.1399999999</v>
          </cell>
        </row>
        <row r="19">
          <cell r="A19" t="str">
            <v>AUC_AIB_BL_ALL</v>
          </cell>
          <cell r="D19">
            <v>242</v>
          </cell>
          <cell r="E19" t="str">
            <v>Construction in Progress Anlagen in Bau</v>
          </cell>
          <cell r="H19" t="str">
            <v>BalanceSheet</v>
          </cell>
          <cell r="I19" t="str">
            <v>Zusätzliche Anlagen Klasse in Bilanz</v>
          </cell>
          <cell r="J19">
            <v>0</v>
          </cell>
          <cell r="K19">
            <v>0</v>
          </cell>
          <cell r="L19">
            <v>0</v>
          </cell>
          <cell r="M19">
            <v>400091.09723000019</v>
          </cell>
          <cell r="N19">
            <v>310742.04662106157</v>
          </cell>
          <cell r="O19">
            <v>362831.19532182475</v>
          </cell>
          <cell r="P19">
            <v>365433.33459636458</v>
          </cell>
          <cell r="Q19">
            <v>376664.28953791142</v>
          </cell>
          <cell r="R19">
            <v>312682.67208925798</v>
          </cell>
          <cell r="S19">
            <v>316854.93794411625</v>
          </cell>
          <cell r="T19">
            <v>496212.54948706512</v>
          </cell>
          <cell r="U19">
            <v>386140.9716916433</v>
          </cell>
          <cell r="V19">
            <v>388203.58327543165</v>
          </cell>
          <cell r="W19">
            <v>402357.21917121235</v>
          </cell>
          <cell r="X19">
            <v>256510.60505742885</v>
          </cell>
          <cell r="Y19">
            <v>262965.44409666501</v>
          </cell>
          <cell r="Z19">
            <v>310742.04662106157</v>
          </cell>
          <cell r="AA19">
            <v>314624.80000000022</v>
          </cell>
          <cell r="AB19">
            <v>308406.20000000013</v>
          </cell>
          <cell r="AC19">
            <v>297106.09999999992</v>
          </cell>
        </row>
        <row r="20">
          <cell r="A20" t="str">
            <v>Fin_ASS</v>
          </cell>
          <cell r="B20" t="str">
            <v>BL9030</v>
          </cell>
          <cell r="C20" t="str">
            <v>B</v>
          </cell>
          <cell r="D20">
            <v>250</v>
          </cell>
          <cell r="E20" t="str">
            <v>Finanical Assets</v>
          </cell>
          <cell r="H20" t="str">
            <v>BalanceSheet</v>
          </cell>
          <cell r="J20">
            <v>265632</v>
          </cell>
          <cell r="K20">
            <v>191504</v>
          </cell>
          <cell r="L20">
            <v>3150</v>
          </cell>
          <cell r="M20">
            <v>632096</v>
          </cell>
          <cell r="N20">
            <v>596304</v>
          </cell>
          <cell r="O20">
            <v>632030</v>
          </cell>
          <cell r="P20">
            <v>631964</v>
          </cell>
          <cell r="Q20">
            <v>631898</v>
          </cell>
          <cell r="R20">
            <v>631832</v>
          </cell>
          <cell r="S20">
            <v>631766</v>
          </cell>
          <cell r="T20">
            <v>631700</v>
          </cell>
          <cell r="U20">
            <v>681634</v>
          </cell>
          <cell r="V20">
            <v>631568</v>
          </cell>
          <cell r="W20">
            <v>631502</v>
          </cell>
          <cell r="X20">
            <v>631436</v>
          </cell>
          <cell r="Y20">
            <v>631370</v>
          </cell>
          <cell r="Z20">
            <v>596304</v>
          </cell>
          <cell r="AA20">
            <v>480504</v>
          </cell>
          <cell r="AB20">
            <v>379704</v>
          </cell>
          <cell r="AC20">
            <v>378904</v>
          </cell>
        </row>
        <row r="21">
          <cell r="A21" t="str">
            <v>Inv_aff_comp</v>
          </cell>
          <cell r="B21" t="str">
            <v>BL0410</v>
          </cell>
          <cell r="C21" t="str">
            <v>B</v>
          </cell>
          <cell r="D21">
            <v>260</v>
          </cell>
          <cell r="E21" t="str">
            <v>Investment in affiliated companies</v>
          </cell>
          <cell r="H21" t="str">
            <v>ManOldData, ManInpFin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Lg_loa_aff_comp</v>
          </cell>
          <cell r="B22" t="str">
            <v>BL0420</v>
          </cell>
          <cell r="C22" t="str">
            <v>B</v>
          </cell>
          <cell r="D22">
            <v>270</v>
          </cell>
          <cell r="E22" t="str">
            <v>Long term loans to affiliated companies</v>
          </cell>
          <cell r="H22" t="str">
            <v>ManOldData, ManInpFin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 t="str">
            <v>Oth_Inv</v>
          </cell>
          <cell r="B23" t="str">
            <v>BL0430</v>
          </cell>
          <cell r="C23" t="str">
            <v>B</v>
          </cell>
          <cell r="D23">
            <v>280</v>
          </cell>
          <cell r="E23" t="str">
            <v>Other Investments</v>
          </cell>
          <cell r="H23" t="str">
            <v>ManOldData, ManInpFin</v>
          </cell>
          <cell r="J23">
            <v>233842</v>
          </cell>
          <cell r="K23">
            <v>41181</v>
          </cell>
          <cell r="L23">
            <v>3150</v>
          </cell>
          <cell r="M23">
            <v>47096</v>
          </cell>
          <cell r="N23">
            <v>47096</v>
          </cell>
          <cell r="O23">
            <v>47096</v>
          </cell>
          <cell r="P23">
            <v>47096</v>
          </cell>
          <cell r="Q23">
            <v>47096</v>
          </cell>
          <cell r="R23">
            <v>47096</v>
          </cell>
          <cell r="S23">
            <v>47096</v>
          </cell>
          <cell r="T23">
            <v>47096</v>
          </cell>
          <cell r="U23">
            <v>47096</v>
          </cell>
          <cell r="V23">
            <v>47096</v>
          </cell>
          <cell r="W23">
            <v>47096</v>
          </cell>
          <cell r="X23">
            <v>47096</v>
          </cell>
          <cell r="Y23">
            <v>47096</v>
          </cell>
          <cell r="Z23">
            <v>47096</v>
          </cell>
          <cell r="AA23">
            <v>47096</v>
          </cell>
          <cell r="AB23">
            <v>47096</v>
          </cell>
          <cell r="AC23">
            <v>47096</v>
          </cell>
        </row>
        <row r="24">
          <cell r="A24" t="str">
            <v>Lg_loa_as_rel_Comp</v>
          </cell>
          <cell r="B24" t="str">
            <v>BL0440</v>
          </cell>
          <cell r="C24" t="str">
            <v>B</v>
          </cell>
          <cell r="D24">
            <v>290</v>
          </cell>
          <cell r="E24" t="str">
            <v>Long term loans to as. and rel. Comp</v>
          </cell>
          <cell r="H24" t="str">
            <v>ManOldData, ManInpFin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 t="str">
            <v>Oth_Inv_noncurr_secur</v>
          </cell>
          <cell r="B25" t="str">
            <v>BL0450</v>
          </cell>
          <cell r="C25" t="str">
            <v>B</v>
          </cell>
          <cell r="D25">
            <v>300</v>
          </cell>
          <cell r="E25" t="str">
            <v>Other Investments in noncurrent secur</v>
          </cell>
          <cell r="H25" t="str">
            <v>ManOldData, ManInpFin</v>
          </cell>
          <cell r="J25">
            <v>31644</v>
          </cell>
          <cell r="K25">
            <v>150323</v>
          </cell>
          <cell r="L25">
            <v>0</v>
          </cell>
          <cell r="M25">
            <v>550000</v>
          </cell>
          <cell r="N25">
            <v>515000</v>
          </cell>
          <cell r="O25">
            <v>550000</v>
          </cell>
          <cell r="P25">
            <v>550000</v>
          </cell>
          <cell r="Q25">
            <v>550000</v>
          </cell>
          <cell r="R25">
            <v>550000</v>
          </cell>
          <cell r="S25">
            <v>550000</v>
          </cell>
          <cell r="T25">
            <v>550000</v>
          </cell>
          <cell r="U25">
            <v>600000</v>
          </cell>
          <cell r="V25">
            <v>550000</v>
          </cell>
          <cell r="W25">
            <v>550000</v>
          </cell>
          <cell r="X25">
            <v>550000</v>
          </cell>
          <cell r="Y25">
            <v>550000</v>
          </cell>
          <cell r="Z25">
            <v>515000</v>
          </cell>
          <cell r="AA25">
            <v>400000</v>
          </cell>
          <cell r="AB25">
            <v>300000</v>
          </cell>
          <cell r="AC25">
            <v>300000</v>
          </cell>
        </row>
        <row r="26">
          <cell r="A26" t="str">
            <v>Oth_lg_loa</v>
          </cell>
          <cell r="B26" t="str">
            <v>BL0460</v>
          </cell>
          <cell r="C26" t="str">
            <v>B</v>
          </cell>
          <cell r="D26">
            <v>310</v>
          </cell>
          <cell r="E26" t="str">
            <v>Other long term loans</v>
          </cell>
          <cell r="H26" t="str">
            <v>ManOldData, ManInpFin</v>
          </cell>
          <cell r="J26">
            <v>146</v>
          </cell>
          <cell r="K26">
            <v>0</v>
          </cell>
          <cell r="L26">
            <v>0</v>
          </cell>
          <cell r="M26">
            <v>35000</v>
          </cell>
          <cell r="N26">
            <v>34208</v>
          </cell>
          <cell r="O26">
            <v>34934</v>
          </cell>
          <cell r="P26">
            <v>34868</v>
          </cell>
          <cell r="Q26">
            <v>34802</v>
          </cell>
          <cell r="R26">
            <v>34736</v>
          </cell>
          <cell r="S26">
            <v>34670</v>
          </cell>
          <cell r="T26">
            <v>34604</v>
          </cell>
          <cell r="U26">
            <v>34538</v>
          </cell>
          <cell r="V26">
            <v>34472</v>
          </cell>
          <cell r="W26">
            <v>34406</v>
          </cell>
          <cell r="X26">
            <v>34340</v>
          </cell>
          <cell r="Y26">
            <v>34274</v>
          </cell>
          <cell r="Z26">
            <v>34208</v>
          </cell>
          <cell r="AA26">
            <v>33408</v>
          </cell>
          <cell r="AB26">
            <v>32608</v>
          </cell>
          <cell r="AC26">
            <v>31808</v>
          </cell>
        </row>
        <row r="27">
          <cell r="A27" t="str">
            <v>Curr_ASS</v>
          </cell>
          <cell r="B27" t="str">
            <v>BL9910</v>
          </cell>
          <cell r="C27" t="str">
            <v>B</v>
          </cell>
          <cell r="D27">
            <v>320</v>
          </cell>
          <cell r="E27" t="str">
            <v>Current Assets</v>
          </cell>
          <cell r="H27" t="str">
            <v>BalanceSheet</v>
          </cell>
          <cell r="J27">
            <v>1851649</v>
          </cell>
          <cell r="K27">
            <v>3381357</v>
          </cell>
          <cell r="L27">
            <v>3090885</v>
          </cell>
          <cell r="M27">
            <v>4233767.9255552785</v>
          </cell>
          <cell r="N27">
            <v>5053909.3756244816</v>
          </cell>
          <cell r="O27">
            <v>4303251.6876839856</v>
          </cell>
          <cell r="P27">
            <v>4458415.3038426898</v>
          </cell>
          <cell r="Q27">
            <v>4527091.8711492289</v>
          </cell>
          <cell r="R27">
            <v>4635666.5908771241</v>
          </cell>
          <cell r="S27">
            <v>4791318.0565603394</v>
          </cell>
          <cell r="T27">
            <v>4712812.3070757259</v>
          </cell>
          <cell r="U27">
            <v>4847611.1444428852</v>
          </cell>
          <cell r="V27">
            <v>4570383.9320881758</v>
          </cell>
          <cell r="W27">
            <v>4684296.4360271879</v>
          </cell>
          <cell r="X27">
            <v>4799523.7542231819</v>
          </cell>
          <cell r="Y27">
            <v>4995772.7850852245</v>
          </cell>
          <cell r="Z27">
            <v>5053909.3756246641</v>
          </cell>
          <cell r="AA27">
            <v>6357446.0898143789</v>
          </cell>
          <cell r="AB27">
            <v>8077614.486584235</v>
          </cell>
          <cell r="AC27">
            <v>9949549.2963455562</v>
          </cell>
        </row>
        <row r="28">
          <cell r="A28" t="str">
            <v>inv_mat_supp</v>
          </cell>
          <cell r="B28" t="str">
            <v>BL9040</v>
          </cell>
          <cell r="C28" t="str">
            <v>B</v>
          </cell>
          <cell r="D28">
            <v>330</v>
          </cell>
          <cell r="E28" t="str">
            <v>inventories, materials and supplies</v>
          </cell>
          <cell r="H28" t="str">
            <v>BalanceSheet</v>
          </cell>
          <cell r="J28">
            <v>103425</v>
          </cell>
          <cell r="K28">
            <v>159412</v>
          </cell>
          <cell r="L28">
            <v>95060</v>
          </cell>
          <cell r="M28">
            <v>174860.9233877259</v>
          </cell>
          <cell r="N28">
            <v>138154.83938870134</v>
          </cell>
          <cell r="O28">
            <v>153868.45058117498</v>
          </cell>
          <cell r="P28">
            <v>156103.07284084431</v>
          </cell>
          <cell r="Q28">
            <v>155944.12180324359</v>
          </cell>
          <cell r="R28">
            <v>185581.96017535104</v>
          </cell>
          <cell r="S28">
            <v>176832.52794895909</v>
          </cell>
          <cell r="T28">
            <v>178795.21180711655</v>
          </cell>
          <cell r="U28">
            <v>150980.89769738459</v>
          </cell>
          <cell r="V28">
            <v>133804.14451931167</v>
          </cell>
          <cell r="W28">
            <v>120032.02686079737</v>
          </cell>
          <cell r="X28">
            <v>135767.97623481261</v>
          </cell>
          <cell r="Y28">
            <v>131020.20226876506</v>
          </cell>
          <cell r="Z28">
            <v>138154.83938870134</v>
          </cell>
          <cell r="AA28">
            <v>133523.18381334963</v>
          </cell>
          <cell r="AB28">
            <v>124902.01857652879</v>
          </cell>
          <cell r="AC28">
            <v>121959.21205053742</v>
          </cell>
        </row>
        <row r="29">
          <cell r="A29" t="str">
            <v>Raw_mat_suppl_ext</v>
          </cell>
          <cell r="B29" t="str">
            <v>BL0510.extern</v>
          </cell>
          <cell r="D29">
            <v>340</v>
          </cell>
          <cell r="E29" t="str">
            <v xml:space="preserve">         1. Raw materials and supplies - extern</v>
          </cell>
          <cell r="H29" t="str">
            <v>ManOldData, Balance</v>
          </cell>
          <cell r="J29">
            <v>15060</v>
          </cell>
          <cell r="K29">
            <v>21062</v>
          </cell>
          <cell r="L29">
            <v>20060</v>
          </cell>
          <cell r="M29">
            <v>84293.8</v>
          </cell>
          <cell r="N29">
            <v>86487.080080833606</v>
          </cell>
          <cell r="O29">
            <v>73226.420963108918</v>
          </cell>
          <cell r="P29">
            <v>82096.15411095813</v>
          </cell>
          <cell r="Q29">
            <v>86903.90157943216</v>
          </cell>
          <cell r="R29">
            <v>122996.86831093916</v>
          </cell>
          <cell r="S29">
            <v>111052.08348851014</v>
          </cell>
          <cell r="T29">
            <v>116855.75688965913</v>
          </cell>
          <cell r="U29">
            <v>92894.537655037508</v>
          </cell>
          <cell r="V29">
            <v>78611.150093022516</v>
          </cell>
          <cell r="W29">
            <v>68191.463796511249</v>
          </cell>
          <cell r="X29">
            <v>83628.913209677266</v>
          </cell>
          <cell r="Y29">
            <v>78993.170268206872</v>
          </cell>
          <cell r="Z29">
            <v>86487.080080833606</v>
          </cell>
          <cell r="AA29">
            <v>82077.089347828325</v>
          </cell>
          <cell r="AB29">
            <v>71591.04783072893</v>
          </cell>
          <cell r="AC29">
            <v>68753.143273328009</v>
          </cell>
        </row>
        <row r="30">
          <cell r="A30" t="str">
            <v>Raw_mat_suppl_int</v>
          </cell>
          <cell r="B30" t="str">
            <v>BL0510.intern</v>
          </cell>
          <cell r="D30">
            <v>350</v>
          </cell>
          <cell r="E30" t="str">
            <v xml:space="preserve">         1. Raw materials and supplies - intern</v>
          </cell>
          <cell r="H30" t="str">
            <v>ManOldData, ManInpFin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Raw_mat_supp</v>
          </cell>
          <cell r="B31" t="str">
            <v>BL0510</v>
          </cell>
          <cell r="C31" t="str">
            <v>B</v>
          </cell>
          <cell r="D31">
            <v>360</v>
          </cell>
          <cell r="E31" t="str">
            <v>Raw materials and supplies</v>
          </cell>
          <cell r="H31" t="str">
            <v>BalanceSheet</v>
          </cell>
          <cell r="J31">
            <v>15060</v>
          </cell>
          <cell r="K31">
            <v>21062</v>
          </cell>
          <cell r="L31">
            <v>20060</v>
          </cell>
          <cell r="M31">
            <v>84293.8</v>
          </cell>
          <cell r="N31">
            <v>86487.080080833606</v>
          </cell>
          <cell r="O31">
            <v>73226.420963108918</v>
          </cell>
          <cell r="P31">
            <v>82096.15411095813</v>
          </cell>
          <cell r="Q31">
            <v>86903.90157943216</v>
          </cell>
          <cell r="R31">
            <v>122996.86831093916</v>
          </cell>
          <cell r="S31">
            <v>111052.08348851014</v>
          </cell>
          <cell r="T31">
            <v>116855.75688965913</v>
          </cell>
          <cell r="U31">
            <v>92894.537655037508</v>
          </cell>
          <cell r="V31">
            <v>78611.150093022516</v>
          </cell>
          <cell r="W31">
            <v>68191.463796511249</v>
          </cell>
          <cell r="X31">
            <v>83628.913209677266</v>
          </cell>
          <cell r="Y31">
            <v>78993.170268206872</v>
          </cell>
          <cell r="Z31">
            <v>86487.080080833606</v>
          </cell>
          <cell r="AA31">
            <v>82077.089347828325</v>
          </cell>
          <cell r="AB31">
            <v>71591.04783072893</v>
          </cell>
          <cell r="AC31">
            <v>68753.143273328009</v>
          </cell>
        </row>
        <row r="32">
          <cell r="A32" t="str">
            <v>work_prg_ext</v>
          </cell>
          <cell r="B32" t="str">
            <v>BL0520.extern</v>
          </cell>
          <cell r="D32">
            <v>370</v>
          </cell>
          <cell r="E32" t="str">
            <v xml:space="preserve">         2. Work in process - extern</v>
          </cell>
          <cell r="H32" t="str">
            <v>ManOldData, ManInpFin</v>
          </cell>
          <cell r="J32">
            <v>1346</v>
          </cell>
          <cell r="K32">
            <v>419</v>
          </cell>
          <cell r="L32">
            <v>0</v>
          </cell>
          <cell r="M32">
            <v>350</v>
          </cell>
          <cell r="N32">
            <v>350</v>
          </cell>
          <cell r="O32">
            <v>350</v>
          </cell>
          <cell r="P32">
            <v>350</v>
          </cell>
          <cell r="Q32">
            <v>350</v>
          </cell>
          <cell r="R32">
            <v>350</v>
          </cell>
          <cell r="S32">
            <v>350</v>
          </cell>
          <cell r="T32">
            <v>350</v>
          </cell>
          <cell r="U32">
            <v>350</v>
          </cell>
          <cell r="V32">
            <v>350</v>
          </cell>
          <cell r="W32">
            <v>350</v>
          </cell>
          <cell r="X32">
            <v>350</v>
          </cell>
          <cell r="Y32">
            <v>350</v>
          </cell>
          <cell r="Z32">
            <v>350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work_prg_int</v>
          </cell>
          <cell r="B33" t="str">
            <v>BL0520.intern</v>
          </cell>
          <cell r="D33">
            <v>380</v>
          </cell>
          <cell r="E33" t="str">
            <v xml:space="preserve">         2. Work in process - intern</v>
          </cell>
          <cell r="H33" t="str">
            <v>ManOldData, ManInpFin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Wrk_progr</v>
          </cell>
          <cell r="B34" t="str">
            <v>BL0520</v>
          </cell>
          <cell r="C34" t="str">
            <v>B</v>
          </cell>
          <cell r="D34">
            <v>390</v>
          </cell>
          <cell r="E34" t="str">
            <v>Work in progress</v>
          </cell>
          <cell r="H34" t="str">
            <v>BalanceSheet</v>
          </cell>
          <cell r="J34">
            <v>1346</v>
          </cell>
          <cell r="K34">
            <v>419</v>
          </cell>
          <cell r="L34">
            <v>0</v>
          </cell>
          <cell r="M34">
            <v>350</v>
          </cell>
          <cell r="N34">
            <v>350</v>
          </cell>
          <cell r="O34">
            <v>350</v>
          </cell>
          <cell r="P34">
            <v>350</v>
          </cell>
          <cell r="Q34">
            <v>350</v>
          </cell>
          <cell r="R34">
            <v>350</v>
          </cell>
          <cell r="S34">
            <v>350</v>
          </cell>
          <cell r="T34">
            <v>350</v>
          </cell>
          <cell r="U34">
            <v>350</v>
          </cell>
          <cell r="V34">
            <v>350</v>
          </cell>
          <cell r="W34">
            <v>350</v>
          </cell>
          <cell r="X34">
            <v>350</v>
          </cell>
          <cell r="Y34">
            <v>350</v>
          </cell>
          <cell r="Z34">
            <v>350</v>
          </cell>
          <cell r="AA34">
            <v>0</v>
          </cell>
          <cell r="AB34">
            <v>0</v>
          </cell>
          <cell r="AC34">
            <v>0</v>
          </cell>
        </row>
        <row r="35">
          <cell r="A35" t="str">
            <v>fin_good_merch_ext</v>
          </cell>
          <cell r="B35" t="str">
            <v>BL0530.extern</v>
          </cell>
          <cell r="D35">
            <v>400</v>
          </cell>
          <cell r="E35" t="str">
            <v xml:space="preserve">         3. Finished goods and merchandise - extern</v>
          </cell>
          <cell r="H35" t="str">
            <v>ManOldData, ManInpFin</v>
          </cell>
          <cell r="J35">
            <v>85046</v>
          </cell>
          <cell r="K35">
            <v>132671</v>
          </cell>
          <cell r="L35">
            <v>70000</v>
          </cell>
          <cell r="M35">
            <v>84217.123387725907</v>
          </cell>
          <cell r="N35">
            <v>46062.759307867724</v>
          </cell>
          <cell r="O35">
            <v>75037.029618066066</v>
          </cell>
          <cell r="P35">
            <v>68401.91872988618</v>
          </cell>
          <cell r="Q35">
            <v>63435.220223811411</v>
          </cell>
          <cell r="R35">
            <v>56980.091864411872</v>
          </cell>
          <cell r="S35">
            <v>60175.444460448962</v>
          </cell>
          <cell r="T35">
            <v>56334.45491745742</v>
          </cell>
          <cell r="U35">
            <v>52481.360042347085</v>
          </cell>
          <cell r="V35">
            <v>49587.994426289151</v>
          </cell>
          <cell r="W35">
            <v>46235.563064286129</v>
          </cell>
          <cell r="X35">
            <v>46534.063025135336</v>
          </cell>
          <cell r="Y35">
            <v>46422.032000558189</v>
          </cell>
          <cell r="Z35">
            <v>46062.759307867724</v>
          </cell>
          <cell r="AA35">
            <v>46828.094465521295</v>
          </cell>
          <cell r="AB35">
            <v>49239.970745799852</v>
          </cell>
          <cell r="AC35">
            <v>49608.06877720941</v>
          </cell>
        </row>
        <row r="36">
          <cell r="A36" t="str">
            <v>fin_good_merch_int</v>
          </cell>
          <cell r="B36" t="str">
            <v>BL0530.intern</v>
          </cell>
          <cell r="D36">
            <v>410</v>
          </cell>
          <cell r="E36" t="str">
            <v xml:space="preserve">         3. Finished goods and merchandise - intern</v>
          </cell>
          <cell r="H36" t="str">
            <v>ManOldData, ManInpFin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Fin_good_merch</v>
          </cell>
          <cell r="B37" t="str">
            <v>BL0530</v>
          </cell>
          <cell r="C37" t="str">
            <v>B</v>
          </cell>
          <cell r="D37">
            <v>420</v>
          </cell>
          <cell r="E37" t="str">
            <v>Finished goods and merchandise</v>
          </cell>
          <cell r="H37" t="str">
            <v>BalanceSheet</v>
          </cell>
          <cell r="J37">
            <v>85046</v>
          </cell>
          <cell r="K37">
            <v>132671</v>
          </cell>
          <cell r="L37">
            <v>70000</v>
          </cell>
          <cell r="M37">
            <v>84217.123387725907</v>
          </cell>
          <cell r="N37">
            <v>46062.759307867724</v>
          </cell>
          <cell r="O37">
            <v>75037.029618066066</v>
          </cell>
          <cell r="P37">
            <v>68401.91872988618</v>
          </cell>
          <cell r="Q37">
            <v>63435.220223811411</v>
          </cell>
          <cell r="R37">
            <v>56980.091864411872</v>
          </cell>
          <cell r="S37">
            <v>60175.444460448962</v>
          </cell>
          <cell r="T37">
            <v>56334.45491745742</v>
          </cell>
          <cell r="U37">
            <v>52481.360042347085</v>
          </cell>
          <cell r="V37">
            <v>49587.994426289151</v>
          </cell>
          <cell r="W37">
            <v>46235.563064286129</v>
          </cell>
          <cell r="X37">
            <v>46534.063025135336</v>
          </cell>
          <cell r="Y37">
            <v>46422.032000558189</v>
          </cell>
          <cell r="Z37">
            <v>46062.759307867724</v>
          </cell>
          <cell r="AA37">
            <v>46828.094465521295</v>
          </cell>
          <cell r="AB37">
            <v>49239.970745799852</v>
          </cell>
          <cell r="AC37">
            <v>49608.06877720941</v>
          </cell>
        </row>
        <row r="38">
          <cell r="A38" t="str">
            <v>adv_paym_ext</v>
          </cell>
          <cell r="B38" t="str">
            <v>BL0540.extern</v>
          </cell>
          <cell r="D38">
            <v>430</v>
          </cell>
          <cell r="E38" t="str">
            <v xml:space="preserve">         4. Advance payments - extern</v>
          </cell>
          <cell r="H38" t="str">
            <v>ManOldData, ManInpFin</v>
          </cell>
          <cell r="J38">
            <v>1973</v>
          </cell>
          <cell r="K38">
            <v>5260</v>
          </cell>
          <cell r="L38">
            <v>5000</v>
          </cell>
          <cell r="M38">
            <v>6000</v>
          </cell>
          <cell r="N38">
            <v>5255</v>
          </cell>
          <cell r="O38">
            <v>5255</v>
          </cell>
          <cell r="P38">
            <v>5255</v>
          </cell>
          <cell r="Q38">
            <v>5255</v>
          </cell>
          <cell r="R38">
            <v>5255</v>
          </cell>
          <cell r="S38">
            <v>5255</v>
          </cell>
          <cell r="T38">
            <v>5255</v>
          </cell>
          <cell r="U38">
            <v>5255</v>
          </cell>
          <cell r="V38">
            <v>5255</v>
          </cell>
          <cell r="W38">
            <v>5255</v>
          </cell>
          <cell r="X38">
            <v>5255</v>
          </cell>
          <cell r="Y38">
            <v>5255</v>
          </cell>
          <cell r="Z38">
            <v>5255</v>
          </cell>
          <cell r="AA38">
            <v>4618</v>
          </cell>
          <cell r="AB38">
            <v>4071</v>
          </cell>
          <cell r="AC38">
            <v>3598</v>
          </cell>
        </row>
        <row r="39">
          <cell r="A39" t="str">
            <v>adv_paym_int</v>
          </cell>
          <cell r="B39" t="str">
            <v>BL0540.intern</v>
          </cell>
          <cell r="D39">
            <v>440</v>
          </cell>
          <cell r="E39" t="str">
            <v xml:space="preserve">         4. Advance payments - intern</v>
          </cell>
          <cell r="H39" t="str">
            <v>ManOldData, ManInpFin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Adv_Paym</v>
          </cell>
          <cell r="B40" t="str">
            <v>BL0540</v>
          </cell>
          <cell r="C40" t="str">
            <v>B</v>
          </cell>
          <cell r="D40">
            <v>450</v>
          </cell>
          <cell r="E40" t="str">
            <v>Advanced Payments</v>
          </cell>
          <cell r="H40" t="str">
            <v>BalanceSheet</v>
          </cell>
          <cell r="J40">
            <v>1973</v>
          </cell>
          <cell r="K40">
            <v>5260</v>
          </cell>
          <cell r="L40">
            <v>5000</v>
          </cell>
          <cell r="M40">
            <v>6000</v>
          </cell>
          <cell r="N40">
            <v>5255</v>
          </cell>
          <cell r="O40">
            <v>5255</v>
          </cell>
          <cell r="P40">
            <v>5255</v>
          </cell>
          <cell r="Q40">
            <v>5255</v>
          </cell>
          <cell r="R40">
            <v>5255</v>
          </cell>
          <cell r="S40">
            <v>5255</v>
          </cell>
          <cell r="T40">
            <v>5255</v>
          </cell>
          <cell r="U40">
            <v>5255</v>
          </cell>
          <cell r="V40">
            <v>5255</v>
          </cell>
          <cell r="W40">
            <v>5255</v>
          </cell>
          <cell r="X40">
            <v>5255</v>
          </cell>
          <cell r="Y40">
            <v>5255</v>
          </cell>
          <cell r="Z40">
            <v>5255</v>
          </cell>
          <cell r="AA40">
            <v>4618</v>
          </cell>
          <cell r="AB40">
            <v>4071</v>
          </cell>
          <cell r="AC40">
            <v>3598</v>
          </cell>
        </row>
        <row r="41">
          <cell r="A41" t="str">
            <v>Receiv_oth_ASS</v>
          </cell>
          <cell r="B41" t="str">
            <v>BL9050</v>
          </cell>
          <cell r="C41" t="str">
            <v>B</v>
          </cell>
          <cell r="D41">
            <v>460</v>
          </cell>
          <cell r="E41" t="str">
            <v>Receivables and other assets</v>
          </cell>
          <cell r="H41" t="str">
            <v>BalanceSheet</v>
          </cell>
          <cell r="J41">
            <v>1043224</v>
          </cell>
          <cell r="K41">
            <v>1247831</v>
          </cell>
          <cell r="L41">
            <v>1240000</v>
          </cell>
          <cell r="M41">
            <v>1531673.5199999996</v>
          </cell>
          <cell r="N41">
            <v>1521866.264274304</v>
          </cell>
          <cell r="O41">
            <v>1556133.3126081121</v>
          </cell>
          <cell r="P41">
            <v>1679363.6539574009</v>
          </cell>
          <cell r="Q41">
            <v>1549354.9310933943</v>
          </cell>
          <cell r="R41">
            <v>1603941.7717842893</v>
          </cell>
          <cell r="S41">
            <v>1698196.4619512125</v>
          </cell>
          <cell r="T41">
            <v>1689085.6458054164</v>
          </cell>
          <cell r="U41">
            <v>1743594.3918852117</v>
          </cell>
          <cell r="V41">
            <v>1884835.8144064629</v>
          </cell>
          <cell r="W41">
            <v>1970829.4434712143</v>
          </cell>
          <cell r="X41">
            <v>1907554.071550847</v>
          </cell>
          <cell r="Y41">
            <v>1800205.1218939181</v>
          </cell>
          <cell r="Z41">
            <v>1521866.264274304</v>
          </cell>
          <cell r="AA41">
            <v>1568168.7567743955</v>
          </cell>
          <cell r="AB41">
            <v>1594082.0593013726</v>
          </cell>
          <cell r="AC41">
            <v>1642182.6811286174</v>
          </cell>
        </row>
        <row r="42">
          <cell r="A42" t="str">
            <v>Trad_acc_receiv</v>
          </cell>
          <cell r="B42" t="str">
            <v>BL0610</v>
          </cell>
          <cell r="C42" t="str">
            <v>B</v>
          </cell>
          <cell r="D42">
            <v>470</v>
          </cell>
          <cell r="E42" t="str">
            <v>Trade accounts receivable</v>
          </cell>
          <cell r="H42" t="str">
            <v>ManOldData, ManInpFin</v>
          </cell>
          <cell r="J42">
            <v>1004911</v>
          </cell>
          <cell r="K42">
            <v>1204873</v>
          </cell>
          <cell r="L42">
            <v>1200000</v>
          </cell>
          <cell r="M42">
            <v>1254596.9999999995</v>
          </cell>
          <cell r="N42">
            <v>1277643.0642743038</v>
          </cell>
          <cell r="O42">
            <v>1311910.1126081119</v>
          </cell>
          <cell r="P42">
            <v>1435140.4539574008</v>
          </cell>
          <cell r="Q42">
            <v>1305131.7310933941</v>
          </cell>
          <cell r="R42">
            <v>1359718.5717842891</v>
          </cell>
          <cell r="S42">
            <v>1453973.2619512123</v>
          </cell>
          <cell r="T42">
            <v>1444862.4458054162</v>
          </cell>
          <cell r="U42">
            <v>1499371.1918852115</v>
          </cell>
          <cell r="V42">
            <v>1640612.6144064628</v>
          </cell>
          <cell r="W42">
            <v>1726606.2434712141</v>
          </cell>
          <cell r="X42">
            <v>1663330.8715508468</v>
          </cell>
          <cell r="Y42">
            <v>1555981.921893918</v>
          </cell>
          <cell r="Z42">
            <v>1277643.0642743038</v>
          </cell>
          <cell r="AA42">
            <v>1332894.7197743955</v>
          </cell>
          <cell r="AB42">
            <v>1387677.6116513726</v>
          </cell>
          <cell r="AC42">
            <v>1453752.6097611175</v>
          </cell>
        </row>
        <row r="43">
          <cell r="A43" t="str">
            <v>Receiv_aff_comp</v>
          </cell>
          <cell r="B43" t="str">
            <v>BL0620</v>
          </cell>
          <cell r="C43" t="str">
            <v>B</v>
          </cell>
          <cell r="D43">
            <v>480</v>
          </cell>
          <cell r="E43" t="str">
            <v>Receivable from affiliated companies</v>
          </cell>
          <cell r="H43" t="str">
            <v>ManOldData, ManInpFin</v>
          </cell>
          <cell r="J43">
            <v>0</v>
          </cell>
          <cell r="K43">
            <v>0</v>
          </cell>
          <cell r="L43">
            <v>0</v>
          </cell>
          <cell r="M43">
            <v>55200</v>
          </cell>
          <cell r="N43">
            <v>36802.259999999995</v>
          </cell>
          <cell r="O43">
            <v>36802.259999999995</v>
          </cell>
          <cell r="P43">
            <v>36802.259999999995</v>
          </cell>
          <cell r="Q43">
            <v>36802.259999999995</v>
          </cell>
          <cell r="R43">
            <v>36802.259999999995</v>
          </cell>
          <cell r="S43">
            <v>36802.259999999995</v>
          </cell>
          <cell r="T43">
            <v>36802.259999999995</v>
          </cell>
          <cell r="U43">
            <v>36802.259999999995</v>
          </cell>
          <cell r="V43">
            <v>36802.259999999995</v>
          </cell>
          <cell r="W43">
            <v>36802.259999999995</v>
          </cell>
          <cell r="X43">
            <v>36802.259999999995</v>
          </cell>
          <cell r="Y43">
            <v>36802.259999999995</v>
          </cell>
          <cell r="Z43">
            <v>36802.259999999995</v>
          </cell>
          <cell r="AA43">
            <v>32112.146999999997</v>
          </cell>
          <cell r="AB43">
            <v>27656.539650000006</v>
          </cell>
          <cell r="AC43">
            <v>23423.712667500004</v>
          </cell>
        </row>
        <row r="44">
          <cell r="A44" t="str">
            <v>Receiv_as_rel_Comp</v>
          </cell>
          <cell r="B44" t="str">
            <v>BL0630</v>
          </cell>
          <cell r="C44" t="str">
            <v>B</v>
          </cell>
          <cell r="D44">
            <v>490</v>
          </cell>
          <cell r="E44" t="str">
            <v>Receivables from as. and. rel. Comp.</v>
          </cell>
          <cell r="H44" t="str">
            <v>ManOldData, ManInpFin</v>
          </cell>
          <cell r="I44" t="str">
            <v>Bilanz, Töchter?</v>
          </cell>
          <cell r="J44">
            <v>0</v>
          </cell>
          <cell r="K44">
            <v>0</v>
          </cell>
          <cell r="L44">
            <v>0</v>
          </cell>
          <cell r="M44">
            <v>43199.520000000004</v>
          </cell>
          <cell r="N44">
            <v>38039.339999999997</v>
          </cell>
          <cell r="O44">
            <v>38039.339999999997</v>
          </cell>
          <cell r="P44">
            <v>38039.339999999997</v>
          </cell>
          <cell r="Q44">
            <v>38039.339999999997</v>
          </cell>
          <cell r="R44">
            <v>38039.339999999997</v>
          </cell>
          <cell r="S44">
            <v>38039.339999999997</v>
          </cell>
          <cell r="T44">
            <v>38039.339999999997</v>
          </cell>
          <cell r="U44">
            <v>38039.339999999997</v>
          </cell>
          <cell r="V44">
            <v>38039.339999999997</v>
          </cell>
          <cell r="W44">
            <v>38039.339999999997</v>
          </cell>
          <cell r="X44">
            <v>38039.339999999997</v>
          </cell>
          <cell r="Y44">
            <v>38039.339999999997</v>
          </cell>
          <cell r="Z44">
            <v>38039.339999999997</v>
          </cell>
          <cell r="AA44">
            <v>33137.22</v>
          </cell>
          <cell r="AB44">
            <v>28480.92</v>
          </cell>
          <cell r="AC44">
            <v>24057.179999999993</v>
          </cell>
        </row>
        <row r="45">
          <cell r="A45" t="str">
            <v>Oth_ASS</v>
          </cell>
          <cell r="B45" t="str">
            <v>BL0640</v>
          </cell>
          <cell r="C45" t="str">
            <v>B</v>
          </cell>
          <cell r="D45">
            <v>500</v>
          </cell>
          <cell r="E45" t="str">
            <v>Other assets</v>
          </cell>
          <cell r="H45" t="str">
            <v>ManOldData, ManInpFin</v>
          </cell>
          <cell r="J45">
            <v>38313</v>
          </cell>
          <cell r="K45">
            <v>42958</v>
          </cell>
          <cell r="L45">
            <v>40000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 t="str">
            <v>Market_sec</v>
          </cell>
          <cell r="B46" t="str">
            <v>BL9060</v>
          </cell>
          <cell r="C46" t="str">
            <v>B</v>
          </cell>
          <cell r="D46">
            <v>510</v>
          </cell>
          <cell r="E46" t="str">
            <v>Marketable securities</v>
          </cell>
          <cell r="H46" t="str">
            <v>BalanceSheet</v>
          </cell>
          <cell r="J46">
            <v>78462</v>
          </cell>
          <cell r="K46">
            <v>1064386</v>
          </cell>
          <cell r="L46">
            <v>1400825</v>
          </cell>
          <cell r="M46">
            <v>2177233.4821675532</v>
          </cell>
          <cell r="N46">
            <v>3043888.2719614767</v>
          </cell>
          <cell r="O46">
            <v>2243249.9244946986</v>
          </cell>
          <cell r="P46">
            <v>2272948.5770444442</v>
          </cell>
          <cell r="Q46">
            <v>2471792.8182525914</v>
          </cell>
          <cell r="R46">
            <v>2496142.8589174841</v>
          </cell>
          <cell r="S46">
            <v>2566289.0666601676</v>
          </cell>
          <cell r="T46">
            <v>2494931.4494631924</v>
          </cell>
          <cell r="U46">
            <v>2603035.854860289</v>
          </cell>
          <cell r="V46">
            <v>2201743.9731624015</v>
          </cell>
          <cell r="W46">
            <v>2243434.9656951763</v>
          </cell>
          <cell r="X46">
            <v>2406201.7064375225</v>
          </cell>
          <cell r="Y46">
            <v>2714547.4609225411</v>
          </cell>
          <cell r="Z46">
            <v>3043888.2719616592</v>
          </cell>
          <cell r="AA46">
            <v>4305754.1492266338</v>
          </cell>
          <cell r="AB46">
            <v>6008630.4087063335</v>
          </cell>
          <cell r="AC46">
            <v>7835407.4031664021</v>
          </cell>
        </row>
        <row r="47">
          <cell r="A47" t="str">
            <v>Inv_aff_comp_ms</v>
          </cell>
          <cell r="B47" t="str">
            <v>BL0710</v>
          </cell>
          <cell r="C47" t="str">
            <v>B</v>
          </cell>
          <cell r="D47">
            <v>520</v>
          </cell>
          <cell r="E47" t="str">
            <v>Investments in affiliated companies</v>
          </cell>
          <cell r="H47" t="str">
            <v>ManOldData, ManInpFin</v>
          </cell>
          <cell r="I47" t="str">
            <v>Bilanz, Töchter?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 t="str">
            <v>Treas_share</v>
          </cell>
          <cell r="B48" t="str">
            <v>BL0720</v>
          </cell>
          <cell r="C48" t="str">
            <v>B</v>
          </cell>
          <cell r="D48">
            <v>530</v>
          </cell>
          <cell r="E48" t="str">
            <v>Treassury shares</v>
          </cell>
          <cell r="H48" t="str">
            <v>ManOldData, ManInpFin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 t="str">
            <v>Oth_market_sec</v>
          </cell>
          <cell r="B49" t="str">
            <v>BL0730</v>
          </cell>
          <cell r="C49" t="str">
            <v>B</v>
          </cell>
          <cell r="D49">
            <v>540</v>
          </cell>
          <cell r="E49" t="str">
            <v>Other marketable securities</v>
          </cell>
          <cell r="H49" t="str">
            <v>ManOldData, ManInpFin</v>
          </cell>
          <cell r="J49">
            <v>78462</v>
          </cell>
          <cell r="K49">
            <v>1064386</v>
          </cell>
          <cell r="L49">
            <v>1400825</v>
          </cell>
          <cell r="M49">
            <v>2177233.4821675532</v>
          </cell>
          <cell r="N49">
            <v>3043888.2719614767</v>
          </cell>
          <cell r="O49">
            <v>2243249.9244946986</v>
          </cell>
          <cell r="P49">
            <v>2272948.5770444442</v>
          </cell>
          <cell r="Q49">
            <v>2471792.8182525914</v>
          </cell>
          <cell r="R49">
            <v>2496142.8589174841</v>
          </cell>
          <cell r="S49">
            <v>2566289.0666601676</v>
          </cell>
          <cell r="T49">
            <v>2494931.4494631924</v>
          </cell>
          <cell r="U49">
            <v>2603035.854860289</v>
          </cell>
          <cell r="V49">
            <v>2201743.9731624015</v>
          </cell>
          <cell r="W49">
            <v>2243434.9656951763</v>
          </cell>
          <cell r="X49">
            <v>2406201.7064375225</v>
          </cell>
          <cell r="Y49">
            <v>2714547.4609225411</v>
          </cell>
          <cell r="Z49">
            <v>3043888.2719616592</v>
          </cell>
          <cell r="AA49">
            <v>4305754.1492266338</v>
          </cell>
          <cell r="AB49">
            <v>6008630.4087063335</v>
          </cell>
          <cell r="AC49">
            <v>7835407.4031664021</v>
          </cell>
        </row>
        <row r="50">
          <cell r="A50" t="str">
            <v>Oth_market_sec_inp</v>
          </cell>
          <cell r="J50">
            <v>0</v>
          </cell>
          <cell r="K50">
            <v>0</v>
          </cell>
          <cell r="L50">
            <v>0</v>
          </cell>
          <cell r="M50">
            <v>700000</v>
          </cell>
          <cell r="N50">
            <v>735000</v>
          </cell>
          <cell r="O50">
            <v>700000</v>
          </cell>
          <cell r="P50">
            <v>700000</v>
          </cell>
          <cell r="Q50">
            <v>700000</v>
          </cell>
          <cell r="R50">
            <v>600000</v>
          </cell>
          <cell r="S50">
            <v>600000</v>
          </cell>
          <cell r="T50">
            <v>650000</v>
          </cell>
          <cell r="U50">
            <v>700000</v>
          </cell>
          <cell r="V50">
            <v>800000</v>
          </cell>
          <cell r="W50">
            <v>850000</v>
          </cell>
          <cell r="X50">
            <v>800000</v>
          </cell>
          <cell r="Y50">
            <v>700000</v>
          </cell>
          <cell r="Z50">
            <v>735000</v>
          </cell>
          <cell r="AA50">
            <v>900000</v>
          </cell>
          <cell r="AB50">
            <v>1000000</v>
          </cell>
          <cell r="AC50">
            <v>1000000</v>
          </cell>
        </row>
        <row r="51">
          <cell r="A51" t="str">
            <v>Oth_market_sec_new</v>
          </cell>
          <cell r="J51">
            <v>0</v>
          </cell>
          <cell r="K51">
            <v>0</v>
          </cell>
          <cell r="L51">
            <v>0</v>
          </cell>
          <cell r="M51">
            <v>1477233.4821675532</v>
          </cell>
          <cell r="N51">
            <v>2308888.2719614767</v>
          </cell>
          <cell r="O51">
            <v>1543249.9244946986</v>
          </cell>
          <cell r="P51">
            <v>1572948.5770444442</v>
          </cell>
          <cell r="Q51">
            <v>1771792.8182525914</v>
          </cell>
          <cell r="R51">
            <v>1896142.8589174841</v>
          </cell>
          <cell r="S51">
            <v>1966289.0666601676</v>
          </cell>
          <cell r="T51">
            <v>1844931.4494631924</v>
          </cell>
          <cell r="U51">
            <v>1903035.854860289</v>
          </cell>
          <cell r="V51">
            <v>1401743.9731624015</v>
          </cell>
          <cell r="W51">
            <v>1393434.9656951763</v>
          </cell>
          <cell r="X51">
            <v>1606201.7064375225</v>
          </cell>
          <cell r="Y51">
            <v>2014547.4609225411</v>
          </cell>
          <cell r="Z51">
            <v>2308888.2719616592</v>
          </cell>
          <cell r="AA51">
            <v>3405754.1492266338</v>
          </cell>
          <cell r="AB51">
            <v>5008630.4087063335</v>
          </cell>
          <cell r="AC51">
            <v>6835407.4031664021</v>
          </cell>
        </row>
        <row r="52">
          <cell r="A52" t="str">
            <v>Check_pet_book_cash</v>
          </cell>
          <cell r="H52" t="str">
            <v>ManOldData, ManInpFin</v>
          </cell>
          <cell r="J52">
            <v>626538</v>
          </cell>
          <cell r="K52">
            <v>909728</v>
          </cell>
          <cell r="L52">
            <v>355000</v>
          </cell>
          <cell r="M52">
            <v>350000</v>
          </cell>
          <cell r="N52">
            <v>350000</v>
          </cell>
          <cell r="O52">
            <v>350000</v>
          </cell>
          <cell r="P52">
            <v>350000</v>
          </cell>
          <cell r="Q52">
            <v>350000</v>
          </cell>
          <cell r="R52">
            <v>350000</v>
          </cell>
          <cell r="S52">
            <v>350000</v>
          </cell>
          <cell r="T52">
            <v>350000</v>
          </cell>
          <cell r="U52">
            <v>350000</v>
          </cell>
          <cell r="V52">
            <v>350000</v>
          </cell>
          <cell r="W52">
            <v>350000</v>
          </cell>
          <cell r="X52">
            <v>350000</v>
          </cell>
          <cell r="Y52">
            <v>350000</v>
          </cell>
          <cell r="Z52">
            <v>350000</v>
          </cell>
          <cell r="AA52">
            <v>350000</v>
          </cell>
          <cell r="AB52">
            <v>350000</v>
          </cell>
          <cell r="AC52">
            <v>350000</v>
          </cell>
        </row>
        <row r="53">
          <cell r="A53" t="str">
            <v>Check_pet_book_cash_inp</v>
          </cell>
          <cell r="B53" t="str">
            <v>BL0810</v>
          </cell>
          <cell r="C53" t="str">
            <v>B</v>
          </cell>
          <cell r="D53">
            <v>550</v>
          </cell>
          <cell r="E53" t="str">
            <v>Checks, petty cash, cash in books</v>
          </cell>
          <cell r="J53">
            <v>0</v>
          </cell>
          <cell r="K53">
            <v>0</v>
          </cell>
          <cell r="L53">
            <v>0</v>
          </cell>
          <cell r="M53">
            <v>350000</v>
          </cell>
          <cell r="N53">
            <v>350000</v>
          </cell>
          <cell r="O53">
            <v>350000</v>
          </cell>
          <cell r="P53">
            <v>350000</v>
          </cell>
          <cell r="Q53">
            <v>350000</v>
          </cell>
          <cell r="R53">
            <v>350000</v>
          </cell>
          <cell r="S53">
            <v>350000</v>
          </cell>
          <cell r="T53">
            <v>350000</v>
          </cell>
          <cell r="U53">
            <v>350000</v>
          </cell>
          <cell r="V53">
            <v>350000</v>
          </cell>
          <cell r="W53">
            <v>350000</v>
          </cell>
          <cell r="X53">
            <v>350000</v>
          </cell>
          <cell r="Y53">
            <v>350000</v>
          </cell>
          <cell r="Z53">
            <v>350000</v>
          </cell>
          <cell r="AA53">
            <v>350000</v>
          </cell>
          <cell r="AB53">
            <v>350000</v>
          </cell>
          <cell r="AC53">
            <v>350000</v>
          </cell>
        </row>
        <row r="54">
          <cell r="A54" t="str">
            <v>Check_pet_book_cash_new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>Prep_exp_def_charg_tax</v>
          </cell>
          <cell r="B55" t="str">
            <v>BL0910</v>
          </cell>
          <cell r="C55" t="str">
            <v>B</v>
          </cell>
          <cell r="D55">
            <v>560</v>
          </cell>
          <cell r="E55" t="str">
            <v>Prepaid exp., deferred charges/tax</v>
          </cell>
          <cell r="H55" t="str">
            <v>ManOldData, ManInpFin</v>
          </cell>
          <cell r="J55">
            <v>20077</v>
          </cell>
          <cell r="K55">
            <v>100442</v>
          </cell>
          <cell r="L55">
            <v>15000</v>
          </cell>
          <cell r="M55">
            <v>76614.539999999994</v>
          </cell>
          <cell r="N55">
            <v>52778.26</v>
          </cell>
          <cell r="O55">
            <v>52778.26</v>
          </cell>
          <cell r="P55">
            <v>52778.26</v>
          </cell>
          <cell r="Q55">
            <v>52778.26</v>
          </cell>
          <cell r="R55">
            <v>52778.26</v>
          </cell>
          <cell r="S55">
            <v>52778.26</v>
          </cell>
          <cell r="T55">
            <v>52778.26</v>
          </cell>
          <cell r="U55">
            <v>52778.26</v>
          </cell>
          <cell r="V55">
            <v>52778.26</v>
          </cell>
          <cell r="W55">
            <v>52778.26</v>
          </cell>
          <cell r="X55">
            <v>52778.26</v>
          </cell>
          <cell r="Y55">
            <v>52778.26</v>
          </cell>
          <cell r="Z55">
            <v>52778.26</v>
          </cell>
          <cell r="AA55">
            <v>28948.835600000002</v>
          </cell>
          <cell r="AB55">
            <v>21436.449228000001</v>
          </cell>
          <cell r="AC55">
            <v>21398.381675640001</v>
          </cell>
        </row>
        <row r="56">
          <cell r="A56" t="str">
            <v>Total assets</v>
          </cell>
          <cell r="B56" t="str">
            <v>BL9920</v>
          </cell>
          <cell r="C56" t="str">
            <v>B</v>
          </cell>
          <cell r="D56">
            <v>570</v>
          </cell>
          <cell r="E56" t="str">
            <v>Total assets</v>
          </cell>
          <cell r="H56" t="str">
            <v>BalanceSheet</v>
          </cell>
          <cell r="J56">
            <v>9979396</v>
          </cell>
          <cell r="K56">
            <v>13945176</v>
          </cell>
          <cell r="L56">
            <v>14931758.403497554</v>
          </cell>
          <cell r="M56">
            <v>15176044.185173951</v>
          </cell>
          <cell r="N56">
            <v>15984988.203361245</v>
          </cell>
          <cell r="O56">
            <v>15188420.820066979</v>
          </cell>
          <cell r="P56">
            <v>15298582.964223834</v>
          </cell>
          <cell r="Q56">
            <v>15397836.26533979</v>
          </cell>
          <cell r="R56">
            <v>15507097.47160296</v>
          </cell>
          <cell r="S56">
            <v>15622053.601223305</v>
          </cell>
          <cell r="T56">
            <v>15731666.896492053</v>
          </cell>
          <cell r="U56">
            <v>15866877.678557178</v>
          </cell>
          <cell r="V56">
            <v>15471812.568118334</v>
          </cell>
          <cell r="W56">
            <v>15577071.164356483</v>
          </cell>
          <cell r="X56">
            <v>15696435.15358266</v>
          </cell>
          <cell r="Y56">
            <v>15834953.17809684</v>
          </cell>
          <cell r="Z56">
            <v>15984988.203361427</v>
          </cell>
          <cell r="AA56">
            <v>17078655.518052887</v>
          </cell>
          <cell r="AB56">
            <v>18258426.559271391</v>
          </cell>
          <cell r="AC56">
            <v>19642446.975802667</v>
          </cell>
        </row>
        <row r="57">
          <cell r="A57" t="str">
            <v>Shareho_equ</v>
          </cell>
          <cell r="B57" t="str">
            <v>BL9930</v>
          </cell>
          <cell r="C57" t="str">
            <v>B</v>
          </cell>
          <cell r="D57">
            <v>580</v>
          </cell>
          <cell r="E57" t="str">
            <v>Shareholders equity</v>
          </cell>
          <cell r="H57" t="str">
            <v>BalanceSheet</v>
          </cell>
          <cell r="J57">
            <v>8486054</v>
          </cell>
          <cell r="K57">
            <v>11365054</v>
          </cell>
          <cell r="L57">
            <v>13709557.98469647</v>
          </cell>
          <cell r="M57">
            <v>13067836.786209488</v>
          </cell>
          <cell r="N57">
            <v>14165884.062324293</v>
          </cell>
          <cell r="O57">
            <v>13194973.679030025</v>
          </cell>
          <cell r="P57">
            <v>13325012.82318688</v>
          </cell>
          <cell r="Q57">
            <v>13444142.124302836</v>
          </cell>
          <cell r="R57">
            <v>13569039.330566006</v>
          </cell>
          <cell r="S57">
            <v>13699631.460186351</v>
          </cell>
          <cell r="T57">
            <v>13824880.755455099</v>
          </cell>
          <cell r="U57">
            <v>13975727.537520226</v>
          </cell>
          <cell r="V57">
            <v>13606298.427081382</v>
          </cell>
          <cell r="W57">
            <v>13737193.023319529</v>
          </cell>
          <cell r="X57">
            <v>13882193.012545709</v>
          </cell>
          <cell r="Y57">
            <v>14026347.037059886</v>
          </cell>
          <cell r="Z57">
            <v>14165884.062324475</v>
          </cell>
          <cell r="AA57">
            <v>15257953.85568852</v>
          </cell>
          <cell r="AB57">
            <v>16442344.00769053</v>
          </cell>
          <cell r="AC57">
            <v>17806521.031458247</v>
          </cell>
        </row>
        <row r="58">
          <cell r="A58" t="str">
            <v>Cap_Stock</v>
          </cell>
          <cell r="B58" t="str">
            <v>BL1010</v>
          </cell>
          <cell r="C58" t="str">
            <v>B</v>
          </cell>
          <cell r="D58">
            <v>590</v>
          </cell>
          <cell r="E58" t="str">
            <v>Capital Stock</v>
          </cell>
          <cell r="H58" t="str">
            <v>ManOldData, ManInpFin</v>
          </cell>
          <cell r="J58">
            <v>7392738</v>
          </cell>
          <cell r="K58">
            <v>7392738</v>
          </cell>
          <cell r="L58">
            <v>7392738</v>
          </cell>
          <cell r="M58">
            <v>7392738</v>
          </cell>
          <cell r="N58">
            <v>7392738</v>
          </cell>
          <cell r="O58">
            <v>7392738</v>
          </cell>
          <cell r="P58">
            <v>7392738</v>
          </cell>
          <cell r="Q58">
            <v>7392738</v>
          </cell>
          <cell r="R58">
            <v>7392738</v>
          </cell>
          <cell r="S58">
            <v>7392738</v>
          </cell>
          <cell r="T58">
            <v>7392738</v>
          </cell>
          <cell r="U58">
            <v>7392738</v>
          </cell>
          <cell r="V58">
            <v>7392738</v>
          </cell>
          <cell r="W58">
            <v>7392738</v>
          </cell>
          <cell r="X58">
            <v>7392738</v>
          </cell>
          <cell r="Y58">
            <v>7392738</v>
          </cell>
          <cell r="Z58">
            <v>7392738</v>
          </cell>
          <cell r="AA58">
            <v>7392738</v>
          </cell>
          <cell r="AB58">
            <v>7392738</v>
          </cell>
          <cell r="AC58">
            <v>7392738</v>
          </cell>
        </row>
        <row r="59">
          <cell r="A59" t="str">
            <v>Add_paidin_cap_ret_Earn</v>
          </cell>
          <cell r="B59" t="str">
            <v>BL9070</v>
          </cell>
          <cell r="C59" t="str">
            <v>B</v>
          </cell>
          <cell r="D59">
            <v>600</v>
          </cell>
          <cell r="E59" t="str">
            <v>Add. paid-In capital a. ret. Earning</v>
          </cell>
          <cell r="H59" t="str">
            <v>BalanceSheet</v>
          </cell>
          <cell r="J59">
            <v>81841</v>
          </cell>
          <cell r="K59">
            <v>1349409</v>
          </cell>
          <cell r="L59">
            <v>1309145</v>
          </cell>
          <cell r="M59">
            <v>1929822</v>
          </cell>
          <cell r="N59">
            <v>3399545.9962094873</v>
          </cell>
          <cell r="O59">
            <v>1952363</v>
          </cell>
          <cell r="P59">
            <v>1974904</v>
          </cell>
          <cell r="Q59">
            <v>1997445</v>
          </cell>
          <cell r="R59">
            <v>2019986</v>
          </cell>
          <cell r="S59">
            <v>2042527</v>
          </cell>
          <cell r="T59">
            <v>2065068</v>
          </cell>
          <cell r="U59">
            <v>2087609</v>
          </cell>
          <cell r="V59">
            <v>3309381.9962094873</v>
          </cell>
          <cell r="W59">
            <v>3331922.9962094873</v>
          </cell>
          <cell r="X59">
            <v>3354463.9962094873</v>
          </cell>
          <cell r="Y59">
            <v>3377004.9962094873</v>
          </cell>
          <cell r="Z59">
            <v>3399545.9962094873</v>
          </cell>
          <cell r="AA59">
            <v>4678827.3523242939</v>
          </cell>
          <cell r="AB59">
            <v>6041389.1456885207</v>
          </cell>
          <cell r="AC59">
            <v>7496271.2976905303</v>
          </cell>
        </row>
        <row r="60">
          <cell r="A60" t="str">
            <v>Add_paidin_ cap</v>
          </cell>
          <cell r="B60" t="str">
            <v>BL1110</v>
          </cell>
          <cell r="C60" t="str">
            <v>B</v>
          </cell>
          <cell r="D60">
            <v>610</v>
          </cell>
          <cell r="E60" t="str">
            <v>Additional paid-in capital</v>
          </cell>
          <cell r="H60" t="str">
            <v>BalanceSheet</v>
          </cell>
          <cell r="J60">
            <v>1281848.6152467611</v>
          </cell>
          <cell r="K60">
            <v>81841</v>
          </cell>
          <cell r="L60">
            <v>1612093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 t="str">
            <v>Ret_earn_free</v>
          </cell>
          <cell r="H61" t="str">
            <v>ManOldData, ManInpFin</v>
          </cell>
          <cell r="J61">
            <v>0</v>
          </cell>
          <cell r="K61">
            <v>1267568</v>
          </cell>
          <cell r="L61">
            <v>337443.57710527629</v>
          </cell>
          <cell r="M61">
            <v>1538060</v>
          </cell>
          <cell r="N61">
            <v>1808552</v>
          </cell>
          <cell r="O61">
            <v>1560601</v>
          </cell>
          <cell r="P61">
            <v>1583142</v>
          </cell>
          <cell r="Q61">
            <v>1605683</v>
          </cell>
          <cell r="R61">
            <v>1628224</v>
          </cell>
          <cell r="S61">
            <v>1650765</v>
          </cell>
          <cell r="T61">
            <v>1673306</v>
          </cell>
          <cell r="U61">
            <v>1695847</v>
          </cell>
          <cell r="V61">
            <v>1718388</v>
          </cell>
          <cell r="W61">
            <v>1740929</v>
          </cell>
          <cell r="X61">
            <v>1763470</v>
          </cell>
          <cell r="Y61">
            <v>1786011</v>
          </cell>
          <cell r="Z61">
            <v>1808552</v>
          </cell>
          <cell r="AA61">
            <v>2079044</v>
          </cell>
          <cell r="AB61">
            <v>2349536</v>
          </cell>
          <cell r="AC61">
            <v>2620028</v>
          </cell>
        </row>
        <row r="62">
          <cell r="A62" t="str">
            <v>Ret_earn_reserv_lav</v>
          </cell>
          <cell r="J62">
            <v>0</v>
          </cell>
          <cell r="K62">
            <v>0</v>
          </cell>
          <cell r="L62">
            <v>0</v>
          </cell>
          <cell r="M62">
            <v>15496.050000000001</v>
          </cell>
          <cell r="N62">
            <v>102235.18931047439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86739.139310474391</v>
          </cell>
          <cell r="W62">
            <v>86739.139310474391</v>
          </cell>
          <cell r="X62">
            <v>86739.139310474391</v>
          </cell>
          <cell r="Y62">
            <v>86739.139310474391</v>
          </cell>
          <cell r="Z62">
            <v>86739.139310474391</v>
          </cell>
          <cell r="AA62">
            <v>168419.04261621472</v>
          </cell>
          <cell r="AB62">
            <v>254262.96778442606</v>
          </cell>
          <cell r="AC62">
            <v>344722.91088452656</v>
          </cell>
        </row>
        <row r="63">
          <cell r="A63" t="str">
            <v>Ret_earn_inp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A64" t="str">
            <v>Ret_earn</v>
          </cell>
          <cell r="B64" t="str">
            <v>BL1120</v>
          </cell>
          <cell r="C64" t="str">
            <v>B</v>
          </cell>
          <cell r="D64">
            <v>620</v>
          </cell>
          <cell r="E64" t="str">
            <v>Retained earnings</v>
          </cell>
          <cell r="H64" t="str">
            <v>ManOldData, ManInpFin</v>
          </cell>
          <cell r="J64">
            <v>0</v>
          </cell>
          <cell r="K64">
            <v>1267568</v>
          </cell>
          <cell r="L64">
            <v>493168</v>
          </cell>
          <cell r="M64">
            <v>1929822</v>
          </cell>
          <cell r="N64">
            <v>3399545.9962094873</v>
          </cell>
          <cell r="O64">
            <v>1952363</v>
          </cell>
          <cell r="P64">
            <v>1974904</v>
          </cell>
          <cell r="Q64">
            <v>1997445</v>
          </cell>
          <cell r="R64">
            <v>2019986</v>
          </cell>
          <cell r="S64">
            <v>2042527</v>
          </cell>
          <cell r="T64">
            <v>2065068</v>
          </cell>
          <cell r="U64">
            <v>2087609</v>
          </cell>
          <cell r="V64">
            <v>3309381.9962094873</v>
          </cell>
          <cell r="W64">
            <v>3331922.9962094873</v>
          </cell>
          <cell r="X64">
            <v>3354463.9962094873</v>
          </cell>
          <cell r="Y64">
            <v>3377004.9962094873</v>
          </cell>
          <cell r="Z64">
            <v>3399545.9962094873</v>
          </cell>
          <cell r="AA64">
            <v>4678827.3523242939</v>
          </cell>
          <cell r="AB64">
            <v>6041389.1456885207</v>
          </cell>
          <cell r="AC64">
            <v>7496271.2976905303</v>
          </cell>
        </row>
        <row r="65">
          <cell r="A65" t="str">
            <v>Diff_res_curr</v>
          </cell>
          <cell r="B65" t="str">
            <v>BL1210</v>
          </cell>
          <cell r="C65" t="str">
            <v>B</v>
          </cell>
          <cell r="D65">
            <v>630</v>
          </cell>
          <cell r="E65" t="str">
            <v>Difference resulting from currency</v>
          </cell>
          <cell r="H65" t="str">
            <v>ManOldData, ManInpFin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Min_int</v>
          </cell>
          <cell r="B66" t="str">
            <v>BL1410</v>
          </cell>
          <cell r="C66" t="str">
            <v>B</v>
          </cell>
          <cell r="D66">
            <v>650</v>
          </cell>
          <cell r="E66" t="str">
            <v>Minority interest</v>
          </cell>
          <cell r="H66" t="str">
            <v>ManOldData, ManInpFin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 t="str">
            <v>Differences resulting from captial con</v>
          </cell>
          <cell r="B67" t="str">
            <v>BL1510</v>
          </cell>
          <cell r="C67" t="str">
            <v>B</v>
          </cell>
          <cell r="D67">
            <v>660</v>
          </cell>
          <cell r="E67" t="str">
            <v>Differences resulting from captial con</v>
          </cell>
          <cell r="H67" t="str">
            <v>ManOldData, ManInpFin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 t="str">
            <v>Spez_res</v>
          </cell>
          <cell r="B68" t="str">
            <v>BL1610</v>
          </cell>
          <cell r="C68" t="str">
            <v>B</v>
          </cell>
          <cell r="D68">
            <v>670</v>
          </cell>
          <cell r="E68" t="str">
            <v>Spezial reserves</v>
          </cell>
          <cell r="H68" t="str">
            <v>ManOldData, ManInpFin</v>
          </cell>
          <cell r="J68">
            <v>0</v>
          </cell>
          <cell r="K68">
            <v>2312986</v>
          </cell>
          <cell r="L68">
            <v>2639222</v>
          </cell>
          <cell r="M68">
            <v>2010494</v>
          </cell>
          <cell r="N68">
            <v>1740002</v>
          </cell>
          <cell r="O68">
            <v>1987953</v>
          </cell>
          <cell r="P68">
            <v>1965412</v>
          </cell>
          <cell r="Q68">
            <v>1942871</v>
          </cell>
          <cell r="R68">
            <v>1920330</v>
          </cell>
          <cell r="S68">
            <v>1897789</v>
          </cell>
          <cell r="T68">
            <v>1875248</v>
          </cell>
          <cell r="U68">
            <v>1852707</v>
          </cell>
          <cell r="V68">
            <v>1830166</v>
          </cell>
          <cell r="W68">
            <v>1807625</v>
          </cell>
          <cell r="X68">
            <v>1785084</v>
          </cell>
          <cell r="Y68">
            <v>1762543</v>
          </cell>
          <cell r="Z68">
            <v>1740002</v>
          </cell>
          <cell r="AA68">
            <v>1469510</v>
          </cell>
          <cell r="AB68">
            <v>1199018</v>
          </cell>
          <cell r="AC68">
            <v>928526</v>
          </cell>
        </row>
        <row r="69">
          <cell r="A69" t="str">
            <v>Spez_res_inp</v>
          </cell>
          <cell r="J69">
            <v>0</v>
          </cell>
          <cell r="K69">
            <v>0</v>
          </cell>
          <cell r="L69">
            <v>0</v>
          </cell>
          <cell r="M69">
            <v>-32000</v>
          </cell>
          <cell r="N69">
            <v>-32000</v>
          </cell>
          <cell r="O69">
            <v>-32000</v>
          </cell>
          <cell r="P69">
            <v>-32000</v>
          </cell>
          <cell r="Q69">
            <v>-32000</v>
          </cell>
          <cell r="R69">
            <v>-32000</v>
          </cell>
          <cell r="S69">
            <v>-32000</v>
          </cell>
          <cell r="T69">
            <v>-32000</v>
          </cell>
          <cell r="U69">
            <v>-32000</v>
          </cell>
          <cell r="V69">
            <v>-32000</v>
          </cell>
          <cell r="W69">
            <v>-32000</v>
          </cell>
          <cell r="X69">
            <v>-32000</v>
          </cell>
          <cell r="Y69">
            <v>-32000</v>
          </cell>
          <cell r="Z69">
            <v>-32000</v>
          </cell>
          <cell r="AA69">
            <v>-32000</v>
          </cell>
          <cell r="AB69">
            <v>-32000</v>
          </cell>
          <cell r="AC69">
            <v>-32000</v>
          </cell>
        </row>
        <row r="70">
          <cell r="A70" t="str">
            <v>Spez_res_asapraisl_dot</v>
          </cell>
          <cell r="J70">
            <v>0</v>
          </cell>
          <cell r="K70">
            <v>0</v>
          </cell>
          <cell r="L70">
            <v>0</v>
          </cell>
          <cell r="M70">
            <v>2042494</v>
          </cell>
          <cell r="N70">
            <v>1772002</v>
          </cell>
          <cell r="O70">
            <v>2019953</v>
          </cell>
          <cell r="P70">
            <v>1997412</v>
          </cell>
          <cell r="Q70">
            <v>1974871</v>
          </cell>
          <cell r="R70">
            <v>1952330</v>
          </cell>
          <cell r="S70">
            <v>1929789</v>
          </cell>
          <cell r="T70">
            <v>1907248</v>
          </cell>
          <cell r="U70">
            <v>1884707</v>
          </cell>
          <cell r="V70">
            <v>1862166</v>
          </cell>
          <cell r="W70">
            <v>1839625</v>
          </cell>
          <cell r="X70">
            <v>1817084</v>
          </cell>
          <cell r="Y70">
            <v>1794543</v>
          </cell>
          <cell r="Z70">
            <v>1772002</v>
          </cell>
          <cell r="AA70">
            <v>1501510</v>
          </cell>
          <cell r="AB70">
            <v>1231018</v>
          </cell>
          <cell r="AC70">
            <v>960526</v>
          </cell>
        </row>
        <row r="71">
          <cell r="A71" t="str">
            <v>Spez_res_asapraisl_divid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 t="str">
            <v>Accruals</v>
          </cell>
          <cell r="B72" t="str">
            <v>BL9080</v>
          </cell>
          <cell r="C72" t="str">
            <v>B</v>
          </cell>
          <cell r="D72">
            <v>680</v>
          </cell>
          <cell r="E72" t="str">
            <v>Accruals</v>
          </cell>
          <cell r="H72" t="str">
            <v>BalanceSheet</v>
          </cell>
          <cell r="J72">
            <v>74300</v>
          </cell>
          <cell r="K72">
            <v>126215</v>
          </cell>
          <cell r="L72">
            <v>75000</v>
          </cell>
          <cell r="M72">
            <v>874341</v>
          </cell>
          <cell r="N72">
            <v>823063.9</v>
          </cell>
          <cell r="O72">
            <v>867406.9</v>
          </cell>
          <cell r="P72">
            <v>857529.9</v>
          </cell>
          <cell r="Q72">
            <v>847653.9</v>
          </cell>
          <cell r="R72">
            <v>842017.9</v>
          </cell>
          <cell r="S72">
            <v>836381.9</v>
          </cell>
          <cell r="T72">
            <v>830745.9</v>
          </cell>
          <cell r="U72">
            <v>825109.9</v>
          </cell>
          <cell r="V72">
            <v>819473.9</v>
          </cell>
          <cell r="W72">
            <v>813837.9</v>
          </cell>
          <cell r="X72">
            <v>808201.9</v>
          </cell>
          <cell r="Y72">
            <v>802565.9</v>
          </cell>
          <cell r="Z72">
            <v>823063.9</v>
          </cell>
          <cell r="AA72">
            <v>758524.09</v>
          </cell>
          <cell r="AB72">
            <v>694141.24900000007</v>
          </cell>
          <cell r="AC72">
            <v>629923.46140000003</v>
          </cell>
        </row>
        <row r="73">
          <cell r="A73" t="str">
            <v>Pens_sim_oblig_ext</v>
          </cell>
          <cell r="B73" t="str">
            <v>BL1710.extern</v>
          </cell>
          <cell r="D73">
            <v>690</v>
          </cell>
          <cell r="E73" t="str">
            <v xml:space="preserve">         I. Pensions and similar obligations - extern</v>
          </cell>
          <cell r="H73" t="str">
            <v>ManOldData, ManInpFin</v>
          </cell>
          <cell r="J73">
            <v>0</v>
          </cell>
          <cell r="K73">
            <v>74300</v>
          </cell>
          <cell r="L73">
            <v>75000</v>
          </cell>
          <cell r="M73">
            <v>80269</v>
          </cell>
          <cell r="N73">
            <v>80269</v>
          </cell>
          <cell r="O73">
            <v>80269</v>
          </cell>
          <cell r="P73">
            <v>80269</v>
          </cell>
          <cell r="Q73">
            <v>80269</v>
          </cell>
          <cell r="R73">
            <v>80269</v>
          </cell>
          <cell r="S73">
            <v>80269</v>
          </cell>
          <cell r="T73">
            <v>80269</v>
          </cell>
          <cell r="U73">
            <v>80269</v>
          </cell>
          <cell r="V73">
            <v>80269</v>
          </cell>
          <cell r="W73">
            <v>80269</v>
          </cell>
          <cell r="X73">
            <v>80269</v>
          </cell>
          <cell r="Y73">
            <v>80269</v>
          </cell>
          <cell r="Z73">
            <v>80269</v>
          </cell>
          <cell r="AA73">
            <v>80269</v>
          </cell>
          <cell r="AB73">
            <v>80269</v>
          </cell>
          <cell r="AC73">
            <v>80269</v>
          </cell>
        </row>
        <row r="74">
          <cell r="A74" t="str">
            <v>Pens_sim_oblig_int</v>
          </cell>
          <cell r="B74" t="str">
            <v>BL1710.intern</v>
          </cell>
          <cell r="D74">
            <v>700</v>
          </cell>
          <cell r="E74" t="str">
            <v xml:space="preserve">         I. Pensions and similar obligations - intern</v>
          </cell>
          <cell r="H74" t="str">
            <v>ManOldData, ManInpFin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 t="str">
            <v>Pens_sim_oblig</v>
          </cell>
          <cell r="B75" t="str">
            <v>BL1710</v>
          </cell>
          <cell r="C75" t="str">
            <v>B</v>
          </cell>
          <cell r="D75">
            <v>710</v>
          </cell>
          <cell r="E75" t="str">
            <v>Pensions and similar obligations</v>
          </cell>
          <cell r="H75" t="str">
            <v>BalanceSheet</v>
          </cell>
          <cell r="J75">
            <v>0</v>
          </cell>
          <cell r="K75">
            <v>74300</v>
          </cell>
          <cell r="L75">
            <v>75000</v>
          </cell>
          <cell r="M75">
            <v>80269</v>
          </cell>
          <cell r="N75">
            <v>80269</v>
          </cell>
          <cell r="O75">
            <v>80269</v>
          </cell>
          <cell r="P75">
            <v>80269</v>
          </cell>
          <cell r="Q75">
            <v>80269</v>
          </cell>
          <cell r="R75">
            <v>80269</v>
          </cell>
          <cell r="S75">
            <v>80269</v>
          </cell>
          <cell r="T75">
            <v>80269</v>
          </cell>
          <cell r="U75">
            <v>80269</v>
          </cell>
          <cell r="V75">
            <v>80269</v>
          </cell>
          <cell r="W75">
            <v>80269</v>
          </cell>
          <cell r="X75">
            <v>80269</v>
          </cell>
          <cell r="Y75">
            <v>80269</v>
          </cell>
          <cell r="Z75">
            <v>80269</v>
          </cell>
          <cell r="AA75">
            <v>80269</v>
          </cell>
          <cell r="AB75">
            <v>80269</v>
          </cell>
          <cell r="AC75">
            <v>80269</v>
          </cell>
        </row>
        <row r="76">
          <cell r="A76" t="str">
            <v>Tax_acc_ext</v>
          </cell>
          <cell r="B76" t="str">
            <v>BL1720.extern</v>
          </cell>
          <cell r="D76">
            <v>720</v>
          </cell>
          <cell r="E76" t="str">
            <v xml:space="preserve">         II. Tax accruals - extern</v>
          </cell>
          <cell r="H76" t="str">
            <v>ManOldData, ManInpFin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 t="str">
            <v>Tax_acc_int</v>
          </cell>
          <cell r="B77" t="str">
            <v>BL1720.intern</v>
          </cell>
          <cell r="D77">
            <v>730</v>
          </cell>
          <cell r="E77" t="str">
            <v xml:space="preserve">         II. Tax accruals - intern</v>
          </cell>
          <cell r="H77" t="str">
            <v>ManOldData, ManInpFin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 t="str">
            <v>Tax accruals</v>
          </cell>
          <cell r="B78" t="str">
            <v>BL1720</v>
          </cell>
          <cell r="C78" t="str">
            <v>B</v>
          </cell>
          <cell r="D78">
            <v>740</v>
          </cell>
          <cell r="E78" t="str">
            <v>Tax accruals</v>
          </cell>
          <cell r="H78" t="str">
            <v>BalanceSheet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 t="str">
            <v>oth_acc_ext</v>
          </cell>
          <cell r="B79" t="str">
            <v>BL1730.extern</v>
          </cell>
          <cell r="D79">
            <v>750</v>
          </cell>
          <cell r="E79" t="str">
            <v xml:space="preserve">         III. Other accruals - extern</v>
          </cell>
          <cell r="H79" t="str">
            <v>ManOldData, ManInpFin</v>
          </cell>
          <cell r="J79">
            <v>74300</v>
          </cell>
          <cell r="K79">
            <v>51915</v>
          </cell>
          <cell r="L79">
            <v>0</v>
          </cell>
          <cell r="M79">
            <v>794072</v>
          </cell>
          <cell r="N79">
            <v>742794.9</v>
          </cell>
          <cell r="O79">
            <v>787137.9</v>
          </cell>
          <cell r="P79">
            <v>777260.9</v>
          </cell>
          <cell r="Q79">
            <v>767384.9</v>
          </cell>
          <cell r="R79">
            <v>761748.9</v>
          </cell>
          <cell r="S79">
            <v>756112.9</v>
          </cell>
          <cell r="T79">
            <v>750476.9</v>
          </cell>
          <cell r="U79">
            <v>744840.9</v>
          </cell>
          <cell r="V79">
            <v>739204.9</v>
          </cell>
          <cell r="W79">
            <v>733568.9</v>
          </cell>
          <cell r="X79">
            <v>727932.9</v>
          </cell>
          <cell r="Y79">
            <v>722296.9</v>
          </cell>
          <cell r="Z79">
            <v>742794.9</v>
          </cell>
          <cell r="AA79">
            <v>678255.09</v>
          </cell>
          <cell r="AB79">
            <v>613872.24900000007</v>
          </cell>
          <cell r="AC79">
            <v>549654.46140000003</v>
          </cell>
        </row>
        <row r="80">
          <cell r="A80" t="str">
            <v>oth_acc_int</v>
          </cell>
          <cell r="B80" t="str">
            <v>BL1730.intern</v>
          </cell>
          <cell r="D80">
            <v>760</v>
          </cell>
          <cell r="E80" t="str">
            <v xml:space="preserve">         III. Other accruals - intern</v>
          </cell>
          <cell r="H80" t="str">
            <v>ManOldData, ManInpFin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A81" t="str">
            <v>Oth_accruals</v>
          </cell>
          <cell r="B81" t="str">
            <v>BL1730</v>
          </cell>
          <cell r="C81" t="str">
            <v>B</v>
          </cell>
          <cell r="D81">
            <v>770</v>
          </cell>
          <cell r="E81" t="str">
            <v>Other accruals</v>
          </cell>
          <cell r="H81" t="str">
            <v>BalanceSheet</v>
          </cell>
          <cell r="J81">
            <v>74300</v>
          </cell>
          <cell r="K81">
            <v>51915</v>
          </cell>
          <cell r="L81">
            <v>0</v>
          </cell>
          <cell r="M81">
            <v>794072</v>
          </cell>
          <cell r="N81">
            <v>742794.9</v>
          </cell>
          <cell r="O81">
            <v>787137.9</v>
          </cell>
          <cell r="P81">
            <v>777260.9</v>
          </cell>
          <cell r="Q81">
            <v>767384.9</v>
          </cell>
          <cell r="R81">
            <v>761748.9</v>
          </cell>
          <cell r="S81">
            <v>756112.9</v>
          </cell>
          <cell r="T81">
            <v>750476.9</v>
          </cell>
          <cell r="U81">
            <v>744840.9</v>
          </cell>
          <cell r="V81">
            <v>739204.9</v>
          </cell>
          <cell r="W81">
            <v>733568.9</v>
          </cell>
          <cell r="X81">
            <v>727932.9</v>
          </cell>
          <cell r="Y81">
            <v>722296.9</v>
          </cell>
          <cell r="Z81">
            <v>742794.9</v>
          </cell>
          <cell r="AA81">
            <v>678255.09</v>
          </cell>
          <cell r="AB81">
            <v>613872.24900000007</v>
          </cell>
          <cell r="AC81">
            <v>549654.46140000003</v>
          </cell>
        </row>
        <row r="82">
          <cell r="A82" t="str">
            <v>Liabilities</v>
          </cell>
          <cell r="B82" t="str">
            <v>BL9100</v>
          </cell>
          <cell r="C82" t="str">
            <v>B</v>
          </cell>
          <cell r="D82">
            <v>780</v>
          </cell>
          <cell r="E82" t="str">
            <v>Liabilities</v>
          </cell>
          <cell r="H82" t="str">
            <v>BalanceSheet</v>
          </cell>
          <cell r="J82">
            <v>1316336</v>
          </cell>
          <cell r="K82">
            <v>1661747</v>
          </cell>
          <cell r="L82">
            <v>997200</v>
          </cell>
          <cell r="M82">
            <v>1075374.3989644651</v>
          </cell>
          <cell r="N82">
            <v>829625.24103695306</v>
          </cell>
          <cell r="O82">
            <v>959625.24103695306</v>
          </cell>
          <cell r="P82">
            <v>949625.24103695306</v>
          </cell>
          <cell r="Q82">
            <v>939625.24103695306</v>
          </cell>
          <cell r="R82">
            <v>929625.24103695306</v>
          </cell>
          <cell r="S82">
            <v>919625.24103695306</v>
          </cell>
          <cell r="T82">
            <v>909625.24103695306</v>
          </cell>
          <cell r="U82">
            <v>899625.24103695306</v>
          </cell>
          <cell r="V82">
            <v>879625.24103695306</v>
          </cell>
          <cell r="W82">
            <v>859625.24103695306</v>
          </cell>
          <cell r="X82">
            <v>839625.24103695306</v>
          </cell>
          <cell r="Y82">
            <v>839625.24103695306</v>
          </cell>
          <cell r="Z82">
            <v>829625.24103695306</v>
          </cell>
          <cell r="AA82">
            <v>887443.57236436603</v>
          </cell>
          <cell r="AB82">
            <v>938472.30258086103</v>
          </cell>
          <cell r="AC82">
            <v>1013361.48294442</v>
          </cell>
        </row>
        <row r="83">
          <cell r="A83" t="str">
            <v>Bonds_debts</v>
          </cell>
          <cell r="B83" t="str">
            <v>BL1810</v>
          </cell>
          <cell r="C83" t="str">
            <v>B</v>
          </cell>
          <cell r="D83">
            <v>790</v>
          </cell>
          <cell r="E83" t="str">
            <v>Bonds/debentures</v>
          </cell>
          <cell r="H83" t="str">
            <v>ManOldData, ManInpFin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Liab_bank</v>
          </cell>
          <cell r="B84" t="str">
            <v>BL1820</v>
          </cell>
          <cell r="C84" t="str">
            <v>B</v>
          </cell>
          <cell r="D84">
            <v>800</v>
          </cell>
          <cell r="E84" t="str">
            <v>Liabilities to banks</v>
          </cell>
          <cell r="H84" t="str">
            <v>ManOldData, ManInpFin</v>
          </cell>
          <cell r="J84">
            <v>360949</v>
          </cell>
          <cell r="K84">
            <v>276093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Liab_bank_inp</v>
          </cell>
          <cell r="B85" t="str">
            <v>BL1820inp</v>
          </cell>
          <cell r="E85" t="str">
            <v>Liabilities to banks MANUAL Input</v>
          </cell>
          <cell r="H85" t="str">
            <v>ManOldData, ManInpFin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Liab_bank_new</v>
          </cell>
          <cell r="B86" t="str">
            <v>BL1820new</v>
          </cell>
          <cell r="E86" t="str">
            <v>Liabilities to banks additional calculation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 t="str">
            <v>Adv_receiv</v>
          </cell>
          <cell r="B87" t="str">
            <v>BL1830</v>
          </cell>
          <cell r="C87" t="str">
            <v>B</v>
          </cell>
          <cell r="D87">
            <v>810</v>
          </cell>
          <cell r="E87" t="str">
            <v>Advances received</v>
          </cell>
          <cell r="H87" t="str">
            <v>ManOldData, ManInpFin</v>
          </cell>
          <cell r="J87">
            <v>0</v>
          </cell>
          <cell r="K87">
            <v>0</v>
          </cell>
          <cell r="L87">
            <v>0</v>
          </cell>
          <cell r="M87">
            <v>1296</v>
          </cell>
          <cell r="N87">
            <v>1134</v>
          </cell>
          <cell r="O87">
            <v>1134</v>
          </cell>
          <cell r="P87">
            <v>1134</v>
          </cell>
          <cell r="Q87">
            <v>1134</v>
          </cell>
          <cell r="R87">
            <v>1134</v>
          </cell>
          <cell r="S87">
            <v>1134</v>
          </cell>
          <cell r="T87">
            <v>1134</v>
          </cell>
          <cell r="U87">
            <v>1134</v>
          </cell>
          <cell r="V87">
            <v>1134</v>
          </cell>
          <cell r="W87">
            <v>1134</v>
          </cell>
          <cell r="X87">
            <v>1134</v>
          </cell>
          <cell r="Y87">
            <v>1134</v>
          </cell>
          <cell r="Z87">
            <v>1134</v>
          </cell>
          <cell r="AA87">
            <v>1025</v>
          </cell>
          <cell r="AB87">
            <v>926</v>
          </cell>
          <cell r="AC87">
            <v>836</v>
          </cell>
        </row>
        <row r="88">
          <cell r="A88" t="str">
            <v>Trad_acc_payable</v>
          </cell>
          <cell r="B88" t="str">
            <v>BL1840</v>
          </cell>
          <cell r="C88" t="str">
            <v>B</v>
          </cell>
          <cell r="D88">
            <v>820</v>
          </cell>
          <cell r="E88" t="str">
            <v>Trade accounts payable</v>
          </cell>
          <cell r="H88" t="str">
            <v>ManOldData, ManInpFin</v>
          </cell>
          <cell r="J88">
            <v>483902</v>
          </cell>
          <cell r="K88">
            <v>677291</v>
          </cell>
          <cell r="L88">
            <v>747200</v>
          </cell>
          <cell r="M88">
            <v>777000</v>
          </cell>
          <cell r="N88">
            <v>647000</v>
          </cell>
          <cell r="O88">
            <v>777000</v>
          </cell>
          <cell r="P88">
            <v>767000</v>
          </cell>
          <cell r="Q88">
            <v>757000</v>
          </cell>
          <cell r="R88">
            <v>747000</v>
          </cell>
          <cell r="S88">
            <v>737000</v>
          </cell>
          <cell r="T88">
            <v>727000</v>
          </cell>
          <cell r="U88">
            <v>717000</v>
          </cell>
          <cell r="V88">
            <v>697000</v>
          </cell>
          <cell r="W88">
            <v>677000</v>
          </cell>
          <cell r="X88">
            <v>657000</v>
          </cell>
          <cell r="Y88">
            <v>657000</v>
          </cell>
          <cell r="Z88">
            <v>647000</v>
          </cell>
          <cell r="AA88">
            <v>647000</v>
          </cell>
          <cell r="AB88">
            <v>657000</v>
          </cell>
          <cell r="AC88">
            <v>667000</v>
          </cell>
        </row>
        <row r="89">
          <cell r="A89" t="str">
            <v>Pay_aff_comp</v>
          </cell>
          <cell r="B89" t="str">
            <v>BL9090</v>
          </cell>
          <cell r="C89" t="str">
            <v>B</v>
          </cell>
          <cell r="D89">
            <v>830</v>
          </cell>
          <cell r="E89" t="str">
            <v>Payables to affiliated companies</v>
          </cell>
          <cell r="H89" t="str">
            <v>ManOldData, ManInpFin</v>
          </cell>
          <cell r="J89">
            <v>0</v>
          </cell>
          <cell r="K89">
            <v>0</v>
          </cell>
          <cell r="L89">
            <v>0</v>
          </cell>
          <cell r="M89">
            <v>3000</v>
          </cell>
          <cell r="N89">
            <v>3000</v>
          </cell>
          <cell r="O89">
            <v>3000</v>
          </cell>
          <cell r="P89">
            <v>3000</v>
          </cell>
          <cell r="Q89">
            <v>3000</v>
          </cell>
          <cell r="R89">
            <v>3000</v>
          </cell>
          <cell r="S89">
            <v>3000</v>
          </cell>
          <cell r="T89">
            <v>3000</v>
          </cell>
          <cell r="U89">
            <v>3000</v>
          </cell>
          <cell r="V89">
            <v>3000</v>
          </cell>
          <cell r="W89">
            <v>3000</v>
          </cell>
          <cell r="X89">
            <v>3000</v>
          </cell>
          <cell r="Y89">
            <v>3000</v>
          </cell>
          <cell r="Z89">
            <v>3000</v>
          </cell>
          <cell r="AA89">
            <v>3000</v>
          </cell>
          <cell r="AB89">
            <v>3000</v>
          </cell>
          <cell r="AC89">
            <v>3000</v>
          </cell>
        </row>
        <row r="90">
          <cell r="A90" t="str">
            <v>from_shareh_loan_inbear</v>
          </cell>
          <cell r="B90" t="str">
            <v>BL1850</v>
          </cell>
          <cell r="C90" t="str">
            <v>B</v>
          </cell>
          <cell r="D90">
            <v>840</v>
          </cell>
          <cell r="E90" t="str">
            <v>from shareholders loan (interest bear)</v>
          </cell>
          <cell r="H90" t="str">
            <v>ManOldData, ManInpFin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 t="str">
            <v>from_shareh_loan_infree</v>
          </cell>
          <cell r="B91" t="str">
            <v>BL1854</v>
          </cell>
          <cell r="C91" t="str">
            <v>B</v>
          </cell>
          <cell r="D91">
            <v>850</v>
          </cell>
          <cell r="E91" t="str">
            <v>from shareholders loan (interest free)</v>
          </cell>
          <cell r="H91" t="str">
            <v>ManOldData, ManInpFin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 t="str">
            <v>from_trade acc_payable</v>
          </cell>
          <cell r="B92" t="str">
            <v>BL1860</v>
          </cell>
          <cell r="C92" t="str">
            <v>B</v>
          </cell>
          <cell r="D92">
            <v>860</v>
          </cell>
          <cell r="E92" t="str">
            <v>from trade accounts payable</v>
          </cell>
          <cell r="H92" t="str">
            <v>BalanceSheet</v>
          </cell>
          <cell r="J92">
            <v>0</v>
          </cell>
          <cell r="K92">
            <v>0</v>
          </cell>
          <cell r="L92">
            <v>0</v>
          </cell>
          <cell r="M92">
            <v>3000</v>
          </cell>
          <cell r="N92">
            <v>3000</v>
          </cell>
          <cell r="O92">
            <v>3000</v>
          </cell>
          <cell r="P92">
            <v>3000</v>
          </cell>
          <cell r="Q92">
            <v>3000</v>
          </cell>
          <cell r="R92">
            <v>3000</v>
          </cell>
          <cell r="S92">
            <v>3000</v>
          </cell>
          <cell r="T92">
            <v>3000</v>
          </cell>
          <cell r="U92">
            <v>3000</v>
          </cell>
          <cell r="V92">
            <v>3000</v>
          </cell>
          <cell r="W92">
            <v>3000</v>
          </cell>
          <cell r="X92">
            <v>3000</v>
          </cell>
          <cell r="Y92">
            <v>3000</v>
          </cell>
          <cell r="Z92">
            <v>3000</v>
          </cell>
          <cell r="AA92">
            <v>3000</v>
          </cell>
          <cell r="AB92">
            <v>3000</v>
          </cell>
          <cell r="AC92">
            <v>3000</v>
          </cell>
        </row>
        <row r="93">
          <cell r="A93" t="str">
            <v>Liab_ass_rel_Comp</v>
          </cell>
          <cell r="B93" t="str">
            <v>BL1870</v>
          </cell>
          <cell r="C93" t="str">
            <v>B</v>
          </cell>
          <cell r="D93">
            <v>870</v>
          </cell>
          <cell r="E93" t="str">
            <v>Liabilities to ass. A. rel. Companies</v>
          </cell>
          <cell r="H93" t="str">
            <v>BalanceSheet</v>
          </cell>
          <cell r="J93">
            <v>0</v>
          </cell>
          <cell r="K93">
            <v>0</v>
          </cell>
          <cell r="L93">
            <v>0</v>
          </cell>
          <cell r="M93">
            <v>5000</v>
          </cell>
          <cell r="N93">
            <v>5000</v>
          </cell>
          <cell r="O93">
            <v>5000</v>
          </cell>
          <cell r="P93">
            <v>5000</v>
          </cell>
          <cell r="Q93">
            <v>5000</v>
          </cell>
          <cell r="R93">
            <v>5000</v>
          </cell>
          <cell r="S93">
            <v>5000</v>
          </cell>
          <cell r="T93">
            <v>5000</v>
          </cell>
          <cell r="U93">
            <v>5000</v>
          </cell>
          <cell r="V93">
            <v>5000</v>
          </cell>
          <cell r="W93">
            <v>5000</v>
          </cell>
          <cell r="X93">
            <v>5000</v>
          </cell>
          <cell r="Y93">
            <v>5000</v>
          </cell>
          <cell r="Z93">
            <v>5000</v>
          </cell>
          <cell r="AA93">
            <v>5000</v>
          </cell>
          <cell r="AB93">
            <v>5000</v>
          </cell>
          <cell r="AC93">
            <v>5000</v>
          </cell>
        </row>
        <row r="94">
          <cell r="A94" t="str">
            <v>oth_liab_int_free_ext</v>
          </cell>
          <cell r="B94" t="str">
            <v>BL1876.extern</v>
          </cell>
          <cell r="D94">
            <v>880</v>
          </cell>
          <cell r="E94" t="str">
            <v xml:space="preserve">         Other interest-free liabilities - extern</v>
          </cell>
          <cell r="H94" t="str">
            <v>ManOldData, ManInpFin</v>
          </cell>
          <cell r="J94">
            <v>0</v>
          </cell>
          <cell r="K94">
            <v>0</v>
          </cell>
          <cell r="L94">
            <v>0</v>
          </cell>
          <cell r="M94">
            <v>289078.39896446501</v>
          </cell>
          <cell r="N94">
            <v>173491.24103695306</v>
          </cell>
          <cell r="O94">
            <v>173491.24103695306</v>
          </cell>
          <cell r="P94">
            <v>173491.24103695306</v>
          </cell>
          <cell r="Q94">
            <v>173491.24103695306</v>
          </cell>
          <cell r="R94">
            <v>173491.24103695306</v>
          </cell>
          <cell r="S94">
            <v>173491.24103695306</v>
          </cell>
          <cell r="T94">
            <v>173491.24103695306</v>
          </cell>
          <cell r="U94">
            <v>173491.24103695306</v>
          </cell>
          <cell r="V94">
            <v>173491.24103695306</v>
          </cell>
          <cell r="W94">
            <v>173491.24103695306</v>
          </cell>
          <cell r="X94">
            <v>173491.24103695306</v>
          </cell>
          <cell r="Y94">
            <v>173491.24103695306</v>
          </cell>
          <cell r="Z94">
            <v>173491.24103695306</v>
          </cell>
          <cell r="AA94">
            <v>231418.57236436603</v>
          </cell>
          <cell r="AB94">
            <v>272546.30258086103</v>
          </cell>
          <cell r="AC94">
            <v>337525.48294441996</v>
          </cell>
        </row>
        <row r="95">
          <cell r="A95" t="str">
            <v>oth_liab_int_free_int</v>
          </cell>
          <cell r="B95" t="str">
            <v>BL1876.intern</v>
          </cell>
          <cell r="D95">
            <v>890</v>
          </cell>
          <cell r="E95" t="str">
            <v xml:space="preserve">         Other interest-free liabilities - intern</v>
          </cell>
          <cell r="H95" t="str">
            <v>ManOldData, ManInpFin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 t="str">
            <v>Oth_int_free liab</v>
          </cell>
          <cell r="B96" t="str">
            <v>BL1876</v>
          </cell>
          <cell r="C96" t="str">
            <v>B</v>
          </cell>
          <cell r="D96">
            <v>900</v>
          </cell>
          <cell r="E96" t="str">
            <v>Other interest free liabilities</v>
          </cell>
          <cell r="H96" t="str">
            <v>BalanceSheet</v>
          </cell>
          <cell r="J96">
            <v>0</v>
          </cell>
          <cell r="K96">
            <v>0</v>
          </cell>
          <cell r="L96">
            <v>0</v>
          </cell>
          <cell r="M96">
            <v>289078.39896446501</v>
          </cell>
          <cell r="N96">
            <v>173491.24103695306</v>
          </cell>
          <cell r="O96">
            <v>173491.24103695306</v>
          </cell>
          <cell r="P96">
            <v>173491.24103695306</v>
          </cell>
          <cell r="Q96">
            <v>173491.24103695306</v>
          </cell>
          <cell r="R96">
            <v>173491.24103695306</v>
          </cell>
          <cell r="S96">
            <v>173491.24103695306</v>
          </cell>
          <cell r="T96">
            <v>173491.24103695306</v>
          </cell>
          <cell r="U96">
            <v>173491.24103695306</v>
          </cell>
          <cell r="V96">
            <v>173491.24103695306</v>
          </cell>
          <cell r="W96">
            <v>173491.24103695306</v>
          </cell>
          <cell r="X96">
            <v>173491.24103695306</v>
          </cell>
          <cell r="Y96">
            <v>173491.24103695306</v>
          </cell>
          <cell r="Z96">
            <v>173491.24103695306</v>
          </cell>
          <cell r="AA96">
            <v>231418.57236436603</v>
          </cell>
          <cell r="AB96">
            <v>272546.30258086103</v>
          </cell>
          <cell r="AC96">
            <v>337525.48294441996</v>
          </cell>
        </row>
        <row r="97">
          <cell r="A97" t="str">
            <v>oth_earnliab_int_ext</v>
          </cell>
          <cell r="B97" t="str">
            <v>BL1878.extern</v>
          </cell>
          <cell r="D97">
            <v>910</v>
          </cell>
          <cell r="E97" t="str">
            <v xml:space="preserve">         Other interest-earningliabilities - extern</v>
          </cell>
          <cell r="H97" t="str">
            <v>ManOldData, ManInpFin</v>
          </cell>
          <cell r="J97">
            <v>471485</v>
          </cell>
          <cell r="K97">
            <v>708363</v>
          </cell>
          <cell r="L97">
            <v>250000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A98" t="str">
            <v>oth_earnliab_int_int</v>
          </cell>
          <cell r="B98" t="str">
            <v>BL1878.intern</v>
          </cell>
          <cell r="D98">
            <v>920</v>
          </cell>
          <cell r="E98" t="str">
            <v xml:space="preserve">         Other interest-earningliabilities - intern</v>
          </cell>
          <cell r="H98" t="str">
            <v>ManOldData, ManInpFin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 t="str">
            <v>Oth_int_earn_liab</v>
          </cell>
          <cell r="B99" t="str">
            <v>BL1878</v>
          </cell>
          <cell r="C99" t="str">
            <v>B</v>
          </cell>
          <cell r="D99">
            <v>930</v>
          </cell>
          <cell r="E99" t="str">
            <v>Other interest earning liabilities</v>
          </cell>
          <cell r="H99" t="str">
            <v>BalanceSheet</v>
          </cell>
          <cell r="J99">
            <v>471485</v>
          </cell>
          <cell r="K99">
            <v>708363</v>
          </cell>
          <cell r="L99">
            <v>250000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</row>
        <row r="100">
          <cell r="A100" t="str">
            <v>oth_liab_ext</v>
          </cell>
          <cell r="B100" t="str">
            <v>BL1880.extern</v>
          </cell>
          <cell r="D100">
            <v>940</v>
          </cell>
          <cell r="E100" t="str">
            <v xml:space="preserve">         VII. Other liabilities - extern</v>
          </cell>
          <cell r="H100" t="str">
            <v>ManOldData, ManInpFin</v>
          </cell>
          <cell r="J100">
            <v>471485</v>
          </cell>
          <cell r="K100">
            <v>708363</v>
          </cell>
          <cell r="L100">
            <v>250000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A101" t="str">
            <v>oth_liab_int</v>
          </cell>
          <cell r="B101" t="str">
            <v>BL1880.intern</v>
          </cell>
          <cell r="D101">
            <v>950</v>
          </cell>
          <cell r="E101" t="str">
            <v xml:space="preserve">         VII. Other liabilities - intern</v>
          </cell>
          <cell r="H101" t="str">
            <v>ManOldData, ManInpFin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A102" t="str">
            <v>Oth_liab</v>
          </cell>
          <cell r="B102" t="str">
            <v>BL1880</v>
          </cell>
          <cell r="C102" t="str">
            <v>B</v>
          </cell>
          <cell r="D102">
            <v>960</v>
          </cell>
          <cell r="E102" t="str">
            <v>Other liabilities</v>
          </cell>
          <cell r="H102" t="str">
            <v>BalanceSheet</v>
          </cell>
          <cell r="J102">
            <v>471485</v>
          </cell>
          <cell r="K102">
            <v>708363</v>
          </cell>
          <cell r="L102">
            <v>250000</v>
          </cell>
          <cell r="M102">
            <v>289078.39896446501</v>
          </cell>
          <cell r="N102">
            <v>173491.24103695306</v>
          </cell>
          <cell r="O102">
            <v>173491.24103695306</v>
          </cell>
          <cell r="P102">
            <v>173491.24103695306</v>
          </cell>
          <cell r="Q102">
            <v>173491.24103695306</v>
          </cell>
          <cell r="R102">
            <v>173491.24103695306</v>
          </cell>
          <cell r="S102">
            <v>173491.24103695306</v>
          </cell>
          <cell r="T102">
            <v>173491.24103695306</v>
          </cell>
          <cell r="U102">
            <v>173491.24103695306</v>
          </cell>
          <cell r="V102">
            <v>173491.24103695306</v>
          </cell>
          <cell r="W102">
            <v>173491.24103695306</v>
          </cell>
          <cell r="X102">
            <v>173491.24103695306</v>
          </cell>
          <cell r="Y102">
            <v>173491.24103695306</v>
          </cell>
          <cell r="Z102">
            <v>173491.24103695306</v>
          </cell>
          <cell r="AA102">
            <v>231418.57236436603</v>
          </cell>
          <cell r="AB102">
            <v>272546.30258086103</v>
          </cell>
          <cell r="AC102">
            <v>337525.48294441996</v>
          </cell>
        </row>
        <row r="103">
          <cell r="A103" t="str">
            <v>Def_inc</v>
          </cell>
          <cell r="B103" t="str">
            <v>BL1910</v>
          </cell>
          <cell r="C103" t="str">
            <v>B</v>
          </cell>
          <cell r="D103">
            <v>970</v>
          </cell>
          <cell r="E103" t="str">
            <v>Deferred income</v>
          </cell>
          <cell r="H103" t="str">
            <v>ManOldData, ManInpFin</v>
          </cell>
          <cell r="J103">
            <v>102706</v>
          </cell>
          <cell r="K103">
            <v>792160</v>
          </cell>
          <cell r="L103">
            <v>150000</v>
          </cell>
          <cell r="M103">
            <v>158492</v>
          </cell>
          <cell r="N103">
            <v>166415</v>
          </cell>
          <cell r="O103">
            <v>166415</v>
          </cell>
          <cell r="P103">
            <v>166415</v>
          </cell>
          <cell r="Q103">
            <v>166415</v>
          </cell>
          <cell r="R103">
            <v>166415</v>
          </cell>
          <cell r="S103">
            <v>166415</v>
          </cell>
          <cell r="T103">
            <v>166415</v>
          </cell>
          <cell r="U103">
            <v>166415</v>
          </cell>
          <cell r="V103">
            <v>166415</v>
          </cell>
          <cell r="W103">
            <v>166415</v>
          </cell>
          <cell r="X103">
            <v>166415</v>
          </cell>
          <cell r="Y103">
            <v>166415</v>
          </cell>
          <cell r="Z103">
            <v>166415</v>
          </cell>
          <cell r="AA103">
            <v>174734</v>
          </cell>
          <cell r="AB103">
            <v>183469</v>
          </cell>
          <cell r="AC103">
            <v>192641</v>
          </cell>
        </row>
        <row r="104">
          <cell r="A104" t="str">
            <v>Tot_shareh_eq_liab</v>
          </cell>
          <cell r="B104" t="str">
            <v>BL9940</v>
          </cell>
          <cell r="C104" t="str">
            <v>B</v>
          </cell>
          <cell r="D104">
            <v>980</v>
          </cell>
          <cell r="E104" t="str">
            <v>Total shareholders equity and liability</v>
          </cell>
          <cell r="H104" t="str">
            <v>BalanceSheet</v>
          </cell>
          <cell r="J104">
            <v>9979396</v>
          </cell>
          <cell r="K104">
            <v>13945176</v>
          </cell>
          <cell r="L104">
            <v>14931757.98469647</v>
          </cell>
          <cell r="M104">
            <v>15176044.185173953</v>
          </cell>
          <cell r="N104">
            <v>15984988.203361247</v>
          </cell>
          <cell r="O104">
            <v>15188420.820066979</v>
          </cell>
          <cell r="P104">
            <v>15298582.964223834</v>
          </cell>
          <cell r="Q104">
            <v>15397836.26533979</v>
          </cell>
          <cell r="R104">
            <v>15507097.47160296</v>
          </cell>
          <cell r="S104">
            <v>15622053.601223305</v>
          </cell>
          <cell r="T104">
            <v>15731666.896492053</v>
          </cell>
          <cell r="U104">
            <v>15866877.67855718</v>
          </cell>
          <cell r="V104">
            <v>15471812.568118336</v>
          </cell>
          <cell r="W104">
            <v>15577071.164356483</v>
          </cell>
          <cell r="X104">
            <v>15696435.153582662</v>
          </cell>
          <cell r="Y104">
            <v>15834953.17809684</v>
          </cell>
          <cell r="Z104">
            <v>15984988.203361429</v>
          </cell>
          <cell r="AA104">
            <v>17078655.518052887</v>
          </cell>
          <cell r="AB104">
            <v>18258426.559271391</v>
          </cell>
          <cell r="AC104">
            <v>19642446.975802667</v>
          </cell>
        </row>
        <row r="105">
          <cell r="A105" t="str">
            <v>Plug account account für Bilanz</v>
          </cell>
          <cell r="B105" t="str">
            <v>BL9991</v>
          </cell>
          <cell r="C105" t="str">
            <v>B</v>
          </cell>
          <cell r="D105">
            <v>990</v>
          </cell>
          <cell r="E105" t="str">
            <v>Plug account account für Bilanz</v>
          </cell>
          <cell r="H105" t="str">
            <v>ManOldData, ManInpFin</v>
          </cell>
          <cell r="J105">
            <v>0</v>
          </cell>
          <cell r="K105">
            <v>0</v>
          </cell>
          <cell r="L105">
            <v>0.41880108416080475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 t="str">
            <v>rev_tel_netw_comm_ext</v>
          </cell>
          <cell r="B106" t="str">
            <v>GV0110.extern</v>
          </cell>
          <cell r="C106" t="str">
            <v>GV</v>
          </cell>
          <cell r="D106">
            <v>1000</v>
          </cell>
          <cell r="E106" t="str">
            <v>revenue from telephone network comm. - extern</v>
          </cell>
          <cell r="H106" t="str">
            <v>ManOldData, ManInpFin</v>
          </cell>
          <cell r="J106">
            <v>5829972</v>
          </cell>
          <cell r="K106">
            <v>4717442</v>
          </cell>
          <cell r="L106">
            <v>5203933</v>
          </cell>
          <cell r="M106">
            <v>4269452.5037199995</v>
          </cell>
          <cell r="N106">
            <v>4106110.4685999979</v>
          </cell>
          <cell r="O106">
            <v>338526.0527099999</v>
          </cell>
          <cell r="P106">
            <v>339210.30221000017</v>
          </cell>
          <cell r="Q106">
            <v>339886.41879000014</v>
          </cell>
          <cell r="R106">
            <v>340568.25778000004</v>
          </cell>
          <cell r="S106">
            <v>341222.9613100001</v>
          </cell>
          <cell r="T106">
            <v>341881.73725000012</v>
          </cell>
          <cell r="U106">
            <v>342535.30818000011</v>
          </cell>
          <cell r="V106">
            <v>343188.67608999996</v>
          </cell>
          <cell r="W106">
            <v>343830.0713999999</v>
          </cell>
          <cell r="X106">
            <v>344456.64947999967</v>
          </cell>
          <cell r="Y106">
            <v>345090.89065000007</v>
          </cell>
          <cell r="Z106">
            <v>345713.14275</v>
          </cell>
          <cell r="AA106">
            <v>4188445.5079860021</v>
          </cell>
          <cell r="AB106">
            <v>4153286.7396338494</v>
          </cell>
          <cell r="AC106">
            <v>4215139.3853587806</v>
          </cell>
        </row>
        <row r="107">
          <cell r="A107" t="str">
            <v>rev_tel_netw_comm_int</v>
          </cell>
          <cell r="B107" t="str">
            <v>GV0110.intern</v>
          </cell>
          <cell r="C107" t="str">
            <v>GV</v>
          </cell>
          <cell r="D107">
            <v>1010</v>
          </cell>
          <cell r="E107" t="str">
            <v>revenue from telephone network comm. - intern</v>
          </cell>
          <cell r="H107" t="str">
            <v>ManOldData, ManInpFin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 t="str">
            <v>rev_tel_netw_comm_Ums_AE</v>
          </cell>
          <cell r="B108" t="str">
            <v>GV0110.Ums_AE</v>
          </cell>
          <cell r="C108" t="str">
            <v>GV</v>
          </cell>
          <cell r="D108">
            <v>1020</v>
          </cell>
          <cell r="E108" t="str">
            <v>revenue from telephone network comm. - Ums_AE</v>
          </cell>
          <cell r="H108" t="str">
            <v>ManOldData, ManInpFin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 t="str">
            <v>rev_tel_netw_comm</v>
          </cell>
          <cell r="B109" t="str">
            <v>GV0110</v>
          </cell>
          <cell r="C109" t="str">
            <v>GV</v>
          </cell>
          <cell r="D109">
            <v>1030</v>
          </cell>
          <cell r="E109" t="str">
            <v>revenue from telephone network comm.</v>
          </cell>
          <cell r="H109" t="str">
            <v>GV</v>
          </cell>
          <cell r="J109">
            <v>5829972</v>
          </cell>
          <cell r="K109">
            <v>4717442</v>
          </cell>
          <cell r="L109">
            <v>5203933</v>
          </cell>
          <cell r="M109">
            <v>4269452.5037199995</v>
          </cell>
          <cell r="N109">
            <v>4106110.4685999979</v>
          </cell>
          <cell r="O109">
            <v>338526.0527099999</v>
          </cell>
          <cell r="P109">
            <v>339210.30221000017</v>
          </cell>
          <cell r="Q109">
            <v>339886.41879000014</v>
          </cell>
          <cell r="R109">
            <v>340568.25778000004</v>
          </cell>
          <cell r="S109">
            <v>341222.9613100001</v>
          </cell>
          <cell r="T109">
            <v>341881.73725000012</v>
          </cell>
          <cell r="U109">
            <v>342535.30818000011</v>
          </cell>
          <cell r="V109">
            <v>343188.67608999996</v>
          </cell>
          <cell r="W109">
            <v>343830.0713999999</v>
          </cell>
          <cell r="X109">
            <v>344456.64947999967</v>
          </cell>
          <cell r="Y109">
            <v>345090.89065000007</v>
          </cell>
          <cell r="Z109">
            <v>345713.14275</v>
          </cell>
          <cell r="AA109">
            <v>4188445.5079860021</v>
          </cell>
          <cell r="AB109">
            <v>4153286.7396338494</v>
          </cell>
          <cell r="AC109">
            <v>4215139.3853587806</v>
          </cell>
        </row>
        <row r="110">
          <cell r="A110" t="str">
            <v>net_rev_lic_serv_prov_ext</v>
          </cell>
          <cell r="B110" t="str">
            <v>GV0130.extern</v>
          </cell>
          <cell r="C110" t="str">
            <v>GV</v>
          </cell>
          <cell r="D110">
            <v>1040</v>
          </cell>
          <cell r="E110" t="str">
            <v>Net revenue from licensed service prov. - extern</v>
          </cell>
          <cell r="H110" t="str">
            <v>ManOldData, ManInpFin</v>
          </cell>
          <cell r="J110">
            <v>0</v>
          </cell>
          <cell r="K110">
            <v>0</v>
          </cell>
          <cell r="L110">
            <v>798613</v>
          </cell>
          <cell r="M110">
            <v>592089.27966</v>
          </cell>
          <cell r="N110">
            <v>716460.60262000002</v>
          </cell>
          <cell r="O110">
            <v>50478.473510000011</v>
          </cell>
          <cell r="P110">
            <v>49731.084210000008</v>
          </cell>
          <cell r="Q110">
            <v>52245.353930000005</v>
          </cell>
          <cell r="R110">
            <v>53545.510119999999</v>
          </cell>
          <cell r="S110">
            <v>56590.923199999997</v>
          </cell>
          <cell r="T110">
            <v>59545.648379999984</v>
          </cell>
          <cell r="U110">
            <v>68311.037239999991</v>
          </cell>
          <cell r="V110">
            <v>72787.652770000015</v>
          </cell>
          <cell r="W110">
            <v>63541.824799999995</v>
          </cell>
          <cell r="X110">
            <v>63430.817779999998</v>
          </cell>
          <cell r="Y110">
            <v>62487.208910000001</v>
          </cell>
          <cell r="Z110">
            <v>63765.067770000009</v>
          </cell>
          <cell r="AA110">
            <v>831158.98182999983</v>
          </cell>
          <cell r="AB110">
            <v>956104.46733999997</v>
          </cell>
          <cell r="AC110">
            <v>1052744.0472900001</v>
          </cell>
        </row>
        <row r="111">
          <cell r="A111" t="str">
            <v>net_rev_lic_serv_prov_int</v>
          </cell>
          <cell r="B111" t="str">
            <v>GV0130.intern</v>
          </cell>
          <cell r="C111" t="str">
            <v>GV</v>
          </cell>
          <cell r="D111">
            <v>1050</v>
          </cell>
          <cell r="E111" t="str">
            <v>Net revenue from licensed service prov. - intern</v>
          </cell>
          <cell r="H111" t="str">
            <v>ManOldData, ManInpFin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 t="str">
            <v>net_ rev_ lic_serv_prov_Ums_AE</v>
          </cell>
          <cell r="B112" t="str">
            <v>GV0130.Ums_AE</v>
          </cell>
          <cell r="C112" t="str">
            <v>GV</v>
          </cell>
          <cell r="D112">
            <v>1060</v>
          </cell>
          <cell r="E112" t="str">
            <v>Net revenue from licensed service prov. - Ums_AE</v>
          </cell>
          <cell r="H112" t="str">
            <v>ManOldData, ManInpFin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 t="str">
            <v>net_rev_lic_serv_prov</v>
          </cell>
          <cell r="B113" t="str">
            <v>GV0130</v>
          </cell>
          <cell r="C113" t="str">
            <v>GV</v>
          </cell>
          <cell r="D113">
            <v>1070</v>
          </cell>
          <cell r="E113" t="str">
            <v>Net revenue from licensed service prov.</v>
          </cell>
          <cell r="H113" t="str">
            <v>GV</v>
          </cell>
          <cell r="J113">
            <v>0</v>
          </cell>
          <cell r="K113">
            <v>0</v>
          </cell>
          <cell r="L113">
            <v>798613</v>
          </cell>
          <cell r="M113">
            <v>779559.35965999996</v>
          </cell>
          <cell r="N113">
            <v>840797.91657999996</v>
          </cell>
          <cell r="O113">
            <v>59721.177250000008</v>
          </cell>
          <cell r="P113">
            <v>58674.51471000001</v>
          </cell>
          <cell r="Q113">
            <v>61497.282510000005</v>
          </cell>
          <cell r="R113">
            <v>63009.49134</v>
          </cell>
          <cell r="S113">
            <v>66379.182339999999</v>
          </cell>
          <cell r="T113">
            <v>70025.53591999998</v>
          </cell>
          <cell r="U113">
            <v>81226.783939999994</v>
          </cell>
          <cell r="V113">
            <v>86711.735110000009</v>
          </cell>
          <cell r="W113">
            <v>74199.954059999989</v>
          </cell>
          <cell r="X113">
            <v>73490.236799999999</v>
          </cell>
          <cell r="Y113">
            <v>72171.066449999998</v>
          </cell>
          <cell r="Z113">
            <v>73690.956150000013</v>
          </cell>
          <cell r="AA113">
            <v>946991.85928999982</v>
          </cell>
          <cell r="AB113">
            <v>1068155.92808</v>
          </cell>
          <cell r="AC113">
            <v>1166034.3758500002</v>
          </cell>
        </row>
        <row r="114">
          <cell r="A114" t="str">
            <v>Net_rev_add_val_comm_ext</v>
          </cell>
          <cell r="B114" t="str">
            <v>GV0140.extern</v>
          </cell>
          <cell r="C114" t="str">
            <v>GV</v>
          </cell>
          <cell r="D114">
            <v>1080</v>
          </cell>
          <cell r="E114" t="str">
            <v>Net revenue from added-value comm. - extern</v>
          </cell>
          <cell r="H114" t="str">
            <v>ManOldData, ManInpFin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 t="str">
            <v>Net_rev_add_val_comm_int</v>
          </cell>
          <cell r="B115" t="str">
            <v>GV0140.intern</v>
          </cell>
          <cell r="C115" t="str">
            <v>GV</v>
          </cell>
          <cell r="D115">
            <v>1090</v>
          </cell>
          <cell r="E115" t="str">
            <v>Net revenue from added-value comm. - intern</v>
          </cell>
          <cell r="H115" t="str">
            <v>ManOldData, ManInpFin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 t="str">
            <v>Net_rev_add_val_comm_Ums_AE</v>
          </cell>
          <cell r="B116" t="str">
            <v>GV0140.Ums_AE</v>
          </cell>
          <cell r="C116" t="str">
            <v>GV</v>
          </cell>
          <cell r="D116">
            <v>1100</v>
          </cell>
          <cell r="E116" t="str">
            <v>Net revenue from added-value comm. - Ums_AE</v>
          </cell>
          <cell r="H116" t="str">
            <v>ManOldData, ManInpFin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 t="str">
            <v>Net_rev_add_val_comm</v>
          </cell>
          <cell r="B117" t="str">
            <v>GV0140</v>
          </cell>
          <cell r="C117" t="str">
            <v>GV</v>
          </cell>
          <cell r="D117">
            <v>1110</v>
          </cell>
          <cell r="E117" t="str">
            <v>Net revenue from added-value comm.</v>
          </cell>
          <cell r="H117" t="str">
            <v>GV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 t="str">
            <v>Net_rev_mob_comm_ext</v>
          </cell>
          <cell r="B118" t="str">
            <v>GV0150.extern</v>
          </cell>
          <cell r="C118" t="str">
            <v>GV</v>
          </cell>
          <cell r="D118">
            <v>1120</v>
          </cell>
          <cell r="E118" t="str">
            <v>Net revenue from mobile communications - extern</v>
          </cell>
          <cell r="H118" t="str">
            <v>ManOldData, ManInpFin</v>
          </cell>
          <cell r="J118">
            <v>0</v>
          </cell>
          <cell r="K118">
            <v>1673006</v>
          </cell>
          <cell r="L118">
            <v>1937209</v>
          </cell>
          <cell r="M118">
            <v>2064954.2498851658</v>
          </cell>
          <cell r="N118">
            <v>2291959.1369821737</v>
          </cell>
          <cell r="O118">
            <v>194230.81473321663</v>
          </cell>
          <cell r="P118">
            <v>181088.68334447284</v>
          </cell>
          <cell r="Q118">
            <v>178150.63912040868</v>
          </cell>
          <cell r="R118">
            <v>183438.38699293017</v>
          </cell>
          <cell r="S118">
            <v>180360.58592728007</v>
          </cell>
          <cell r="T118">
            <v>191803.34787746231</v>
          </cell>
          <cell r="U118">
            <v>214495.05672045823</v>
          </cell>
          <cell r="V118">
            <v>223825.74148992851</v>
          </cell>
          <cell r="W118">
            <v>194836.53747093619</v>
          </cell>
          <cell r="X118">
            <v>183104.01264906049</v>
          </cell>
          <cell r="Y118">
            <v>179863.15306181982</v>
          </cell>
          <cell r="Z118">
            <v>186762.17759419815</v>
          </cell>
          <cell r="AA118">
            <v>2400816.7896150271</v>
          </cell>
          <cell r="AB118">
            <v>2590133.6952274372</v>
          </cell>
          <cell r="AC118">
            <v>2771348.3270932036</v>
          </cell>
        </row>
        <row r="119">
          <cell r="A119" t="str">
            <v>Net_rev_mob_comm_int</v>
          </cell>
          <cell r="B119" t="str">
            <v>GV0150.intern</v>
          </cell>
          <cell r="C119" t="str">
            <v>GV</v>
          </cell>
          <cell r="D119">
            <v>1130</v>
          </cell>
          <cell r="E119" t="str">
            <v>Net revenue from mobile communications - intern</v>
          </cell>
          <cell r="H119" t="str">
            <v>ManOldData, ManInpFin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 t="str">
            <v>Net_rev_mob_comm_Ums_AE</v>
          </cell>
          <cell r="B120" t="str">
            <v>GV0150.Ums_AE</v>
          </cell>
          <cell r="C120" t="str">
            <v>GV</v>
          </cell>
          <cell r="D120">
            <v>1140</v>
          </cell>
          <cell r="E120" t="str">
            <v>Net revenue from mobile communications - Ums_AE</v>
          </cell>
          <cell r="H120" t="str">
            <v>ManOldData, ManInpFin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 t="str">
            <v>Net_rev_mob_comm</v>
          </cell>
          <cell r="B121" t="str">
            <v>GV0150</v>
          </cell>
          <cell r="C121" t="str">
            <v>GV</v>
          </cell>
          <cell r="D121">
            <v>1150</v>
          </cell>
          <cell r="E121" t="str">
            <v>Net revenue from mobile communications</v>
          </cell>
          <cell r="H121" t="str">
            <v>GV</v>
          </cell>
          <cell r="J121">
            <v>0</v>
          </cell>
          <cell r="K121">
            <v>1673006</v>
          </cell>
          <cell r="L121">
            <v>1937209</v>
          </cell>
          <cell r="M121">
            <v>2064954.2498851658</v>
          </cell>
          <cell r="N121">
            <v>2291959.1369821737</v>
          </cell>
          <cell r="O121">
            <v>194230.81473321663</v>
          </cell>
          <cell r="P121">
            <v>181088.68334447284</v>
          </cell>
          <cell r="Q121">
            <v>178150.63912040868</v>
          </cell>
          <cell r="R121">
            <v>183438.38699293017</v>
          </cell>
          <cell r="S121">
            <v>180360.58592728007</v>
          </cell>
          <cell r="T121">
            <v>191803.34787746231</v>
          </cell>
          <cell r="U121">
            <v>214495.05672045823</v>
          </cell>
          <cell r="V121">
            <v>223825.74148992851</v>
          </cell>
          <cell r="W121">
            <v>194836.53747093619</v>
          </cell>
          <cell r="X121">
            <v>183104.01264906049</v>
          </cell>
          <cell r="Y121">
            <v>179863.15306181982</v>
          </cell>
          <cell r="Z121">
            <v>186762.17759419815</v>
          </cell>
          <cell r="AA121">
            <v>2400816.7896150271</v>
          </cell>
          <cell r="AB121">
            <v>2590133.6952274372</v>
          </cell>
          <cell r="AC121">
            <v>2771348.3270932036</v>
          </cell>
        </row>
        <row r="122">
          <cell r="A122" t="str">
            <v>Net_rev_data_comm_ext</v>
          </cell>
          <cell r="B122" t="str">
            <v>GV0160.extern</v>
          </cell>
          <cell r="C122" t="str">
            <v>GV</v>
          </cell>
          <cell r="D122">
            <v>1160</v>
          </cell>
          <cell r="E122" t="str">
            <v>Net revenue from data communications - extern</v>
          </cell>
          <cell r="H122" t="str">
            <v>ManOldData, ManInpFin</v>
          </cell>
          <cell r="J122">
            <v>0</v>
          </cell>
          <cell r="K122">
            <v>256697</v>
          </cell>
          <cell r="L122">
            <v>314700</v>
          </cell>
          <cell r="M122">
            <v>256497</v>
          </cell>
          <cell r="N122">
            <v>304325.46600000001</v>
          </cell>
          <cell r="O122">
            <v>23195.074000000015</v>
          </cell>
          <cell r="P122">
            <v>23129.488000000012</v>
          </cell>
          <cell r="Q122">
            <v>23294.202000000008</v>
          </cell>
          <cell r="R122">
            <v>23205.506000000012</v>
          </cell>
          <cell r="S122">
            <v>23462.544000000013</v>
          </cell>
          <cell r="T122">
            <v>23837.158000000007</v>
          </cell>
          <cell r="U122">
            <v>25403.802000000003</v>
          </cell>
          <cell r="V122">
            <v>26299.876000000004</v>
          </cell>
          <cell r="W122">
            <v>26842.574000000001</v>
          </cell>
          <cell r="X122">
            <v>27789.772000000008</v>
          </cell>
          <cell r="Y122">
            <v>28614.646000000004</v>
          </cell>
          <cell r="Z122">
            <v>29250.824000000004</v>
          </cell>
          <cell r="AA122">
            <v>332988.79799999995</v>
          </cell>
          <cell r="AB122">
            <v>377580.14199999999</v>
          </cell>
          <cell r="AC122">
            <v>421575.04799999995</v>
          </cell>
        </row>
        <row r="123">
          <cell r="A123" t="str">
            <v>Net_rev_data_comm_int</v>
          </cell>
          <cell r="B123" t="str">
            <v>GV0160.intern</v>
          </cell>
          <cell r="C123" t="str">
            <v>GV</v>
          </cell>
          <cell r="D123">
            <v>1170</v>
          </cell>
          <cell r="E123" t="str">
            <v>Net revenue from data communications - intern</v>
          </cell>
          <cell r="H123" t="str">
            <v>ManOldData, ManInpFin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A124" t="str">
            <v>Net_rev_data_comm_Ums_AE</v>
          </cell>
          <cell r="B124" t="str">
            <v>GV0160.Ums_AE</v>
          </cell>
          <cell r="C124" t="str">
            <v>GV</v>
          </cell>
          <cell r="D124">
            <v>1180</v>
          </cell>
          <cell r="E124" t="str">
            <v>Net revenue from data communications - Ums_AE</v>
          </cell>
          <cell r="H124" t="str">
            <v>ManOldData, ManInpFin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 t="str">
            <v>Net_rev_data_comm</v>
          </cell>
          <cell r="B125" t="str">
            <v>GV0160</v>
          </cell>
          <cell r="C125" t="str">
            <v>GV</v>
          </cell>
          <cell r="D125">
            <v>1190</v>
          </cell>
          <cell r="E125" t="str">
            <v>Net revenue from data communications</v>
          </cell>
          <cell r="H125" t="str">
            <v>GV</v>
          </cell>
          <cell r="J125">
            <v>0</v>
          </cell>
          <cell r="K125">
            <v>256697</v>
          </cell>
          <cell r="L125">
            <v>314700</v>
          </cell>
          <cell r="M125">
            <v>256497</v>
          </cell>
          <cell r="N125">
            <v>304325.46600000001</v>
          </cell>
          <cell r="O125">
            <v>23195.074000000015</v>
          </cell>
          <cell r="P125">
            <v>23129.488000000012</v>
          </cell>
          <cell r="Q125">
            <v>23294.202000000008</v>
          </cell>
          <cell r="R125">
            <v>23205.506000000012</v>
          </cell>
          <cell r="S125">
            <v>23462.544000000013</v>
          </cell>
          <cell r="T125">
            <v>23837.158000000007</v>
          </cell>
          <cell r="U125">
            <v>25403.802000000003</v>
          </cell>
          <cell r="V125">
            <v>26299.876000000004</v>
          </cell>
          <cell r="W125">
            <v>26842.574000000001</v>
          </cell>
          <cell r="X125">
            <v>27789.772000000008</v>
          </cell>
          <cell r="Y125">
            <v>28614.646000000004</v>
          </cell>
          <cell r="Z125">
            <v>29250.824000000004</v>
          </cell>
          <cell r="AA125">
            <v>332988.79799999995</v>
          </cell>
          <cell r="AB125">
            <v>377580.14199999999</v>
          </cell>
          <cell r="AC125">
            <v>421575.04799999995</v>
          </cell>
        </row>
        <row r="126">
          <cell r="A126" t="str">
            <v>Net_rev_integ_comm_sys_extern</v>
          </cell>
          <cell r="B126" t="str">
            <v>GV0170.extern</v>
          </cell>
          <cell r="C126" t="str">
            <v>GV</v>
          </cell>
          <cell r="D126">
            <v>1200</v>
          </cell>
          <cell r="E126" t="str">
            <v>Net revenue from integrated comm. system - extern</v>
          </cell>
          <cell r="H126" t="str">
            <v>ManOldData, ManInpFin</v>
          </cell>
          <cell r="J126">
            <v>0</v>
          </cell>
          <cell r="K126">
            <v>0</v>
          </cell>
          <cell r="L126">
            <v>81841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A127" t="str">
            <v>Net_rev_integ_comm_sys_int</v>
          </cell>
          <cell r="B127" t="str">
            <v>GV0170.intern</v>
          </cell>
          <cell r="C127" t="str">
            <v>GV</v>
          </cell>
          <cell r="D127">
            <v>1210</v>
          </cell>
          <cell r="E127" t="str">
            <v>Net revenue from integrated comm. system - intern</v>
          </cell>
          <cell r="H127" t="str">
            <v>ManOldData, ManInpFin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 t="str">
            <v>Net_rev_integ_comm_sys_Ums_AE</v>
          </cell>
          <cell r="B128" t="str">
            <v>GV0170.Ums_AE</v>
          </cell>
          <cell r="C128" t="str">
            <v>GV</v>
          </cell>
          <cell r="D128">
            <v>1220</v>
          </cell>
          <cell r="E128" t="str">
            <v>Net revenue from integrated comm. system - Ums_AE</v>
          </cell>
          <cell r="H128" t="str">
            <v>ManOldData, ManInpFin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</row>
        <row r="129">
          <cell r="A129" t="str">
            <v>Net_rev_integ_comm_syst</v>
          </cell>
          <cell r="B129" t="str">
            <v>GV0170</v>
          </cell>
          <cell r="C129" t="str">
            <v>GV</v>
          </cell>
          <cell r="D129">
            <v>1230</v>
          </cell>
          <cell r="E129" t="str">
            <v>Net revenue from integrated comm. system</v>
          </cell>
          <cell r="H129" t="str">
            <v>GV</v>
          </cell>
          <cell r="J129">
            <v>0</v>
          </cell>
          <cell r="K129">
            <v>0</v>
          </cell>
          <cell r="L129">
            <v>81841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A130" t="str">
            <v>Net_rev_multim_comm_ext</v>
          </cell>
          <cell r="B130" t="str">
            <v>GV0180.extern</v>
          </cell>
          <cell r="C130" t="str">
            <v>GV</v>
          </cell>
          <cell r="D130">
            <v>1240</v>
          </cell>
          <cell r="E130" t="str">
            <v>Net revenue from multimedia comm. - extern</v>
          </cell>
          <cell r="H130" t="str">
            <v>ManOldData, ManInpFin</v>
          </cell>
          <cell r="J130">
            <v>0</v>
          </cell>
          <cell r="K130">
            <v>95682</v>
          </cell>
          <cell r="L130">
            <v>15756</v>
          </cell>
          <cell r="M130">
            <v>137405.33351500001</v>
          </cell>
          <cell r="N130">
            <v>223739.31394682184</v>
          </cell>
          <cell r="O130">
            <v>16997.848135200002</v>
          </cell>
          <cell r="P130">
            <v>17868.135439999998</v>
          </cell>
          <cell r="Q130">
            <v>18486.461861599993</v>
          </cell>
          <cell r="R130">
            <v>19185.680096</v>
          </cell>
          <cell r="S130">
            <v>19594.24075360001</v>
          </cell>
          <cell r="T130">
            <v>18349.344112639999</v>
          </cell>
          <cell r="U130">
            <v>17667.334125599991</v>
          </cell>
          <cell r="V130">
            <v>17341.763819999993</v>
          </cell>
          <cell r="W130">
            <v>18476.448302545446</v>
          </cell>
          <cell r="X130">
            <v>19244.847326545449</v>
          </cell>
          <cell r="Y130">
            <v>19650.549989090916</v>
          </cell>
          <cell r="Z130">
            <v>20876.659983999998</v>
          </cell>
          <cell r="AA130">
            <v>268378.02830000001</v>
          </cell>
          <cell r="AB130">
            <v>321211.60036111111</v>
          </cell>
          <cell r="AC130">
            <v>355389.74</v>
          </cell>
        </row>
        <row r="131">
          <cell r="A131" t="str">
            <v>Net_rev_multim_comm_int</v>
          </cell>
          <cell r="B131" t="str">
            <v>GV0180.intern</v>
          </cell>
          <cell r="C131" t="str">
            <v>GV</v>
          </cell>
          <cell r="D131">
            <v>1250</v>
          </cell>
          <cell r="E131" t="str">
            <v>Net revenue from multimedia comm. - intern</v>
          </cell>
          <cell r="H131" t="str">
            <v>ManOldData, ManInpFin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 t="str">
            <v>Net_rev_multim_comm_Ums_AE</v>
          </cell>
          <cell r="B132" t="str">
            <v>GV0180.Ums_AE</v>
          </cell>
          <cell r="C132" t="str">
            <v>GV</v>
          </cell>
          <cell r="D132">
            <v>1260</v>
          </cell>
          <cell r="E132" t="str">
            <v>Net revenue from multimedia comm. - Ums_AE</v>
          </cell>
          <cell r="H132" t="str">
            <v>ManOldData, ManInpFin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 t="str">
            <v>Net_rev_multim_comm</v>
          </cell>
          <cell r="B133" t="str">
            <v>GV0180</v>
          </cell>
          <cell r="C133" t="str">
            <v>GV</v>
          </cell>
          <cell r="D133">
            <v>1270</v>
          </cell>
          <cell r="E133" t="str">
            <v>Net revenue from multimedia comm.</v>
          </cell>
          <cell r="H133" t="str">
            <v>GV</v>
          </cell>
          <cell r="J133">
            <v>0</v>
          </cell>
          <cell r="K133">
            <v>95682</v>
          </cell>
          <cell r="L133">
            <v>15756</v>
          </cell>
          <cell r="M133">
            <v>137405.33351500001</v>
          </cell>
          <cell r="N133">
            <v>223739.31394682184</v>
          </cell>
          <cell r="O133">
            <v>16997.848135200002</v>
          </cell>
          <cell r="P133">
            <v>17868.135439999998</v>
          </cell>
          <cell r="Q133">
            <v>18486.461861599993</v>
          </cell>
          <cell r="R133">
            <v>19185.680096</v>
          </cell>
          <cell r="S133">
            <v>19594.24075360001</v>
          </cell>
          <cell r="T133">
            <v>18349.344112639999</v>
          </cell>
          <cell r="U133">
            <v>17667.334125599991</v>
          </cell>
          <cell r="V133">
            <v>17341.763819999993</v>
          </cell>
          <cell r="W133">
            <v>18476.448302545446</v>
          </cell>
          <cell r="X133">
            <v>19244.847326545449</v>
          </cell>
          <cell r="Y133">
            <v>19650.549989090916</v>
          </cell>
          <cell r="Z133">
            <v>20876.659983999998</v>
          </cell>
          <cell r="AA133">
            <v>268378.02830000001</v>
          </cell>
          <cell r="AB133">
            <v>321211.60036111111</v>
          </cell>
          <cell r="AC133">
            <v>355389.74</v>
          </cell>
        </row>
        <row r="134">
          <cell r="A134" t="str">
            <v>Net_rev_term_eq_ext</v>
          </cell>
          <cell r="B134" t="str">
            <v>GV0190.extern</v>
          </cell>
          <cell r="C134" t="str">
            <v>GV</v>
          </cell>
          <cell r="D134">
            <v>1280</v>
          </cell>
          <cell r="E134" t="str">
            <v>Net revenue from terminal equipment - extern</v>
          </cell>
          <cell r="H134" t="str">
            <v>ManOldData, ManInpFin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 t="str">
            <v>Net_rev_term_eq_int</v>
          </cell>
          <cell r="B135" t="str">
            <v>GV0190.intern</v>
          </cell>
          <cell r="C135" t="str">
            <v>GV</v>
          </cell>
          <cell r="D135">
            <v>1290</v>
          </cell>
          <cell r="E135" t="str">
            <v>Net revenue from terminal equipment - intern</v>
          </cell>
          <cell r="H135" t="str">
            <v>ManOldData, ManInpFin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 t="str">
            <v>Net_rev_term_eq_Ums_AE</v>
          </cell>
          <cell r="B136" t="str">
            <v>GV0190.Ums_AE</v>
          </cell>
          <cell r="C136" t="str">
            <v>GV</v>
          </cell>
          <cell r="D136">
            <v>1300</v>
          </cell>
          <cell r="E136" t="str">
            <v>Net revenue from terminal equipment - Ums_AE</v>
          </cell>
          <cell r="H136" t="str">
            <v>ManOldData, ManInpFin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A137" t="str">
            <v>Net_rev_term_eq</v>
          </cell>
          <cell r="B137" t="str">
            <v>GV0190</v>
          </cell>
          <cell r="C137" t="str">
            <v>GV</v>
          </cell>
          <cell r="D137">
            <v>1310</v>
          </cell>
          <cell r="E137" t="str">
            <v>Net revenue from terminal equipment</v>
          </cell>
          <cell r="H137" t="str">
            <v>GV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A138" t="str">
            <v>Net_rev_broadc_ext</v>
          </cell>
          <cell r="B138" t="str">
            <v>GV0200.extern</v>
          </cell>
          <cell r="C138" t="str">
            <v>GV</v>
          </cell>
          <cell r="D138">
            <v>1320</v>
          </cell>
          <cell r="E138" t="str">
            <v>Net revenue from broadcasting - extern</v>
          </cell>
          <cell r="H138" t="str">
            <v>ManOldData, ManInpFin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A139" t="str">
            <v>Net_rev_broadc_int</v>
          </cell>
          <cell r="B139" t="str">
            <v>GV0200.intern</v>
          </cell>
          <cell r="C139" t="str">
            <v>GV</v>
          </cell>
          <cell r="D139">
            <v>1330</v>
          </cell>
          <cell r="E139" t="str">
            <v>Net revenue from broadcasting - intern</v>
          </cell>
          <cell r="H139" t="str">
            <v>ManOldData, ManInpFin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 t="str">
            <v>Net_rev_broadc_Ums_AE</v>
          </cell>
          <cell r="B140" t="str">
            <v>GV0200.Ums_AE</v>
          </cell>
          <cell r="C140" t="str">
            <v>GV</v>
          </cell>
          <cell r="D140">
            <v>1340</v>
          </cell>
          <cell r="E140" t="str">
            <v>Net revenue from broadcasting - Ums_AE</v>
          </cell>
          <cell r="H140" t="str">
            <v>ManOldData, ManInpFin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A141" t="str">
            <v>Net_rev_broadc</v>
          </cell>
          <cell r="B141" t="str">
            <v>GV0200</v>
          </cell>
          <cell r="C141" t="str">
            <v>GV</v>
          </cell>
          <cell r="D141">
            <v>1350</v>
          </cell>
          <cell r="E141" t="str">
            <v>Net revenue from broadcasting</v>
          </cell>
          <cell r="H141" t="str">
            <v>GV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A142" t="str">
            <v>Net_rev_broadb_cabl_extern</v>
          </cell>
          <cell r="B142" t="str">
            <v>GV0210.extern</v>
          </cell>
          <cell r="C142" t="str">
            <v>GV</v>
          </cell>
          <cell r="D142">
            <v>1360</v>
          </cell>
          <cell r="E142" t="str">
            <v>Net revenue from broadband cable - extern</v>
          </cell>
          <cell r="H142" t="str">
            <v>ManOldData, ManInpFin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A143" t="str">
            <v>Net_rev_broadb_cabl_int</v>
          </cell>
          <cell r="B143" t="str">
            <v>GV0210.intern</v>
          </cell>
          <cell r="C143" t="str">
            <v>GV</v>
          </cell>
          <cell r="D143">
            <v>1370</v>
          </cell>
          <cell r="E143" t="str">
            <v>Net revenue from broadband cable - intern</v>
          </cell>
          <cell r="H143" t="str">
            <v>ManOldData, ManInpFin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A144" t="str">
            <v>Net_rev_broadb_cabl_Ums_AE</v>
          </cell>
          <cell r="B144" t="str">
            <v>GV0210.Ums_AE</v>
          </cell>
          <cell r="C144" t="str">
            <v>GV</v>
          </cell>
          <cell r="D144">
            <v>1380</v>
          </cell>
          <cell r="E144" t="str">
            <v>Net revenue from broadband cable - Ums_AE</v>
          </cell>
          <cell r="H144" t="str">
            <v>ManOldData, ManInpFin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A145" t="str">
            <v>Net_rev_broadb_cabl</v>
          </cell>
          <cell r="B145" t="str">
            <v>GV0210</v>
          </cell>
          <cell r="C145" t="str">
            <v>GV</v>
          </cell>
          <cell r="D145">
            <v>1390</v>
          </cell>
          <cell r="E145" t="str">
            <v>Net revenue from broadband cable</v>
          </cell>
          <cell r="H145" t="str">
            <v>GV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A146" t="str">
            <v>Net_rev_oth_serv_ext</v>
          </cell>
          <cell r="B146" t="str">
            <v>GV0220.extern</v>
          </cell>
          <cell r="C146" t="str">
            <v>GV</v>
          </cell>
          <cell r="D146">
            <v>1400</v>
          </cell>
          <cell r="E146" t="str">
            <v>Net revenue from other services - extern</v>
          </cell>
          <cell r="H146" t="str">
            <v>ManOldData, ManInpFin</v>
          </cell>
          <cell r="J146">
            <v>0</v>
          </cell>
          <cell r="K146">
            <v>135099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A147" t="str">
            <v>Net_rev_oth_serv_int</v>
          </cell>
          <cell r="B147" t="str">
            <v>GV0220.intern</v>
          </cell>
          <cell r="C147" t="str">
            <v>GV</v>
          </cell>
          <cell r="D147">
            <v>1410</v>
          </cell>
          <cell r="E147" t="str">
            <v>Net revenue from other services - intern</v>
          </cell>
          <cell r="H147" t="str">
            <v>ManOldData, ManInpFin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A148" t="str">
            <v>Net_rev_oth_serv_Ums_AE</v>
          </cell>
          <cell r="B148" t="str">
            <v>GV0220.Ums_AE</v>
          </cell>
          <cell r="C148" t="str">
            <v>GV</v>
          </cell>
          <cell r="D148">
            <v>1420</v>
          </cell>
          <cell r="E148" t="str">
            <v>Net revenue from other services - Ums_AE</v>
          </cell>
          <cell r="H148" t="str">
            <v>ManOldData, ManInpFin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A149" t="str">
            <v>Net_revo_oth_serv</v>
          </cell>
          <cell r="B149" t="str">
            <v>GV0220</v>
          </cell>
          <cell r="C149" t="str">
            <v>GV</v>
          </cell>
          <cell r="D149">
            <v>1430</v>
          </cell>
          <cell r="E149" t="str">
            <v>Net revenue from other services</v>
          </cell>
          <cell r="H149" t="str">
            <v>GV</v>
          </cell>
          <cell r="J149">
            <v>0</v>
          </cell>
          <cell r="K149">
            <v>135099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A150" t="str">
            <v>Tot_net_rev_ext</v>
          </cell>
          <cell r="B150" t="str">
            <v>GV9100.extern</v>
          </cell>
          <cell r="C150" t="str">
            <v>GV</v>
          </cell>
          <cell r="D150">
            <v>1440</v>
          </cell>
          <cell r="E150" t="str">
            <v>Total net revenue - extern</v>
          </cell>
          <cell r="H150" t="str">
            <v>ManOldData, ManInpFin</v>
          </cell>
          <cell r="J150">
            <v>5829972</v>
          </cell>
          <cell r="K150">
            <v>6877926</v>
          </cell>
          <cell r="L150">
            <v>8352052</v>
          </cell>
          <cell r="M150">
            <v>7320398.3667801656</v>
          </cell>
          <cell r="N150">
            <v>7642594.9881489929</v>
          </cell>
          <cell r="O150">
            <v>623428.26308841654</v>
          </cell>
          <cell r="P150">
            <v>611027.69320447301</v>
          </cell>
          <cell r="Q150">
            <v>612063.07570200879</v>
          </cell>
          <cell r="R150">
            <v>619943.34098893031</v>
          </cell>
          <cell r="S150">
            <v>621231.25519088027</v>
          </cell>
          <cell r="T150">
            <v>635417.23562010238</v>
          </cell>
          <cell r="U150">
            <v>668412.53826605831</v>
          </cell>
          <cell r="V150">
            <v>683443.7101699285</v>
          </cell>
          <cell r="W150">
            <v>647527.45597348153</v>
          </cell>
          <cell r="X150">
            <v>638026.09923560568</v>
          </cell>
          <cell r="Y150">
            <v>635706.4486109108</v>
          </cell>
          <cell r="Z150">
            <v>646367.87209819816</v>
          </cell>
          <cell r="AA150">
            <v>8021788.1057310291</v>
          </cell>
          <cell r="AB150">
            <v>8398316.6445623972</v>
          </cell>
          <cell r="AC150">
            <v>8816196.5477419831</v>
          </cell>
        </row>
        <row r="151">
          <cell r="A151" t="str">
            <v>Tot_net_rev_int</v>
          </cell>
          <cell r="B151" t="str">
            <v>GV9100.intern</v>
          </cell>
          <cell r="C151" t="str">
            <v>GV</v>
          </cell>
          <cell r="D151">
            <v>1450</v>
          </cell>
          <cell r="E151" t="str">
            <v>Total net revenue - intern</v>
          </cell>
          <cell r="H151" t="str">
            <v>ManOldData, ManInpFin</v>
          </cell>
          <cell r="J151">
            <v>0</v>
          </cell>
          <cell r="K151">
            <v>0</v>
          </cell>
          <cell r="L151">
            <v>0</v>
          </cell>
          <cell r="M151">
            <v>187470.07999999999</v>
          </cell>
          <cell r="N151">
            <v>124337.31396</v>
          </cell>
          <cell r="O151">
            <v>9242.7037400000008</v>
          </cell>
          <cell r="P151">
            <v>8943.4305000000004</v>
          </cell>
          <cell r="Q151">
            <v>9251.9285799999998</v>
          </cell>
          <cell r="R151">
            <v>9463.9812199999997</v>
          </cell>
          <cell r="S151">
            <v>9788.2591400000001</v>
          </cell>
          <cell r="T151">
            <v>10479.88754</v>
          </cell>
          <cell r="U151">
            <v>12915.7467</v>
          </cell>
          <cell r="V151">
            <v>13924.082340000001</v>
          </cell>
          <cell r="W151">
            <v>10658.129260000002</v>
          </cell>
          <cell r="X151">
            <v>10059.419020000001</v>
          </cell>
          <cell r="Y151">
            <v>9683.8575400000009</v>
          </cell>
          <cell r="Z151">
            <v>9925.8883800000003</v>
          </cell>
          <cell r="AA151">
            <v>115832.87745999999</v>
          </cell>
          <cell r="AB151">
            <v>112051.46074000001</v>
          </cell>
          <cell r="AC151">
            <v>113290.32855999999</v>
          </cell>
        </row>
        <row r="152">
          <cell r="A152" t="str">
            <v>Tot_net_rev_Ums_AE</v>
          </cell>
          <cell r="B152" t="str">
            <v>GV9100.Ums_AE</v>
          </cell>
          <cell r="C152" t="str">
            <v>GV</v>
          </cell>
          <cell r="D152">
            <v>1460</v>
          </cell>
          <cell r="E152" t="str">
            <v>Total net revenue - Ums_AE</v>
          </cell>
          <cell r="H152" t="str">
            <v>ManOldData, ManInpFin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A153" t="str">
            <v>Tot_net_rev</v>
          </cell>
          <cell r="B153" t="str">
            <v>GV9100</v>
          </cell>
          <cell r="C153" t="str">
            <v>GV</v>
          </cell>
          <cell r="D153">
            <v>1470</v>
          </cell>
          <cell r="E153" t="str">
            <v>Total net revenue</v>
          </cell>
          <cell r="H153" t="str">
            <v>GV</v>
          </cell>
          <cell r="J153">
            <v>5829972</v>
          </cell>
          <cell r="K153">
            <v>6877926</v>
          </cell>
          <cell r="L153">
            <v>8352052</v>
          </cell>
          <cell r="M153">
            <v>7507868.4467801657</v>
          </cell>
          <cell r="N153">
            <v>7766932.3021089928</v>
          </cell>
          <cell r="O153">
            <v>632670.96682841657</v>
          </cell>
          <cell r="P153">
            <v>619971.12370447302</v>
          </cell>
          <cell r="Q153">
            <v>621315.00428200874</v>
          </cell>
          <cell r="R153">
            <v>629407.32220893027</v>
          </cell>
          <cell r="S153">
            <v>631019.51433088025</v>
          </cell>
          <cell r="T153">
            <v>645897.1231601024</v>
          </cell>
          <cell r="U153">
            <v>681328.28496605833</v>
          </cell>
          <cell r="V153">
            <v>697367.79250992846</v>
          </cell>
          <cell r="W153">
            <v>658185.58523348148</v>
          </cell>
          <cell r="X153">
            <v>648085.51825560571</v>
          </cell>
          <cell r="Y153">
            <v>645390.30615091079</v>
          </cell>
          <cell r="Z153">
            <v>656293.76047819818</v>
          </cell>
          <cell r="AA153">
            <v>8137620.9831910292</v>
          </cell>
          <cell r="AB153">
            <v>8510368.1053023972</v>
          </cell>
          <cell r="AC153">
            <v>8929486.8763019834</v>
          </cell>
        </row>
        <row r="154">
          <cell r="A154" t="str">
            <v>Chang_inv_ext</v>
          </cell>
          <cell r="B154" t="str">
            <v>GV0310.extern</v>
          </cell>
          <cell r="C154" t="str">
            <v>GV</v>
          </cell>
          <cell r="D154">
            <v>1480</v>
          </cell>
          <cell r="E154" t="str">
            <v>Changes in inventories - extern</v>
          </cell>
          <cell r="H154" t="str">
            <v>ManOldData, ManInpFin</v>
          </cell>
          <cell r="J154">
            <v>143</v>
          </cell>
          <cell r="K154">
            <v>-635</v>
          </cell>
          <cell r="L154">
            <v>2500</v>
          </cell>
          <cell r="M154">
            <v>-48453.876612274093</v>
          </cell>
          <cell r="N154">
            <v>-38154.364079858184</v>
          </cell>
          <cell r="O154">
            <v>-9180.0937696598412</v>
          </cell>
          <cell r="P154">
            <v>-6635.1108881798864</v>
          </cell>
          <cell r="Q154">
            <v>-4966.6985060747684</v>
          </cell>
          <cell r="R154">
            <v>-6455.1283593995395</v>
          </cell>
          <cell r="S154">
            <v>3195.3525960370898</v>
          </cell>
          <cell r="T154">
            <v>-3840.9895429915414</v>
          </cell>
          <cell r="U154">
            <v>-3853.0948751103351</v>
          </cell>
          <cell r="V154">
            <v>-2893.3656160579339</v>
          </cell>
          <cell r="W154">
            <v>-3352.4313620030225</v>
          </cell>
          <cell r="X154">
            <v>298.49996084920713</v>
          </cell>
          <cell r="Y154">
            <v>-112.03102457714704</v>
          </cell>
          <cell r="Z154">
            <v>-359.27269269046519</v>
          </cell>
          <cell r="AA154">
            <v>765.33515765357151</v>
          </cell>
          <cell r="AB154">
            <v>2411.8762802785568</v>
          </cell>
          <cell r="AC154">
            <v>368.09803140955773</v>
          </cell>
        </row>
        <row r="155">
          <cell r="A155" t="str">
            <v>Chang_inv_int</v>
          </cell>
          <cell r="B155" t="str">
            <v>GV0310.intern</v>
          </cell>
          <cell r="C155" t="str">
            <v>GV</v>
          </cell>
          <cell r="D155">
            <v>1490</v>
          </cell>
          <cell r="E155" t="str">
            <v>Changes in inventories - intern</v>
          </cell>
          <cell r="H155" t="str">
            <v>ManOldData, ManInpFin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A156" t="str">
            <v>Chang_inv</v>
          </cell>
          <cell r="B156" t="str">
            <v>GV0310</v>
          </cell>
          <cell r="C156" t="str">
            <v>GV</v>
          </cell>
          <cell r="D156">
            <v>1500</v>
          </cell>
          <cell r="E156" t="str">
            <v>Changes in inventories</v>
          </cell>
          <cell r="H156" t="str">
            <v>GV</v>
          </cell>
          <cell r="J156">
            <v>143</v>
          </cell>
          <cell r="K156">
            <v>-635</v>
          </cell>
          <cell r="L156">
            <v>2500</v>
          </cell>
          <cell r="M156">
            <v>-48453.876612274093</v>
          </cell>
          <cell r="N156">
            <v>-38154.364079858184</v>
          </cell>
          <cell r="O156">
            <v>-9180.0937696598412</v>
          </cell>
          <cell r="P156">
            <v>-6635.1108881798864</v>
          </cell>
          <cell r="Q156">
            <v>-4966.6985060747684</v>
          </cell>
          <cell r="R156">
            <v>-6455.1283593995395</v>
          </cell>
          <cell r="S156">
            <v>3195.3525960370898</v>
          </cell>
          <cell r="T156">
            <v>-3840.9895429915414</v>
          </cell>
          <cell r="U156">
            <v>-3853.0948751103351</v>
          </cell>
          <cell r="V156">
            <v>-2893.3656160579339</v>
          </cell>
          <cell r="W156">
            <v>-3352.4313620030225</v>
          </cell>
          <cell r="X156">
            <v>298.49996084920713</v>
          </cell>
          <cell r="Y156">
            <v>-112.03102457714704</v>
          </cell>
          <cell r="Z156">
            <v>-359.27269269046519</v>
          </cell>
          <cell r="AA156">
            <v>765.33515765357151</v>
          </cell>
          <cell r="AB156">
            <v>2411.8762802785568</v>
          </cell>
          <cell r="AC156">
            <v>368.09803140955773</v>
          </cell>
        </row>
        <row r="157">
          <cell r="A157" t="str">
            <v>Oth_own_cap_cost</v>
          </cell>
          <cell r="B157" t="str">
            <v>GV0320</v>
          </cell>
          <cell r="C157" t="str">
            <v>GV</v>
          </cell>
          <cell r="D157">
            <v>1510</v>
          </cell>
          <cell r="E157" t="str">
            <v>Other own capitalized costs</v>
          </cell>
          <cell r="H157" t="str">
            <v>ManOldData, ManInpFin</v>
          </cell>
          <cell r="J157">
            <v>294468</v>
          </cell>
          <cell r="K157">
            <v>166850</v>
          </cell>
          <cell r="L157">
            <v>100000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A158" t="str">
            <v>Tot_op_perf</v>
          </cell>
          <cell r="B158" t="str">
            <v>GV9900</v>
          </cell>
          <cell r="C158" t="str">
            <v>GV</v>
          </cell>
          <cell r="D158">
            <v>1520</v>
          </cell>
          <cell r="E158" t="str">
            <v>Total operating performance</v>
          </cell>
          <cell r="H158" t="str">
            <v>GV</v>
          </cell>
          <cell r="J158">
            <v>6124583</v>
          </cell>
          <cell r="K158">
            <v>7044141</v>
          </cell>
          <cell r="L158">
            <v>8454552</v>
          </cell>
          <cell r="M158">
            <v>7542010.1101678917</v>
          </cell>
          <cell r="N158">
            <v>7758477.9380291346</v>
          </cell>
          <cell r="O158">
            <v>625965.8730587567</v>
          </cell>
          <cell r="P158">
            <v>615811.01281629317</v>
          </cell>
          <cell r="Q158">
            <v>618823.30577593402</v>
          </cell>
          <cell r="R158">
            <v>625427.19384953077</v>
          </cell>
          <cell r="S158">
            <v>636689.86692691734</v>
          </cell>
          <cell r="T158">
            <v>644531.1336171109</v>
          </cell>
          <cell r="U158">
            <v>679950.19009094802</v>
          </cell>
          <cell r="V158">
            <v>696949.42689387058</v>
          </cell>
          <cell r="W158">
            <v>657308.15387147851</v>
          </cell>
          <cell r="X158">
            <v>650859.01821645489</v>
          </cell>
          <cell r="Y158">
            <v>647753.2751263337</v>
          </cell>
          <cell r="Z158">
            <v>658409.48778550769</v>
          </cell>
          <cell r="AA158">
            <v>8165206.3183486825</v>
          </cell>
          <cell r="AB158">
            <v>8536859.9815826751</v>
          </cell>
          <cell r="AC158">
            <v>8945850.9743333925</v>
          </cell>
        </row>
        <row r="159">
          <cell r="A159" t="str">
            <v>Inc_rever_acc_extern_tax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A160" t="str">
            <v>Inc_rever_acc_extern</v>
          </cell>
          <cell r="B160" t="str">
            <v>GV0402.extern</v>
          </cell>
          <cell r="C160" t="str">
            <v>GV</v>
          </cell>
          <cell r="D160">
            <v>1530</v>
          </cell>
          <cell r="E160" t="str">
            <v>Income from reversal of accruals - extern</v>
          </cell>
          <cell r="H160" t="str">
            <v>ManOldData, ManInpFin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A161" t="str">
            <v>Inc_rever_acc_int</v>
          </cell>
          <cell r="B161" t="str">
            <v>GV0402.intern</v>
          </cell>
          <cell r="C161" t="str">
            <v>GV</v>
          </cell>
          <cell r="D161">
            <v>1540</v>
          </cell>
          <cell r="E161" t="str">
            <v>Income from reversal of accruals - intern</v>
          </cell>
          <cell r="H161" t="str">
            <v>ManOldData, ManInpFin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A162" t="str">
            <v>Inc_rever_acc</v>
          </cell>
          <cell r="B162" t="str">
            <v>GV0402</v>
          </cell>
          <cell r="C162" t="str">
            <v>GV</v>
          </cell>
          <cell r="D162">
            <v>1550</v>
          </cell>
          <cell r="E162" t="str">
            <v>Income from reversal of accruals</v>
          </cell>
          <cell r="H162" t="str">
            <v>GV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A163" t="str">
            <v>Inc_rel_peri_und_rev_ext</v>
          </cell>
          <cell r="B163" t="str">
            <v>GV0404.extern</v>
          </cell>
          <cell r="C163" t="str">
            <v>GV</v>
          </cell>
          <cell r="D163">
            <v>1560</v>
          </cell>
          <cell r="E163" t="str">
            <v>Income not relating to period under rev. - extern</v>
          </cell>
          <cell r="H163" t="str">
            <v>ManOldData, ManInpFin</v>
          </cell>
          <cell r="J163">
            <v>0</v>
          </cell>
          <cell r="K163">
            <v>0</v>
          </cell>
          <cell r="L163">
            <v>0</v>
          </cell>
          <cell r="M163">
            <v>58563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A164" t="str">
            <v>Inc_rel_peri_und_rev_int</v>
          </cell>
          <cell r="B164" t="str">
            <v>GV0404.intern</v>
          </cell>
          <cell r="C164" t="str">
            <v>GV</v>
          </cell>
          <cell r="D164">
            <v>1570</v>
          </cell>
          <cell r="E164" t="str">
            <v>Income not relating to period under rev. - intern</v>
          </cell>
          <cell r="H164" t="str">
            <v>ManOldData, ManInpFin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A165" t="str">
            <v>Inc_rel_peri_und_rev</v>
          </cell>
          <cell r="B165" t="str">
            <v>GV0404</v>
          </cell>
          <cell r="C165" t="str">
            <v>GV</v>
          </cell>
          <cell r="D165">
            <v>1580</v>
          </cell>
          <cell r="E165" t="str">
            <v>Income not relating to period under rev.</v>
          </cell>
          <cell r="H165" t="str">
            <v>GV</v>
          </cell>
          <cell r="J165">
            <v>0</v>
          </cell>
          <cell r="K165">
            <v>0</v>
          </cell>
          <cell r="L165">
            <v>0</v>
          </cell>
          <cell r="M165">
            <v>58563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A166" t="str">
            <v>Inc_retirem_prop_ext</v>
          </cell>
          <cell r="B166" t="str">
            <v>GV0406.extern</v>
          </cell>
          <cell r="C166" t="str">
            <v>GV</v>
          </cell>
          <cell r="D166">
            <v>1590</v>
          </cell>
          <cell r="E166" t="str">
            <v>Income from retirements of property - extern</v>
          </cell>
          <cell r="H166" t="str">
            <v>ManOldData, ManInpFin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A167" t="str">
            <v>Inc_retirem_prop_int</v>
          </cell>
          <cell r="B167" t="str">
            <v>GV0406.intern</v>
          </cell>
          <cell r="C167" t="str">
            <v>GV</v>
          </cell>
          <cell r="D167">
            <v>1600</v>
          </cell>
          <cell r="E167" t="str">
            <v>Income from retirements of property - intern</v>
          </cell>
          <cell r="H167" t="str">
            <v>ManOldData, ManInpFin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A168" t="str">
            <v>Inc_retirem_prop</v>
          </cell>
          <cell r="B168" t="str">
            <v>GV0406</v>
          </cell>
          <cell r="C168" t="str">
            <v>GV</v>
          </cell>
          <cell r="D168">
            <v>1610</v>
          </cell>
          <cell r="E168" t="str">
            <v>Income from retirements of property</v>
          </cell>
          <cell r="H168" t="str">
            <v>GV</v>
          </cell>
          <cell r="J168">
            <v>0</v>
          </cell>
          <cell r="K168">
            <v>0</v>
          </cell>
          <cell r="L168">
            <v>0</v>
          </cell>
          <cell r="M168">
            <v>23546.48431</v>
          </cell>
          <cell r="N168">
            <v>45861.400159999997</v>
          </cell>
          <cell r="O168">
            <v>137.6009</v>
          </cell>
          <cell r="P168">
            <v>137.6009</v>
          </cell>
          <cell r="Q168">
            <v>137.6009</v>
          </cell>
          <cell r="R168">
            <v>207.6009</v>
          </cell>
          <cell r="S168">
            <v>137.6009</v>
          </cell>
          <cell r="T168">
            <v>190.20089999999999</v>
          </cell>
          <cell r="U168">
            <v>843.30089999999996</v>
          </cell>
          <cell r="V168">
            <v>242.30089999999998</v>
          </cell>
          <cell r="W168">
            <v>789.20090000000005</v>
          </cell>
          <cell r="X168">
            <v>5897.1902600000003</v>
          </cell>
          <cell r="Y168">
            <v>937.60090000000002</v>
          </cell>
          <cell r="Z168">
            <v>36203.600899999998</v>
          </cell>
          <cell r="AA168">
            <v>39033.128429999997</v>
          </cell>
          <cell r="AB168">
            <v>3727.6747500000001</v>
          </cell>
          <cell r="AC168">
            <v>3658.2604300000003</v>
          </cell>
        </row>
        <row r="169">
          <cell r="A169" t="str">
            <v>Inc_retirem_finan_ass_ext</v>
          </cell>
          <cell r="B169" t="str">
            <v>GV0407.extern</v>
          </cell>
          <cell r="C169" t="str">
            <v>GV</v>
          </cell>
          <cell r="D169">
            <v>1620</v>
          </cell>
          <cell r="E169" t="str">
            <v>Income from retirem. of financial assets - extern</v>
          </cell>
          <cell r="H169" t="str">
            <v>ManOldData, ManInpFin</v>
          </cell>
          <cell r="J169">
            <v>0</v>
          </cell>
          <cell r="K169">
            <v>0</v>
          </cell>
          <cell r="L169">
            <v>0</v>
          </cell>
          <cell r="M169">
            <v>127408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A170" t="str">
            <v>Inc_retirem_finan_ass_int</v>
          </cell>
          <cell r="B170" t="str">
            <v>GV0407.intern</v>
          </cell>
          <cell r="C170" t="str">
            <v>GV</v>
          </cell>
          <cell r="D170">
            <v>1630</v>
          </cell>
          <cell r="E170" t="str">
            <v>Income from retirem. of financial assets - intern</v>
          </cell>
          <cell r="H170" t="str">
            <v>ManOldData, ManInpFin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A171" t="str">
            <v>Inc_retirem_finan_ass</v>
          </cell>
          <cell r="B171" t="str">
            <v>GV0407</v>
          </cell>
          <cell r="C171" t="str">
            <v>GV</v>
          </cell>
          <cell r="D171">
            <v>1640</v>
          </cell>
          <cell r="E171" t="str">
            <v>Income from retirem. of financial assets</v>
          </cell>
          <cell r="H171" t="str">
            <v>GV</v>
          </cell>
          <cell r="J171">
            <v>0</v>
          </cell>
          <cell r="K171">
            <v>0</v>
          </cell>
          <cell r="L171">
            <v>0</v>
          </cell>
          <cell r="M171">
            <v>127408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A172" t="str">
            <v>Inc_val_add_tax_ref</v>
          </cell>
          <cell r="B172" t="str">
            <v>GV0408</v>
          </cell>
          <cell r="C172" t="str">
            <v>GV</v>
          </cell>
          <cell r="D172">
            <v>1650</v>
          </cell>
          <cell r="E172" t="str">
            <v>Income from value-added tax refund</v>
          </cell>
          <cell r="H172" t="str">
            <v>ManOldData, ManInpFin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A173" t="str">
            <v>Oth_inc_curr_trans_ext</v>
          </cell>
          <cell r="B173" t="str">
            <v>GV0409.extern</v>
          </cell>
          <cell r="C173" t="str">
            <v>GV</v>
          </cell>
          <cell r="D173">
            <v>1660</v>
          </cell>
          <cell r="E173" t="str">
            <v>Other income from currency translation - extern</v>
          </cell>
          <cell r="H173" t="str">
            <v>ManOldData, ManInpFin</v>
          </cell>
          <cell r="J173">
            <v>0</v>
          </cell>
          <cell r="K173">
            <v>0</v>
          </cell>
          <cell r="L173">
            <v>0</v>
          </cell>
          <cell r="M173">
            <v>7267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A174" t="str">
            <v>Oth_inc_curr_trans_int</v>
          </cell>
          <cell r="B174" t="str">
            <v>GV0409.intern</v>
          </cell>
          <cell r="C174" t="str">
            <v>GV</v>
          </cell>
          <cell r="D174">
            <v>1670</v>
          </cell>
          <cell r="E174" t="str">
            <v>Other income from currency translation - intern</v>
          </cell>
          <cell r="H174" t="str">
            <v>ManOldData, ManInpFin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A175" t="str">
            <v>Oth_inc_curr_trans</v>
          </cell>
          <cell r="B175" t="str">
            <v>GV0409</v>
          </cell>
          <cell r="C175" t="str">
            <v>GV</v>
          </cell>
          <cell r="D175">
            <v>1680</v>
          </cell>
          <cell r="E175" t="str">
            <v>Other income from currency translation</v>
          </cell>
          <cell r="H175" t="str">
            <v>GV</v>
          </cell>
          <cell r="J175">
            <v>0</v>
          </cell>
          <cell r="K175">
            <v>0</v>
          </cell>
          <cell r="L175">
            <v>0</v>
          </cell>
          <cell r="M175">
            <v>7267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A176" t="str">
            <v>Misc_oth_op_inc_ext</v>
          </cell>
          <cell r="B176" t="str">
            <v>GV0410.extern</v>
          </cell>
          <cell r="C176" t="str">
            <v>GV</v>
          </cell>
          <cell r="D176">
            <v>1690</v>
          </cell>
          <cell r="E176" t="str">
            <v>Miscellaneous other operating income - extern</v>
          </cell>
          <cell r="H176" t="str">
            <v>ManOldData, ManInpFin</v>
          </cell>
          <cell r="J176">
            <v>510916</v>
          </cell>
          <cell r="K176">
            <v>0</v>
          </cell>
          <cell r="L176">
            <v>28801</v>
          </cell>
          <cell r="M176">
            <v>34762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A177" t="str">
            <v>Misc_oth_op_inc_int</v>
          </cell>
          <cell r="B177" t="str">
            <v>GV0410.intern</v>
          </cell>
          <cell r="C177" t="str">
            <v>GV</v>
          </cell>
          <cell r="D177">
            <v>1700</v>
          </cell>
          <cell r="E177" t="str">
            <v>Miscellaneous other operating income - intern</v>
          </cell>
          <cell r="H177" t="str">
            <v>ManOldData, ManInpFin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A178" t="str">
            <v>Misc_oth_op_inc</v>
          </cell>
          <cell r="B178" t="str">
            <v>GV0410</v>
          </cell>
          <cell r="C178" t="str">
            <v>GV</v>
          </cell>
          <cell r="D178">
            <v>1710</v>
          </cell>
          <cell r="E178" t="str">
            <v>Miscellaneous other operating income</v>
          </cell>
          <cell r="H178" t="str">
            <v>GV</v>
          </cell>
          <cell r="J178">
            <v>510916</v>
          </cell>
          <cell r="K178">
            <v>0</v>
          </cell>
          <cell r="L178">
            <v>28801</v>
          </cell>
          <cell r="M178">
            <v>34762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A179" t="str">
            <v>Tot_oth_op_inc_ext</v>
          </cell>
          <cell r="B179" t="str">
            <v>GV0412.extern</v>
          </cell>
          <cell r="C179" t="str">
            <v>GV</v>
          </cell>
          <cell r="D179">
            <v>1720</v>
          </cell>
          <cell r="E179" t="str">
            <v>Total other operating income - extern</v>
          </cell>
          <cell r="H179" t="str">
            <v>ManOldData, ManInpFin</v>
          </cell>
          <cell r="J179">
            <v>510916</v>
          </cell>
          <cell r="K179">
            <v>0</v>
          </cell>
          <cell r="L179">
            <v>28801</v>
          </cell>
          <cell r="M179">
            <v>251546.48431</v>
          </cell>
          <cell r="N179">
            <v>45861.400159999997</v>
          </cell>
          <cell r="O179">
            <v>137.6009</v>
          </cell>
          <cell r="P179">
            <v>137.6009</v>
          </cell>
          <cell r="Q179">
            <v>137.6009</v>
          </cell>
          <cell r="R179">
            <v>207.6009</v>
          </cell>
          <cell r="S179">
            <v>137.6009</v>
          </cell>
          <cell r="T179">
            <v>190.20089999999999</v>
          </cell>
          <cell r="U179">
            <v>843.30089999999996</v>
          </cell>
          <cell r="V179">
            <v>242.30089999999998</v>
          </cell>
          <cell r="W179">
            <v>789.20090000000005</v>
          </cell>
          <cell r="X179">
            <v>5897.1902600000003</v>
          </cell>
          <cell r="Y179">
            <v>937.60090000000002</v>
          </cell>
          <cell r="Z179">
            <v>36203.600899999998</v>
          </cell>
          <cell r="AA179">
            <v>39033.128429999997</v>
          </cell>
          <cell r="AB179">
            <v>3727.6747500000001</v>
          </cell>
          <cell r="AC179">
            <v>3658.2604300000003</v>
          </cell>
        </row>
        <row r="180">
          <cell r="A180" t="str">
            <v>Tot_oth_op_inc_int</v>
          </cell>
          <cell r="B180" t="str">
            <v>GV0412.intern</v>
          </cell>
          <cell r="C180" t="str">
            <v>GV</v>
          </cell>
          <cell r="D180">
            <v>1730</v>
          </cell>
          <cell r="E180" t="str">
            <v>Total other operating income - intern</v>
          </cell>
          <cell r="H180" t="str">
            <v>ManOldData, ManInpFin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A181" t="str">
            <v>Tot_oth_op_inc</v>
          </cell>
          <cell r="B181" t="str">
            <v>GV0412</v>
          </cell>
          <cell r="C181" t="str">
            <v>GV</v>
          </cell>
          <cell r="D181">
            <v>1740</v>
          </cell>
          <cell r="E181" t="str">
            <v>Total other operating income</v>
          </cell>
          <cell r="H181" t="str">
            <v>GV</v>
          </cell>
          <cell r="J181">
            <v>510916</v>
          </cell>
          <cell r="K181">
            <v>0</v>
          </cell>
          <cell r="L181">
            <v>28801</v>
          </cell>
          <cell r="M181">
            <v>251546.48431</v>
          </cell>
          <cell r="N181">
            <v>45861.400159999997</v>
          </cell>
          <cell r="O181">
            <v>137.6009</v>
          </cell>
          <cell r="P181">
            <v>137.6009</v>
          </cell>
          <cell r="Q181">
            <v>137.6009</v>
          </cell>
          <cell r="R181">
            <v>207.6009</v>
          </cell>
          <cell r="S181">
            <v>137.6009</v>
          </cell>
          <cell r="T181">
            <v>190.20089999999999</v>
          </cell>
          <cell r="U181">
            <v>843.30089999999996</v>
          </cell>
          <cell r="V181">
            <v>242.30089999999998</v>
          </cell>
          <cell r="W181">
            <v>789.20090000000005</v>
          </cell>
          <cell r="X181">
            <v>5897.1902600000003</v>
          </cell>
          <cell r="Y181">
            <v>937.60090000000002</v>
          </cell>
          <cell r="Z181">
            <v>36203.600899999998</v>
          </cell>
          <cell r="AA181">
            <v>39033.128429999997</v>
          </cell>
          <cell r="AB181">
            <v>3727.6747500000001</v>
          </cell>
          <cell r="AC181">
            <v>3658.2604300000003</v>
          </cell>
        </row>
        <row r="182">
          <cell r="A182" t="str">
            <v>Cost_raw_mat_supp_ext</v>
          </cell>
          <cell r="B182" t="str">
            <v>GV0510.extern</v>
          </cell>
          <cell r="C182" t="str">
            <v>GV</v>
          </cell>
          <cell r="D182">
            <v>1750</v>
          </cell>
          <cell r="E182" t="str">
            <v>Cost of raw materials and supplies - extern</v>
          </cell>
          <cell r="H182" t="str">
            <v>ManOldData, ManInpFin</v>
          </cell>
          <cell r="J182">
            <v>377535</v>
          </cell>
          <cell r="K182">
            <v>199261</v>
          </cell>
          <cell r="L182">
            <v>71329</v>
          </cell>
          <cell r="M182">
            <v>150967.43740062646</v>
          </cell>
          <cell r="N182">
            <v>99065.298921763708</v>
          </cell>
          <cell r="O182">
            <v>8017.7163705113562</v>
          </cell>
          <cell r="P182">
            <v>8337.7985944406464</v>
          </cell>
          <cell r="Q182">
            <v>8047.0548772169759</v>
          </cell>
          <cell r="R182">
            <v>7615.7942413688143</v>
          </cell>
          <cell r="S182">
            <v>8134.330815715547</v>
          </cell>
          <cell r="T182">
            <v>8137.1902120349087</v>
          </cell>
          <cell r="U182">
            <v>8365.0859230859714</v>
          </cell>
          <cell r="V182">
            <v>7765.2862056072554</v>
          </cell>
          <cell r="W182">
            <v>8015.6019987136788</v>
          </cell>
          <cell r="X182">
            <v>8146.4950836599019</v>
          </cell>
          <cell r="Y182">
            <v>7898.4797398587671</v>
          </cell>
          <cell r="Z182">
            <v>10584.464859549855</v>
          </cell>
          <cell r="AA182">
            <v>105700.81440958209</v>
          </cell>
          <cell r="AB182">
            <v>111818.58962549217</v>
          </cell>
          <cell r="AC182">
            <v>115187.8181019929</v>
          </cell>
        </row>
        <row r="183">
          <cell r="A183" t="str">
            <v>Cost_raw_mat_supp_int</v>
          </cell>
          <cell r="B183" t="str">
            <v>GV0510.intern</v>
          </cell>
          <cell r="C183" t="str">
            <v>GV</v>
          </cell>
          <cell r="D183">
            <v>1760</v>
          </cell>
          <cell r="E183" t="str">
            <v>Cost of raw materials and supplies - intern</v>
          </cell>
          <cell r="H183" t="str">
            <v>ManOldData, ManInpFin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A184" t="str">
            <v>Cost_raw_mat_supp</v>
          </cell>
          <cell r="B184" t="str">
            <v>GV0510</v>
          </cell>
          <cell r="C184" t="str">
            <v>GV</v>
          </cell>
          <cell r="D184">
            <v>1770</v>
          </cell>
          <cell r="E184" t="str">
            <v>Cost of raw materials and supplies</v>
          </cell>
          <cell r="H184" t="str">
            <v>GV</v>
          </cell>
          <cell r="J184">
            <v>377535</v>
          </cell>
          <cell r="K184">
            <v>199261</v>
          </cell>
          <cell r="L184">
            <v>71329</v>
          </cell>
          <cell r="M184">
            <v>150967.43740062646</v>
          </cell>
          <cell r="N184">
            <v>99065.298921763708</v>
          </cell>
          <cell r="O184">
            <v>8017.7163705113562</v>
          </cell>
          <cell r="P184">
            <v>8337.7985944406464</v>
          </cell>
          <cell r="Q184">
            <v>8047.0548772169759</v>
          </cell>
          <cell r="R184">
            <v>7615.7942413688143</v>
          </cell>
          <cell r="S184">
            <v>8134.330815715547</v>
          </cell>
          <cell r="T184">
            <v>8137.1902120349087</v>
          </cell>
          <cell r="U184">
            <v>8365.0859230859714</v>
          </cell>
          <cell r="V184">
            <v>7765.2862056072554</v>
          </cell>
          <cell r="W184">
            <v>8015.6019987136788</v>
          </cell>
          <cell r="X184">
            <v>8146.4950836599019</v>
          </cell>
          <cell r="Y184">
            <v>7898.4797398587671</v>
          </cell>
          <cell r="Z184">
            <v>10584.464859549855</v>
          </cell>
          <cell r="AA184">
            <v>105700.81440958209</v>
          </cell>
          <cell r="AB184">
            <v>111818.58962549217</v>
          </cell>
          <cell r="AC184">
            <v>115187.8181019929</v>
          </cell>
        </row>
        <row r="185">
          <cell r="A185" t="str">
            <v>Cost_merch_ext</v>
          </cell>
          <cell r="B185" t="str">
            <v>GV0520.extern</v>
          </cell>
          <cell r="C185" t="str">
            <v>GV</v>
          </cell>
          <cell r="D185">
            <v>1780</v>
          </cell>
          <cell r="E185" t="str">
            <v>Cost of merchandise - extern</v>
          </cell>
          <cell r="H185" t="str">
            <v>ManOldData, ManInpFin</v>
          </cell>
          <cell r="J185">
            <v>117732</v>
          </cell>
          <cell r="K185">
            <v>300975</v>
          </cell>
          <cell r="L185">
            <v>489136</v>
          </cell>
          <cell r="M185">
            <v>381343.16167321755</v>
          </cell>
          <cell r="N185">
            <v>303391.71528945328</v>
          </cell>
          <cell r="O185">
            <v>44386.720063012639</v>
          </cell>
          <cell r="P185">
            <v>31650.619639509019</v>
          </cell>
          <cell r="Q185">
            <v>25582.788935842244</v>
          </cell>
          <cell r="R185">
            <v>26476.486736372884</v>
          </cell>
          <cell r="S185">
            <v>21925.075878359061</v>
          </cell>
          <cell r="T185">
            <v>24744.542775835824</v>
          </cell>
          <cell r="U185">
            <v>23413.885510339438</v>
          </cell>
          <cell r="V185">
            <v>19713.171201458204</v>
          </cell>
          <cell r="W185">
            <v>20918.952678316451</v>
          </cell>
          <cell r="X185">
            <v>20921.480303119795</v>
          </cell>
          <cell r="Y185">
            <v>19575.57987605072</v>
          </cell>
          <cell r="Z185">
            <v>24082.411691236972</v>
          </cell>
          <cell r="AA185">
            <v>328830.28629539197</v>
          </cell>
          <cell r="AB185">
            <v>347954.77748273872</v>
          </cell>
          <cell r="AC185">
            <v>354676.62181914202</v>
          </cell>
        </row>
        <row r="186">
          <cell r="A186" t="str">
            <v>Cost_merch_int</v>
          </cell>
          <cell r="B186" t="str">
            <v>GV0520.intern</v>
          </cell>
          <cell r="C186" t="str">
            <v>GV</v>
          </cell>
          <cell r="D186">
            <v>1790</v>
          </cell>
          <cell r="E186" t="str">
            <v>Cost of merchandise - intern</v>
          </cell>
          <cell r="H186" t="str">
            <v>ManOldData, ManInpFin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A187" t="str">
            <v>Cost_merch</v>
          </cell>
          <cell r="B187" t="str">
            <v>GV0520</v>
          </cell>
          <cell r="C187" t="str">
            <v>GV</v>
          </cell>
          <cell r="D187">
            <v>1800</v>
          </cell>
          <cell r="E187" t="str">
            <v>Cost of merchandise</v>
          </cell>
          <cell r="H187" t="str">
            <v>GV</v>
          </cell>
          <cell r="J187">
            <v>117732</v>
          </cell>
          <cell r="K187">
            <v>300975</v>
          </cell>
          <cell r="L187">
            <v>489136</v>
          </cell>
          <cell r="M187">
            <v>381343.16167321755</v>
          </cell>
          <cell r="N187">
            <v>303391.71528945328</v>
          </cell>
          <cell r="O187">
            <v>44386.720063012639</v>
          </cell>
          <cell r="P187">
            <v>31650.619639509019</v>
          </cell>
          <cell r="Q187">
            <v>25582.788935842244</v>
          </cell>
          <cell r="R187">
            <v>26476.486736372884</v>
          </cell>
          <cell r="S187">
            <v>21925.075878359061</v>
          </cell>
          <cell r="T187">
            <v>24744.542775835824</v>
          </cell>
          <cell r="U187">
            <v>23413.885510339438</v>
          </cell>
          <cell r="V187">
            <v>19713.171201458204</v>
          </cell>
          <cell r="W187">
            <v>20918.952678316451</v>
          </cell>
          <cell r="X187">
            <v>20921.480303119795</v>
          </cell>
          <cell r="Y187">
            <v>19575.57987605072</v>
          </cell>
          <cell r="Z187">
            <v>24082.411691236972</v>
          </cell>
          <cell r="AA187">
            <v>328830.28629539197</v>
          </cell>
          <cell r="AB187">
            <v>347954.77748273872</v>
          </cell>
          <cell r="AC187">
            <v>354676.62181914202</v>
          </cell>
        </row>
        <row r="188">
          <cell r="A188" t="str">
            <v>Dom_telec_serv_purch_ext</v>
          </cell>
          <cell r="B188" t="str">
            <v>GV0530.extern</v>
          </cell>
          <cell r="C188" t="str">
            <v>GV</v>
          </cell>
          <cell r="D188">
            <v>1810</v>
          </cell>
          <cell r="E188" t="str">
            <v>Domestic telecomms services purchased - extern</v>
          </cell>
          <cell r="H188" t="str">
            <v>ManOldData, ManInpFin</v>
          </cell>
          <cell r="J188">
            <v>0</v>
          </cell>
          <cell r="K188">
            <v>396361</v>
          </cell>
          <cell r="L188">
            <v>669128</v>
          </cell>
          <cell r="M188">
            <v>498975.25700000004</v>
          </cell>
          <cell r="N188">
            <v>558644.28766931396</v>
          </cell>
          <cell r="O188">
            <v>35933.152570775514</v>
          </cell>
          <cell r="P188">
            <v>34951.09928223936</v>
          </cell>
          <cell r="Q188">
            <v>38533.547219802444</v>
          </cell>
          <cell r="R188">
            <v>39505.940084124166</v>
          </cell>
          <cell r="S188">
            <v>44682.477636770127</v>
          </cell>
          <cell r="T188">
            <v>47570.116959416104</v>
          </cell>
          <cell r="U188">
            <v>53381.083592062081</v>
          </cell>
          <cell r="V188">
            <v>56612.198614708053</v>
          </cell>
          <cell r="W188">
            <v>52766.020207354042</v>
          </cell>
          <cell r="X188">
            <v>50245.299147354039</v>
          </cell>
          <cell r="Y188">
            <v>50263.313727354027</v>
          </cell>
          <cell r="Z188">
            <v>54200.038627354035</v>
          </cell>
          <cell r="AA188">
            <v>573870.49017824838</v>
          </cell>
          <cell r="AB188">
            <v>591302.49817824841</v>
          </cell>
          <cell r="AC188">
            <v>614547.3071782483</v>
          </cell>
        </row>
        <row r="189">
          <cell r="A189" t="str">
            <v>Dom_telec_serv_purch_int</v>
          </cell>
          <cell r="B189" t="str">
            <v>GV0530.intern</v>
          </cell>
          <cell r="C189" t="str">
            <v>GV</v>
          </cell>
          <cell r="D189">
            <v>1820</v>
          </cell>
          <cell r="E189" t="str">
            <v>Domestic telecomms services purchased - intern</v>
          </cell>
          <cell r="H189" t="str">
            <v>ManOldData, ManInpFin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A190" t="str">
            <v>Dom_telec_serv_purch</v>
          </cell>
          <cell r="B190" t="str">
            <v>GV0530</v>
          </cell>
          <cell r="C190" t="str">
            <v>GV</v>
          </cell>
          <cell r="D190">
            <v>1830</v>
          </cell>
          <cell r="E190" t="str">
            <v>Domestic telecomms services purchased</v>
          </cell>
          <cell r="H190" t="str">
            <v>GV</v>
          </cell>
          <cell r="J190">
            <v>0</v>
          </cell>
          <cell r="K190">
            <v>396361</v>
          </cell>
          <cell r="L190">
            <v>669128</v>
          </cell>
          <cell r="M190">
            <v>498975.25700000004</v>
          </cell>
          <cell r="N190">
            <v>558644.28766931396</v>
          </cell>
          <cell r="O190">
            <v>35933.152570775514</v>
          </cell>
          <cell r="P190">
            <v>34951.09928223936</v>
          </cell>
          <cell r="Q190">
            <v>38533.547219802444</v>
          </cell>
          <cell r="R190">
            <v>39505.940084124166</v>
          </cell>
          <cell r="S190">
            <v>44682.477636770127</v>
          </cell>
          <cell r="T190">
            <v>47570.116959416104</v>
          </cell>
          <cell r="U190">
            <v>53381.083592062081</v>
          </cell>
          <cell r="V190">
            <v>56612.198614708053</v>
          </cell>
          <cell r="W190">
            <v>52766.020207354042</v>
          </cell>
          <cell r="X190">
            <v>50245.299147354039</v>
          </cell>
          <cell r="Y190">
            <v>50263.313727354027</v>
          </cell>
          <cell r="Z190">
            <v>54200.038627354035</v>
          </cell>
          <cell r="AA190">
            <v>573870.49017824838</v>
          </cell>
          <cell r="AB190">
            <v>591302.49817824841</v>
          </cell>
          <cell r="AC190">
            <v>614547.3071782483</v>
          </cell>
        </row>
        <row r="191">
          <cell r="A191" t="str">
            <v>Inter_teleco_serv_purch_ext</v>
          </cell>
          <cell r="B191" t="str">
            <v>GV0540.extern</v>
          </cell>
          <cell r="C191" t="str">
            <v>GV</v>
          </cell>
          <cell r="D191">
            <v>1840</v>
          </cell>
          <cell r="E191" t="str">
            <v>International telecomms services purch. - extern</v>
          </cell>
          <cell r="H191" t="str">
            <v>ManOldData, ManInpFin</v>
          </cell>
          <cell r="J191">
            <v>0</v>
          </cell>
          <cell r="K191">
            <v>567098</v>
          </cell>
          <cell r="L191">
            <v>458995</v>
          </cell>
          <cell r="M191">
            <v>426990.60753074952</v>
          </cell>
          <cell r="N191">
            <v>308605.7256022268</v>
          </cell>
          <cell r="O191">
            <v>23250.24917916573</v>
          </cell>
          <cell r="P191">
            <v>22960.121126037317</v>
          </cell>
          <cell r="Q191">
            <v>23716.943347040269</v>
          </cell>
          <cell r="R191">
            <v>24127.482274691967</v>
          </cell>
          <cell r="S191">
            <v>24804.099778411572</v>
          </cell>
          <cell r="T191">
            <v>26174.937371939646</v>
          </cell>
          <cell r="U191">
            <v>30654.976714236938</v>
          </cell>
          <cell r="V191">
            <v>33012.556767248818</v>
          </cell>
          <cell r="W191">
            <v>26489.365507146991</v>
          </cell>
          <cell r="X191">
            <v>24748.56325280165</v>
          </cell>
          <cell r="Y191">
            <v>24185.055497708396</v>
          </cell>
          <cell r="Z191">
            <v>24481.374785797383</v>
          </cell>
          <cell r="AA191">
            <v>305484.05111812311</v>
          </cell>
          <cell r="AB191">
            <v>319875.43512570416</v>
          </cell>
          <cell r="AC191">
            <v>330024.85240274726</v>
          </cell>
        </row>
        <row r="192">
          <cell r="A192" t="str">
            <v>Inter_teleco_serv_purch_int</v>
          </cell>
          <cell r="B192" t="str">
            <v>GV0540.intern</v>
          </cell>
          <cell r="C192" t="str">
            <v>GV</v>
          </cell>
          <cell r="D192">
            <v>1850</v>
          </cell>
          <cell r="E192" t="str">
            <v>International telecomms services purch. - intern</v>
          </cell>
          <cell r="H192" t="str">
            <v>ManOldData, ManInpFin</v>
          </cell>
          <cell r="J192">
            <v>0</v>
          </cell>
          <cell r="K192">
            <v>0</v>
          </cell>
          <cell r="L192">
            <v>0</v>
          </cell>
          <cell r="M192">
            <v>86484.397824465908</v>
          </cell>
          <cell r="N192">
            <v>112263.73351631334</v>
          </cell>
          <cell r="O192">
            <v>8141.9751650026155</v>
          </cell>
          <cell r="P192">
            <v>8236.4775849156049</v>
          </cell>
          <cell r="Q192">
            <v>8522.2105295641704</v>
          </cell>
          <cell r="R192">
            <v>8674.5782684778296</v>
          </cell>
          <cell r="S192">
            <v>8932.8848096966212</v>
          </cell>
          <cell r="T192">
            <v>9464.0614102835243</v>
          </cell>
          <cell r="U192">
            <v>11368.577719345187</v>
          </cell>
          <cell r="V192">
            <v>12286.413362171616</v>
          </cell>
          <cell r="W192">
            <v>9731.5280324739524</v>
          </cell>
          <cell r="X192">
            <v>9080.4885998048194</v>
          </cell>
          <cell r="Y192">
            <v>8856.5519577620053</v>
          </cell>
          <cell r="Z192">
            <v>8967.9860768154213</v>
          </cell>
          <cell r="AA192">
            <v>115279.54832082594</v>
          </cell>
          <cell r="AB192">
            <v>122453.9028842258</v>
          </cell>
          <cell r="AC192">
            <v>126966.34758616451</v>
          </cell>
        </row>
        <row r="193">
          <cell r="A193" t="str">
            <v>Inter_teleco_serv_purch</v>
          </cell>
          <cell r="B193" t="str">
            <v>GV0540</v>
          </cell>
          <cell r="C193" t="str">
            <v>GV</v>
          </cell>
          <cell r="D193">
            <v>1860</v>
          </cell>
          <cell r="E193" t="str">
            <v>International telecomms services purch.</v>
          </cell>
          <cell r="H193" t="str">
            <v>GV</v>
          </cell>
          <cell r="J193">
            <v>0</v>
          </cell>
          <cell r="K193">
            <v>567098</v>
          </cell>
          <cell r="L193">
            <v>458995</v>
          </cell>
          <cell r="M193">
            <v>513475.0053552154</v>
          </cell>
          <cell r="N193">
            <v>420869.45911854017</v>
          </cell>
          <cell r="O193">
            <v>31392.224344168346</v>
          </cell>
          <cell r="P193">
            <v>31196.598710952923</v>
          </cell>
          <cell r="Q193">
            <v>32239.15387660444</v>
          </cell>
          <cell r="R193">
            <v>32802.060543169799</v>
          </cell>
          <cell r="S193">
            <v>33736.984588108193</v>
          </cell>
          <cell r="T193">
            <v>35638.998782223171</v>
          </cell>
          <cell r="U193">
            <v>42023.554433582125</v>
          </cell>
          <cell r="V193">
            <v>45298.970129420435</v>
          </cell>
          <cell r="W193">
            <v>36220.893539620942</v>
          </cell>
          <cell r="X193">
            <v>33829.05185260647</v>
          </cell>
          <cell r="Y193">
            <v>33041.607455470403</v>
          </cell>
          <cell r="Z193">
            <v>33449.360862612804</v>
          </cell>
          <cell r="AA193">
            <v>420763.59943894902</v>
          </cell>
          <cell r="AB193">
            <v>442329.33800992998</v>
          </cell>
          <cell r="AC193">
            <v>456991.19998891174</v>
          </cell>
        </row>
        <row r="194">
          <cell r="A194" t="str">
            <v>Energy_ext</v>
          </cell>
          <cell r="B194" t="str">
            <v>GV0560.extern</v>
          </cell>
          <cell r="C194" t="str">
            <v>GV</v>
          </cell>
          <cell r="D194">
            <v>1870</v>
          </cell>
          <cell r="E194" t="str">
            <v>Energy - extern</v>
          </cell>
          <cell r="H194" t="str">
            <v>ManOldData, ManInpFin</v>
          </cell>
          <cell r="J194">
            <v>0</v>
          </cell>
          <cell r="K194">
            <v>59862</v>
          </cell>
          <cell r="L194">
            <v>58717</v>
          </cell>
          <cell r="M194">
            <v>56006</v>
          </cell>
          <cell r="N194">
            <v>57947.58</v>
          </cell>
          <cell r="O194">
            <v>4828.2749999999996</v>
          </cell>
          <cell r="P194">
            <v>4828.2749999999996</v>
          </cell>
          <cell r="Q194">
            <v>4828.2749999999996</v>
          </cell>
          <cell r="R194">
            <v>4828.2749999999996</v>
          </cell>
          <cell r="S194">
            <v>4829.3100000000004</v>
          </cell>
          <cell r="T194">
            <v>4829.3100000000004</v>
          </cell>
          <cell r="U194">
            <v>4829.3100000000004</v>
          </cell>
          <cell r="V194">
            <v>4829.3100000000004</v>
          </cell>
          <cell r="W194">
            <v>4829.3100000000004</v>
          </cell>
          <cell r="X194">
            <v>4829.3100000000004</v>
          </cell>
          <cell r="Y194">
            <v>4829.3100000000004</v>
          </cell>
          <cell r="Z194">
            <v>4829.3100000000004</v>
          </cell>
          <cell r="AA194">
            <v>59588.996849999996</v>
          </cell>
          <cell r="AB194">
            <v>61446.940771500005</v>
          </cell>
          <cell r="AC194">
            <v>63290.348994645006</v>
          </cell>
        </row>
        <row r="195">
          <cell r="A195" t="str">
            <v>Energy_int</v>
          </cell>
          <cell r="B195" t="str">
            <v>GV0560.intern</v>
          </cell>
          <cell r="C195" t="str">
            <v>GV</v>
          </cell>
          <cell r="D195">
            <v>1880</v>
          </cell>
          <cell r="E195" t="str">
            <v>Energy - intern</v>
          </cell>
          <cell r="H195" t="str">
            <v>ManOldData, ManInpFin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 t="str">
            <v>Energy</v>
          </cell>
          <cell r="B196" t="str">
            <v>GV0560</v>
          </cell>
          <cell r="C196" t="str">
            <v>GV</v>
          </cell>
          <cell r="D196">
            <v>1890</v>
          </cell>
          <cell r="E196" t="str">
            <v>Energy</v>
          </cell>
          <cell r="H196" t="str">
            <v>GV</v>
          </cell>
          <cell r="J196">
            <v>0</v>
          </cell>
          <cell r="K196">
            <v>59862</v>
          </cell>
          <cell r="L196">
            <v>58717</v>
          </cell>
          <cell r="M196">
            <v>56006</v>
          </cell>
          <cell r="N196">
            <v>57947.58</v>
          </cell>
          <cell r="O196">
            <v>4828.2749999999996</v>
          </cell>
          <cell r="P196">
            <v>4828.2749999999996</v>
          </cell>
          <cell r="Q196">
            <v>4828.2749999999996</v>
          </cell>
          <cell r="R196">
            <v>4828.2749999999996</v>
          </cell>
          <cell r="S196">
            <v>4829.3100000000004</v>
          </cell>
          <cell r="T196">
            <v>4829.3100000000004</v>
          </cell>
          <cell r="U196">
            <v>4829.3100000000004</v>
          </cell>
          <cell r="V196">
            <v>4829.3100000000004</v>
          </cell>
          <cell r="W196">
            <v>4829.3100000000004</v>
          </cell>
          <cell r="X196">
            <v>4829.3100000000004</v>
          </cell>
          <cell r="Y196">
            <v>4829.3100000000004</v>
          </cell>
          <cell r="Z196">
            <v>4829.3100000000004</v>
          </cell>
          <cell r="AA196">
            <v>59588.996849999996</v>
          </cell>
          <cell r="AB196">
            <v>61446.940771500005</v>
          </cell>
          <cell r="AC196">
            <v>63290.348994645006</v>
          </cell>
        </row>
        <row r="197">
          <cell r="A197" t="str">
            <v>Oth_serv_purch_ext</v>
          </cell>
          <cell r="B197" t="str">
            <v>GV0580.extern</v>
          </cell>
          <cell r="C197" t="str">
            <v>GV</v>
          </cell>
          <cell r="D197">
            <v>1900</v>
          </cell>
          <cell r="E197" t="str">
            <v>Other services purchased - extern</v>
          </cell>
          <cell r="H197" t="str">
            <v>ManOldData, ManInpFin</v>
          </cell>
          <cell r="J197">
            <v>1250952</v>
          </cell>
          <cell r="K197">
            <v>9848</v>
          </cell>
          <cell r="L197">
            <v>298467.19330352999</v>
          </cell>
          <cell r="M197">
            <v>158397.14784314367</v>
          </cell>
          <cell r="N197">
            <v>248043.89315878769</v>
          </cell>
          <cell r="O197">
            <v>20449.457990610306</v>
          </cell>
          <cell r="P197">
            <v>20232.392144634039</v>
          </cell>
          <cell r="Q197">
            <v>20311.085037975256</v>
          </cell>
          <cell r="R197">
            <v>20415.690579929982</v>
          </cell>
          <cell r="S197">
            <v>21123.49890899907</v>
          </cell>
          <cell r="T197">
            <v>20435.728369765598</v>
          </cell>
          <cell r="U197">
            <v>20323.425414865324</v>
          </cell>
          <cell r="V197">
            <v>21064.227039792469</v>
          </cell>
          <cell r="W197">
            <v>20388.323409968336</v>
          </cell>
          <cell r="X197">
            <v>21528.191010019051</v>
          </cell>
          <cell r="Y197">
            <v>20349.26773926456</v>
          </cell>
          <cell r="Z197">
            <v>21422.605512963652</v>
          </cell>
          <cell r="AA197">
            <v>251472.30283301946</v>
          </cell>
          <cell r="AB197">
            <v>257472.1899570555</v>
          </cell>
          <cell r="AC197">
            <v>265396.60151460225</v>
          </cell>
        </row>
        <row r="198">
          <cell r="A198" t="str">
            <v>Oth_serv_purch_int</v>
          </cell>
          <cell r="B198" t="str">
            <v>GV0580.intern</v>
          </cell>
          <cell r="C198" t="str">
            <v>GV</v>
          </cell>
          <cell r="D198">
            <v>1910</v>
          </cell>
          <cell r="E198" t="str">
            <v>Other services purchased - intern</v>
          </cell>
          <cell r="H198" t="str">
            <v>ManOldData, ManInpFin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 t="str">
            <v>Oth_serv_purch</v>
          </cell>
          <cell r="B199" t="str">
            <v>GV0580</v>
          </cell>
          <cell r="C199" t="str">
            <v>GV</v>
          </cell>
          <cell r="D199">
            <v>1920</v>
          </cell>
          <cell r="E199" t="str">
            <v>Other services purchased</v>
          </cell>
          <cell r="H199" t="str">
            <v>GV</v>
          </cell>
          <cell r="J199">
            <v>1250952</v>
          </cell>
          <cell r="K199">
            <v>9848</v>
          </cell>
          <cell r="L199">
            <v>298467.19330352999</v>
          </cell>
          <cell r="M199">
            <v>158397.14784314367</v>
          </cell>
          <cell r="N199">
            <v>248043.89315878769</v>
          </cell>
          <cell r="O199">
            <v>20449.457990610306</v>
          </cell>
          <cell r="P199">
            <v>20232.392144634039</v>
          </cell>
          <cell r="Q199">
            <v>20311.085037975256</v>
          </cell>
          <cell r="R199">
            <v>20415.690579929982</v>
          </cell>
          <cell r="S199">
            <v>21123.49890899907</v>
          </cell>
          <cell r="T199">
            <v>20435.728369765598</v>
          </cell>
          <cell r="U199">
            <v>20323.425414865324</v>
          </cell>
          <cell r="V199">
            <v>21064.227039792469</v>
          </cell>
          <cell r="W199">
            <v>20388.323409968336</v>
          </cell>
          <cell r="X199">
            <v>21528.191010019051</v>
          </cell>
          <cell r="Y199">
            <v>20349.26773926456</v>
          </cell>
          <cell r="Z199">
            <v>21422.605512963652</v>
          </cell>
          <cell r="AA199">
            <v>251472.30283301946</v>
          </cell>
          <cell r="AB199">
            <v>257472.1899570555</v>
          </cell>
          <cell r="AC199">
            <v>265396.60151460225</v>
          </cell>
        </row>
        <row r="200">
          <cell r="A200" t="str">
            <v>Tot_goods_serv_purch_ext</v>
          </cell>
          <cell r="B200" t="str">
            <v>GV9120.extern</v>
          </cell>
          <cell r="C200" t="str">
            <v>GV</v>
          </cell>
          <cell r="D200">
            <v>1930</v>
          </cell>
          <cell r="E200" t="str">
            <v>Total goods and services purchased - extern</v>
          </cell>
          <cell r="H200" t="str">
            <v>ManOldData, ManInpFin</v>
          </cell>
          <cell r="J200">
            <v>1746219</v>
          </cell>
          <cell r="K200">
            <v>1533405</v>
          </cell>
          <cell r="L200">
            <v>2045772</v>
          </cell>
          <cell r="M200">
            <v>1672679.6114477373</v>
          </cell>
          <cell r="N200">
            <v>1575698.5006415453</v>
          </cell>
          <cell r="O200">
            <v>136865.57117407557</v>
          </cell>
          <cell r="P200">
            <v>122960.30578686038</v>
          </cell>
          <cell r="Q200">
            <v>121019.69441787718</v>
          </cell>
          <cell r="R200">
            <v>122969.6689164878</v>
          </cell>
          <cell r="S200">
            <v>125498.79301825537</v>
          </cell>
          <cell r="T200">
            <v>131891.82568899207</v>
          </cell>
          <cell r="U200">
            <v>140967.76715458976</v>
          </cell>
          <cell r="V200">
            <v>142996.74982881482</v>
          </cell>
          <cell r="W200">
            <v>133407.5738014995</v>
          </cell>
          <cell r="X200">
            <v>130419.33879695443</v>
          </cell>
          <cell r="Y200">
            <v>127101.00658023647</v>
          </cell>
          <cell r="Z200">
            <v>139600.2054769019</v>
          </cell>
          <cell r="AA200">
            <v>1624946.941684365</v>
          </cell>
          <cell r="AB200">
            <v>1689870.431140739</v>
          </cell>
          <cell r="AC200">
            <v>1743123.5500113775</v>
          </cell>
        </row>
        <row r="201">
          <cell r="A201" t="str">
            <v>Tot_goods_serv_purch_int</v>
          </cell>
          <cell r="B201" t="str">
            <v>GV9120.intern</v>
          </cell>
          <cell r="C201" t="str">
            <v>GV</v>
          </cell>
          <cell r="D201">
            <v>1940</v>
          </cell>
          <cell r="E201" t="str">
            <v>Total goods and services purchased - intern</v>
          </cell>
          <cell r="H201" t="str">
            <v>ManOldData, ManInpFin</v>
          </cell>
          <cell r="J201">
            <v>0</v>
          </cell>
          <cell r="K201">
            <v>0</v>
          </cell>
          <cell r="L201">
            <v>0</v>
          </cell>
          <cell r="M201">
            <v>86484.397824465908</v>
          </cell>
          <cell r="N201">
            <v>112263.73351631334</v>
          </cell>
          <cell r="O201">
            <v>8141.9751650026155</v>
          </cell>
          <cell r="P201">
            <v>8236.4775849156049</v>
          </cell>
          <cell r="Q201">
            <v>8522.2105295641704</v>
          </cell>
          <cell r="R201">
            <v>8674.5782684778296</v>
          </cell>
          <cell r="S201">
            <v>8932.8848096966212</v>
          </cell>
          <cell r="T201">
            <v>9464.0614102835243</v>
          </cell>
          <cell r="U201">
            <v>11368.577719345187</v>
          </cell>
          <cell r="V201">
            <v>12286.413362171616</v>
          </cell>
          <cell r="W201">
            <v>9731.5280324739524</v>
          </cell>
          <cell r="X201">
            <v>9080.4885998048194</v>
          </cell>
          <cell r="Y201">
            <v>8856.5519577620053</v>
          </cell>
          <cell r="Z201">
            <v>8967.9860768154213</v>
          </cell>
          <cell r="AA201">
            <v>115279.54832082594</v>
          </cell>
          <cell r="AB201">
            <v>122453.9028842258</v>
          </cell>
          <cell r="AC201">
            <v>126966.34758616451</v>
          </cell>
        </row>
        <row r="202">
          <cell r="A202" t="str">
            <v>Tot_goods_serv_purch</v>
          </cell>
          <cell r="B202" t="str">
            <v>GV9120</v>
          </cell>
          <cell r="C202" t="str">
            <v>GV</v>
          </cell>
          <cell r="D202">
            <v>1950</v>
          </cell>
          <cell r="E202" t="str">
            <v>Total goods and services purchased</v>
          </cell>
          <cell r="H202" t="str">
            <v>GV</v>
          </cell>
          <cell r="J202">
            <v>1746219</v>
          </cell>
          <cell r="K202">
            <v>1533405</v>
          </cell>
          <cell r="L202">
            <v>2045772.1933035301</v>
          </cell>
          <cell r="M202">
            <v>1759164.0092722031</v>
          </cell>
          <cell r="N202">
            <v>1687962.2341578589</v>
          </cell>
          <cell r="O202">
            <v>145007.54633907817</v>
          </cell>
          <cell r="P202">
            <v>131196.78337177599</v>
          </cell>
          <cell r="Q202">
            <v>129541.90494744135</v>
          </cell>
          <cell r="R202">
            <v>131644.24718496561</v>
          </cell>
          <cell r="S202">
            <v>134431.67782795202</v>
          </cell>
          <cell r="T202">
            <v>141355.8870992756</v>
          </cell>
          <cell r="U202">
            <v>152336.34487393493</v>
          </cell>
          <cell r="V202">
            <v>155283.16319098641</v>
          </cell>
          <cell r="W202">
            <v>143139.10183397346</v>
          </cell>
          <cell r="X202">
            <v>139499.82739675924</v>
          </cell>
          <cell r="Y202">
            <v>135957.55853799847</v>
          </cell>
          <cell r="Z202">
            <v>148568.1915537173</v>
          </cell>
          <cell r="AA202">
            <v>1740226.4900051909</v>
          </cell>
          <cell r="AB202">
            <v>1812324.3340249648</v>
          </cell>
          <cell r="AC202">
            <v>1870089.8975975425</v>
          </cell>
        </row>
        <row r="203">
          <cell r="A203" t="str">
            <v>Gross_inc</v>
          </cell>
          <cell r="B203" t="str">
            <v>GV9910</v>
          </cell>
          <cell r="C203" t="str">
            <v>GV</v>
          </cell>
          <cell r="D203">
            <v>1960</v>
          </cell>
          <cell r="E203" t="str">
            <v>Gross income</v>
          </cell>
          <cell r="H203" t="str">
            <v>GV</v>
          </cell>
          <cell r="J203">
            <v>4889280</v>
          </cell>
          <cell r="K203">
            <v>5510736</v>
          </cell>
          <cell r="L203">
            <v>6437580.8066964699</v>
          </cell>
          <cell r="M203">
            <v>6034392.5852056891</v>
          </cell>
          <cell r="N203">
            <v>6116377.104031276</v>
          </cell>
          <cell r="O203">
            <v>481095.92761967849</v>
          </cell>
          <cell r="P203">
            <v>484751.83034451713</v>
          </cell>
          <cell r="Q203">
            <v>489419.00172849261</v>
          </cell>
          <cell r="R203">
            <v>493990.54756456509</v>
          </cell>
          <cell r="S203">
            <v>502395.78999896528</v>
          </cell>
          <cell r="T203">
            <v>503365.44741783536</v>
          </cell>
          <cell r="U203">
            <v>528457.14611701318</v>
          </cell>
          <cell r="V203">
            <v>541908.56460288423</v>
          </cell>
          <cell r="W203">
            <v>514958.25293750514</v>
          </cell>
          <cell r="X203">
            <v>517256.38107969559</v>
          </cell>
          <cell r="Y203">
            <v>512733.31748833519</v>
          </cell>
          <cell r="Z203">
            <v>546044.89713179041</v>
          </cell>
          <cell r="AA203">
            <v>6464012.9567734916</v>
          </cell>
          <cell r="AB203">
            <v>6728263.3223077105</v>
          </cell>
          <cell r="AC203">
            <v>7079419.3371658511</v>
          </cell>
        </row>
        <row r="204">
          <cell r="A204" t="str">
            <v>Wag_sala_ext</v>
          </cell>
          <cell r="B204" t="str">
            <v>GV0610.extern</v>
          </cell>
          <cell r="C204" t="str">
            <v>GV</v>
          </cell>
          <cell r="D204">
            <v>1970</v>
          </cell>
          <cell r="E204" t="str">
            <v>Wages and salaries - extern</v>
          </cell>
          <cell r="H204" t="str">
            <v>ManOldData, ManInpFin</v>
          </cell>
          <cell r="J204">
            <v>678557</v>
          </cell>
          <cell r="K204">
            <v>704187</v>
          </cell>
          <cell r="L204">
            <v>640282</v>
          </cell>
          <cell r="M204">
            <v>929886.79691500007</v>
          </cell>
          <cell r="N204">
            <v>706214.8836155436</v>
          </cell>
          <cell r="O204">
            <v>59719.890307125002</v>
          </cell>
          <cell r="P204">
            <v>59474.132592262504</v>
          </cell>
          <cell r="Q204">
            <v>59589.268206300003</v>
          </cell>
          <cell r="R204">
            <v>59769.831921487508</v>
          </cell>
          <cell r="S204">
            <v>59907.124494674994</v>
          </cell>
          <cell r="T204">
            <v>59946.164095237487</v>
          </cell>
          <cell r="U204">
            <v>59934.146968987516</v>
          </cell>
          <cell r="V204">
            <v>59928.363863362523</v>
          </cell>
          <cell r="W204">
            <v>59861.179785956279</v>
          </cell>
          <cell r="X204">
            <v>58213.689596062482</v>
          </cell>
          <cell r="Y204">
            <v>55522.088499543752</v>
          </cell>
          <cell r="Z204">
            <v>54349.003284543753</v>
          </cell>
          <cell r="AA204">
            <v>660857.33318269963</v>
          </cell>
          <cell r="AB204">
            <v>662168.55886802904</v>
          </cell>
          <cell r="AC204">
            <v>671082.57333804318</v>
          </cell>
        </row>
        <row r="205">
          <cell r="A205" t="str">
            <v>Wag_sala_int</v>
          </cell>
          <cell r="B205" t="str">
            <v>GV0610.intern</v>
          </cell>
          <cell r="C205" t="str">
            <v>GV</v>
          </cell>
          <cell r="D205">
            <v>1980</v>
          </cell>
          <cell r="E205" t="str">
            <v>Wages and salaries - intern</v>
          </cell>
          <cell r="H205" t="str">
            <v>ManOldData, ManInpFin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 t="str">
            <v>Wag_sala</v>
          </cell>
          <cell r="B206" t="str">
            <v>GV0610</v>
          </cell>
          <cell r="C206" t="str">
            <v>GV</v>
          </cell>
          <cell r="D206">
            <v>1990</v>
          </cell>
          <cell r="E206" t="str">
            <v>Wages and salaries</v>
          </cell>
          <cell r="H206" t="str">
            <v>GV</v>
          </cell>
          <cell r="J206">
            <v>678557</v>
          </cell>
          <cell r="K206">
            <v>704187</v>
          </cell>
          <cell r="L206">
            <v>640282</v>
          </cell>
          <cell r="M206">
            <v>929886.79691500007</v>
          </cell>
          <cell r="N206">
            <v>706214.8836155436</v>
          </cell>
          <cell r="O206">
            <v>59719.890307125002</v>
          </cell>
          <cell r="P206">
            <v>59474.132592262504</v>
          </cell>
          <cell r="Q206">
            <v>59589.268206300003</v>
          </cell>
          <cell r="R206">
            <v>59769.831921487508</v>
          </cell>
          <cell r="S206">
            <v>59907.124494674994</v>
          </cell>
          <cell r="T206">
            <v>59946.164095237487</v>
          </cell>
          <cell r="U206">
            <v>59934.146968987516</v>
          </cell>
          <cell r="V206">
            <v>59928.363863362523</v>
          </cell>
          <cell r="W206">
            <v>59861.179785956279</v>
          </cell>
          <cell r="X206">
            <v>58213.689596062482</v>
          </cell>
          <cell r="Y206">
            <v>55522.088499543752</v>
          </cell>
          <cell r="Z206">
            <v>54349.003284543753</v>
          </cell>
          <cell r="AA206">
            <v>660857.33318269963</v>
          </cell>
          <cell r="AB206">
            <v>662168.55886802904</v>
          </cell>
          <cell r="AC206">
            <v>671082.57333804318</v>
          </cell>
        </row>
        <row r="207">
          <cell r="A207" t="str">
            <v>Soc_sec_cont_ext</v>
          </cell>
          <cell r="B207" t="str">
            <v>GV0620.extern</v>
          </cell>
          <cell r="C207" t="str">
            <v>GV</v>
          </cell>
          <cell r="D207">
            <v>2000</v>
          </cell>
          <cell r="E207" t="str">
            <v>Social security contributions - extern</v>
          </cell>
          <cell r="H207" t="str">
            <v>ManOldData, ManInpFin</v>
          </cell>
          <cell r="J207">
            <v>562278</v>
          </cell>
          <cell r="K207">
            <v>520021</v>
          </cell>
          <cell r="L207">
            <v>522579</v>
          </cell>
          <cell r="M207">
            <v>416285.71961540764</v>
          </cell>
          <cell r="N207">
            <v>590818.78611774556</v>
          </cell>
          <cell r="O207">
            <v>49773.464153679997</v>
          </cell>
          <cell r="P207">
            <v>49637.255737722589</v>
          </cell>
          <cell r="Q207">
            <v>49744.881045181552</v>
          </cell>
          <cell r="R207">
            <v>49912.194662053014</v>
          </cell>
          <cell r="S207">
            <v>50041.170692986969</v>
          </cell>
          <cell r="T207">
            <v>50077.885583143259</v>
          </cell>
          <cell r="U207">
            <v>50087.609957691413</v>
          </cell>
          <cell r="V207">
            <v>50100.363518487749</v>
          </cell>
          <cell r="W207">
            <v>50053.819083331517</v>
          </cell>
          <cell r="X207">
            <v>48776.85749428119</v>
          </cell>
          <cell r="Y207">
            <v>46735.101733730851</v>
          </cell>
          <cell r="Z207">
            <v>45878.182455455855</v>
          </cell>
          <cell r="AA207">
            <v>559327.73816446762</v>
          </cell>
          <cell r="AB207">
            <v>561952.39718313026</v>
          </cell>
          <cell r="AC207">
            <v>570451.19164808572</v>
          </cell>
        </row>
        <row r="208">
          <cell r="A208" t="str">
            <v>Soc_sec_cont_int</v>
          </cell>
          <cell r="B208" t="str">
            <v>GV0620.intern</v>
          </cell>
          <cell r="C208" t="str">
            <v>GV</v>
          </cell>
          <cell r="D208">
            <v>2010</v>
          </cell>
          <cell r="E208" t="str">
            <v>Social security contributions - intern</v>
          </cell>
          <cell r="H208" t="str">
            <v>ManOldData, ManInpFin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 t="str">
            <v>Soc_sec_cont</v>
          </cell>
          <cell r="B209" t="str">
            <v>GV0620</v>
          </cell>
          <cell r="C209" t="str">
            <v>GV</v>
          </cell>
          <cell r="D209">
            <v>2020</v>
          </cell>
          <cell r="E209" t="str">
            <v>Social security contributions</v>
          </cell>
          <cell r="H209" t="str">
            <v>GV</v>
          </cell>
          <cell r="J209">
            <v>562278</v>
          </cell>
          <cell r="K209">
            <v>520021</v>
          </cell>
          <cell r="L209">
            <v>522579</v>
          </cell>
          <cell r="M209">
            <v>416285.71961540764</v>
          </cell>
          <cell r="N209">
            <v>590818.78611774556</v>
          </cell>
          <cell r="O209">
            <v>49773.464153679997</v>
          </cell>
          <cell r="P209">
            <v>49637.255737722589</v>
          </cell>
          <cell r="Q209">
            <v>49744.881045181552</v>
          </cell>
          <cell r="R209">
            <v>49912.194662053014</v>
          </cell>
          <cell r="S209">
            <v>50041.170692986969</v>
          </cell>
          <cell r="T209">
            <v>50077.885583143259</v>
          </cell>
          <cell r="U209">
            <v>50087.609957691413</v>
          </cell>
          <cell r="V209">
            <v>50100.363518487749</v>
          </cell>
          <cell r="W209">
            <v>50053.819083331517</v>
          </cell>
          <cell r="X209">
            <v>48776.85749428119</v>
          </cell>
          <cell r="Y209">
            <v>46735.101733730851</v>
          </cell>
          <cell r="Z209">
            <v>45878.182455455855</v>
          </cell>
          <cell r="AA209">
            <v>559327.73816446762</v>
          </cell>
          <cell r="AB209">
            <v>561952.39718313026</v>
          </cell>
          <cell r="AC209">
            <v>570451.19164808572</v>
          </cell>
        </row>
        <row r="210">
          <cell r="A210" t="str">
            <v>Exp_pens_plan_bene_ext</v>
          </cell>
          <cell r="B210" t="str">
            <v>GV0630.extern</v>
          </cell>
          <cell r="C210" t="str">
            <v>GV</v>
          </cell>
          <cell r="D210">
            <v>2030</v>
          </cell>
          <cell r="E210" t="str">
            <v>Expenses for pension plans and benefits - extern</v>
          </cell>
          <cell r="H210" t="str">
            <v>ManOldData, ManInpFin</v>
          </cell>
          <cell r="J210">
            <v>0</v>
          </cell>
          <cell r="K210">
            <v>34993</v>
          </cell>
          <cell r="L210">
            <v>92211</v>
          </cell>
          <cell r="M210">
            <v>47000</v>
          </cell>
          <cell r="N210">
            <v>50000</v>
          </cell>
          <cell r="O210">
            <v>4166.666666666667</v>
          </cell>
          <cell r="P210">
            <v>4166.666666666667</v>
          </cell>
          <cell r="Q210">
            <v>4166.666666666667</v>
          </cell>
          <cell r="R210">
            <v>4166.666666666667</v>
          </cell>
          <cell r="S210">
            <v>4166.666666666667</v>
          </cell>
          <cell r="T210">
            <v>4166.666666666667</v>
          </cell>
          <cell r="U210">
            <v>4166.666666666667</v>
          </cell>
          <cell r="V210">
            <v>4166.666666666667</v>
          </cell>
          <cell r="W210">
            <v>4166.666666666667</v>
          </cell>
          <cell r="X210">
            <v>4166.666666666667</v>
          </cell>
          <cell r="Y210">
            <v>4166.666666666667</v>
          </cell>
          <cell r="Z210">
            <v>4166.666666666667</v>
          </cell>
          <cell r="AA210">
            <v>40000</v>
          </cell>
          <cell r="AB210">
            <v>40000</v>
          </cell>
          <cell r="AC210">
            <v>40000</v>
          </cell>
        </row>
        <row r="211">
          <cell r="A211" t="str">
            <v>Exp_pens_plan_bene_int</v>
          </cell>
          <cell r="B211" t="str">
            <v>GV0630.intern</v>
          </cell>
          <cell r="C211" t="str">
            <v>GV</v>
          </cell>
          <cell r="D211">
            <v>2040</v>
          </cell>
          <cell r="E211" t="str">
            <v>Expenses for pension plans and benefits - intern</v>
          </cell>
          <cell r="H211" t="str">
            <v>ManOldData, ManInpFin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 t="str">
            <v>Exp_pens_plan_bene</v>
          </cell>
          <cell r="B212" t="str">
            <v>GV0630</v>
          </cell>
          <cell r="C212" t="str">
            <v>GV</v>
          </cell>
          <cell r="D212">
            <v>2050</v>
          </cell>
          <cell r="E212" t="str">
            <v>Expenses for pension plans and benefits</v>
          </cell>
          <cell r="H212" t="str">
            <v>GV</v>
          </cell>
          <cell r="J212">
            <v>0</v>
          </cell>
          <cell r="K212">
            <v>34993</v>
          </cell>
          <cell r="L212">
            <v>92211</v>
          </cell>
          <cell r="M212">
            <v>47000</v>
          </cell>
          <cell r="N212">
            <v>50000</v>
          </cell>
          <cell r="O212">
            <v>4166.666666666667</v>
          </cell>
          <cell r="P212">
            <v>4166.666666666667</v>
          </cell>
          <cell r="Q212">
            <v>4166.666666666667</v>
          </cell>
          <cell r="R212">
            <v>4166.666666666667</v>
          </cell>
          <cell r="S212">
            <v>4166.666666666667</v>
          </cell>
          <cell r="T212">
            <v>4166.666666666667</v>
          </cell>
          <cell r="U212">
            <v>4166.666666666667</v>
          </cell>
          <cell r="V212">
            <v>4166.666666666667</v>
          </cell>
          <cell r="W212">
            <v>4166.666666666667</v>
          </cell>
          <cell r="X212">
            <v>4166.666666666667</v>
          </cell>
          <cell r="Y212">
            <v>4166.666666666667</v>
          </cell>
          <cell r="Z212">
            <v>4166.666666666667</v>
          </cell>
          <cell r="AA212">
            <v>40000</v>
          </cell>
          <cell r="AB212">
            <v>40000</v>
          </cell>
          <cell r="AC212">
            <v>40000</v>
          </cell>
        </row>
        <row r="213">
          <cell r="A213" t="str">
            <v>Tot_pers_cost_ext</v>
          </cell>
          <cell r="B213" t="str">
            <v>GV9130.extern</v>
          </cell>
          <cell r="C213" t="str">
            <v>GV</v>
          </cell>
          <cell r="D213">
            <v>2060</v>
          </cell>
          <cell r="E213" t="str">
            <v>Total personnel costs - extern</v>
          </cell>
          <cell r="H213" t="str">
            <v>ManOldData, ManInpFin</v>
          </cell>
          <cell r="J213">
            <v>1240835</v>
          </cell>
          <cell r="K213">
            <v>1259201</v>
          </cell>
          <cell r="L213">
            <v>1255072</v>
          </cell>
          <cell r="M213">
            <v>1393172.5165304076</v>
          </cell>
          <cell r="N213">
            <v>1347033.6697332892</v>
          </cell>
          <cell r="O213">
            <v>113660.02112747167</v>
          </cell>
          <cell r="P213">
            <v>113278.05499665176</v>
          </cell>
          <cell r="Q213">
            <v>113500.81591814822</v>
          </cell>
          <cell r="R213">
            <v>113848.69325020719</v>
          </cell>
          <cell r="S213">
            <v>114114.96185432863</v>
          </cell>
          <cell r="T213">
            <v>114190.7163450474</v>
          </cell>
          <cell r="U213">
            <v>114188.42359334559</v>
          </cell>
          <cell r="V213">
            <v>114195.39404851693</v>
          </cell>
          <cell r="W213">
            <v>114081.66553595447</v>
          </cell>
          <cell r="X213">
            <v>111157.21375701034</v>
          </cell>
          <cell r="Y213">
            <v>106423.85689994127</v>
          </cell>
          <cell r="Z213">
            <v>104393.85240666626</v>
          </cell>
          <cell r="AA213">
            <v>1260185.0713471672</v>
          </cell>
          <cell r="AB213">
            <v>1264120.9560511592</v>
          </cell>
          <cell r="AC213">
            <v>1281533.764986129</v>
          </cell>
        </row>
        <row r="214">
          <cell r="A214" t="str">
            <v>Tot_pers_cost_int</v>
          </cell>
          <cell r="B214" t="str">
            <v>GV9130.intern</v>
          </cell>
          <cell r="C214" t="str">
            <v>GV</v>
          </cell>
          <cell r="D214">
            <v>2070</v>
          </cell>
          <cell r="E214" t="str">
            <v>Total personnel costs - intern</v>
          </cell>
          <cell r="H214" t="str">
            <v>ManOldData, ManInpFin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</row>
        <row r="215">
          <cell r="A215" t="str">
            <v>Tot_pers_cost</v>
          </cell>
          <cell r="B215" t="str">
            <v>GV9130</v>
          </cell>
          <cell r="C215" t="str">
            <v>GV</v>
          </cell>
          <cell r="D215">
            <v>2080</v>
          </cell>
          <cell r="E215" t="str">
            <v>Total personnel costs</v>
          </cell>
          <cell r="H215" t="str">
            <v>GV</v>
          </cell>
          <cell r="J215">
            <v>1240835</v>
          </cell>
          <cell r="K215">
            <v>1259201</v>
          </cell>
          <cell r="L215">
            <v>1255072</v>
          </cell>
          <cell r="M215">
            <v>1393172.5165304076</v>
          </cell>
          <cell r="N215">
            <v>1347033.6697332892</v>
          </cell>
          <cell r="O215">
            <v>113660.02112747167</v>
          </cell>
          <cell r="P215">
            <v>113278.05499665176</v>
          </cell>
          <cell r="Q215">
            <v>113500.81591814822</v>
          </cell>
          <cell r="R215">
            <v>113848.69325020719</v>
          </cell>
          <cell r="S215">
            <v>114114.96185432863</v>
          </cell>
          <cell r="T215">
            <v>114190.71634504742</v>
          </cell>
          <cell r="U215">
            <v>114188.42359334561</v>
          </cell>
          <cell r="V215">
            <v>114195.39404851694</v>
          </cell>
          <cell r="W215">
            <v>114081.66553595447</v>
          </cell>
          <cell r="X215">
            <v>111157.21375701034</v>
          </cell>
          <cell r="Y215">
            <v>106423.85689994127</v>
          </cell>
          <cell r="Z215">
            <v>104393.85240666628</v>
          </cell>
          <cell r="AA215">
            <v>1260185.0713471672</v>
          </cell>
          <cell r="AB215">
            <v>1264120.9560511592</v>
          </cell>
          <cell r="AC215">
            <v>1281533.764986129</v>
          </cell>
        </row>
        <row r="216">
          <cell r="A216" t="str">
            <v>Depre_amort</v>
          </cell>
          <cell r="B216" t="str">
            <v>GV0710</v>
          </cell>
          <cell r="C216" t="str">
            <v>GV</v>
          </cell>
          <cell r="D216">
            <v>2090</v>
          </cell>
          <cell r="E216" t="str">
            <v>Depreciation and amortization</v>
          </cell>
          <cell r="H216" t="str">
            <v>ManOldData, GV</v>
          </cell>
          <cell r="J216">
            <v>1119569</v>
          </cell>
          <cell r="K216">
            <v>2349435</v>
          </cell>
          <cell r="L216">
            <v>1261063</v>
          </cell>
          <cell r="M216">
            <v>1207925.6921647533</v>
          </cell>
          <cell r="N216">
            <v>1306029.1419296206</v>
          </cell>
          <cell r="O216">
            <v>103354.31707585047</v>
          </cell>
          <cell r="P216">
            <v>103881.03642218052</v>
          </cell>
          <cell r="Q216">
            <v>104863.76865558505</v>
          </cell>
          <cell r="R216">
            <v>106433.14415494313</v>
          </cell>
          <cell r="S216">
            <v>107041.0196539959</v>
          </cell>
          <cell r="T216">
            <v>108079.15465202443</v>
          </cell>
          <cell r="U216">
            <v>109509.80646612955</v>
          </cell>
          <cell r="V216">
            <v>109906.96235637176</v>
          </cell>
          <cell r="W216">
            <v>110558.1225904287</v>
          </cell>
          <cell r="X216">
            <v>112785.16604942968</v>
          </cell>
          <cell r="Y216">
            <v>113347.73058599913</v>
          </cell>
          <cell r="Z216">
            <v>116268.91326645183</v>
          </cell>
          <cell r="AA216">
            <v>1490555.9044529859</v>
          </cell>
          <cell r="AB216">
            <v>1574937.6129391063</v>
          </cell>
          <cell r="AC216">
            <v>1616162.7108639702</v>
          </cell>
        </row>
        <row r="217">
          <cell r="A217" t="str">
            <v>UMTS_lic_amort</v>
          </cell>
          <cell r="B217" t="str">
            <v>GV0712</v>
          </cell>
          <cell r="C217" t="str">
            <v>GV</v>
          </cell>
          <cell r="D217">
            <v>2100</v>
          </cell>
          <cell r="E217" t="str">
            <v>UMTS licence amortization</v>
          </cell>
          <cell r="H217" t="str">
            <v>ManOldData, ManInpFin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 t="str">
            <v>Depre_goodw_fr_part_cons</v>
          </cell>
          <cell r="B218" t="str">
            <v>GV0711</v>
          </cell>
          <cell r="C218" t="str">
            <v>GV</v>
          </cell>
          <cell r="D218">
            <v>2110</v>
          </cell>
          <cell r="E218" t="str">
            <v>Depreciat.of goodwill fr.partial consol.</v>
          </cell>
          <cell r="H218" t="str">
            <v>ManOldData, ManInpFin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 t="str">
            <v>Depre_goodw_fr_sep_fin_statem</v>
          </cell>
          <cell r="B219" t="str">
            <v>GV0714</v>
          </cell>
          <cell r="C219" t="str">
            <v>GV</v>
          </cell>
          <cell r="D219">
            <v>2120</v>
          </cell>
          <cell r="E219" t="str">
            <v>Depreciat.of goowill fr.sep. fin.statem.</v>
          </cell>
          <cell r="H219" t="str">
            <v>ManOldData, ManInpFin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 t="str">
            <v>Depre_curr_ass_unus</v>
          </cell>
          <cell r="B220" t="str">
            <v>GV0720</v>
          </cell>
          <cell r="C220" t="str">
            <v>GV</v>
          </cell>
          <cell r="D220">
            <v>2130</v>
          </cell>
          <cell r="E220" t="str">
            <v>Depreciation of current assets, unusual</v>
          </cell>
          <cell r="H220" t="str">
            <v>ManOldData, GV</v>
          </cell>
          <cell r="J220">
            <v>270000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 t="str">
            <v>Depre_val_add_tax</v>
          </cell>
          <cell r="B221" t="str">
            <v>GV0722</v>
          </cell>
          <cell r="C221" t="str">
            <v>GV</v>
          </cell>
          <cell r="D221">
            <v>2140</v>
          </cell>
          <cell r="E221" t="str">
            <v>Depreciation value-added tax</v>
          </cell>
          <cell r="H221" t="str">
            <v>ManOldData, ManInpFin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A222" t="str">
            <v>Tot_depre</v>
          </cell>
          <cell r="B222" t="str">
            <v>GV9140</v>
          </cell>
          <cell r="C222" t="str">
            <v>GV</v>
          </cell>
          <cell r="D222">
            <v>2150</v>
          </cell>
          <cell r="E222" t="str">
            <v>Total depreciation</v>
          </cell>
          <cell r="H222" t="str">
            <v>GV</v>
          </cell>
          <cell r="J222">
            <v>1389569</v>
          </cell>
          <cell r="K222">
            <v>2349435</v>
          </cell>
          <cell r="L222">
            <v>1261063</v>
          </cell>
          <cell r="M222">
            <v>1207925.6921647533</v>
          </cell>
          <cell r="N222">
            <v>1306029.1419296206</v>
          </cell>
          <cell r="O222">
            <v>103354.31707585047</v>
          </cell>
          <cell r="P222">
            <v>103881.03642218052</v>
          </cell>
          <cell r="Q222">
            <v>104863.76865558505</v>
          </cell>
          <cell r="R222">
            <v>106433.14415494313</v>
          </cell>
          <cell r="S222">
            <v>107041.0196539959</v>
          </cell>
          <cell r="T222">
            <v>108079.15465202443</v>
          </cell>
          <cell r="U222">
            <v>109509.80646612955</v>
          </cell>
          <cell r="V222">
            <v>109906.96235637176</v>
          </cell>
          <cell r="W222">
            <v>110558.1225904287</v>
          </cell>
          <cell r="X222">
            <v>112785.16604942968</v>
          </cell>
          <cell r="Y222">
            <v>113347.73058599913</v>
          </cell>
          <cell r="Z222">
            <v>116268.91326645183</v>
          </cell>
          <cell r="AA222">
            <v>1490555.9044529859</v>
          </cell>
          <cell r="AB222">
            <v>1574937.6129391063</v>
          </cell>
          <cell r="AC222">
            <v>1616162.7108639702</v>
          </cell>
        </row>
        <row r="223">
          <cell r="A223" t="str">
            <v>Rent_leas_ext</v>
          </cell>
          <cell r="B223" t="str">
            <v>GV0810.extern</v>
          </cell>
          <cell r="C223" t="str">
            <v>GV</v>
          </cell>
          <cell r="D223">
            <v>2160</v>
          </cell>
          <cell r="E223" t="str">
            <v>Rental and leasing - extern</v>
          </cell>
          <cell r="H223" t="str">
            <v>ManOldData, ManInpFin</v>
          </cell>
          <cell r="J223">
            <v>0</v>
          </cell>
          <cell r="K223">
            <v>28828</v>
          </cell>
          <cell r="L223">
            <v>47422</v>
          </cell>
          <cell r="M223">
            <v>59232</v>
          </cell>
          <cell r="N223">
            <v>74373.03</v>
          </cell>
          <cell r="O223">
            <v>6223.4549999999999</v>
          </cell>
          <cell r="P223">
            <v>6223.4549999999999</v>
          </cell>
          <cell r="Q223">
            <v>6223.4549999999999</v>
          </cell>
          <cell r="R223">
            <v>5912.9549999999999</v>
          </cell>
          <cell r="S223">
            <v>6223.4549999999999</v>
          </cell>
          <cell r="T223">
            <v>6223.4549999999999</v>
          </cell>
          <cell r="U223">
            <v>6224.49</v>
          </cell>
          <cell r="V223">
            <v>6223.4549999999999</v>
          </cell>
          <cell r="W223">
            <v>6223.4549999999999</v>
          </cell>
          <cell r="X223">
            <v>6223.4549999999999</v>
          </cell>
          <cell r="Y223">
            <v>6223.4549999999999</v>
          </cell>
          <cell r="Z223">
            <v>6224.49</v>
          </cell>
          <cell r="AA223">
            <v>82989.86039999999</v>
          </cell>
          <cell r="AB223">
            <v>118971.713025</v>
          </cell>
          <cell r="AC223">
            <v>122540.86441575001</v>
          </cell>
        </row>
        <row r="224">
          <cell r="A224" t="str">
            <v>Rent_leas_int</v>
          </cell>
          <cell r="B224" t="str">
            <v>GV0810.intern</v>
          </cell>
          <cell r="C224" t="str">
            <v>GV</v>
          </cell>
          <cell r="D224">
            <v>2170</v>
          </cell>
          <cell r="E224" t="str">
            <v>Rental and leasing - intern</v>
          </cell>
          <cell r="H224" t="str">
            <v>ManOldData, ManInpFin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 t="str">
            <v>Rent_leas</v>
          </cell>
          <cell r="B225" t="str">
            <v>GV0810</v>
          </cell>
          <cell r="C225" t="str">
            <v>GV</v>
          </cell>
          <cell r="D225">
            <v>2180</v>
          </cell>
          <cell r="E225" t="str">
            <v>Rental and leasing</v>
          </cell>
          <cell r="H225" t="str">
            <v>GV</v>
          </cell>
          <cell r="J225">
            <v>0</v>
          </cell>
          <cell r="K225">
            <v>28828</v>
          </cell>
          <cell r="L225">
            <v>47422</v>
          </cell>
          <cell r="M225">
            <v>59232</v>
          </cell>
          <cell r="N225">
            <v>74373.03</v>
          </cell>
          <cell r="O225">
            <v>6223.4549999999999</v>
          </cell>
          <cell r="P225">
            <v>6223.4549999999999</v>
          </cell>
          <cell r="Q225">
            <v>6223.4549999999999</v>
          </cell>
          <cell r="R225">
            <v>5912.9549999999999</v>
          </cell>
          <cell r="S225">
            <v>6223.4549999999999</v>
          </cell>
          <cell r="T225">
            <v>6223.4549999999999</v>
          </cell>
          <cell r="U225">
            <v>6224.49</v>
          </cell>
          <cell r="V225">
            <v>6223.4549999999999</v>
          </cell>
          <cell r="W225">
            <v>6223.4549999999999</v>
          </cell>
          <cell r="X225">
            <v>6223.4549999999999</v>
          </cell>
          <cell r="Y225">
            <v>6223.4549999999999</v>
          </cell>
          <cell r="Z225">
            <v>6224.49</v>
          </cell>
          <cell r="AA225">
            <v>82989.86039999999</v>
          </cell>
          <cell r="AB225">
            <v>118971.713025</v>
          </cell>
          <cell r="AC225">
            <v>122540.86441575001</v>
          </cell>
        </row>
        <row r="226">
          <cell r="A226" t="str">
            <v>Leas_ext</v>
          </cell>
          <cell r="B226" t="str">
            <v>GV0820.extern</v>
          </cell>
          <cell r="C226" t="str">
            <v>GV</v>
          </cell>
          <cell r="D226">
            <v>2190</v>
          </cell>
          <cell r="E226" t="str">
            <v>Leasing - extern</v>
          </cell>
          <cell r="H226" t="str">
            <v>ManOldData, ManInpFin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 t="str">
            <v>Leas_int</v>
          </cell>
          <cell r="B227" t="str">
            <v>GV0820.intern</v>
          </cell>
          <cell r="C227" t="str">
            <v>GV</v>
          </cell>
          <cell r="D227">
            <v>2200</v>
          </cell>
          <cell r="E227" t="str">
            <v>Leasing - intern</v>
          </cell>
          <cell r="H227" t="str">
            <v>ManOldData, ManInpFin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 t="str">
            <v>Leas</v>
          </cell>
          <cell r="B228" t="str">
            <v>GV0820</v>
          </cell>
          <cell r="C228" t="str">
            <v>GV</v>
          </cell>
          <cell r="D228">
            <v>2210</v>
          </cell>
          <cell r="E228" t="str">
            <v>Leasing</v>
          </cell>
          <cell r="H228" t="str">
            <v>GV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 t="str">
            <v>Maint_ext</v>
          </cell>
          <cell r="B229" t="str">
            <v>GV0822.extern</v>
          </cell>
          <cell r="C229" t="str">
            <v>GV</v>
          </cell>
          <cell r="D229">
            <v>2220</v>
          </cell>
          <cell r="E229" t="str">
            <v>Maintenance - extern</v>
          </cell>
          <cell r="H229" t="str">
            <v>ManOldData, ManInpFin</v>
          </cell>
          <cell r="J229">
            <v>0</v>
          </cell>
          <cell r="K229">
            <v>262309</v>
          </cell>
          <cell r="L229">
            <v>330990</v>
          </cell>
          <cell r="M229">
            <v>248393.87945570916</v>
          </cell>
          <cell r="N229">
            <v>329815.05226942169</v>
          </cell>
          <cell r="O229">
            <v>22123.42386056442</v>
          </cell>
          <cell r="P229">
            <v>22123.729122281558</v>
          </cell>
          <cell r="Q229">
            <v>22124.237750330452</v>
          </cell>
          <cell r="R229">
            <v>26364.553362047598</v>
          </cell>
          <cell r="S229">
            <v>26366.963033096239</v>
          </cell>
          <cell r="T229">
            <v>26367.130512047595</v>
          </cell>
          <cell r="U229">
            <v>26367.130512047595</v>
          </cell>
          <cell r="V229">
            <v>26366.562824667209</v>
          </cell>
          <cell r="W229">
            <v>26368.609306240167</v>
          </cell>
          <cell r="X229">
            <v>26367.24498519153</v>
          </cell>
          <cell r="Y229">
            <v>26370.349985191526</v>
          </cell>
          <cell r="Z229">
            <v>52505.117015715841</v>
          </cell>
          <cell r="AA229">
            <v>361638.96598691377</v>
          </cell>
          <cell r="AB229">
            <v>361711.51686003362</v>
          </cell>
          <cell r="AC229">
            <v>376508.45296210155</v>
          </cell>
        </row>
        <row r="230">
          <cell r="A230" t="str">
            <v>Maint_int</v>
          </cell>
          <cell r="B230" t="str">
            <v>GV0822.intern</v>
          </cell>
          <cell r="C230" t="str">
            <v>GV</v>
          </cell>
          <cell r="D230">
            <v>2230</v>
          </cell>
          <cell r="E230" t="str">
            <v>Maintenance - intern</v>
          </cell>
          <cell r="H230" t="str">
            <v>ManOldData, ManInpFin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</row>
        <row r="231">
          <cell r="A231" t="str">
            <v>Maint</v>
          </cell>
          <cell r="B231" t="str">
            <v>GV0822</v>
          </cell>
          <cell r="C231" t="str">
            <v>GV</v>
          </cell>
          <cell r="D231">
            <v>2240</v>
          </cell>
          <cell r="E231" t="str">
            <v>Maintenance</v>
          </cell>
          <cell r="H231" t="str">
            <v>GV</v>
          </cell>
          <cell r="J231">
            <v>0</v>
          </cell>
          <cell r="K231">
            <v>262309</v>
          </cell>
          <cell r="L231">
            <v>330990</v>
          </cell>
          <cell r="M231">
            <v>248393.87945570916</v>
          </cell>
          <cell r="N231">
            <v>329815.05226942169</v>
          </cell>
          <cell r="O231">
            <v>22123.42386056442</v>
          </cell>
          <cell r="P231">
            <v>22123.729122281558</v>
          </cell>
          <cell r="Q231">
            <v>22124.237750330452</v>
          </cell>
          <cell r="R231">
            <v>26364.553362047598</v>
          </cell>
          <cell r="S231">
            <v>26366.963033096239</v>
          </cell>
          <cell r="T231">
            <v>26367.130512047595</v>
          </cell>
          <cell r="U231">
            <v>26367.130512047595</v>
          </cell>
          <cell r="V231">
            <v>26366.562824667209</v>
          </cell>
          <cell r="W231">
            <v>26368.609306240167</v>
          </cell>
          <cell r="X231">
            <v>26367.24498519153</v>
          </cell>
          <cell r="Y231">
            <v>26370.349985191526</v>
          </cell>
          <cell r="Z231">
            <v>52505.117015715841</v>
          </cell>
          <cell r="AA231">
            <v>361638.96598691377</v>
          </cell>
          <cell r="AB231">
            <v>361711.51686003362</v>
          </cell>
          <cell r="AC231">
            <v>376508.45296210155</v>
          </cell>
        </row>
        <row r="232">
          <cell r="A232" t="str">
            <v>Purch_RD_serv_ext</v>
          </cell>
          <cell r="B232" t="str">
            <v>GV0826.extern</v>
          </cell>
          <cell r="C232" t="str">
            <v>GV</v>
          </cell>
          <cell r="D232">
            <v>2250</v>
          </cell>
          <cell r="E232" t="str">
            <v>Purchased R&amp;D services - extern</v>
          </cell>
          <cell r="H232" t="str">
            <v>ManOldData, ManInpFin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 t="str">
            <v>Purch_RD_serv_int</v>
          </cell>
          <cell r="B233" t="str">
            <v>GV0826.intern</v>
          </cell>
          <cell r="C233" t="str">
            <v>GV</v>
          </cell>
          <cell r="D233">
            <v>2260</v>
          </cell>
          <cell r="E233" t="str">
            <v>Purchased R&amp;D services - intern</v>
          </cell>
          <cell r="H233" t="str">
            <v>ManOldData, ManInpFin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 t="str">
            <v>Purch_RD_serv</v>
          </cell>
          <cell r="B234" t="str">
            <v>GV0826</v>
          </cell>
          <cell r="C234" t="str">
            <v>GV</v>
          </cell>
          <cell r="D234">
            <v>2270</v>
          </cell>
          <cell r="E234" t="str">
            <v>Purchased R&amp;D services</v>
          </cell>
          <cell r="H234" t="str">
            <v>GV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</row>
        <row r="235">
          <cell r="A235" t="str">
            <v>IT_supp_ext</v>
          </cell>
          <cell r="B235" t="str">
            <v>GV0828.extern</v>
          </cell>
          <cell r="C235" t="str">
            <v>GV</v>
          </cell>
          <cell r="D235">
            <v>2280</v>
          </cell>
          <cell r="E235" t="str">
            <v>IT support - extern</v>
          </cell>
          <cell r="H235" t="str">
            <v>ManOldData, ManInpFin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 t="str">
            <v>IT_supp_int</v>
          </cell>
          <cell r="B236" t="str">
            <v>GV0828.intern</v>
          </cell>
          <cell r="C236" t="str">
            <v>GV</v>
          </cell>
          <cell r="D236">
            <v>2290</v>
          </cell>
          <cell r="E236" t="str">
            <v>IT support - intern</v>
          </cell>
          <cell r="H236" t="str">
            <v>ManOldData, ManInpFin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 t="str">
            <v>IT_supp</v>
          </cell>
          <cell r="B237" t="str">
            <v>GV0828</v>
          </cell>
          <cell r="C237" t="str">
            <v>GV</v>
          </cell>
          <cell r="D237">
            <v>2300</v>
          </cell>
          <cell r="E237" t="str">
            <v>IT support</v>
          </cell>
          <cell r="H237" t="str">
            <v>GV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 t="str">
            <v>Rep_ext</v>
          </cell>
          <cell r="B238" t="str">
            <v>GV0832.extern</v>
          </cell>
          <cell r="C238" t="str">
            <v>GV</v>
          </cell>
          <cell r="D238">
            <v>2310</v>
          </cell>
          <cell r="E238" t="str">
            <v>Repairs - extern</v>
          </cell>
          <cell r="H238" t="str">
            <v>ManOldData, ManInpFin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  <row r="239">
          <cell r="A239" t="str">
            <v>Rep_int</v>
          </cell>
          <cell r="B239" t="str">
            <v>GV0832.intern</v>
          </cell>
          <cell r="C239" t="str">
            <v>GV</v>
          </cell>
          <cell r="D239">
            <v>2320</v>
          </cell>
          <cell r="E239" t="str">
            <v>Repairs - intern</v>
          </cell>
          <cell r="H239" t="str">
            <v>ManOldData, ManInpFin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</row>
        <row r="240">
          <cell r="A240" t="str">
            <v>Rep</v>
          </cell>
          <cell r="B240" t="str">
            <v>GV0832</v>
          </cell>
          <cell r="C240" t="str">
            <v>GV</v>
          </cell>
          <cell r="D240">
            <v>2330</v>
          </cell>
          <cell r="E240" t="str">
            <v>Repairs</v>
          </cell>
          <cell r="H240" t="str">
            <v>GV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</row>
        <row r="241">
          <cell r="A241" t="str">
            <v>Lic_ext</v>
          </cell>
          <cell r="B241" t="str">
            <v>GV0834.extern</v>
          </cell>
          <cell r="C241" t="str">
            <v>GV</v>
          </cell>
          <cell r="D241">
            <v>2340</v>
          </cell>
          <cell r="E241" t="str">
            <v>Licences - extern</v>
          </cell>
          <cell r="H241" t="str">
            <v>ManOldData, ManInpFin</v>
          </cell>
          <cell r="J241">
            <v>0</v>
          </cell>
          <cell r="K241">
            <v>29095</v>
          </cell>
          <cell r="L241">
            <v>28878</v>
          </cell>
          <cell r="M241">
            <v>35519.429769091133</v>
          </cell>
          <cell r="N241">
            <v>83196.782481215123</v>
          </cell>
          <cell r="O241">
            <v>6458.680586442928</v>
          </cell>
          <cell r="P241">
            <v>6976.1805864429298</v>
          </cell>
          <cell r="Q241">
            <v>6976.1805864429298</v>
          </cell>
          <cell r="R241">
            <v>6976.1805864429298</v>
          </cell>
          <cell r="S241">
            <v>6976.1805864429298</v>
          </cell>
          <cell r="T241">
            <v>6976.1805864429298</v>
          </cell>
          <cell r="U241">
            <v>6976.1805864429298</v>
          </cell>
          <cell r="V241">
            <v>6976.1805864429298</v>
          </cell>
          <cell r="W241">
            <v>6976.1805864429298</v>
          </cell>
          <cell r="X241">
            <v>6976.1805864429298</v>
          </cell>
          <cell r="Y241">
            <v>6976.2952333929297</v>
          </cell>
          <cell r="Z241">
            <v>6976.1813833929282</v>
          </cell>
          <cell r="AA241">
            <v>88687.258410562048</v>
          </cell>
          <cell r="AB241">
            <v>93408.779761263562</v>
          </cell>
          <cell r="AC241">
            <v>98761.23079084183</v>
          </cell>
        </row>
        <row r="242">
          <cell r="A242" t="str">
            <v>Lic_int</v>
          </cell>
          <cell r="B242" t="str">
            <v>GV0834.intern</v>
          </cell>
          <cell r="C242" t="str">
            <v>GV</v>
          </cell>
          <cell r="D242">
            <v>2350</v>
          </cell>
          <cell r="E242" t="str">
            <v>Licences - intern</v>
          </cell>
          <cell r="H242" t="str">
            <v>ManOldData, ManInpFin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</row>
        <row r="243">
          <cell r="A243" t="str">
            <v>Lic</v>
          </cell>
          <cell r="B243" t="str">
            <v>GV0834</v>
          </cell>
          <cell r="C243" t="str">
            <v>GV</v>
          </cell>
          <cell r="D243">
            <v>2360</v>
          </cell>
          <cell r="E243" t="str">
            <v>Licences</v>
          </cell>
          <cell r="H243" t="str">
            <v>GV</v>
          </cell>
          <cell r="J243">
            <v>0</v>
          </cell>
          <cell r="K243">
            <v>29095</v>
          </cell>
          <cell r="L243">
            <v>28878</v>
          </cell>
          <cell r="M243">
            <v>35519.429769091133</v>
          </cell>
          <cell r="N243">
            <v>83196.782481215123</v>
          </cell>
          <cell r="O243">
            <v>6458.680586442928</v>
          </cell>
          <cell r="P243">
            <v>6976.1805864429298</v>
          </cell>
          <cell r="Q243">
            <v>6976.1805864429298</v>
          </cell>
          <cell r="R243">
            <v>6976.1805864429298</v>
          </cell>
          <cell r="S243">
            <v>6976.1805864429298</v>
          </cell>
          <cell r="T243">
            <v>6976.1805864429298</v>
          </cell>
          <cell r="U243">
            <v>6976.1805864429298</v>
          </cell>
          <cell r="V243">
            <v>6976.1805864429298</v>
          </cell>
          <cell r="W243">
            <v>6976.1805864429298</v>
          </cell>
          <cell r="X243">
            <v>6976.1805864429298</v>
          </cell>
          <cell r="Y243">
            <v>6976.2952333929297</v>
          </cell>
          <cell r="Z243">
            <v>6976.1813833929282</v>
          </cell>
          <cell r="AA243">
            <v>88687.258410562048</v>
          </cell>
          <cell r="AB243">
            <v>93408.779761263562</v>
          </cell>
          <cell r="AC243">
            <v>98761.23079084183</v>
          </cell>
        </row>
        <row r="244">
          <cell r="A244" t="str">
            <v>Trav_entert_exp_ext</v>
          </cell>
          <cell r="B244" t="str">
            <v>GV0840.extern</v>
          </cell>
          <cell r="C244" t="str">
            <v>GV</v>
          </cell>
          <cell r="D244">
            <v>2370</v>
          </cell>
          <cell r="E244" t="str">
            <v>Travel/entertainment expenses - extern</v>
          </cell>
          <cell r="H244" t="str">
            <v>ManOldData, ManInpFin</v>
          </cell>
          <cell r="J244">
            <v>0</v>
          </cell>
          <cell r="K244">
            <v>74153</v>
          </cell>
          <cell r="L244">
            <v>76772</v>
          </cell>
          <cell r="M244">
            <v>46361.927338053298</v>
          </cell>
          <cell r="N244">
            <v>57334.838656625638</v>
          </cell>
          <cell r="O244">
            <v>3840.6415837566515</v>
          </cell>
          <cell r="P244">
            <v>4308.2275660077303</v>
          </cell>
          <cell r="Q244">
            <v>4682.1894904423407</v>
          </cell>
          <cell r="R244">
            <v>4468.1906734184267</v>
          </cell>
          <cell r="S244">
            <v>4289.7066071893269</v>
          </cell>
          <cell r="T244">
            <v>6420.8906793711949</v>
          </cell>
          <cell r="U244">
            <v>5095.624059599435</v>
          </cell>
          <cell r="V244">
            <v>4356.3494363027421</v>
          </cell>
          <cell r="W244">
            <v>5088.7509975592784</v>
          </cell>
          <cell r="X244">
            <v>4763.9644350608869</v>
          </cell>
          <cell r="Y244">
            <v>5218.5959030031972</v>
          </cell>
          <cell r="Z244">
            <v>4801.7072249143885</v>
          </cell>
          <cell r="AA244">
            <v>59292.027351788456</v>
          </cell>
          <cell r="AB244">
            <v>62765.458297284458</v>
          </cell>
          <cell r="AC244">
            <v>65758.435528668138</v>
          </cell>
        </row>
        <row r="245">
          <cell r="A245" t="str">
            <v>Trav_entert_exp_int</v>
          </cell>
          <cell r="B245" t="str">
            <v>GV0840.intern</v>
          </cell>
          <cell r="C245" t="str">
            <v>GV</v>
          </cell>
          <cell r="D245">
            <v>2380</v>
          </cell>
          <cell r="E245" t="str">
            <v>Travel/entertainment expenses - intern</v>
          </cell>
          <cell r="H245" t="str">
            <v>ManOldData, ManInpFin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</row>
        <row r="246">
          <cell r="A246" t="str">
            <v>Trav_entert_exp</v>
          </cell>
          <cell r="B246" t="str">
            <v>GV0840</v>
          </cell>
          <cell r="C246" t="str">
            <v>GV</v>
          </cell>
          <cell r="D246">
            <v>2390</v>
          </cell>
          <cell r="E246" t="str">
            <v>Travel/entertainment expenses</v>
          </cell>
          <cell r="H246" t="str">
            <v>GV</v>
          </cell>
          <cell r="J246">
            <v>0</v>
          </cell>
          <cell r="K246">
            <v>74153</v>
          </cell>
          <cell r="L246">
            <v>76772</v>
          </cell>
          <cell r="M246">
            <v>46361.927338053298</v>
          </cell>
          <cell r="N246">
            <v>57334.838656625638</v>
          </cell>
          <cell r="O246">
            <v>3840.6415837566515</v>
          </cell>
          <cell r="P246">
            <v>4308.2275660077303</v>
          </cell>
          <cell r="Q246">
            <v>4682.1894904423407</v>
          </cell>
          <cell r="R246">
            <v>4468.1906734184267</v>
          </cell>
          <cell r="S246">
            <v>4289.7066071893269</v>
          </cell>
          <cell r="T246">
            <v>6420.8906793711949</v>
          </cell>
          <cell r="U246">
            <v>5095.624059599435</v>
          </cell>
          <cell r="V246">
            <v>4356.3494363027421</v>
          </cell>
          <cell r="W246">
            <v>5088.7509975592784</v>
          </cell>
          <cell r="X246">
            <v>4763.9644350608869</v>
          </cell>
          <cell r="Y246">
            <v>5218.5959030031972</v>
          </cell>
          <cell r="Z246">
            <v>4801.7072249143885</v>
          </cell>
          <cell r="AA246">
            <v>59292.027351788456</v>
          </cell>
          <cell r="AB246">
            <v>62765.458297284458</v>
          </cell>
          <cell r="AC246">
            <v>65758.435528668138</v>
          </cell>
        </row>
        <row r="247">
          <cell r="A247" t="str">
            <v>Oth_empl_relat_cost_ext</v>
          </cell>
          <cell r="B247" t="str">
            <v>GV0850.extern</v>
          </cell>
          <cell r="C247" t="str">
            <v>GV</v>
          </cell>
          <cell r="D247">
            <v>2400</v>
          </cell>
          <cell r="E247" t="str">
            <v>Other employee-related costs - extern</v>
          </cell>
          <cell r="H247" t="str">
            <v>ManOldData, ManInpFin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</row>
        <row r="248">
          <cell r="A248" t="str">
            <v>Oth_empl_relat_cost_int</v>
          </cell>
          <cell r="B248" t="str">
            <v>GV0850.intern</v>
          </cell>
          <cell r="C248" t="str">
            <v>GV</v>
          </cell>
          <cell r="D248">
            <v>2410</v>
          </cell>
          <cell r="E248" t="str">
            <v>Other employee-related costs - intern</v>
          </cell>
          <cell r="H248" t="str">
            <v>ManOldData, ManInpFin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</row>
        <row r="249">
          <cell r="A249" t="str">
            <v>Oth_empl_relat_cost</v>
          </cell>
          <cell r="B249" t="str">
            <v>GV0850</v>
          </cell>
          <cell r="C249" t="str">
            <v>GV</v>
          </cell>
          <cell r="D249">
            <v>2420</v>
          </cell>
          <cell r="E249" t="str">
            <v>Other employee-related costs</v>
          </cell>
          <cell r="H249" t="str">
            <v>GV</v>
          </cell>
          <cell r="J249">
            <v>0</v>
          </cell>
          <cell r="K249">
            <v>0</v>
          </cell>
          <cell r="L249">
            <v>0</v>
          </cell>
          <cell r="M249">
            <v>72989.574944925203</v>
          </cell>
          <cell r="N249">
            <v>88060.529301938557</v>
          </cell>
          <cell r="O249">
            <v>7304.950505880639</v>
          </cell>
          <cell r="P249">
            <v>7310.6381834158556</v>
          </cell>
          <cell r="Q249">
            <v>7331.0649766385022</v>
          </cell>
          <cell r="R249">
            <v>7327.053598778647</v>
          </cell>
          <cell r="S249">
            <v>7335.8433905106549</v>
          </cell>
          <cell r="T249">
            <v>7355.3561286432305</v>
          </cell>
          <cell r="U249">
            <v>7342.9188786432305</v>
          </cell>
          <cell r="V249">
            <v>7347.2271862319485</v>
          </cell>
          <cell r="W249">
            <v>7381.2299243645239</v>
          </cell>
          <cell r="X249">
            <v>7347.0749243645241</v>
          </cell>
          <cell r="Y249">
            <v>7346.3367398313803</v>
          </cell>
          <cell r="Z249">
            <v>7330.8348646353579</v>
          </cell>
          <cell r="AA249">
            <v>116547.57552420694</v>
          </cell>
          <cell r="AB249">
            <v>114039.70737595423</v>
          </cell>
          <cell r="AC249">
            <v>120476.11576565864</v>
          </cell>
        </row>
        <row r="250">
          <cell r="A250" t="str">
            <v>Adver_exp_ext</v>
          </cell>
          <cell r="B250" t="str">
            <v>GV0860.extern</v>
          </cell>
          <cell r="C250" t="str">
            <v>GV</v>
          </cell>
          <cell r="D250">
            <v>2430</v>
          </cell>
          <cell r="E250" t="str">
            <v>Advertising expenses - extern</v>
          </cell>
          <cell r="H250" t="str">
            <v>ManOldData, ManInpFin</v>
          </cell>
          <cell r="J250">
            <v>0</v>
          </cell>
          <cell r="K250">
            <v>250288</v>
          </cell>
          <cell r="L250">
            <v>326928</v>
          </cell>
          <cell r="M250">
            <v>253769.62342996828</v>
          </cell>
          <cell r="N250">
            <v>279122.69706339051</v>
          </cell>
          <cell r="O250">
            <v>19256.858088615874</v>
          </cell>
          <cell r="P250">
            <v>19256.858088615874</v>
          </cell>
          <cell r="Q250">
            <v>20757.858088615874</v>
          </cell>
          <cell r="R250">
            <v>28018.858088615871</v>
          </cell>
          <cell r="S250">
            <v>21258.858088615874</v>
          </cell>
          <cell r="T250">
            <v>24258.858088615874</v>
          </cell>
          <cell r="U250">
            <v>24258.858088615874</v>
          </cell>
          <cell r="V250">
            <v>19258.858088615874</v>
          </cell>
          <cell r="W250">
            <v>24258.858088615874</v>
          </cell>
          <cell r="X250">
            <v>22258.858088615874</v>
          </cell>
          <cell r="Y250">
            <v>22259.058088615871</v>
          </cell>
          <cell r="Z250">
            <v>34020.058088615871</v>
          </cell>
          <cell r="AA250">
            <v>294923.61698005709</v>
          </cell>
          <cell r="AB250">
            <v>308198.61698005721</v>
          </cell>
          <cell r="AC250">
            <v>322503.11698005715</v>
          </cell>
        </row>
        <row r="251">
          <cell r="A251" t="str">
            <v>Adver_exp_int</v>
          </cell>
          <cell r="B251" t="str">
            <v>GV0860.intern</v>
          </cell>
          <cell r="C251" t="str">
            <v>GV</v>
          </cell>
          <cell r="D251">
            <v>2440</v>
          </cell>
          <cell r="E251" t="str">
            <v>Advertising expenses - intern</v>
          </cell>
          <cell r="H251" t="str">
            <v>ManOldData, ManInpFin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</row>
        <row r="252">
          <cell r="A252" t="str">
            <v>Adver_exp</v>
          </cell>
          <cell r="B252" t="str">
            <v>GV0860</v>
          </cell>
          <cell r="C252" t="str">
            <v>GV</v>
          </cell>
          <cell r="D252">
            <v>2450</v>
          </cell>
          <cell r="E252" t="str">
            <v>Advertising expenses</v>
          </cell>
          <cell r="H252" t="str">
            <v>GV</v>
          </cell>
          <cell r="J252">
            <v>0</v>
          </cell>
          <cell r="K252">
            <v>250288</v>
          </cell>
          <cell r="L252">
            <v>326928</v>
          </cell>
          <cell r="M252">
            <v>253769.62342996828</v>
          </cell>
          <cell r="N252">
            <v>279122.69706339051</v>
          </cell>
          <cell r="O252">
            <v>19256.858088615874</v>
          </cell>
          <cell r="P252">
            <v>19256.858088615874</v>
          </cell>
          <cell r="Q252">
            <v>20757.858088615874</v>
          </cell>
          <cell r="R252">
            <v>28018.858088615871</v>
          </cell>
          <cell r="S252">
            <v>21258.858088615874</v>
          </cell>
          <cell r="T252">
            <v>24258.858088615874</v>
          </cell>
          <cell r="U252">
            <v>24258.858088615874</v>
          </cell>
          <cell r="V252">
            <v>19258.858088615874</v>
          </cell>
          <cell r="W252">
            <v>24258.858088615874</v>
          </cell>
          <cell r="X252">
            <v>22258.858088615874</v>
          </cell>
          <cell r="Y252">
            <v>22259.058088615871</v>
          </cell>
          <cell r="Z252">
            <v>34020.058088615871</v>
          </cell>
          <cell r="AA252">
            <v>294923.61698005709</v>
          </cell>
          <cell r="AB252">
            <v>308198.61698005721</v>
          </cell>
          <cell r="AC252">
            <v>322503.11698005715</v>
          </cell>
        </row>
        <row r="253">
          <cell r="A253" t="str">
            <v>Sale_comm_ext</v>
          </cell>
          <cell r="B253" t="str">
            <v>GV0870.extern</v>
          </cell>
          <cell r="C253" t="str">
            <v>GV</v>
          </cell>
          <cell r="D253">
            <v>2460</v>
          </cell>
          <cell r="E253" t="str">
            <v>Sales commissions - extern</v>
          </cell>
          <cell r="H253" t="str">
            <v>ManOldData, ManInpFin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</row>
        <row r="254">
          <cell r="A254" t="str">
            <v>Sale_comm_int</v>
          </cell>
          <cell r="B254" t="str">
            <v>GV0870.intern</v>
          </cell>
          <cell r="C254" t="str">
            <v>GV</v>
          </cell>
          <cell r="D254">
            <v>2470</v>
          </cell>
          <cell r="E254" t="str">
            <v>Sales commissions - intern</v>
          </cell>
          <cell r="H254" t="str">
            <v>ManOldData, ManInpFin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</row>
        <row r="255">
          <cell r="A255" t="str">
            <v>Sale_comm</v>
          </cell>
          <cell r="B255" t="str">
            <v>GV0870</v>
          </cell>
          <cell r="C255" t="str">
            <v>GV</v>
          </cell>
          <cell r="D255">
            <v>2480</v>
          </cell>
          <cell r="E255" t="str">
            <v>Sales commissions</v>
          </cell>
          <cell r="H255" t="str">
            <v>GV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A256" t="str">
            <v>Post_char_ext</v>
          </cell>
          <cell r="B256" t="str">
            <v>GV0880.extern</v>
          </cell>
          <cell r="C256" t="str">
            <v>GV</v>
          </cell>
          <cell r="D256">
            <v>2490</v>
          </cell>
          <cell r="E256" t="str">
            <v>Postal charges - extern</v>
          </cell>
          <cell r="H256" t="str">
            <v>ManOldData, ManInpFin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A257" t="str">
            <v>Post_char_int</v>
          </cell>
          <cell r="B257" t="str">
            <v>GV0880.intern</v>
          </cell>
          <cell r="C257" t="str">
            <v>GV</v>
          </cell>
          <cell r="D257">
            <v>2500</v>
          </cell>
          <cell r="E257" t="str">
            <v>Postal charges - intern</v>
          </cell>
          <cell r="H257" t="str">
            <v>ManOldData, ManInpFin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A258" t="str">
            <v>Post_char</v>
          </cell>
          <cell r="B258" t="str">
            <v>GV0880</v>
          </cell>
          <cell r="C258" t="str">
            <v>GV</v>
          </cell>
          <cell r="D258">
            <v>2510</v>
          </cell>
          <cell r="E258" t="str">
            <v>Postal charges</v>
          </cell>
          <cell r="H258" t="str">
            <v>GV</v>
          </cell>
          <cell r="J258">
            <v>0</v>
          </cell>
          <cell r="K258">
            <v>0</v>
          </cell>
          <cell r="L258">
            <v>0</v>
          </cell>
          <cell r="M258">
            <v>86033.739473889989</v>
          </cell>
          <cell r="N258">
            <v>71708.760972328892</v>
          </cell>
          <cell r="O258">
            <v>5794.3179838867818</v>
          </cell>
          <cell r="P258">
            <v>5793.3429186667818</v>
          </cell>
          <cell r="Q258">
            <v>5793.3803779042819</v>
          </cell>
          <cell r="R258">
            <v>6000.4403126842817</v>
          </cell>
          <cell r="S258">
            <v>6000.4403126842817</v>
          </cell>
          <cell r="T258">
            <v>6000.5438126842819</v>
          </cell>
          <cell r="U258">
            <v>6054.3638126842816</v>
          </cell>
          <cell r="V258">
            <v>6054.3862882267813</v>
          </cell>
          <cell r="W258">
            <v>6002.6362882267813</v>
          </cell>
          <cell r="X258">
            <v>6106.1362882267813</v>
          </cell>
          <cell r="Y258">
            <v>6054.3862882267813</v>
          </cell>
          <cell r="Z258">
            <v>6054.3862882267813</v>
          </cell>
          <cell r="AA258">
            <v>73904.228502550657</v>
          </cell>
          <cell r="AB258">
            <v>75282.672633278882</v>
          </cell>
          <cell r="AC258">
            <v>77367.755588292042</v>
          </cell>
        </row>
        <row r="259">
          <cell r="A259" t="str">
            <v>Leg_fee_ext</v>
          </cell>
          <cell r="B259" t="str">
            <v>GV0885.extern</v>
          </cell>
          <cell r="C259" t="str">
            <v>GV</v>
          </cell>
          <cell r="D259">
            <v>2520</v>
          </cell>
          <cell r="E259" t="str">
            <v>Legal fees - extern</v>
          </cell>
          <cell r="H259" t="str">
            <v>ManOldData, ManInpFin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A260" t="str">
            <v>Leg_fee_int</v>
          </cell>
          <cell r="B260" t="str">
            <v>GV0885.intern</v>
          </cell>
          <cell r="C260" t="str">
            <v>GV</v>
          </cell>
          <cell r="D260">
            <v>2530</v>
          </cell>
          <cell r="E260" t="str">
            <v>Legal fees - intern</v>
          </cell>
          <cell r="H260" t="str">
            <v>ManOldData, ManInpFin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A261" t="str">
            <v>Leg_fee</v>
          </cell>
          <cell r="B261" t="str">
            <v>GV0885</v>
          </cell>
          <cell r="C261" t="str">
            <v>GV</v>
          </cell>
          <cell r="D261">
            <v>2540</v>
          </cell>
          <cell r="E261" t="str">
            <v>Legal fees</v>
          </cell>
          <cell r="H261" t="str">
            <v>GV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</row>
        <row r="262">
          <cell r="A262" t="str">
            <v>Cons_fee_ext</v>
          </cell>
          <cell r="B262" t="str">
            <v>GV0890.extern</v>
          </cell>
          <cell r="C262" t="str">
            <v>GV</v>
          </cell>
          <cell r="D262">
            <v>2550</v>
          </cell>
          <cell r="E262" t="str">
            <v>Consulting fees - extern</v>
          </cell>
          <cell r="H262" t="str">
            <v>ManOldData, ManInpFin</v>
          </cell>
          <cell r="J262">
            <v>0</v>
          </cell>
          <cell r="K262">
            <v>194069</v>
          </cell>
          <cell r="L262">
            <v>186797</v>
          </cell>
          <cell r="M262">
            <v>177526.11535084693</v>
          </cell>
          <cell r="N262">
            <v>155800.67931688498</v>
          </cell>
          <cell r="O262">
            <v>11194.880033046898</v>
          </cell>
          <cell r="P262">
            <v>13828.544858781701</v>
          </cell>
          <cell r="Q262">
            <v>15031.82317964329</v>
          </cell>
          <cell r="R262">
            <v>11755.15796888476</v>
          </cell>
          <cell r="S262">
            <v>11697.580063711295</v>
          </cell>
          <cell r="T262">
            <v>15450.980340024926</v>
          </cell>
          <cell r="U262">
            <v>11442.051574527772</v>
          </cell>
          <cell r="V262">
            <v>12404.216908134114</v>
          </cell>
          <cell r="W262">
            <v>14422.477560039399</v>
          </cell>
          <cell r="X262">
            <v>11722.592457285382</v>
          </cell>
          <cell r="Y262">
            <v>11795.081457141703</v>
          </cell>
          <cell r="Z262">
            <v>15055.292915663809</v>
          </cell>
          <cell r="AA262">
            <v>158412.77017143051</v>
          </cell>
          <cell r="AB262">
            <v>153500.041248049</v>
          </cell>
          <cell r="AC262">
            <v>147969.36293617255</v>
          </cell>
        </row>
        <row r="263">
          <cell r="A263" t="str">
            <v>Cons_fee_int</v>
          </cell>
          <cell r="B263" t="str">
            <v>GV0890.intern</v>
          </cell>
          <cell r="C263" t="str">
            <v>GV</v>
          </cell>
          <cell r="D263">
            <v>2560</v>
          </cell>
          <cell r="E263" t="str">
            <v>Consulting fees - intern</v>
          </cell>
          <cell r="H263" t="str">
            <v>ManOldData, ManInpFin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A264" t="str">
            <v>Cons_fee</v>
          </cell>
          <cell r="B264" t="str">
            <v>GV0890</v>
          </cell>
          <cell r="C264" t="str">
            <v>GV</v>
          </cell>
          <cell r="D264">
            <v>2570</v>
          </cell>
          <cell r="E264" t="str">
            <v>Consulting fees</v>
          </cell>
          <cell r="H264" t="str">
            <v>GV</v>
          </cell>
          <cell r="J264">
            <v>0</v>
          </cell>
          <cell r="K264">
            <v>194069</v>
          </cell>
          <cell r="L264">
            <v>186797</v>
          </cell>
          <cell r="M264">
            <v>177526.11535084693</v>
          </cell>
          <cell r="N264">
            <v>155800.67931688498</v>
          </cell>
          <cell r="O264">
            <v>11194.880033046898</v>
          </cell>
          <cell r="P264">
            <v>13828.544858781701</v>
          </cell>
          <cell r="Q264">
            <v>15031.82317964329</v>
          </cell>
          <cell r="R264">
            <v>11755.15796888476</v>
          </cell>
          <cell r="S264">
            <v>11697.580063711295</v>
          </cell>
          <cell r="T264">
            <v>15450.980340024926</v>
          </cell>
          <cell r="U264">
            <v>11442.051574527772</v>
          </cell>
          <cell r="V264">
            <v>12404.216908134114</v>
          </cell>
          <cell r="W264">
            <v>14422.477560039399</v>
          </cell>
          <cell r="X264">
            <v>11722.592457285382</v>
          </cell>
          <cell r="Y264">
            <v>11795.081457141703</v>
          </cell>
          <cell r="Z264">
            <v>15055.292915663809</v>
          </cell>
          <cell r="AA264">
            <v>158412.77017143051</v>
          </cell>
          <cell r="AB264">
            <v>153500.041248049</v>
          </cell>
          <cell r="AC264">
            <v>147969.36293617255</v>
          </cell>
        </row>
        <row r="265">
          <cell r="A265" t="str">
            <v>Bk_loss_retire_prop_ext</v>
          </cell>
          <cell r="B265" t="str">
            <v>GV0900.extern</v>
          </cell>
          <cell r="C265" t="str">
            <v>GV</v>
          </cell>
          <cell r="D265">
            <v>2580</v>
          </cell>
          <cell r="E265" t="str">
            <v>Book losses from retirements of property - extern</v>
          </cell>
          <cell r="H265" t="str">
            <v>ManOldData, ManInpFin</v>
          </cell>
          <cell r="J265">
            <v>0</v>
          </cell>
          <cell r="K265">
            <v>18939</v>
          </cell>
          <cell r="L265">
            <v>0</v>
          </cell>
          <cell r="M265">
            <v>147885.48944899999</v>
          </cell>
          <cell r="N265">
            <v>30364.334000000003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30364.334000000003</v>
          </cell>
          <cell r="AA265">
            <v>8001.5370000000075</v>
          </cell>
          <cell r="AB265">
            <v>0</v>
          </cell>
          <cell r="AC265">
            <v>0</v>
          </cell>
        </row>
        <row r="266">
          <cell r="A266" t="str">
            <v>Bk_loss_retire_prop_int</v>
          </cell>
          <cell r="B266" t="str">
            <v>GV0900.intern</v>
          </cell>
          <cell r="C266" t="str">
            <v>GV</v>
          </cell>
          <cell r="D266">
            <v>2590</v>
          </cell>
          <cell r="E266" t="str">
            <v>Book losses from retirements of property - intern</v>
          </cell>
          <cell r="H266" t="str">
            <v>ManOldData, ManInpFin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A267" t="str">
            <v>Bk_loss_retire_prop</v>
          </cell>
          <cell r="B267" t="str">
            <v>GV0900</v>
          </cell>
          <cell r="C267" t="str">
            <v>GV</v>
          </cell>
          <cell r="D267">
            <v>2600</v>
          </cell>
          <cell r="E267" t="str">
            <v>Book losses from retirements of property</v>
          </cell>
          <cell r="H267" t="str">
            <v>GV</v>
          </cell>
          <cell r="J267">
            <v>0</v>
          </cell>
          <cell r="K267">
            <v>18939</v>
          </cell>
          <cell r="L267">
            <v>0</v>
          </cell>
          <cell r="M267">
            <v>147885.48944899999</v>
          </cell>
          <cell r="N267">
            <v>30364.334000000003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30364.334000000003</v>
          </cell>
          <cell r="AA267">
            <v>8001.5370000000075</v>
          </cell>
          <cell r="AB267">
            <v>0</v>
          </cell>
          <cell r="AC267">
            <v>0</v>
          </cell>
        </row>
        <row r="268">
          <cell r="A268" t="str">
            <v>Bk_loss_retire_fin_ass_ext</v>
          </cell>
          <cell r="B268" t="str">
            <v>GV0905.extern</v>
          </cell>
          <cell r="C268" t="str">
            <v>GV</v>
          </cell>
          <cell r="D268">
            <v>2610</v>
          </cell>
          <cell r="E268" t="str">
            <v>Book losses from retirem. of fin. assets - extern</v>
          </cell>
          <cell r="H268" t="str">
            <v>ManOldData, ManInpFin</v>
          </cell>
          <cell r="J268">
            <v>0</v>
          </cell>
          <cell r="K268">
            <v>0</v>
          </cell>
          <cell r="L268">
            <v>0</v>
          </cell>
          <cell r="M268">
            <v>3500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</row>
        <row r="269">
          <cell r="A269" t="str">
            <v>Bk_loss_retirem_fin_ass_int</v>
          </cell>
          <cell r="B269" t="str">
            <v>GV0905.intern</v>
          </cell>
          <cell r="C269" t="str">
            <v>GV</v>
          </cell>
          <cell r="D269">
            <v>2620</v>
          </cell>
          <cell r="E269" t="str">
            <v>Book losses from retirem. of fin. assets - intern</v>
          </cell>
          <cell r="H269" t="str">
            <v>ManOldData, ManInpFin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</row>
        <row r="270">
          <cell r="A270" t="str">
            <v>Bk_loss_retirem_fin_ass</v>
          </cell>
          <cell r="B270" t="str">
            <v>GV0905</v>
          </cell>
          <cell r="C270" t="str">
            <v>GV</v>
          </cell>
          <cell r="D270">
            <v>2630</v>
          </cell>
          <cell r="E270" t="str">
            <v>Book losses from retirem. of fin. assets</v>
          </cell>
          <cell r="H270" t="str">
            <v>GV</v>
          </cell>
          <cell r="J270">
            <v>0</v>
          </cell>
          <cell r="K270">
            <v>0</v>
          </cell>
          <cell r="L270">
            <v>0</v>
          </cell>
          <cell r="M270">
            <v>3500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</row>
        <row r="271">
          <cell r="A271" t="str">
            <v>Loss_receiv_ext</v>
          </cell>
          <cell r="B271" t="str">
            <v>GV0910.extern</v>
          </cell>
          <cell r="C271" t="str">
            <v>GV</v>
          </cell>
          <cell r="D271">
            <v>2640</v>
          </cell>
          <cell r="E271" t="str">
            <v>Losses on receivables - extern</v>
          </cell>
          <cell r="H271" t="str">
            <v>ManOldData, ManInpFin</v>
          </cell>
          <cell r="J271">
            <v>468693</v>
          </cell>
          <cell r="K271">
            <v>115956</v>
          </cell>
          <cell r="L271">
            <v>193335</v>
          </cell>
          <cell r="M271">
            <v>80479.395211614174</v>
          </cell>
          <cell r="N271">
            <v>160605.11495711521</v>
          </cell>
          <cell r="O271">
            <v>13137.129432664455</v>
          </cell>
          <cell r="P271">
            <v>13237.540844556017</v>
          </cell>
          <cell r="Q271">
            <v>13305.230587034581</v>
          </cell>
          <cell r="R271">
            <v>13361.012398434235</v>
          </cell>
          <cell r="S271">
            <v>13404.338614961467</v>
          </cell>
          <cell r="T271">
            <v>13438.158899403836</v>
          </cell>
          <cell r="U271">
            <v>13472.73335438042</v>
          </cell>
          <cell r="V271">
            <v>13502.031950497945</v>
          </cell>
          <cell r="W271">
            <v>13529.875269008589</v>
          </cell>
          <cell r="X271">
            <v>13363.836225106836</v>
          </cell>
          <cell r="Y271">
            <v>13403.730375211202</v>
          </cell>
          <cell r="Z271">
            <v>13449.49700585565</v>
          </cell>
          <cell r="AA271">
            <v>169562.69955977198</v>
          </cell>
          <cell r="AB271">
            <v>179767.85306886808</v>
          </cell>
          <cell r="AC271">
            <v>192861.17067118688</v>
          </cell>
        </row>
        <row r="272">
          <cell r="A272" t="str">
            <v>Loss_receiv_int</v>
          </cell>
          <cell r="B272" t="str">
            <v>GV0910.intern</v>
          </cell>
          <cell r="C272" t="str">
            <v>GV</v>
          </cell>
          <cell r="D272">
            <v>2650</v>
          </cell>
          <cell r="E272" t="str">
            <v>Losses on receivables - intern</v>
          </cell>
          <cell r="H272" t="str">
            <v>ManOldData, ManInpFin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</row>
        <row r="273">
          <cell r="A273" t="str">
            <v>Loss_receiv</v>
          </cell>
          <cell r="B273" t="str">
            <v>GV0910</v>
          </cell>
          <cell r="C273" t="str">
            <v>GV</v>
          </cell>
          <cell r="D273">
            <v>2660</v>
          </cell>
          <cell r="E273" t="str">
            <v>Losses on receivables</v>
          </cell>
          <cell r="H273" t="str">
            <v>GV</v>
          </cell>
          <cell r="J273">
            <v>468693</v>
          </cell>
          <cell r="K273">
            <v>115956</v>
          </cell>
          <cell r="L273">
            <v>193335</v>
          </cell>
          <cell r="M273">
            <v>80479.395211614174</v>
          </cell>
          <cell r="N273">
            <v>160605.11495711521</v>
          </cell>
          <cell r="O273">
            <v>13137.129432664455</v>
          </cell>
          <cell r="P273">
            <v>13237.540844556017</v>
          </cell>
          <cell r="Q273">
            <v>13305.230587034581</v>
          </cell>
          <cell r="R273">
            <v>13361.012398434235</v>
          </cell>
          <cell r="S273">
            <v>13404.338614961467</v>
          </cell>
          <cell r="T273">
            <v>13438.158899403836</v>
          </cell>
          <cell r="U273">
            <v>13472.73335438042</v>
          </cell>
          <cell r="V273">
            <v>13502.031950497945</v>
          </cell>
          <cell r="W273">
            <v>13529.875269008589</v>
          </cell>
          <cell r="X273">
            <v>13363.836225106836</v>
          </cell>
          <cell r="Y273">
            <v>13403.730375211202</v>
          </cell>
          <cell r="Z273">
            <v>13449.49700585565</v>
          </cell>
          <cell r="AA273">
            <v>169562.69955977198</v>
          </cell>
          <cell r="AB273">
            <v>179767.85306886808</v>
          </cell>
          <cell r="AC273">
            <v>192861.17067118688</v>
          </cell>
        </row>
        <row r="274">
          <cell r="A274" t="str">
            <v>Transf_acc_ext_tax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</row>
        <row r="275">
          <cell r="A275" t="str">
            <v>Transf_acc_ext</v>
          </cell>
          <cell r="B275" t="str">
            <v>GV0916.extern</v>
          </cell>
          <cell r="C275" t="str">
            <v>GV</v>
          </cell>
          <cell r="D275">
            <v>2670</v>
          </cell>
          <cell r="E275" t="str">
            <v>Transfers to accruals - extern</v>
          </cell>
          <cell r="H275" t="str">
            <v>ManOldData, ManInpFin</v>
          </cell>
          <cell r="J275">
            <v>182751</v>
          </cell>
          <cell r="K275">
            <v>71915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A276" t="str">
            <v>Transf_acc_int</v>
          </cell>
          <cell r="B276" t="str">
            <v>GV0916.intern</v>
          </cell>
          <cell r="C276" t="str">
            <v>GV</v>
          </cell>
          <cell r="D276">
            <v>2680</v>
          </cell>
          <cell r="E276" t="str">
            <v>Transfers to accruals - intern</v>
          </cell>
          <cell r="H276" t="str">
            <v>ManOldData, ManInpFin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A277" t="str">
            <v>Transf_acc</v>
          </cell>
          <cell r="B277" t="str">
            <v>GV0916</v>
          </cell>
          <cell r="C277" t="str">
            <v>GV</v>
          </cell>
          <cell r="D277">
            <v>2690</v>
          </cell>
          <cell r="E277" t="str">
            <v>Transfers to accruals</v>
          </cell>
          <cell r="H277" t="str">
            <v>GV</v>
          </cell>
          <cell r="J277">
            <v>182751</v>
          </cell>
          <cell r="K277">
            <v>71915</v>
          </cell>
          <cell r="L277">
            <v>0</v>
          </cell>
          <cell r="M277">
            <v>6529</v>
          </cell>
          <cell r="N277">
            <v>11255</v>
          </cell>
          <cell r="O277">
            <v>937.91666666666697</v>
          </cell>
          <cell r="P277">
            <v>937.91666666666663</v>
          </cell>
          <cell r="Q277">
            <v>937.91666666666663</v>
          </cell>
          <cell r="R277">
            <v>937.91666666666663</v>
          </cell>
          <cell r="S277">
            <v>937.91666666666663</v>
          </cell>
          <cell r="T277">
            <v>937.91666666666663</v>
          </cell>
          <cell r="U277">
            <v>937.91666666666663</v>
          </cell>
          <cell r="V277">
            <v>937.91666666666663</v>
          </cell>
          <cell r="W277">
            <v>937.91666666666663</v>
          </cell>
          <cell r="X277">
            <v>937.91666666666663</v>
          </cell>
          <cell r="Y277">
            <v>937.91666666666663</v>
          </cell>
          <cell r="Z277">
            <v>937.91666666666663</v>
          </cell>
          <cell r="AA277">
            <v>9729</v>
          </cell>
          <cell r="AB277">
            <v>9213.25</v>
          </cell>
          <cell r="AC277">
            <v>8471.1125000000029</v>
          </cell>
        </row>
        <row r="278">
          <cell r="A278" t="str">
            <v>For_curr_loss_ext</v>
          </cell>
          <cell r="B278" t="str">
            <v>GV0918.extern</v>
          </cell>
          <cell r="C278" t="str">
            <v>GV</v>
          </cell>
          <cell r="D278">
            <v>2700</v>
          </cell>
          <cell r="E278" t="str">
            <v>Foreign currency losses - extern</v>
          </cell>
          <cell r="H278" t="str">
            <v>ManOldData, ManInpFin</v>
          </cell>
          <cell r="J278">
            <v>0</v>
          </cell>
          <cell r="K278">
            <v>0</v>
          </cell>
          <cell r="L278">
            <v>-12000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A279" t="str">
            <v>For_curr_loss_int</v>
          </cell>
          <cell r="B279" t="str">
            <v>GV0918.intern</v>
          </cell>
          <cell r="C279" t="str">
            <v>GV</v>
          </cell>
          <cell r="D279">
            <v>2710</v>
          </cell>
          <cell r="E279" t="str">
            <v>Foreign currency losses - intern</v>
          </cell>
          <cell r="H279" t="str">
            <v>ManOldData, ManInpFin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A280" t="str">
            <v>For_curr_loss</v>
          </cell>
          <cell r="B280" t="str">
            <v>GV0918</v>
          </cell>
          <cell r="C280" t="str">
            <v>GV</v>
          </cell>
          <cell r="D280">
            <v>2720</v>
          </cell>
          <cell r="E280" t="str">
            <v>Foreign currency losses</v>
          </cell>
          <cell r="H280" t="str">
            <v>GV</v>
          </cell>
          <cell r="J280">
            <v>0</v>
          </cell>
          <cell r="K280">
            <v>0</v>
          </cell>
          <cell r="L280">
            <v>-12000</v>
          </cell>
          <cell r="M280">
            <v>2000</v>
          </cell>
          <cell r="N280">
            <v>2000</v>
          </cell>
          <cell r="O280">
            <v>166.66666666666663</v>
          </cell>
          <cell r="P280">
            <v>166.66666666666663</v>
          </cell>
          <cell r="Q280">
            <v>166.66666666666663</v>
          </cell>
          <cell r="R280">
            <v>166.66666666666663</v>
          </cell>
          <cell r="S280">
            <v>166.66666666666663</v>
          </cell>
          <cell r="T280">
            <v>166.66666666666663</v>
          </cell>
          <cell r="U280">
            <v>166.66666666666663</v>
          </cell>
          <cell r="V280">
            <v>166.66666666666663</v>
          </cell>
          <cell r="W280">
            <v>166.66666666666663</v>
          </cell>
          <cell r="X280">
            <v>166.66666666666663</v>
          </cell>
          <cell r="Y280">
            <v>166.66666666666663</v>
          </cell>
          <cell r="Z280">
            <v>166.66666666666663</v>
          </cell>
          <cell r="AA280">
            <v>2000</v>
          </cell>
          <cell r="AB280">
            <v>2000</v>
          </cell>
          <cell r="AC280">
            <v>2000</v>
          </cell>
        </row>
        <row r="281">
          <cell r="A281" t="str">
            <v>Oth_exp_not_rel_act_per_ext</v>
          </cell>
          <cell r="B281" t="str">
            <v>GV0920.extern</v>
          </cell>
          <cell r="C281" t="str">
            <v>GV</v>
          </cell>
          <cell r="D281">
            <v>2730</v>
          </cell>
          <cell r="E281" t="str">
            <v>Other exp. not relating to actual period - extern</v>
          </cell>
          <cell r="H281" t="str">
            <v>ManOldData, ManInpFin</v>
          </cell>
          <cell r="J281">
            <v>0</v>
          </cell>
          <cell r="K281">
            <v>0</v>
          </cell>
          <cell r="L281">
            <v>0</v>
          </cell>
          <cell r="M281">
            <v>35000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A282" t="str">
            <v>Oth_exp_not_rel_act_per_int</v>
          </cell>
          <cell r="B282" t="str">
            <v>GV0920.intern</v>
          </cell>
          <cell r="C282" t="str">
            <v>GV</v>
          </cell>
          <cell r="D282">
            <v>2740</v>
          </cell>
          <cell r="E282" t="str">
            <v>Other exp. not relating to actual period - intern</v>
          </cell>
          <cell r="H282" t="str">
            <v>ManOldData, ManInpFin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A283" t="str">
            <v>Oth_exp_not_rel_act_per</v>
          </cell>
          <cell r="B283" t="str">
            <v>GV0920</v>
          </cell>
          <cell r="C283" t="str">
            <v>GV</v>
          </cell>
          <cell r="D283">
            <v>2750</v>
          </cell>
          <cell r="E283" t="str">
            <v>Other exp. not relating to actual period</v>
          </cell>
          <cell r="H283" t="str">
            <v>GV</v>
          </cell>
          <cell r="J283">
            <v>0</v>
          </cell>
          <cell r="K283">
            <v>0</v>
          </cell>
          <cell r="L283">
            <v>0</v>
          </cell>
          <cell r="M283">
            <v>35000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A284" t="str">
            <v>Misc_oth_op_exp_ext</v>
          </cell>
          <cell r="B284" t="str">
            <v>GV0930.extern</v>
          </cell>
          <cell r="C284" t="str">
            <v>GV</v>
          </cell>
          <cell r="D284">
            <v>2760</v>
          </cell>
          <cell r="E284" t="str">
            <v>Miscellaneous other operating expenses - extern</v>
          </cell>
          <cell r="H284" t="str">
            <v>ManOldData, ManInpFin</v>
          </cell>
          <cell r="J284">
            <v>548860</v>
          </cell>
          <cell r="K284">
            <v>231765</v>
          </cell>
          <cell r="L284">
            <v>444178</v>
          </cell>
          <cell r="M284">
            <v>159561.27494883805</v>
          </cell>
          <cell r="N284">
            <v>180937.1965079183</v>
          </cell>
          <cell r="O284">
            <v>14154.124324993621</v>
          </cell>
          <cell r="P284">
            <v>10767.357871657852</v>
          </cell>
          <cell r="Q284">
            <v>24872.061132319821</v>
          </cell>
          <cell r="R284">
            <v>11766.226428754891</v>
          </cell>
          <cell r="S284">
            <v>18719.597308814053</v>
          </cell>
          <cell r="T284">
            <v>16400.25834663272</v>
          </cell>
          <cell r="U284">
            <v>12918.919142967779</v>
          </cell>
          <cell r="V284">
            <v>11375.980595133238</v>
          </cell>
          <cell r="W284">
            <v>20716.677169551585</v>
          </cell>
          <cell r="X284">
            <v>11480.015828936957</v>
          </cell>
          <cell r="Y284">
            <v>11680.639885352377</v>
          </cell>
          <cell r="Z284">
            <v>16085.338472803367</v>
          </cell>
          <cell r="AA284">
            <v>259742.27924526326</v>
          </cell>
          <cell r="AB284">
            <v>264586.11876131489</v>
          </cell>
          <cell r="AC284">
            <v>271133.80717991048</v>
          </cell>
        </row>
        <row r="285">
          <cell r="A285" t="str">
            <v>Misc_oth_op_exp_int</v>
          </cell>
          <cell r="B285" t="str">
            <v>GV0930.intern</v>
          </cell>
          <cell r="C285" t="str">
            <v>GV</v>
          </cell>
          <cell r="D285">
            <v>2770</v>
          </cell>
          <cell r="E285" t="str">
            <v>Miscellaneous other operating expenses - intern</v>
          </cell>
          <cell r="H285" t="str">
            <v>ManOldData, ManInpFin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A286" t="str">
            <v>Misc_oth_op_exp</v>
          </cell>
          <cell r="B286" t="str">
            <v>GV0930</v>
          </cell>
          <cell r="C286" t="str">
            <v>GV</v>
          </cell>
          <cell r="D286">
            <v>2780</v>
          </cell>
          <cell r="E286" t="str">
            <v>Miscellaneous other operating expenses</v>
          </cell>
          <cell r="H286" t="str">
            <v>GV</v>
          </cell>
          <cell r="J286">
            <v>548860</v>
          </cell>
          <cell r="K286">
            <v>231765</v>
          </cell>
          <cell r="L286">
            <v>444178</v>
          </cell>
          <cell r="M286">
            <v>159561.27494883805</v>
          </cell>
          <cell r="N286">
            <v>180937.1965079183</v>
          </cell>
          <cell r="O286">
            <v>14154.124324993621</v>
          </cell>
          <cell r="P286">
            <v>10767.357871657852</v>
          </cell>
          <cell r="Q286">
            <v>24872.061132319821</v>
          </cell>
          <cell r="R286">
            <v>11766.226428754891</v>
          </cell>
          <cell r="S286">
            <v>18719.597308814053</v>
          </cell>
          <cell r="T286">
            <v>16400.25834663272</v>
          </cell>
          <cell r="U286">
            <v>12918.919142967779</v>
          </cell>
          <cell r="V286">
            <v>11375.980595133238</v>
          </cell>
          <cell r="W286">
            <v>20716.677169551585</v>
          </cell>
          <cell r="X286">
            <v>11480.015828936957</v>
          </cell>
          <cell r="Y286">
            <v>11680.639885352377</v>
          </cell>
          <cell r="Z286">
            <v>16085.338472803367</v>
          </cell>
          <cell r="AA286">
            <v>259742.27924526326</v>
          </cell>
          <cell r="AB286">
            <v>264586.11876131489</v>
          </cell>
          <cell r="AC286">
            <v>271133.80717991048</v>
          </cell>
        </row>
        <row r="287">
          <cell r="A287" t="str">
            <v>Tot_oth_op_exp_ext</v>
          </cell>
          <cell r="B287" t="str">
            <v>GV9150.extern</v>
          </cell>
          <cell r="C287" t="str">
            <v>GV</v>
          </cell>
          <cell r="D287">
            <v>2790</v>
          </cell>
          <cell r="E287" t="str">
            <v>Total other operating expenses - extern</v>
          </cell>
          <cell r="H287" t="str">
            <v>ManOldData, ManInpFin</v>
          </cell>
          <cell r="J287">
            <v>1200304</v>
          </cell>
          <cell r="K287">
            <v>1277317</v>
          </cell>
          <cell r="L287">
            <v>1623300</v>
          </cell>
          <cell r="M287">
            <v>1414781.449371936</v>
          </cell>
          <cell r="N287">
            <v>1524574.0155268391</v>
          </cell>
          <cell r="O287">
            <v>110593.0447331856</v>
          </cell>
          <cell r="P287">
            <v>110930.45837375963</v>
          </cell>
          <cell r="Q287">
            <v>128202.0645027054</v>
          </cell>
          <cell r="R287">
            <v>123055.21175139498</v>
          </cell>
          <cell r="S287">
            <v>123377.54633935945</v>
          </cell>
          <cell r="T287">
            <v>129996.39572719992</v>
          </cell>
          <cell r="U287">
            <v>121257.85334324265</v>
          </cell>
          <cell r="V287">
            <v>114969.83219758612</v>
          </cell>
          <cell r="W287">
            <v>132073.33352338246</v>
          </cell>
          <cell r="X287">
            <v>117713.94215256504</v>
          </cell>
          <cell r="Y287">
            <v>118432.51228930031</v>
          </cell>
          <cell r="Z287">
            <v>193971.82059315732</v>
          </cell>
          <cell r="AA287">
            <v>1685431.8191325446</v>
          </cell>
          <cell r="AB287">
            <v>1743445.728011104</v>
          </cell>
          <cell r="AC287">
            <v>1806351.4253186393</v>
          </cell>
        </row>
        <row r="288">
          <cell r="A288" t="str">
            <v>Tot_oth_op_exp_int</v>
          </cell>
          <cell r="B288" t="str">
            <v>GV9150.intern</v>
          </cell>
          <cell r="C288" t="str">
            <v>GV</v>
          </cell>
          <cell r="D288">
            <v>2800</v>
          </cell>
          <cell r="E288" t="str">
            <v>Total other operating expenses - intern</v>
          </cell>
          <cell r="H288" t="str">
            <v>ManOldData, ManInpFin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A289" t="str">
            <v>Tot_oth_op_exp</v>
          </cell>
          <cell r="B289" t="str">
            <v>GV9150</v>
          </cell>
          <cell r="C289" t="str">
            <v>GV</v>
          </cell>
          <cell r="D289">
            <v>2810</v>
          </cell>
          <cell r="E289" t="str">
            <v>Total other operating expenses</v>
          </cell>
          <cell r="H289" t="str">
            <v>GV</v>
          </cell>
          <cell r="J289">
            <v>1200304</v>
          </cell>
          <cell r="K289">
            <v>1277317</v>
          </cell>
          <cell r="L289">
            <v>1623300</v>
          </cell>
          <cell r="M289">
            <v>1414781.4493719363</v>
          </cell>
          <cell r="N289">
            <v>1524574.0155268391</v>
          </cell>
          <cell r="O289">
            <v>110593.04473318561</v>
          </cell>
          <cell r="P289">
            <v>110930.45837375963</v>
          </cell>
          <cell r="Q289">
            <v>128202.06450270541</v>
          </cell>
          <cell r="R289">
            <v>123055.21175139498</v>
          </cell>
          <cell r="S289">
            <v>123377.54633935948</v>
          </cell>
          <cell r="T289">
            <v>129996.39572719991</v>
          </cell>
          <cell r="U289">
            <v>121257.85334324265</v>
          </cell>
          <cell r="V289">
            <v>114969.83219758612</v>
          </cell>
          <cell r="W289">
            <v>132073.33352338249</v>
          </cell>
          <cell r="X289">
            <v>117713.94215256505</v>
          </cell>
          <cell r="Y289">
            <v>118432.51228930031</v>
          </cell>
          <cell r="Z289">
            <v>193971.82059315732</v>
          </cell>
          <cell r="AA289">
            <v>1685431.8191325446</v>
          </cell>
          <cell r="AB289">
            <v>1743445.7280111043</v>
          </cell>
          <cell r="AC289">
            <v>1806351.4253186397</v>
          </cell>
        </row>
        <row r="290">
          <cell r="A290" t="str">
            <v>Op_res</v>
          </cell>
          <cell r="B290" t="str">
            <v>GV9920</v>
          </cell>
          <cell r="C290" t="str">
            <v>GV</v>
          </cell>
          <cell r="D290">
            <v>2820</v>
          </cell>
          <cell r="E290" t="str">
            <v>Operating result</v>
          </cell>
          <cell r="H290" t="str">
            <v>GV</v>
          </cell>
          <cell r="J290">
            <v>1058572</v>
          </cell>
          <cell r="K290">
            <v>624783</v>
          </cell>
          <cell r="L290">
            <v>2298145.8066964699</v>
          </cell>
          <cell r="M290">
            <v>2018512.9271385917</v>
          </cell>
          <cell r="N290">
            <v>1938740.2768415264</v>
          </cell>
          <cell r="O290">
            <v>153488.5446831708</v>
          </cell>
          <cell r="P290">
            <v>156662.28055192519</v>
          </cell>
          <cell r="Q290">
            <v>142852.35265205393</v>
          </cell>
          <cell r="R290">
            <v>150653.49840801983</v>
          </cell>
          <cell r="S290">
            <v>157862.26215128123</v>
          </cell>
          <cell r="T290">
            <v>151099.1806935636</v>
          </cell>
          <cell r="U290">
            <v>183501.06271429535</v>
          </cell>
          <cell r="V290">
            <v>202836.37600040942</v>
          </cell>
          <cell r="W290">
            <v>158245.1312877395</v>
          </cell>
          <cell r="X290">
            <v>175600.05912069051</v>
          </cell>
          <cell r="Y290">
            <v>174529.21771309443</v>
          </cell>
          <cell r="Z290">
            <v>131410.31086551503</v>
          </cell>
          <cell r="AA290">
            <v>2027840.1618407932</v>
          </cell>
          <cell r="AB290">
            <v>2145759.0253063412</v>
          </cell>
          <cell r="AC290">
            <v>2375371.4359971117</v>
          </cell>
        </row>
        <row r="291">
          <cell r="A291" t="str">
            <v>EBITDA</v>
          </cell>
          <cell r="B291" t="str">
            <v>BK1020</v>
          </cell>
          <cell r="C291" t="str">
            <v>GV</v>
          </cell>
          <cell r="D291">
            <v>2830</v>
          </cell>
          <cell r="E291" t="str">
            <v>EBITDA</v>
          </cell>
          <cell r="H291" t="str">
            <v>GV</v>
          </cell>
          <cell r="J291">
            <v>2448141</v>
          </cell>
          <cell r="K291">
            <v>2974218</v>
          </cell>
          <cell r="L291">
            <v>3559208.8066964699</v>
          </cell>
          <cell r="M291">
            <v>3226438.6193033447</v>
          </cell>
          <cell r="N291">
            <v>3244769.4187711468</v>
          </cell>
          <cell r="O291">
            <v>256842.86175902127</v>
          </cell>
          <cell r="P291">
            <v>260543.31697410572</v>
          </cell>
          <cell r="Q291">
            <v>247716.121307639</v>
          </cell>
          <cell r="R291">
            <v>257086.64256296295</v>
          </cell>
          <cell r="S291">
            <v>264903.2818052771</v>
          </cell>
          <cell r="T291">
            <v>259178.33534558804</v>
          </cell>
          <cell r="U291">
            <v>293010.8691804249</v>
          </cell>
          <cell r="V291">
            <v>312743.33835678117</v>
          </cell>
          <cell r="W291">
            <v>268803.25387816818</v>
          </cell>
          <cell r="X291">
            <v>288385.22517012019</v>
          </cell>
          <cell r="Y291">
            <v>287876.94829909358</v>
          </cell>
          <cell r="Z291">
            <v>247679.22413196685</v>
          </cell>
          <cell r="AA291">
            <v>3518396.0662937788</v>
          </cell>
          <cell r="AB291">
            <v>3720696.6382454475</v>
          </cell>
          <cell r="AC291">
            <v>3991534.1468610819</v>
          </cell>
        </row>
        <row r="292">
          <cell r="A292" t="str">
            <v>EBITDA_Mar</v>
          </cell>
          <cell r="B292" t="str">
            <v>BK1030</v>
          </cell>
          <cell r="C292" t="str">
            <v>GV</v>
          </cell>
          <cell r="D292">
            <v>2840</v>
          </cell>
          <cell r="E292" t="str">
            <v>EBITDA Margin</v>
          </cell>
          <cell r="H292" t="str">
            <v>GV</v>
          </cell>
          <cell r="J292">
            <v>0.4199232860809623</v>
          </cell>
          <cell r="K292">
            <v>0.43242948528379049</v>
          </cell>
          <cell r="L292">
            <v>0.42614782650975713</v>
          </cell>
          <cell r="M292">
            <v>0.42974096338715678</v>
          </cell>
          <cell r="N292">
            <v>0.41776718175978939</v>
          </cell>
          <cell r="O292">
            <v>0.40596593683850568</v>
          </cell>
          <cell r="P292">
            <v>0.42025072944897535</v>
          </cell>
          <cell r="Q292">
            <v>0.39869650595980632</v>
          </cell>
          <cell r="R292">
            <v>0.40845829638699954</v>
          </cell>
          <cell r="S292">
            <v>0.4198020438182089</v>
          </cell>
          <cell r="T292">
            <v>0.40126875635788201</v>
          </cell>
          <cell r="U292">
            <v>0.43005827828654108</v>
          </cell>
          <cell r="V292">
            <v>0.44846254977043354</v>
          </cell>
          <cell r="W292">
            <v>0.40840039634537767</v>
          </cell>
          <cell r="X292">
            <v>0.44498020252997028</v>
          </cell>
          <cell r="Y292">
            <v>0.44605093314150224</v>
          </cell>
          <cell r="Z292">
            <v>0.37739079516998497</v>
          </cell>
          <cell r="AA292">
            <v>0.43236175210928784</v>
          </cell>
          <cell r="AB292">
            <v>0.43719573492094449</v>
          </cell>
          <cell r="AC292">
            <v>0.44700599285880999</v>
          </cell>
        </row>
        <row r="293">
          <cell r="A293" t="str">
            <v>Inc_prof_trans</v>
          </cell>
          <cell r="B293" t="str">
            <v>GV1010</v>
          </cell>
          <cell r="C293" t="str">
            <v>GV</v>
          </cell>
          <cell r="D293">
            <v>2850</v>
          </cell>
          <cell r="E293" t="str">
            <v>Income from profit transfers</v>
          </cell>
          <cell r="H293" t="str">
            <v>ManOldData, ManInpFin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A294" t="str">
            <v>Exp_loss_trans</v>
          </cell>
          <cell r="B294" t="str">
            <v>GV1020</v>
          </cell>
          <cell r="C294" t="str">
            <v>GV</v>
          </cell>
          <cell r="D294">
            <v>2860</v>
          </cell>
          <cell r="E294" t="str">
            <v>Expenses from loss transfers</v>
          </cell>
          <cell r="H294" t="str">
            <v>ManOldData, ManInpFin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A295" t="str">
            <v>Inc_inv_ext</v>
          </cell>
          <cell r="B295" t="str">
            <v>GV1030.extern</v>
          </cell>
          <cell r="C295" t="str">
            <v>GV</v>
          </cell>
          <cell r="D295">
            <v>2870</v>
          </cell>
          <cell r="E295" t="str">
            <v>Income from investments - extern</v>
          </cell>
          <cell r="H295" t="str">
            <v>ManOldData, ManInpFin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</row>
        <row r="296">
          <cell r="A296" t="str">
            <v>Inc_inv_int</v>
          </cell>
          <cell r="B296" t="str">
            <v>GV1030.intern</v>
          </cell>
          <cell r="C296" t="str">
            <v>GV</v>
          </cell>
          <cell r="D296">
            <v>2880</v>
          </cell>
          <cell r="E296" t="str">
            <v>Income from investments - intern</v>
          </cell>
          <cell r="H296" t="str">
            <v>ManOldData, ManInpFin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</row>
        <row r="297">
          <cell r="A297" t="str">
            <v>Inc_inv</v>
          </cell>
          <cell r="B297" t="str">
            <v>GV1030</v>
          </cell>
          <cell r="C297" t="str">
            <v>GV</v>
          </cell>
          <cell r="D297">
            <v>2890</v>
          </cell>
          <cell r="E297" t="str">
            <v>Income from investments</v>
          </cell>
          <cell r="H297" t="str">
            <v>GV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</row>
        <row r="298">
          <cell r="A298" t="str">
            <v>Res_ass_comp</v>
          </cell>
          <cell r="B298" t="str">
            <v>GV1050</v>
          </cell>
          <cell r="C298" t="str">
            <v>GV</v>
          </cell>
          <cell r="D298">
            <v>2900</v>
          </cell>
          <cell r="E298" t="str">
            <v>Result from associated companies</v>
          </cell>
          <cell r="H298" t="str">
            <v>ManOldData, ManInpFin</v>
          </cell>
          <cell r="J298">
            <v>125720</v>
          </cell>
          <cell r="K298">
            <v>0</v>
          </cell>
          <cell r="L298">
            <v>0</v>
          </cell>
          <cell r="M298">
            <v>35878.663</v>
          </cell>
          <cell r="N298">
            <v>36774.603999999999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36774.603999999999</v>
          </cell>
          <cell r="AA298">
            <v>37693.968999999997</v>
          </cell>
          <cell r="AB298">
            <v>38636.319000000003</v>
          </cell>
          <cell r="AC298">
            <v>39602.226999999999</v>
          </cell>
        </row>
        <row r="299">
          <cell r="A299" t="str">
            <v>Wr_dow_fin_ass_inv_ext</v>
          </cell>
          <cell r="B299" t="str">
            <v>GV1060.extern</v>
          </cell>
          <cell r="C299" t="str">
            <v>GV</v>
          </cell>
          <cell r="D299">
            <v>2910</v>
          </cell>
          <cell r="E299" t="str">
            <v>Write-downs financial assets/invest.risk - extern</v>
          </cell>
          <cell r="H299" t="str">
            <v>ManOldData, ManInpFin</v>
          </cell>
          <cell r="J299">
            <v>0</v>
          </cell>
          <cell r="K299">
            <v>156293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</row>
        <row r="300">
          <cell r="A300" t="str">
            <v>Wr_dow_fin_ass_inv_risk_int</v>
          </cell>
          <cell r="B300" t="str">
            <v>GV1060.intern</v>
          </cell>
          <cell r="C300" t="str">
            <v>GV</v>
          </cell>
          <cell r="D300">
            <v>2920</v>
          </cell>
          <cell r="E300" t="str">
            <v>Write-downs financial assets/invest.risk - intern</v>
          </cell>
          <cell r="H300" t="str">
            <v>ManOldData, ManInpFin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</row>
        <row r="301">
          <cell r="A301" t="str">
            <v>Wr_dow_fin_ass_inv_risk</v>
          </cell>
          <cell r="B301" t="str">
            <v>GV1060</v>
          </cell>
          <cell r="C301" t="str">
            <v>GV</v>
          </cell>
          <cell r="D301">
            <v>2930</v>
          </cell>
          <cell r="E301" t="str">
            <v>Write-downs financial assets/invest.risk</v>
          </cell>
          <cell r="H301" t="str">
            <v>GV</v>
          </cell>
          <cell r="J301">
            <v>0</v>
          </cell>
          <cell r="K301">
            <v>156293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</row>
        <row r="302">
          <cell r="A302" t="str">
            <v>Go_deprec_affil_comp</v>
          </cell>
          <cell r="B302" t="str">
            <v>GV1070</v>
          </cell>
          <cell r="C302" t="str">
            <v>GV</v>
          </cell>
          <cell r="D302">
            <v>2940</v>
          </cell>
          <cell r="E302" t="str">
            <v>Goodwill depreciation on affil. comp.</v>
          </cell>
          <cell r="H302" t="str">
            <v>ManOldData, ManInpFin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</row>
        <row r="303">
          <cell r="A303" t="str">
            <v>Inc_loss_sub_ass_rel_comp</v>
          </cell>
          <cell r="B303" t="str">
            <v>GV9160</v>
          </cell>
          <cell r="C303" t="str">
            <v>GV</v>
          </cell>
          <cell r="D303">
            <v>2950</v>
          </cell>
          <cell r="E303" t="str">
            <v>Income/loss subsidiaries, ass./rel. comp</v>
          </cell>
          <cell r="H303" t="str">
            <v>GV</v>
          </cell>
          <cell r="J303">
            <v>125720</v>
          </cell>
          <cell r="K303">
            <v>-156293</v>
          </cell>
          <cell r="L303">
            <v>0</v>
          </cell>
          <cell r="M303">
            <v>35878.663</v>
          </cell>
          <cell r="N303">
            <v>36774.603999999999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36774.603999999999</v>
          </cell>
          <cell r="AA303">
            <v>37693.968999999997</v>
          </cell>
          <cell r="AB303">
            <v>38636.319000000003</v>
          </cell>
          <cell r="AC303">
            <v>39602.226999999999</v>
          </cell>
        </row>
        <row r="304">
          <cell r="A304" t="str">
            <v>Inc_debtlongterm_loan_receiv_extern</v>
          </cell>
          <cell r="B304" t="str">
            <v>GV1110.extern</v>
          </cell>
          <cell r="C304" t="str">
            <v>GV</v>
          </cell>
          <cell r="D304">
            <v>2960</v>
          </cell>
          <cell r="E304" t="str">
            <v>Income debt sec./long-term loan receiv. - extern</v>
          </cell>
          <cell r="H304" t="str">
            <v>ManOldData, ManInpFin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A305" t="str">
            <v>Inc_debt_seclongtermloan_receiv_intern</v>
          </cell>
          <cell r="B305" t="str">
            <v>GV1110.intern</v>
          </cell>
          <cell r="C305" t="str">
            <v>GV</v>
          </cell>
          <cell r="D305">
            <v>2970</v>
          </cell>
          <cell r="E305" t="str">
            <v>Income debt sec./long-term loan receiv. - intern</v>
          </cell>
          <cell r="H305" t="str">
            <v>ManOldData, ManInpFin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A306" t="str">
            <v>Inc_debt_seclongterm_loan_receiv</v>
          </cell>
          <cell r="B306" t="str">
            <v>GV1110</v>
          </cell>
          <cell r="C306" t="str">
            <v>GV</v>
          </cell>
          <cell r="D306">
            <v>2980</v>
          </cell>
          <cell r="E306" t="str">
            <v>Income debt sec./long-term loan receiv.</v>
          </cell>
          <cell r="H306" t="str">
            <v>GV</v>
          </cell>
          <cell r="J306">
            <v>0</v>
          </cell>
          <cell r="K306">
            <v>0</v>
          </cell>
          <cell r="L306">
            <v>0</v>
          </cell>
          <cell r="M306">
            <v>8000</v>
          </cell>
          <cell r="N306">
            <v>12000</v>
          </cell>
          <cell r="O306">
            <v>1000</v>
          </cell>
          <cell r="P306">
            <v>1000</v>
          </cell>
          <cell r="Q306">
            <v>1000</v>
          </cell>
          <cell r="R306">
            <v>1000</v>
          </cell>
          <cell r="S306">
            <v>1000</v>
          </cell>
          <cell r="T306">
            <v>1000</v>
          </cell>
          <cell r="U306">
            <v>1000</v>
          </cell>
          <cell r="V306">
            <v>1000</v>
          </cell>
          <cell r="W306">
            <v>1000</v>
          </cell>
          <cell r="X306">
            <v>1000</v>
          </cell>
          <cell r="Y306">
            <v>1000</v>
          </cell>
          <cell r="Z306">
            <v>1000</v>
          </cell>
          <cell r="AA306">
            <v>10000</v>
          </cell>
          <cell r="AB306">
            <v>10000</v>
          </cell>
          <cell r="AC306">
            <v>10000</v>
          </cell>
        </row>
        <row r="307">
          <cell r="A307" t="str">
            <v>Oth_int_receivsimilar_inc_ext</v>
          </cell>
          <cell r="B307" t="str">
            <v>GV1130.extern</v>
          </cell>
          <cell r="C307" t="str">
            <v>GV</v>
          </cell>
          <cell r="D307">
            <v>2990</v>
          </cell>
          <cell r="E307" t="str">
            <v>Other interest receivable/similar income - extern</v>
          </cell>
          <cell r="H307" t="str">
            <v>ManOldData, ManInpFin</v>
          </cell>
          <cell r="J307">
            <v>0</v>
          </cell>
          <cell r="K307">
            <v>108640</v>
          </cell>
          <cell r="L307">
            <v>81603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A308" t="str">
            <v>Oth_int_receivablesim_inc_int</v>
          </cell>
          <cell r="B308" t="str">
            <v>GV1130.intern</v>
          </cell>
          <cell r="C308" t="str">
            <v>GV</v>
          </cell>
          <cell r="D308">
            <v>3000</v>
          </cell>
          <cell r="E308" t="str">
            <v>Other interest receivable/similar income - intern</v>
          </cell>
          <cell r="H308" t="str">
            <v>ManOldData, ManInpFin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A309" t="str">
            <v>Oth_int_receivablesim_inc</v>
          </cell>
          <cell r="B309" t="str">
            <v>GV1130</v>
          </cell>
          <cell r="C309" t="str">
            <v>GV</v>
          </cell>
          <cell r="D309">
            <v>3010</v>
          </cell>
          <cell r="E309" t="str">
            <v>Other interest receivable/similar income</v>
          </cell>
          <cell r="H309" t="str">
            <v>GV</v>
          </cell>
          <cell r="J309">
            <v>0</v>
          </cell>
          <cell r="K309">
            <v>108640</v>
          </cell>
          <cell r="L309">
            <v>81603</v>
          </cell>
          <cell r="M309">
            <v>120000</v>
          </cell>
          <cell r="N309">
            <v>75000</v>
          </cell>
          <cell r="O309">
            <v>6000</v>
          </cell>
          <cell r="P309">
            <v>6500</v>
          </cell>
          <cell r="Q309">
            <v>6500</v>
          </cell>
          <cell r="R309">
            <v>6000</v>
          </cell>
          <cell r="S309">
            <v>6000</v>
          </cell>
          <cell r="T309">
            <v>6000</v>
          </cell>
          <cell r="U309">
            <v>6000</v>
          </cell>
          <cell r="V309">
            <v>6000</v>
          </cell>
          <cell r="W309">
            <v>6000</v>
          </cell>
          <cell r="X309">
            <v>6500</v>
          </cell>
          <cell r="Y309">
            <v>6500</v>
          </cell>
          <cell r="Z309">
            <v>7000</v>
          </cell>
          <cell r="AA309">
            <v>70000</v>
          </cell>
          <cell r="AB309">
            <v>65000</v>
          </cell>
          <cell r="AC309">
            <v>60000</v>
          </cell>
        </row>
        <row r="310">
          <cell r="A310" t="str">
            <v>Int_sim_exp_ext</v>
          </cell>
          <cell r="B310" t="str">
            <v>GV1150.extern</v>
          </cell>
          <cell r="C310" t="str">
            <v>GV</v>
          </cell>
          <cell r="D310">
            <v>3020</v>
          </cell>
          <cell r="E310" t="str">
            <v>Interest and similar expense - extern</v>
          </cell>
          <cell r="H310" t="str">
            <v>ManOldData, ManInpFin</v>
          </cell>
          <cell r="J310">
            <v>81923</v>
          </cell>
          <cell r="K310">
            <v>64270</v>
          </cell>
          <cell r="L310">
            <v>0</v>
          </cell>
          <cell r="M310">
            <v>42774</v>
          </cell>
          <cell r="N310">
            <v>26774</v>
          </cell>
          <cell r="O310">
            <v>2231.1666666666665</v>
          </cell>
          <cell r="P310">
            <v>2231.1666666666665</v>
          </cell>
          <cell r="Q310">
            <v>2231.1666666666665</v>
          </cell>
          <cell r="R310">
            <v>2231.1666666666665</v>
          </cell>
          <cell r="S310">
            <v>2231.1666666666665</v>
          </cell>
          <cell r="T310">
            <v>2231.1666666666665</v>
          </cell>
          <cell r="U310">
            <v>2231.1666666666665</v>
          </cell>
          <cell r="V310">
            <v>2231.1666666666665</v>
          </cell>
          <cell r="W310">
            <v>2231.1666666666665</v>
          </cell>
          <cell r="X310">
            <v>2231.1666666666665</v>
          </cell>
          <cell r="Y310">
            <v>2231.1666666666665</v>
          </cell>
          <cell r="Z310">
            <v>2231.1666666666665</v>
          </cell>
          <cell r="AA310">
            <v>27774</v>
          </cell>
          <cell r="AB310">
            <v>24774</v>
          </cell>
          <cell r="AC310">
            <v>22774</v>
          </cell>
        </row>
        <row r="311">
          <cell r="A311" t="str">
            <v>Int_sim_exp_ext_inp</v>
          </cell>
          <cell r="M311">
            <v>40000</v>
          </cell>
          <cell r="N311">
            <v>24000</v>
          </cell>
          <cell r="O311">
            <v>2000</v>
          </cell>
          <cell r="P311">
            <v>2000</v>
          </cell>
          <cell r="Q311">
            <v>2000</v>
          </cell>
          <cell r="R311">
            <v>2000</v>
          </cell>
          <cell r="S311">
            <v>2000</v>
          </cell>
          <cell r="T311">
            <v>2000</v>
          </cell>
          <cell r="U311">
            <v>2000</v>
          </cell>
          <cell r="V311">
            <v>2000</v>
          </cell>
          <cell r="W311">
            <v>2000</v>
          </cell>
          <cell r="X311">
            <v>2000</v>
          </cell>
          <cell r="Y311">
            <v>2000</v>
          </cell>
          <cell r="Z311">
            <v>2000</v>
          </cell>
          <cell r="AA311">
            <v>25000</v>
          </cell>
          <cell r="AB311">
            <v>22000</v>
          </cell>
          <cell r="AC311">
            <v>20000</v>
          </cell>
        </row>
        <row r="312">
          <cell r="A312" t="str">
            <v>Int_sim_exp_ext_new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A313" t="str">
            <v>Int_sim_exp_int</v>
          </cell>
          <cell r="B313" t="str">
            <v>GV1150.intern</v>
          </cell>
          <cell r="C313" t="str">
            <v>GV</v>
          </cell>
          <cell r="D313">
            <v>3030</v>
          </cell>
          <cell r="E313" t="str">
            <v>Interest and similar expense - intern</v>
          </cell>
          <cell r="H313" t="str">
            <v>ManOldData, ManInpFin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A314" t="str">
            <v>Int_sim_exp</v>
          </cell>
          <cell r="B314" t="str">
            <v>GV1150</v>
          </cell>
          <cell r="C314" t="str">
            <v>GV</v>
          </cell>
          <cell r="D314">
            <v>3040</v>
          </cell>
          <cell r="E314" t="str">
            <v>Interest and similar expense</v>
          </cell>
          <cell r="H314" t="str">
            <v>GV</v>
          </cell>
          <cell r="J314">
            <v>81923</v>
          </cell>
          <cell r="K314">
            <v>64270</v>
          </cell>
          <cell r="L314">
            <v>0</v>
          </cell>
          <cell r="M314">
            <v>42774</v>
          </cell>
          <cell r="N314">
            <v>26774</v>
          </cell>
          <cell r="O314">
            <v>2231.1666666666665</v>
          </cell>
          <cell r="P314">
            <v>2231.1666666666665</v>
          </cell>
          <cell r="Q314">
            <v>2231.1666666666665</v>
          </cell>
          <cell r="R314">
            <v>2231.1666666666665</v>
          </cell>
          <cell r="S314">
            <v>2231.1666666666665</v>
          </cell>
          <cell r="T314">
            <v>2231.1666666666665</v>
          </cell>
          <cell r="U314">
            <v>2231.1666666666665</v>
          </cell>
          <cell r="V314">
            <v>2231.1666666666665</v>
          </cell>
          <cell r="W314">
            <v>2231.1666666666665</v>
          </cell>
          <cell r="X314">
            <v>2231.1666666666665</v>
          </cell>
          <cell r="Y314">
            <v>2231.1666666666665</v>
          </cell>
          <cell r="Z314">
            <v>2231.1666666666665</v>
          </cell>
          <cell r="AA314">
            <v>27774</v>
          </cell>
          <cell r="AB314">
            <v>24774</v>
          </cell>
          <cell r="AC314">
            <v>22774</v>
          </cell>
        </row>
        <row r="315">
          <cell r="A315" t="str">
            <v>Net_int_exp_ext</v>
          </cell>
          <cell r="B315" t="str">
            <v>GV9170.extern</v>
          </cell>
          <cell r="C315" t="str">
            <v>GV</v>
          </cell>
          <cell r="D315">
            <v>3050</v>
          </cell>
          <cell r="E315" t="str">
            <v>Net interest expense - extern</v>
          </cell>
          <cell r="H315" t="str">
            <v>ManOldData, ManInpFin</v>
          </cell>
          <cell r="J315">
            <v>-81923</v>
          </cell>
          <cell r="K315">
            <v>44370</v>
          </cell>
          <cell r="L315">
            <v>81602.5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A316" t="str">
            <v>Net_int_exp_int</v>
          </cell>
          <cell r="B316" t="str">
            <v>GV9170.intern</v>
          </cell>
          <cell r="C316" t="str">
            <v>GV</v>
          </cell>
          <cell r="D316">
            <v>3060</v>
          </cell>
          <cell r="E316" t="str">
            <v>Net interest expense - intern</v>
          </cell>
          <cell r="H316" t="str">
            <v>ManOldData, ManInpFin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A317" t="str">
            <v>Net_int_exp</v>
          </cell>
          <cell r="B317" t="str">
            <v>GV9170</v>
          </cell>
          <cell r="C317" t="str">
            <v>GV</v>
          </cell>
          <cell r="D317">
            <v>3070</v>
          </cell>
          <cell r="E317" t="str">
            <v>Net interest expense</v>
          </cell>
          <cell r="H317" t="str">
            <v>GV</v>
          </cell>
          <cell r="J317">
            <v>-81923</v>
          </cell>
          <cell r="K317">
            <v>44370</v>
          </cell>
          <cell r="L317">
            <v>81603</v>
          </cell>
          <cell r="M317">
            <v>85226</v>
          </cell>
          <cell r="N317">
            <v>60226</v>
          </cell>
          <cell r="O317">
            <v>4768.8333333333339</v>
          </cell>
          <cell r="P317">
            <v>5268.8333333333339</v>
          </cell>
          <cell r="Q317">
            <v>5268.8333333333339</v>
          </cell>
          <cell r="R317">
            <v>4768.8333333333339</v>
          </cell>
          <cell r="S317">
            <v>4768.8333333333339</v>
          </cell>
          <cell r="T317">
            <v>4768.8333333333339</v>
          </cell>
          <cell r="U317">
            <v>4768.8333333333339</v>
          </cell>
          <cell r="V317">
            <v>4768.8333333333339</v>
          </cell>
          <cell r="W317">
            <v>4768.8333333333339</v>
          </cell>
          <cell r="X317">
            <v>5268.8333333333339</v>
          </cell>
          <cell r="Y317">
            <v>5268.8333333333339</v>
          </cell>
          <cell r="Z317">
            <v>5768.8333333333339</v>
          </cell>
          <cell r="AA317">
            <v>52226</v>
          </cell>
          <cell r="AB317">
            <v>50226</v>
          </cell>
          <cell r="AC317">
            <v>47226</v>
          </cell>
        </row>
        <row r="318">
          <cell r="A318" t="str">
            <v>Fin_inc_exp_net</v>
          </cell>
          <cell r="B318" t="str">
            <v>GV9930</v>
          </cell>
          <cell r="C318" t="str">
            <v>GV</v>
          </cell>
          <cell r="D318">
            <v>3080</v>
          </cell>
          <cell r="E318" t="str">
            <v>Financial income (expense), net</v>
          </cell>
          <cell r="H318" t="str">
            <v>GV</v>
          </cell>
          <cell r="J318">
            <v>43797</v>
          </cell>
          <cell r="K318">
            <v>-111923</v>
          </cell>
          <cell r="L318">
            <v>81603</v>
          </cell>
          <cell r="M318">
            <v>121104.663</v>
          </cell>
          <cell r="N318">
            <v>97000.603999999992</v>
          </cell>
          <cell r="O318">
            <v>4768.8333333333339</v>
          </cell>
          <cell r="P318">
            <v>5268.8333333333339</v>
          </cell>
          <cell r="Q318">
            <v>5268.8333333333339</v>
          </cell>
          <cell r="R318">
            <v>4768.8333333333339</v>
          </cell>
          <cell r="S318">
            <v>4768.8333333333339</v>
          </cell>
          <cell r="T318">
            <v>4768.8333333333339</v>
          </cell>
          <cell r="U318">
            <v>4768.8333333333339</v>
          </cell>
          <cell r="V318">
            <v>4768.8333333333339</v>
          </cell>
          <cell r="W318">
            <v>4768.8333333333339</v>
          </cell>
          <cell r="X318">
            <v>5268.8333333333339</v>
          </cell>
          <cell r="Y318">
            <v>5268.8333333333339</v>
          </cell>
          <cell r="Z318">
            <v>42543.437333333335</v>
          </cell>
          <cell r="AA318">
            <v>89919.968999999997</v>
          </cell>
          <cell r="AB318">
            <v>88862.319000000003</v>
          </cell>
          <cell r="AC318">
            <v>86828.226999999999</v>
          </cell>
        </row>
        <row r="319">
          <cell r="A319" t="str">
            <v>Res_ord_bus_act</v>
          </cell>
          <cell r="B319" t="str">
            <v>GV9940</v>
          </cell>
          <cell r="C319" t="str">
            <v>GV</v>
          </cell>
          <cell r="D319">
            <v>3090</v>
          </cell>
          <cell r="E319" t="str">
            <v>Results fr. ordinary business activities</v>
          </cell>
          <cell r="H319" t="str">
            <v>GV</v>
          </cell>
          <cell r="J319">
            <v>1102369</v>
          </cell>
          <cell r="K319">
            <v>512860</v>
          </cell>
          <cell r="L319">
            <v>2379748.8066964699</v>
          </cell>
          <cell r="M319">
            <v>2139617.5901385918</v>
          </cell>
          <cell r="N319">
            <v>2035740.8808415264</v>
          </cell>
          <cell r="O319">
            <v>158257.37801650414</v>
          </cell>
          <cell r="P319">
            <v>161931.11388525853</v>
          </cell>
          <cell r="Q319">
            <v>148121.18598538727</v>
          </cell>
          <cell r="R319">
            <v>155422.33174135318</v>
          </cell>
          <cell r="S319">
            <v>162631.09548461458</v>
          </cell>
          <cell r="T319">
            <v>155868.01402689694</v>
          </cell>
          <cell r="U319">
            <v>188269.89604762869</v>
          </cell>
          <cell r="V319">
            <v>207605.20933374277</v>
          </cell>
          <cell r="W319">
            <v>163013.96462107284</v>
          </cell>
          <cell r="X319">
            <v>180868.89245402385</v>
          </cell>
          <cell r="Y319">
            <v>179798.05104642778</v>
          </cell>
          <cell r="Z319">
            <v>173953.74819884836</v>
          </cell>
          <cell r="AA319">
            <v>2117760.1308407933</v>
          </cell>
          <cell r="AB319">
            <v>2234621.3443063414</v>
          </cell>
          <cell r="AC319">
            <v>2462199.6629971117</v>
          </cell>
        </row>
        <row r="320">
          <cell r="A320" t="str">
            <v>Ext_inc_ext</v>
          </cell>
          <cell r="B320" t="str">
            <v>GV1210.extern</v>
          </cell>
          <cell r="C320" t="str">
            <v>GV</v>
          </cell>
          <cell r="D320">
            <v>3100</v>
          </cell>
          <cell r="E320" t="str">
            <v>Extraordinary income - extern</v>
          </cell>
          <cell r="H320" t="str">
            <v>ManOldData, ManInpFin</v>
          </cell>
          <cell r="J320">
            <v>97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A321" t="str">
            <v>Ext_inc_int</v>
          </cell>
          <cell r="B321" t="str">
            <v>GV1210.intern</v>
          </cell>
          <cell r="C321" t="str">
            <v>GV</v>
          </cell>
          <cell r="D321">
            <v>3110</v>
          </cell>
          <cell r="E321" t="str">
            <v>Extraordinary income - intern</v>
          </cell>
          <cell r="H321" t="str">
            <v>ManOldData, ManInpFin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A322" t="str">
            <v>Ext_inc</v>
          </cell>
          <cell r="B322" t="str">
            <v>GV1210</v>
          </cell>
          <cell r="C322" t="str">
            <v>GV</v>
          </cell>
          <cell r="D322">
            <v>3120</v>
          </cell>
          <cell r="E322" t="str">
            <v>Extraordinary income</v>
          </cell>
          <cell r="H322" t="str">
            <v>GV</v>
          </cell>
          <cell r="J322">
            <v>97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A323" t="str">
            <v>Ext_loss_ext</v>
          </cell>
          <cell r="B323" t="str">
            <v>GV1220.extern</v>
          </cell>
          <cell r="C323" t="str">
            <v>GV</v>
          </cell>
          <cell r="D323">
            <v>3130</v>
          </cell>
          <cell r="E323" t="str">
            <v>Extraordinary loss - extern</v>
          </cell>
          <cell r="H323" t="str">
            <v>ManOldData, ManInpFin</v>
          </cell>
          <cell r="J323">
            <v>0</v>
          </cell>
          <cell r="K323">
            <v>0</v>
          </cell>
          <cell r="L323">
            <v>27748</v>
          </cell>
          <cell r="M323">
            <v>409</v>
          </cell>
          <cell r="N323">
            <v>23399.024999999998</v>
          </cell>
          <cell r="O323">
            <v>1949.91875</v>
          </cell>
          <cell r="P323">
            <v>1949.91875</v>
          </cell>
          <cell r="Q323">
            <v>1949.91875</v>
          </cell>
          <cell r="R323">
            <v>1949.91875</v>
          </cell>
          <cell r="S323">
            <v>1949.91875</v>
          </cell>
          <cell r="T323">
            <v>1949.91875</v>
          </cell>
          <cell r="U323">
            <v>1949.91875</v>
          </cell>
          <cell r="V323">
            <v>1949.91875</v>
          </cell>
          <cell r="W323">
            <v>1949.91875</v>
          </cell>
          <cell r="X323">
            <v>1949.91875</v>
          </cell>
          <cell r="Y323">
            <v>1949.91875</v>
          </cell>
          <cell r="Z323">
            <v>1949.91875</v>
          </cell>
          <cell r="AA323">
            <v>0</v>
          </cell>
          <cell r="AB323">
            <v>0</v>
          </cell>
          <cell r="AC323">
            <v>0</v>
          </cell>
        </row>
        <row r="324">
          <cell r="A324" t="str">
            <v>provision_lt_assets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A325" t="str">
            <v>int_housing_loans</v>
          </cell>
          <cell r="J325">
            <v>0</v>
          </cell>
          <cell r="K325">
            <v>0</v>
          </cell>
          <cell r="L325">
            <v>0</v>
          </cell>
          <cell r="M325">
            <v>2774</v>
          </cell>
          <cell r="N325">
            <v>2774</v>
          </cell>
          <cell r="O325">
            <v>231.16666666666666</v>
          </cell>
          <cell r="P325">
            <v>231.16666666666666</v>
          </cell>
          <cell r="Q325">
            <v>231.16666666666666</v>
          </cell>
          <cell r="R325">
            <v>231.16666666666666</v>
          </cell>
          <cell r="S325">
            <v>231.16666666666666</v>
          </cell>
          <cell r="T325">
            <v>231.16666666666666</v>
          </cell>
          <cell r="U325">
            <v>231.16666666666666</v>
          </cell>
          <cell r="V325">
            <v>231.16666666666666</v>
          </cell>
          <cell r="W325">
            <v>231.16666666666666</v>
          </cell>
          <cell r="X325">
            <v>231.16666666666666</v>
          </cell>
          <cell r="Y325">
            <v>231.16666666666666</v>
          </cell>
          <cell r="Z325">
            <v>231.16666666666666</v>
          </cell>
          <cell r="AA325">
            <v>2774</v>
          </cell>
          <cell r="AB325">
            <v>2774</v>
          </cell>
          <cell r="AC325">
            <v>2774</v>
          </cell>
        </row>
        <row r="326">
          <cell r="A326" t="str">
            <v>resturct_cost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A327" t="str">
            <v>special_aaprais_reduction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A328" t="str">
            <v>Contingencies_risk_prov</v>
          </cell>
          <cell r="J328">
            <v>0</v>
          </cell>
          <cell r="K328">
            <v>0</v>
          </cell>
          <cell r="L328">
            <v>0</v>
          </cell>
          <cell r="M328">
            <v>83923</v>
          </cell>
          <cell r="N328">
            <v>18630</v>
          </cell>
          <cell r="O328">
            <v>0</v>
          </cell>
          <cell r="P328">
            <v>0</v>
          </cell>
          <cell r="Q328">
            <v>4657.5</v>
          </cell>
          <cell r="R328">
            <v>0</v>
          </cell>
          <cell r="S328">
            <v>0</v>
          </cell>
          <cell r="T328">
            <v>4657.5</v>
          </cell>
          <cell r="U328">
            <v>0</v>
          </cell>
          <cell r="V328">
            <v>0</v>
          </cell>
          <cell r="W328">
            <v>4657.5</v>
          </cell>
          <cell r="X328">
            <v>0</v>
          </cell>
          <cell r="Y328">
            <v>0</v>
          </cell>
          <cell r="Z328">
            <v>4657.5</v>
          </cell>
          <cell r="AA328">
            <v>100000</v>
          </cell>
          <cell r="AB328">
            <v>100000</v>
          </cell>
          <cell r="AC328">
            <v>100000</v>
          </cell>
        </row>
        <row r="329">
          <cell r="A329" t="str">
            <v>Ext_loss_int</v>
          </cell>
          <cell r="B329" t="str">
            <v>GV1220.intern</v>
          </cell>
          <cell r="C329" t="str">
            <v>GV</v>
          </cell>
          <cell r="D329">
            <v>3140</v>
          </cell>
          <cell r="E329" t="str">
            <v>Extraordinary loss - intern</v>
          </cell>
          <cell r="H329" t="str">
            <v>ManOldData, ManInpFin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A330" t="str">
            <v>Ext_loss</v>
          </cell>
          <cell r="B330" t="str">
            <v>GV1220</v>
          </cell>
          <cell r="C330" t="str">
            <v>GV</v>
          </cell>
          <cell r="D330">
            <v>3150</v>
          </cell>
          <cell r="E330" t="str">
            <v>Extraordinary loss</v>
          </cell>
          <cell r="H330" t="str">
            <v>GV</v>
          </cell>
          <cell r="J330">
            <v>0</v>
          </cell>
          <cell r="K330">
            <v>0</v>
          </cell>
          <cell r="L330">
            <v>27747.822</v>
          </cell>
          <cell r="M330">
            <v>409</v>
          </cell>
          <cell r="N330">
            <v>23399.024999999998</v>
          </cell>
          <cell r="O330">
            <v>1949.91875</v>
          </cell>
          <cell r="P330">
            <v>1949.91875</v>
          </cell>
          <cell r="Q330">
            <v>1949.91875</v>
          </cell>
          <cell r="R330">
            <v>1949.91875</v>
          </cell>
          <cell r="S330">
            <v>1949.91875</v>
          </cell>
          <cell r="T330">
            <v>1949.91875</v>
          </cell>
          <cell r="U330">
            <v>1949.91875</v>
          </cell>
          <cell r="V330">
            <v>1949.91875</v>
          </cell>
          <cell r="W330">
            <v>1949.91875</v>
          </cell>
          <cell r="X330">
            <v>1949.91875</v>
          </cell>
          <cell r="Y330">
            <v>1949.91875</v>
          </cell>
          <cell r="Z330">
            <v>1949.91875</v>
          </cell>
          <cell r="AA330">
            <v>0</v>
          </cell>
          <cell r="AB330">
            <v>0</v>
          </cell>
          <cell r="AC330">
            <v>0</v>
          </cell>
        </row>
        <row r="331">
          <cell r="A331" t="str">
            <v>Ext_inc_loss_ext</v>
          </cell>
          <cell r="B331" t="str">
            <v>GV9180.extern</v>
          </cell>
          <cell r="C331" t="str">
            <v>GV</v>
          </cell>
          <cell r="D331">
            <v>3160</v>
          </cell>
          <cell r="E331" t="str">
            <v>Extraordinary income/loss - extern</v>
          </cell>
          <cell r="H331" t="str">
            <v>ManOldData, ManInpFin</v>
          </cell>
          <cell r="J331">
            <v>97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A332" t="str">
            <v>Ext_inc_loss_int</v>
          </cell>
          <cell r="B332" t="str">
            <v>GV9180.intern</v>
          </cell>
          <cell r="C332" t="str">
            <v>GV</v>
          </cell>
          <cell r="D332">
            <v>3170</v>
          </cell>
          <cell r="E332" t="str">
            <v>Extraordinary income/loss - intern</v>
          </cell>
          <cell r="H332" t="str">
            <v>ManOldData, ManInpFin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A333" t="str">
            <v>Ext_inc_loss</v>
          </cell>
          <cell r="B333" t="str">
            <v>GV9180</v>
          </cell>
          <cell r="C333" t="str">
            <v>GV</v>
          </cell>
          <cell r="D333">
            <v>3180</v>
          </cell>
          <cell r="E333" t="str">
            <v>Extraordinary income/loss</v>
          </cell>
          <cell r="H333" t="str">
            <v>GV</v>
          </cell>
          <cell r="J333">
            <v>97</v>
          </cell>
          <cell r="K333">
            <v>0</v>
          </cell>
          <cell r="L333">
            <v>-27747.822</v>
          </cell>
          <cell r="M333">
            <v>-409</v>
          </cell>
          <cell r="N333">
            <v>-23399.024999999998</v>
          </cell>
          <cell r="O333">
            <v>-1949.91875</v>
          </cell>
          <cell r="P333">
            <v>-1949.91875</v>
          </cell>
          <cell r="Q333">
            <v>-1949.91875</v>
          </cell>
          <cell r="R333">
            <v>-1949.91875</v>
          </cell>
          <cell r="S333">
            <v>-1949.91875</v>
          </cell>
          <cell r="T333">
            <v>-1949.91875</v>
          </cell>
          <cell r="U333">
            <v>-1949.91875</v>
          </cell>
          <cell r="V333">
            <v>-1949.91875</v>
          </cell>
          <cell r="W333">
            <v>-1949.91875</v>
          </cell>
          <cell r="X333">
            <v>-1949.91875</v>
          </cell>
          <cell r="Y333">
            <v>-1949.91875</v>
          </cell>
          <cell r="Z333">
            <v>-1949.91875</v>
          </cell>
          <cell r="AA333">
            <v>0</v>
          </cell>
          <cell r="AB333">
            <v>0</v>
          </cell>
          <cell r="AC333">
            <v>0</v>
          </cell>
        </row>
        <row r="334">
          <cell r="A334" t="str">
            <v>Income before taxes</v>
          </cell>
          <cell r="B334" t="str">
            <v>GV9950</v>
          </cell>
          <cell r="C334" t="str">
            <v>GV</v>
          </cell>
          <cell r="D334">
            <v>3190</v>
          </cell>
          <cell r="E334" t="str">
            <v>Income before taxes</v>
          </cell>
          <cell r="H334" t="str">
            <v>GV</v>
          </cell>
          <cell r="J334">
            <v>1102466</v>
          </cell>
          <cell r="K334">
            <v>512860</v>
          </cell>
          <cell r="L334">
            <v>2352000.9846964697</v>
          </cell>
          <cell r="M334">
            <v>2139208.5901385918</v>
          </cell>
          <cell r="N334">
            <v>2012341.8558415265</v>
          </cell>
          <cell r="O334">
            <v>156307.45926650413</v>
          </cell>
          <cell r="P334">
            <v>159981.19513525852</v>
          </cell>
          <cell r="Q334">
            <v>146171.26723538726</v>
          </cell>
          <cell r="R334">
            <v>153472.41299135317</v>
          </cell>
          <cell r="S334">
            <v>160681.17673461456</v>
          </cell>
          <cell r="T334">
            <v>153918.09527689693</v>
          </cell>
          <cell r="U334">
            <v>186319.97729762868</v>
          </cell>
          <cell r="V334">
            <v>205655.29058374275</v>
          </cell>
          <cell r="W334">
            <v>161064.04587107283</v>
          </cell>
          <cell r="X334">
            <v>178918.97370402384</v>
          </cell>
          <cell r="Y334">
            <v>177848.13229642776</v>
          </cell>
          <cell r="Z334">
            <v>172003.82944884835</v>
          </cell>
          <cell r="AA334">
            <v>2117760.1308407933</v>
          </cell>
          <cell r="AB334">
            <v>2234621.3443063414</v>
          </cell>
          <cell r="AC334">
            <v>2462199.6629971117</v>
          </cell>
        </row>
        <row r="335">
          <cell r="A335" t="str">
            <v>Inc_tax_ext</v>
          </cell>
          <cell r="B335" t="str">
            <v>GV1310.extern</v>
          </cell>
          <cell r="C335" t="str">
            <v>GV</v>
          </cell>
          <cell r="D335">
            <v>3200</v>
          </cell>
          <cell r="E335" t="str">
            <v>Income taxes - extern</v>
          </cell>
          <cell r="H335" t="str">
            <v>ManOldData, ManInpFin</v>
          </cell>
          <cell r="J335">
            <v>182665</v>
          </cell>
          <cell r="K335">
            <v>358507</v>
          </cell>
          <cell r="L335">
            <v>532988</v>
          </cell>
          <cell r="M335">
            <v>448273.8039291043</v>
          </cell>
          <cell r="N335">
            <v>422591.78972672054</v>
          </cell>
          <cell r="O335">
            <v>32824.566445965866</v>
          </cell>
          <cell r="P335">
            <v>33596.050978404288</v>
          </cell>
          <cell r="Q335">
            <v>30695.966119431323</v>
          </cell>
          <cell r="R335">
            <v>32229.206728184163</v>
          </cell>
          <cell r="S335">
            <v>33743.047114269059</v>
          </cell>
          <cell r="T335">
            <v>32322.800008148355</v>
          </cell>
          <cell r="U335">
            <v>39127.195232502017</v>
          </cell>
          <cell r="V335">
            <v>43187.611022585974</v>
          </cell>
          <cell r="W335">
            <v>33823.449632925294</v>
          </cell>
          <cell r="X335">
            <v>37572.984477845006</v>
          </cell>
          <cell r="Y335">
            <v>37348.107782249826</v>
          </cell>
          <cell r="Z335">
            <v>36120.804184258159</v>
          </cell>
          <cell r="AA335">
            <v>444729.62747656659</v>
          </cell>
          <cell r="AB335">
            <v>469270.48230433167</v>
          </cell>
          <cell r="AC335">
            <v>517061.92922939343</v>
          </cell>
        </row>
        <row r="336">
          <cell r="A336" t="str">
            <v>Inc_tax_int</v>
          </cell>
          <cell r="B336" t="str">
            <v>GV1310.intern</v>
          </cell>
          <cell r="C336" t="str">
            <v>GV</v>
          </cell>
          <cell r="D336">
            <v>3210</v>
          </cell>
          <cell r="E336" t="str">
            <v>Income taxes - intern</v>
          </cell>
          <cell r="H336" t="str">
            <v>ManOldData, ManInpFin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A337" t="str">
            <v>Inc_tax</v>
          </cell>
          <cell r="B337" t="str">
            <v>GV1310</v>
          </cell>
          <cell r="C337" t="str">
            <v>GV</v>
          </cell>
          <cell r="D337">
            <v>3220</v>
          </cell>
          <cell r="E337" t="str">
            <v>Income taxes</v>
          </cell>
          <cell r="H337" t="str">
            <v>GV</v>
          </cell>
          <cell r="J337">
            <v>182665</v>
          </cell>
          <cell r="K337">
            <v>358507</v>
          </cell>
          <cell r="L337">
            <v>532988</v>
          </cell>
          <cell r="M337">
            <v>404425.8039291043</v>
          </cell>
          <cell r="N337">
            <v>378743.78972672054</v>
          </cell>
          <cell r="O337">
            <v>29170.566445965866</v>
          </cell>
          <cell r="P337">
            <v>29942.050978404288</v>
          </cell>
          <cell r="Q337">
            <v>27041.966119431323</v>
          </cell>
          <cell r="R337">
            <v>28575.206728184163</v>
          </cell>
          <cell r="S337">
            <v>30089.047114269059</v>
          </cell>
          <cell r="T337">
            <v>28668.800008148355</v>
          </cell>
          <cell r="U337">
            <v>35473.195232502017</v>
          </cell>
          <cell r="V337">
            <v>39533.611022585974</v>
          </cell>
          <cell r="W337">
            <v>30169.449632925294</v>
          </cell>
          <cell r="X337">
            <v>33918.984477845006</v>
          </cell>
          <cell r="Y337">
            <v>33694.107782249826</v>
          </cell>
          <cell r="Z337">
            <v>32466.804184258159</v>
          </cell>
          <cell r="AA337">
            <v>400881.62747656659</v>
          </cell>
          <cell r="AB337">
            <v>425422.48230433167</v>
          </cell>
          <cell r="AC337">
            <v>473213.92922939343</v>
          </cell>
        </row>
        <row r="338">
          <cell r="A338" t="str">
            <v>Oth_tax_ext</v>
          </cell>
          <cell r="B338" t="str">
            <v>GV1320.extern</v>
          </cell>
          <cell r="C338" t="str">
            <v>GV</v>
          </cell>
          <cell r="D338">
            <v>3230</v>
          </cell>
          <cell r="E338" t="str">
            <v>Other taxes - extern</v>
          </cell>
          <cell r="H338" t="str">
            <v>ManOldData, ManInpFin</v>
          </cell>
          <cell r="J338">
            <v>0</v>
          </cell>
          <cell r="K338">
            <v>-155568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9">
          <cell r="A339" t="str">
            <v>Oth_tax_int</v>
          </cell>
          <cell r="B339" t="str">
            <v>GV1320.intern</v>
          </cell>
          <cell r="C339" t="str">
            <v>GV</v>
          </cell>
          <cell r="D339">
            <v>3240</v>
          </cell>
          <cell r="E339" t="str">
            <v>Other taxes - intern</v>
          </cell>
          <cell r="H339" t="str">
            <v>ManOldData, ManInpFin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A340" t="str">
            <v>Oth_tax</v>
          </cell>
          <cell r="B340" t="str">
            <v>GV1320</v>
          </cell>
          <cell r="C340" t="str">
            <v>GV</v>
          </cell>
          <cell r="D340">
            <v>3250</v>
          </cell>
          <cell r="E340" t="str">
            <v>Other taxes</v>
          </cell>
          <cell r="H340" t="str">
            <v>GV</v>
          </cell>
          <cell r="J340">
            <v>0</v>
          </cell>
          <cell r="K340">
            <v>-155568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</row>
        <row r="341">
          <cell r="A341" t="str">
            <v>Net_inc_loss_bef_prof_trans</v>
          </cell>
          <cell r="B341" t="str">
            <v>GV9955</v>
          </cell>
          <cell r="C341" t="str">
            <v>GV</v>
          </cell>
          <cell r="D341">
            <v>3260</v>
          </cell>
          <cell r="E341" t="str">
            <v>Net income (loss) before profit transfer</v>
          </cell>
          <cell r="H341" t="str">
            <v>GV</v>
          </cell>
          <cell r="J341">
            <v>919801</v>
          </cell>
          <cell r="K341">
            <v>309921</v>
          </cell>
          <cell r="L341">
            <v>1819012.9846964697</v>
          </cell>
          <cell r="M341">
            <v>1734782.7862094876</v>
          </cell>
          <cell r="N341">
            <v>1633598.0661148061</v>
          </cell>
          <cell r="O341">
            <v>127136.89282053825</v>
          </cell>
          <cell r="P341">
            <v>130039.14415685422</v>
          </cell>
          <cell r="Q341">
            <v>119129.30111595594</v>
          </cell>
          <cell r="R341">
            <v>124897.20626316901</v>
          </cell>
          <cell r="S341">
            <v>130592.12962034551</v>
          </cell>
          <cell r="T341">
            <v>125249.29526874857</v>
          </cell>
          <cell r="U341">
            <v>150846.78206512667</v>
          </cell>
          <cell r="V341">
            <v>166121.67956115678</v>
          </cell>
          <cell r="W341">
            <v>130894.59623814753</v>
          </cell>
          <cell r="X341">
            <v>144999.98922617885</v>
          </cell>
          <cell r="Y341">
            <v>144154.02451417793</v>
          </cell>
          <cell r="Z341">
            <v>139537.02526459019</v>
          </cell>
          <cell r="AA341">
            <v>1716878.5033642268</v>
          </cell>
          <cell r="AB341">
            <v>1809198.8620020098</v>
          </cell>
          <cell r="AC341">
            <v>1988985.7337677183</v>
          </cell>
        </row>
        <row r="342">
          <cell r="A342" t="str">
            <v>Inc_loss_trans</v>
          </cell>
          <cell r="B342" t="str">
            <v>GV1330</v>
          </cell>
          <cell r="C342" t="str">
            <v>GV</v>
          </cell>
          <cell r="D342">
            <v>3270</v>
          </cell>
          <cell r="E342" t="str">
            <v>Income from loss transfer</v>
          </cell>
          <cell r="H342" t="str">
            <v>ManOldData, ManInpFin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A343" t="str">
            <v>Transf_prof_f_prof_transf_agreem</v>
          </cell>
          <cell r="B343" t="str">
            <v>GV1340</v>
          </cell>
          <cell r="C343" t="str">
            <v>GV</v>
          </cell>
          <cell r="D343">
            <v>3280</v>
          </cell>
          <cell r="E343" t="str">
            <v>Transf. profit f. profit transf. agreem.</v>
          </cell>
          <cell r="H343" t="str">
            <v>ManOldData, ManInpFin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4">
          <cell r="A344" t="str">
            <v>Inc_loss_after_tax</v>
          </cell>
          <cell r="B344" t="str">
            <v>GV9960</v>
          </cell>
          <cell r="C344" t="str">
            <v>GV</v>
          </cell>
          <cell r="D344">
            <v>3290</v>
          </cell>
          <cell r="E344" t="str">
            <v>Income/loss after taxes</v>
          </cell>
          <cell r="H344" t="str">
            <v>GV</v>
          </cell>
          <cell r="J344">
            <v>919801</v>
          </cell>
          <cell r="K344">
            <v>309921</v>
          </cell>
          <cell r="L344">
            <v>1819012.9846964697</v>
          </cell>
          <cell r="M344">
            <v>1734782.7862094876</v>
          </cell>
          <cell r="N344">
            <v>1633598.0661148061</v>
          </cell>
          <cell r="O344">
            <v>127136.89282053825</v>
          </cell>
          <cell r="P344">
            <v>130039.14415685422</v>
          </cell>
          <cell r="Q344">
            <v>119129.30111595594</v>
          </cell>
          <cell r="R344">
            <v>124897.20626316901</v>
          </cell>
          <cell r="S344">
            <v>130592.12962034551</v>
          </cell>
          <cell r="T344">
            <v>125249.29526874857</v>
          </cell>
          <cell r="U344">
            <v>150846.78206512667</v>
          </cell>
          <cell r="V344">
            <v>166121.67956115678</v>
          </cell>
          <cell r="W344">
            <v>130894.59623814753</v>
          </cell>
          <cell r="X344">
            <v>144999.98922617885</v>
          </cell>
          <cell r="Y344">
            <v>144154.02451417793</v>
          </cell>
          <cell r="Z344">
            <v>139537.02526459019</v>
          </cell>
          <cell r="AA344">
            <v>1716878.5033642268</v>
          </cell>
          <cell r="AB344">
            <v>1809198.8620020098</v>
          </cell>
          <cell r="AC344">
            <v>1988985.7337677183</v>
          </cell>
        </row>
        <row r="345">
          <cell r="A345" t="str">
            <v>Inc_loss_appl_min_shareh</v>
          </cell>
          <cell r="B345" t="str">
            <v>GV1410</v>
          </cell>
          <cell r="C345" t="str">
            <v>GV</v>
          </cell>
          <cell r="D345">
            <v>3300</v>
          </cell>
          <cell r="E345" t="str">
            <v>Income/losses appl. to minority shareh.</v>
          </cell>
          <cell r="H345" t="str">
            <v>ManOldData, ManInpFin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A346" t="str">
            <v>Net_inc_loss</v>
          </cell>
          <cell r="B346" t="str">
            <v>GV9970</v>
          </cell>
          <cell r="C346" t="str">
            <v>GV</v>
          </cell>
          <cell r="D346">
            <v>3310</v>
          </cell>
          <cell r="E346" t="str">
            <v>Net income/loss</v>
          </cell>
          <cell r="H346" t="str">
            <v>GV</v>
          </cell>
          <cell r="J346">
            <v>919801</v>
          </cell>
          <cell r="K346">
            <v>309921</v>
          </cell>
          <cell r="L346">
            <v>1819012.9846964697</v>
          </cell>
          <cell r="M346">
            <v>1734782.7862094876</v>
          </cell>
          <cell r="N346">
            <v>1633598.0661148061</v>
          </cell>
          <cell r="O346">
            <v>127136.89282053825</v>
          </cell>
          <cell r="P346">
            <v>130039.14415685422</v>
          </cell>
          <cell r="Q346">
            <v>119129.30111595594</v>
          </cell>
          <cell r="R346">
            <v>124897.20626316901</v>
          </cell>
          <cell r="S346">
            <v>130592.12962034551</v>
          </cell>
          <cell r="T346">
            <v>125249.29526874857</v>
          </cell>
          <cell r="U346">
            <v>150846.78206512667</v>
          </cell>
          <cell r="V346">
            <v>166121.67956115678</v>
          </cell>
          <cell r="W346">
            <v>130894.59623814753</v>
          </cell>
          <cell r="X346">
            <v>144999.98922617885</v>
          </cell>
          <cell r="Y346">
            <v>144154.02451417793</v>
          </cell>
          <cell r="Z346">
            <v>139537.02526459019</v>
          </cell>
          <cell r="AA346">
            <v>1716878.5033642268</v>
          </cell>
          <cell r="AB346">
            <v>1809198.8620020098</v>
          </cell>
          <cell r="AC346">
            <v>1988985.7337677183</v>
          </cell>
        </row>
        <row r="347">
          <cell r="A347" t="str">
            <v>Net_inc_loss_carr_prev_yr</v>
          </cell>
          <cell r="B347" t="str">
            <v>GV1510</v>
          </cell>
          <cell r="C347" t="str">
            <v>GV</v>
          </cell>
          <cell r="D347">
            <v>3320</v>
          </cell>
          <cell r="E347" t="str">
            <v>Net income/loss carried from prev. year</v>
          </cell>
          <cell r="H347" t="str">
            <v>ManOldData, ManInpFin</v>
          </cell>
          <cell r="J347">
            <v>532015</v>
          </cell>
          <cell r="K347">
            <v>297200</v>
          </cell>
          <cell r="L347">
            <v>277809</v>
          </cell>
          <cell r="M347">
            <v>309921</v>
          </cell>
          <cell r="N347">
            <v>1734782.7862094876</v>
          </cell>
          <cell r="O347">
            <v>1734782.7862094876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1633598.0661148061</v>
          </cell>
          <cell r="AB347">
            <v>1716878.5033642268</v>
          </cell>
          <cell r="AC347">
            <v>1809198.8620020098</v>
          </cell>
        </row>
        <row r="348">
          <cell r="A348" t="str">
            <v>Trans_reser_law</v>
          </cell>
          <cell r="J348">
            <v>0</v>
          </cell>
          <cell r="K348">
            <v>0</v>
          </cell>
          <cell r="L348">
            <v>90950.615246761154</v>
          </cell>
          <cell r="M348">
            <v>15496.050000000001</v>
          </cell>
          <cell r="N348">
            <v>86739.139310474391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86739.139310474391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81679.903305740314</v>
          </cell>
          <cell r="AB348">
            <v>85843.925168211339</v>
          </cell>
          <cell r="AC348">
            <v>90459.9431001005</v>
          </cell>
        </row>
        <row r="349">
          <cell r="A349" t="str">
            <v>Trans_reser_inp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</row>
        <row r="350">
          <cell r="A350" t="str">
            <v>Trans_reser</v>
          </cell>
          <cell r="B350" t="str">
            <v>GV1520</v>
          </cell>
          <cell r="C350" t="str">
            <v>GV</v>
          </cell>
          <cell r="D350">
            <v>3330</v>
          </cell>
          <cell r="E350" t="str">
            <v>Transfers from/to reserves</v>
          </cell>
          <cell r="H350" t="str">
            <v>ManOldData, ManInpFin</v>
          </cell>
          <cell r="J350">
            <v>-877957</v>
          </cell>
          <cell r="K350">
            <v>-246257</v>
          </cell>
          <cell r="L350">
            <v>-368760</v>
          </cell>
          <cell r="M350">
            <v>-294424.95</v>
          </cell>
          <cell r="N350">
            <v>-1112492.8568990133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-1112492.8568990133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-927109.45280906581</v>
          </cell>
          <cell r="AB350">
            <v>-1006225.8681960155</v>
          </cell>
          <cell r="AC350">
            <v>-1093930.2089019092</v>
          </cell>
        </row>
        <row r="351">
          <cell r="A351" t="str">
            <v>Adv_divid_paym_curr_yr</v>
          </cell>
          <cell r="B351" t="str">
            <v>GV1525</v>
          </cell>
          <cell r="C351" t="str">
            <v>GV</v>
          </cell>
          <cell r="D351">
            <v>3340</v>
          </cell>
          <cell r="E351" t="str">
            <v>Advance dividend payment from curr. year</v>
          </cell>
          <cell r="H351" t="str">
            <v>ManOldData, ManInpFin</v>
          </cell>
          <cell r="J351">
            <v>358500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</row>
        <row r="352">
          <cell r="A352" t="str">
            <v>Divid_paym_prior_yr</v>
          </cell>
          <cell r="B352" t="str">
            <v>GV1530</v>
          </cell>
          <cell r="C352" t="str">
            <v>GV</v>
          </cell>
          <cell r="D352">
            <v>3350</v>
          </cell>
          <cell r="E352" t="str">
            <v>Dividend payment from prior year</v>
          </cell>
          <cell r="H352" t="str">
            <v>ManOldData, ManInpFin</v>
          </cell>
          <cell r="J352">
            <v>0</v>
          </cell>
          <cell r="K352">
            <v>50943</v>
          </cell>
          <cell r="L352">
            <v>155725</v>
          </cell>
          <cell r="M352">
            <v>0</v>
          </cell>
          <cell r="N352">
            <v>491331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491331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573219</v>
          </cell>
          <cell r="AB352">
            <v>573219</v>
          </cell>
          <cell r="AC352">
            <v>573219</v>
          </cell>
        </row>
        <row r="353">
          <cell r="A353" t="str">
            <v>add_divid_paym_aaprais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</row>
        <row r="354">
          <cell r="A354" t="str">
            <v>Unapprop_net_inc_loss</v>
          </cell>
          <cell r="B354" t="str">
            <v>GV9980</v>
          </cell>
          <cell r="C354" t="str">
            <v>GV</v>
          </cell>
          <cell r="D354">
            <v>3360</v>
          </cell>
          <cell r="E354" t="str">
            <v>Unappropriated net income/loss</v>
          </cell>
          <cell r="H354" t="str">
            <v>GV</v>
          </cell>
          <cell r="J354">
            <v>215359</v>
          </cell>
          <cell r="K354">
            <v>309921</v>
          </cell>
          <cell r="L354">
            <v>1572336.9846964697</v>
          </cell>
          <cell r="M354">
            <v>1734782.7862094876</v>
          </cell>
          <cell r="N354">
            <v>1633598.0661148061</v>
          </cell>
          <cell r="O354">
            <v>1861919.6790300258</v>
          </cell>
          <cell r="P354">
            <v>130039.14415685422</v>
          </cell>
          <cell r="Q354">
            <v>119129.30111595594</v>
          </cell>
          <cell r="R354">
            <v>124897.20626316901</v>
          </cell>
          <cell r="S354">
            <v>130592.12962034551</v>
          </cell>
          <cell r="T354">
            <v>125249.29526874857</v>
          </cell>
          <cell r="U354">
            <v>150846.78206512667</v>
          </cell>
          <cell r="V354">
            <v>-1568661.106648331</v>
          </cell>
          <cell r="W354">
            <v>130894.59623814753</v>
          </cell>
          <cell r="X354">
            <v>144999.98922617885</v>
          </cell>
          <cell r="Y354">
            <v>144154.02451417793</v>
          </cell>
          <cell r="Z354">
            <v>139537.02526459019</v>
          </cell>
          <cell r="AA354">
            <v>1716878.5033642268</v>
          </cell>
          <cell r="AB354">
            <v>1809198.8620020098</v>
          </cell>
          <cell r="AC354">
            <v>1988985.7337677183</v>
          </cell>
        </row>
        <row r="355">
          <cell r="A355" t="str">
            <v>CML_GV0110_5_E</v>
          </cell>
          <cell r="M355">
            <v>4269452.5037199995</v>
          </cell>
          <cell r="N355">
            <v>4106110.4685999979</v>
          </cell>
          <cell r="O355">
            <v>338526.0527099999</v>
          </cell>
          <cell r="P355">
            <v>339210.30221000017</v>
          </cell>
          <cell r="Q355">
            <v>339886.41879000014</v>
          </cell>
          <cell r="R355">
            <v>340568.25778000004</v>
          </cell>
          <cell r="S355">
            <v>341222.9613100001</v>
          </cell>
          <cell r="T355">
            <v>341881.73725000012</v>
          </cell>
          <cell r="U355">
            <v>342535.30818000011</v>
          </cell>
          <cell r="V355">
            <v>343188.67608999996</v>
          </cell>
          <cell r="W355">
            <v>343830.0713999999</v>
          </cell>
          <cell r="X355">
            <v>344456.64947999967</v>
          </cell>
          <cell r="Y355">
            <v>345090.89065000007</v>
          </cell>
          <cell r="Z355">
            <v>345713.14275</v>
          </cell>
          <cell r="AA355">
            <v>4188445.5079860021</v>
          </cell>
          <cell r="AB355">
            <v>4153286.7396338494</v>
          </cell>
          <cell r="AC355">
            <v>4215139.3853587806</v>
          </cell>
        </row>
        <row r="356">
          <cell r="A356" t="str">
            <v>CML_GV0130_5_E</v>
          </cell>
          <cell r="M356">
            <v>592089.27966</v>
          </cell>
          <cell r="N356">
            <v>716460.60262000002</v>
          </cell>
          <cell r="O356">
            <v>50478.473510000011</v>
          </cell>
          <cell r="P356">
            <v>49731.084210000008</v>
          </cell>
          <cell r="Q356">
            <v>52245.353930000005</v>
          </cell>
          <cell r="R356">
            <v>53545.510119999999</v>
          </cell>
          <cell r="S356">
            <v>56590.923199999997</v>
          </cell>
          <cell r="T356">
            <v>59545.648379999984</v>
          </cell>
          <cell r="U356">
            <v>68311.037239999991</v>
          </cell>
          <cell r="V356">
            <v>72787.652770000015</v>
          </cell>
          <cell r="W356">
            <v>63541.824799999995</v>
          </cell>
          <cell r="X356">
            <v>63430.817779999998</v>
          </cell>
          <cell r="Y356">
            <v>62487.208910000001</v>
          </cell>
          <cell r="Z356">
            <v>63765.067770000009</v>
          </cell>
          <cell r="AA356">
            <v>831158.98182999983</v>
          </cell>
          <cell r="AB356">
            <v>956104.46733999997</v>
          </cell>
          <cell r="AC356">
            <v>1052744.0472900001</v>
          </cell>
        </row>
        <row r="357">
          <cell r="A357" t="str">
            <v>CML_GV0150_7_E</v>
          </cell>
          <cell r="M357">
            <v>2064954.2498851658</v>
          </cell>
          <cell r="N357">
            <v>2291959.1369821737</v>
          </cell>
          <cell r="O357">
            <v>194230.81473321663</v>
          </cell>
          <cell r="P357">
            <v>181088.68334447284</v>
          </cell>
          <cell r="Q357">
            <v>178150.63912040868</v>
          </cell>
          <cell r="R357">
            <v>183438.38699293017</v>
          </cell>
          <cell r="S357">
            <v>180360.58592728007</v>
          </cell>
          <cell r="T357">
            <v>191803.34787746231</v>
          </cell>
          <cell r="U357">
            <v>214495.05672045823</v>
          </cell>
          <cell r="V357">
            <v>223825.74148992851</v>
          </cell>
          <cell r="W357">
            <v>194836.53747093619</v>
          </cell>
          <cell r="X357">
            <v>183104.01264906049</v>
          </cell>
          <cell r="Y357">
            <v>179863.15306181982</v>
          </cell>
          <cell r="Z357">
            <v>186762.17759419815</v>
          </cell>
          <cell r="AA357">
            <v>2400816.7896150271</v>
          </cell>
          <cell r="AB357">
            <v>2590133.6952274372</v>
          </cell>
          <cell r="AC357">
            <v>2771348.3270932036</v>
          </cell>
        </row>
        <row r="358">
          <cell r="A358" t="str">
            <v>CML_GV0160_5_E</v>
          </cell>
          <cell r="M358">
            <v>256497</v>
          </cell>
          <cell r="N358">
            <v>304325.46600000001</v>
          </cell>
          <cell r="O358">
            <v>23195.074000000015</v>
          </cell>
          <cell r="P358">
            <v>23129.488000000012</v>
          </cell>
          <cell r="Q358">
            <v>23294.202000000008</v>
          </cell>
          <cell r="R358">
            <v>23205.506000000012</v>
          </cell>
          <cell r="S358">
            <v>23462.544000000013</v>
          </cell>
          <cell r="T358">
            <v>23837.158000000007</v>
          </cell>
          <cell r="U358">
            <v>25403.802000000003</v>
          </cell>
          <cell r="V358">
            <v>26299.876000000004</v>
          </cell>
          <cell r="W358">
            <v>26842.574000000001</v>
          </cell>
          <cell r="X358">
            <v>27789.772000000008</v>
          </cell>
          <cell r="Y358">
            <v>28614.646000000004</v>
          </cell>
          <cell r="Z358">
            <v>29250.824000000004</v>
          </cell>
          <cell r="AA358">
            <v>332988.79799999995</v>
          </cell>
          <cell r="AB358">
            <v>377580.14199999999</v>
          </cell>
          <cell r="AC358">
            <v>421575.04799999995</v>
          </cell>
        </row>
        <row r="359">
          <cell r="A359" t="str">
            <v>CML_GV0170_2_E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A360" t="str">
            <v>CML_GV0170_5_E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A361" t="str">
            <v>CML_GV0180_6_E</v>
          </cell>
          <cell r="M361">
            <v>137405.33351500001</v>
          </cell>
          <cell r="N361">
            <v>223739.31394682184</v>
          </cell>
          <cell r="O361">
            <v>16997.848135200002</v>
          </cell>
          <cell r="P361">
            <v>17868.135439999998</v>
          </cell>
          <cell r="Q361">
            <v>18486.461861599993</v>
          </cell>
          <cell r="R361">
            <v>19185.680096</v>
          </cell>
          <cell r="S361">
            <v>19594.24075360001</v>
          </cell>
          <cell r="T361">
            <v>18349.344112639999</v>
          </cell>
          <cell r="U361">
            <v>17667.334125599991</v>
          </cell>
          <cell r="V361">
            <v>17341.763819999993</v>
          </cell>
          <cell r="W361">
            <v>18476.448302545446</v>
          </cell>
          <cell r="X361">
            <v>19244.847326545449</v>
          </cell>
          <cell r="Y361">
            <v>19650.549989090916</v>
          </cell>
          <cell r="Z361">
            <v>20876.659983999998</v>
          </cell>
          <cell r="AA361">
            <v>268378.02830000001</v>
          </cell>
          <cell r="AB361">
            <v>321211.60036111111</v>
          </cell>
          <cell r="AC361">
            <v>355389.74</v>
          </cell>
        </row>
        <row r="362">
          <cell r="A362" t="str">
            <v>CML_GV0410_2_E</v>
          </cell>
          <cell r="M362">
            <v>35878.663</v>
          </cell>
          <cell r="N362">
            <v>36774.603999999999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36774.603999999999</v>
          </cell>
          <cell r="AA362">
            <v>37693.968999999997</v>
          </cell>
          <cell r="AB362">
            <v>38636.319000000003</v>
          </cell>
          <cell r="AC362">
            <v>39602.226999999999</v>
          </cell>
        </row>
        <row r="363">
          <cell r="A363" t="str">
            <v>CML_GV0410_4_E</v>
          </cell>
          <cell r="M363">
            <v>23546.48431</v>
          </cell>
          <cell r="N363">
            <v>45861.400159999997</v>
          </cell>
          <cell r="O363">
            <v>137.6009</v>
          </cell>
          <cell r="P363">
            <v>137.6009</v>
          </cell>
          <cell r="Q363">
            <v>137.6009</v>
          </cell>
          <cell r="R363">
            <v>207.6009</v>
          </cell>
          <cell r="S363">
            <v>137.6009</v>
          </cell>
          <cell r="T363">
            <v>190.20089999999999</v>
          </cell>
          <cell r="U363">
            <v>843.30089999999996</v>
          </cell>
          <cell r="V363">
            <v>242.30089999999998</v>
          </cell>
          <cell r="W363">
            <v>789.20090000000005</v>
          </cell>
          <cell r="X363">
            <v>5897.1902600000003</v>
          </cell>
          <cell r="Y363">
            <v>937.60090000000002</v>
          </cell>
          <cell r="Z363">
            <v>36203.600899999998</v>
          </cell>
          <cell r="AA363">
            <v>39033.128429999997</v>
          </cell>
          <cell r="AB363">
            <v>3727.6747500000001</v>
          </cell>
          <cell r="AC363">
            <v>3658.2604300000003</v>
          </cell>
        </row>
        <row r="364">
          <cell r="A364" t="str">
            <v>CML_AFA_1</v>
          </cell>
          <cell r="M364">
            <v>41189.971794137025</v>
          </cell>
          <cell r="N364">
            <v>37287.881990275302</v>
          </cell>
          <cell r="O364">
            <v>3106.8889605278109</v>
          </cell>
          <cell r="P364">
            <v>3106.8889605278109</v>
          </cell>
          <cell r="Q364">
            <v>3106.8889605278109</v>
          </cell>
          <cell r="R364">
            <v>3107.1062298586676</v>
          </cell>
          <cell r="S364">
            <v>3107.1062298586676</v>
          </cell>
          <cell r="T364">
            <v>3107.1062298586676</v>
          </cell>
          <cell r="U364">
            <v>3107.4321338549535</v>
          </cell>
          <cell r="V364">
            <v>3107.4321338549535</v>
          </cell>
          <cell r="W364">
            <v>3107.4321338549535</v>
          </cell>
          <cell r="X364">
            <v>3107.8666725166668</v>
          </cell>
          <cell r="Y364">
            <v>3107.8666725166668</v>
          </cell>
          <cell r="Z364">
            <v>3107.8666725166668</v>
          </cell>
          <cell r="AA364">
            <v>33388.557388886707</v>
          </cell>
          <cell r="AB364">
            <v>26580.345243039716</v>
          </cell>
          <cell r="AC364">
            <v>14863.736252897177</v>
          </cell>
        </row>
        <row r="365">
          <cell r="A365" t="str">
            <v>CML_AFA_2</v>
          </cell>
          <cell r="M365">
            <v>1378.5860502305873</v>
          </cell>
          <cell r="N365">
            <v>1333.6442070666239</v>
          </cell>
          <cell r="O365">
            <v>111.13701725305197</v>
          </cell>
          <cell r="P365">
            <v>111.13701725305197</v>
          </cell>
          <cell r="Q365">
            <v>111.13701725305197</v>
          </cell>
          <cell r="R365">
            <v>111.13701725305197</v>
          </cell>
          <cell r="S365">
            <v>111.13701725305197</v>
          </cell>
          <cell r="T365">
            <v>111.13701725305197</v>
          </cell>
          <cell r="U365">
            <v>111.13701725305197</v>
          </cell>
          <cell r="V365">
            <v>111.13701725305197</v>
          </cell>
          <cell r="W365">
            <v>111.13701725305197</v>
          </cell>
          <cell r="X365">
            <v>111.13701725305197</v>
          </cell>
          <cell r="Y365">
            <v>111.13701725305197</v>
          </cell>
          <cell r="Z365">
            <v>111.13701725305197</v>
          </cell>
          <cell r="AA365">
            <v>1304.8639600998538</v>
          </cell>
          <cell r="AB365">
            <v>1258.6013769440744</v>
          </cell>
          <cell r="AC365">
            <v>795.0442988413788</v>
          </cell>
        </row>
        <row r="366">
          <cell r="A366" t="str">
            <v>CML_AFA_3</v>
          </cell>
          <cell r="M366">
            <v>1483.1089681682067</v>
          </cell>
          <cell r="N366">
            <v>1483.1089681682067</v>
          </cell>
          <cell r="O366">
            <v>123.59241401285058</v>
          </cell>
          <cell r="P366">
            <v>123.59241401285058</v>
          </cell>
          <cell r="Q366">
            <v>123.59241401285058</v>
          </cell>
          <cell r="R366">
            <v>123.59241401285058</v>
          </cell>
          <cell r="S366">
            <v>123.59241401285058</v>
          </cell>
          <cell r="T366">
            <v>123.59241401285058</v>
          </cell>
          <cell r="U366">
            <v>123.59241401285058</v>
          </cell>
          <cell r="V366">
            <v>123.59241401285058</v>
          </cell>
          <cell r="W366">
            <v>123.59241401285058</v>
          </cell>
          <cell r="X366">
            <v>123.59241401285058</v>
          </cell>
          <cell r="Y366">
            <v>123.59241401285058</v>
          </cell>
          <cell r="Z366">
            <v>123.59241401285058</v>
          </cell>
          <cell r="AA366">
            <v>1483.1089681682067</v>
          </cell>
          <cell r="AB366">
            <v>1483.1089681682067</v>
          </cell>
          <cell r="AC366">
            <v>241.63281119783807</v>
          </cell>
        </row>
        <row r="367">
          <cell r="A367" t="str">
            <v>CML_AFA_4</v>
          </cell>
          <cell r="M367">
            <v>182572.52245502241</v>
          </cell>
          <cell r="N367">
            <v>189942.82722205151</v>
          </cell>
          <cell r="O367">
            <v>15178.280885961345</v>
          </cell>
          <cell r="P367">
            <v>15178.280885961345</v>
          </cell>
          <cell r="Q367">
            <v>15372.857212711349</v>
          </cell>
          <cell r="R367">
            <v>15501.624203968524</v>
          </cell>
          <cell r="S367">
            <v>15501.624203968524</v>
          </cell>
          <cell r="T367">
            <v>15548.846378968523</v>
          </cell>
          <cell r="U367">
            <v>15741.996865854286</v>
          </cell>
          <cell r="V367">
            <v>15741.996865854286</v>
          </cell>
          <cell r="W367">
            <v>15936.573192604283</v>
          </cell>
          <cell r="X367">
            <v>16194.107175118637</v>
          </cell>
          <cell r="Y367">
            <v>16194.107175118637</v>
          </cell>
          <cell r="Z367">
            <v>17852.532175118689</v>
          </cell>
          <cell r="AA367">
            <v>252090.1249984724</v>
          </cell>
          <cell r="AB367">
            <v>288925.02045033983</v>
          </cell>
          <cell r="AC367">
            <v>324113.13146488805</v>
          </cell>
        </row>
        <row r="368">
          <cell r="A368" t="str">
            <v>CML_AFA_5</v>
          </cell>
          <cell r="M368">
            <v>791490.88242998591</v>
          </cell>
          <cell r="N368">
            <v>788647.16549489705</v>
          </cell>
          <cell r="O368">
            <v>63624.155514529819</v>
          </cell>
          <cell r="P368">
            <v>63982.620266777354</v>
          </cell>
          <cell r="Q368">
            <v>64488.514548006868</v>
          </cell>
          <cell r="R368">
            <v>64943.003915790141</v>
          </cell>
          <cell r="S368">
            <v>65200.665873783997</v>
          </cell>
          <cell r="T368">
            <v>65566.3356684303</v>
          </cell>
          <cell r="U368">
            <v>66001.066052397407</v>
          </cell>
          <cell r="V368">
            <v>66228.093157911717</v>
          </cell>
          <cell r="W368">
            <v>66471.806184478643</v>
          </cell>
          <cell r="X368">
            <v>67135.477784891016</v>
          </cell>
          <cell r="Y368">
            <v>67312.35111929891</v>
          </cell>
          <cell r="Z368">
            <v>67693.075407950411</v>
          </cell>
          <cell r="AA368">
            <v>793873.14136625221</v>
          </cell>
          <cell r="AB368">
            <v>778721.14906490361</v>
          </cell>
          <cell r="AC368">
            <v>750435.89864952839</v>
          </cell>
        </row>
        <row r="369">
          <cell r="A369" t="str">
            <v>CML_AFA_6</v>
          </cell>
          <cell r="M369">
            <v>12031.008797487943</v>
          </cell>
          <cell r="N369">
            <v>18125.249478215497</v>
          </cell>
          <cell r="O369">
            <v>1077.5874565151237</v>
          </cell>
          <cell r="P369">
            <v>1156.2874565151239</v>
          </cell>
          <cell r="Q369">
            <v>1234.987456515124</v>
          </cell>
          <cell r="R369">
            <v>1313.687456515124</v>
          </cell>
          <cell r="S369">
            <v>1392.3874565151239</v>
          </cell>
          <cell r="T369">
            <v>1471.0874565151234</v>
          </cell>
          <cell r="U369">
            <v>1549.7874565151244</v>
          </cell>
          <cell r="V369">
            <v>1628.4874565151244</v>
          </cell>
          <cell r="W369">
            <v>1707.1874565151236</v>
          </cell>
          <cell r="X369">
            <v>1785.8874565151241</v>
          </cell>
          <cell r="Y369">
            <v>1864.5874565151237</v>
          </cell>
          <cell r="Z369">
            <v>1943.2874565151239</v>
          </cell>
          <cell r="AA369">
            <v>44543.643299464457</v>
          </cell>
          <cell r="AB369">
            <v>67564.487361817184</v>
          </cell>
          <cell r="AC369">
            <v>90715.9351181354</v>
          </cell>
        </row>
        <row r="370">
          <cell r="A370" t="str">
            <v>CML_AFA_7</v>
          </cell>
          <cell r="M370">
            <v>269502.45941510063</v>
          </cell>
          <cell r="N370">
            <v>301187.77384719386</v>
          </cell>
          <cell r="O370">
            <v>22797.550600397983</v>
          </cell>
          <cell r="P370">
            <v>22887.105194042277</v>
          </cell>
          <cell r="Q370">
            <v>23090.666819908853</v>
          </cell>
          <cell r="R370">
            <v>23997.868690858875</v>
          </cell>
          <cell r="S370">
            <v>24269.382231917818</v>
          </cell>
          <cell r="T370">
            <v>24815.925260300031</v>
          </cell>
          <cell r="U370">
            <v>25539.670299555957</v>
          </cell>
          <cell r="V370">
            <v>25631.099084283862</v>
          </cell>
          <cell r="W370">
            <v>25765.269965023901</v>
          </cell>
          <cell r="X370">
            <v>26991.973302436407</v>
          </cell>
          <cell r="Y370">
            <v>27298.964504597996</v>
          </cell>
          <cell r="Z370">
            <v>28102.297896399115</v>
          </cell>
          <cell r="AA370">
            <v>392818.29812080343</v>
          </cell>
          <cell r="AB370">
            <v>432245.55671551672</v>
          </cell>
          <cell r="AC370">
            <v>454485.44707729417</v>
          </cell>
        </row>
        <row r="371">
          <cell r="A371" t="str">
            <v>CML_AFAR_5</v>
          </cell>
          <cell r="M371">
            <v>26000</v>
          </cell>
          <cell r="N371">
            <v>98436</v>
          </cell>
          <cell r="O371">
            <v>8203</v>
          </cell>
          <cell r="P371">
            <v>8203</v>
          </cell>
          <cell r="Q371">
            <v>8203</v>
          </cell>
          <cell r="R371">
            <v>8203</v>
          </cell>
          <cell r="S371">
            <v>8203</v>
          </cell>
          <cell r="T371">
            <v>8203</v>
          </cell>
          <cell r="U371">
            <v>8203</v>
          </cell>
          <cell r="V371">
            <v>8203</v>
          </cell>
          <cell r="W371">
            <v>8203</v>
          </cell>
          <cell r="X371">
            <v>8203</v>
          </cell>
          <cell r="Y371">
            <v>8203</v>
          </cell>
          <cell r="Z371">
            <v>8203</v>
          </cell>
          <cell r="AA371">
            <v>103501</v>
          </cell>
          <cell r="AB371">
            <v>108135</v>
          </cell>
          <cell r="AC371">
            <v>115760</v>
          </cell>
        </row>
        <row r="372">
          <cell r="A372" t="str">
            <v>CML_AFAR_6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A373" t="str">
            <v>CML_AFAR_7</v>
          </cell>
          <cell r="M373">
            <v>54479.395211614166</v>
          </cell>
          <cell r="N373">
            <v>62169.11495711522</v>
          </cell>
          <cell r="O373">
            <v>4934.1294326644547</v>
          </cell>
          <cell r="P373">
            <v>5034.5408445560179</v>
          </cell>
          <cell r="Q373">
            <v>5102.2305870345817</v>
          </cell>
          <cell r="R373">
            <v>5158.0123984342363</v>
          </cell>
          <cell r="S373">
            <v>5201.338614961468</v>
          </cell>
          <cell r="T373">
            <v>5235.1588994038357</v>
          </cell>
          <cell r="U373">
            <v>5269.7333543804189</v>
          </cell>
          <cell r="V373">
            <v>5299.0319504979452</v>
          </cell>
          <cell r="W373">
            <v>5326.8752690085903</v>
          </cell>
          <cell r="X373">
            <v>5160.8362251068365</v>
          </cell>
          <cell r="Y373">
            <v>5200.730375211202</v>
          </cell>
          <cell r="Z373">
            <v>5246.4970058556491</v>
          </cell>
          <cell r="AA373">
            <v>66061.699559771965</v>
          </cell>
          <cell r="AB373">
            <v>71632.853068868077</v>
          </cell>
          <cell r="AC373">
            <v>77101.17067118689</v>
          </cell>
        </row>
        <row r="374">
          <cell r="A374" t="str">
            <v>CML_AFAV_1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5">
          <cell r="A375" t="str">
            <v>CML_AFAV_3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A376" t="str">
            <v>CML_AFAV_6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A377" t="str">
            <v>CML_AUAN_4</v>
          </cell>
          <cell r="M377">
            <v>1885.4894489999999</v>
          </cell>
          <cell r="N377">
            <v>30364.334000000003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30364.334000000003</v>
          </cell>
          <cell r="AA377">
            <v>8001.5370000000112</v>
          </cell>
          <cell r="AB377">
            <v>0</v>
          </cell>
          <cell r="AC377">
            <v>0</v>
          </cell>
        </row>
        <row r="378">
          <cell r="A378" t="str">
            <v>CML_BERA_1</v>
          </cell>
          <cell r="M378">
            <v>36241.859000000004</v>
          </cell>
          <cell r="N378">
            <v>42452.86</v>
          </cell>
          <cell r="O378">
            <v>3537.7383333333337</v>
          </cell>
          <cell r="P378">
            <v>3537.7383333333337</v>
          </cell>
          <cell r="Q378">
            <v>3537.7383333333328</v>
          </cell>
          <cell r="R378">
            <v>3537.7383333333328</v>
          </cell>
          <cell r="S378">
            <v>3537.7383333333328</v>
          </cell>
          <cell r="T378">
            <v>3537.7383333333328</v>
          </cell>
          <cell r="U378">
            <v>3537.7383333333328</v>
          </cell>
          <cell r="V378">
            <v>3537.7383333333337</v>
          </cell>
          <cell r="W378">
            <v>3537.7383333333337</v>
          </cell>
          <cell r="X378">
            <v>3537.7383333333337</v>
          </cell>
          <cell r="Y378">
            <v>3537.7383333333337</v>
          </cell>
          <cell r="Z378">
            <v>3537.7383333333337</v>
          </cell>
          <cell r="AA378">
            <v>36847.86</v>
          </cell>
          <cell r="AB378">
            <v>32225.16</v>
          </cell>
          <cell r="AC378">
            <v>32225.16</v>
          </cell>
        </row>
        <row r="379">
          <cell r="A379" t="str">
            <v>CML_BERA_2</v>
          </cell>
          <cell r="M379">
            <v>50018.334836363632</v>
          </cell>
          <cell r="N379">
            <v>47317.120000000003</v>
          </cell>
          <cell r="O379">
            <v>3943.0933333333346</v>
          </cell>
          <cell r="P379">
            <v>3943.0933333333346</v>
          </cell>
          <cell r="Q379">
            <v>3943.0933333333346</v>
          </cell>
          <cell r="R379">
            <v>3943.0933333333346</v>
          </cell>
          <cell r="S379">
            <v>3943.0933333333346</v>
          </cell>
          <cell r="T379">
            <v>3943.0933333333346</v>
          </cell>
          <cell r="U379">
            <v>3943.0933333333346</v>
          </cell>
          <cell r="V379">
            <v>3943.0933333333346</v>
          </cell>
          <cell r="W379">
            <v>3943.0933333333346</v>
          </cell>
          <cell r="X379">
            <v>3943.0933333333346</v>
          </cell>
          <cell r="Y379">
            <v>3943.0933333333346</v>
          </cell>
          <cell r="Z379">
            <v>3943.0933333333346</v>
          </cell>
          <cell r="AA379">
            <v>45384.854999999996</v>
          </cell>
          <cell r="AB379">
            <v>42385.094318181815</v>
          </cell>
          <cell r="AC379">
            <v>42385.094318181815</v>
          </cell>
        </row>
        <row r="380">
          <cell r="A380" t="str">
            <v>CML_BERA_3</v>
          </cell>
          <cell r="M380">
            <v>9373.0849323272705</v>
          </cell>
          <cell r="N380">
            <v>5000</v>
          </cell>
          <cell r="O380">
            <v>416.66666666666663</v>
          </cell>
          <cell r="P380">
            <v>416.66666666666663</v>
          </cell>
          <cell r="Q380">
            <v>416.66666666666663</v>
          </cell>
          <cell r="R380">
            <v>416.66666666666663</v>
          </cell>
          <cell r="S380">
            <v>416.66666666666663</v>
          </cell>
          <cell r="T380">
            <v>416.66666666666663</v>
          </cell>
          <cell r="U380">
            <v>416.66666666666663</v>
          </cell>
          <cell r="V380">
            <v>416.66666666666663</v>
          </cell>
          <cell r="W380">
            <v>416.66666666666663</v>
          </cell>
          <cell r="X380">
            <v>416.66666666666663</v>
          </cell>
          <cell r="Y380">
            <v>416.66666666666663</v>
          </cell>
          <cell r="Z380">
            <v>416.66666666666663</v>
          </cell>
          <cell r="AA380">
            <v>8372.2838800000009</v>
          </cell>
          <cell r="AB380">
            <v>8372.2838800000009</v>
          </cell>
          <cell r="AC380">
            <v>8372.2838800000009</v>
          </cell>
        </row>
        <row r="381">
          <cell r="A381" t="str">
            <v>CML_BERA_4</v>
          </cell>
          <cell r="M381">
            <v>8282.7625020242886</v>
          </cell>
          <cell r="N381">
            <v>5647.024639676114</v>
          </cell>
          <cell r="O381">
            <v>471.58538663967624</v>
          </cell>
          <cell r="P381">
            <v>472.58538663967647</v>
          </cell>
          <cell r="Q381">
            <v>472.58538663967624</v>
          </cell>
          <cell r="R381">
            <v>473.58538663967624</v>
          </cell>
          <cell r="S381">
            <v>474.58538663967647</v>
          </cell>
          <cell r="T381">
            <v>474.58538663967624</v>
          </cell>
          <cell r="U381">
            <v>474.58538663967624</v>
          </cell>
          <cell r="V381">
            <v>434.58538663967647</v>
          </cell>
          <cell r="W381">
            <v>474.58538663967624</v>
          </cell>
          <cell r="X381">
            <v>474.58538663967624</v>
          </cell>
          <cell r="Y381">
            <v>474.58538663967647</v>
          </cell>
          <cell r="Z381">
            <v>474.58538663967624</v>
          </cell>
          <cell r="AA381">
            <v>9902</v>
          </cell>
          <cell r="AB381">
            <v>9902</v>
          </cell>
          <cell r="AC381">
            <v>9902</v>
          </cell>
        </row>
        <row r="382">
          <cell r="A382" t="str">
            <v>CML_BERA_5</v>
          </cell>
          <cell r="M382">
            <v>50000.109480131752</v>
          </cell>
          <cell r="N382">
            <v>29038.774351628777</v>
          </cell>
          <cell r="O382">
            <v>2419.8978626357375</v>
          </cell>
          <cell r="P382">
            <v>2419.8978626357375</v>
          </cell>
          <cell r="Q382">
            <v>2419.8978626357375</v>
          </cell>
          <cell r="R382">
            <v>2419.8978626357375</v>
          </cell>
          <cell r="S382">
            <v>2419.8978626357375</v>
          </cell>
          <cell r="T382">
            <v>2419.8978626357375</v>
          </cell>
          <cell r="U382">
            <v>2419.8978626357375</v>
          </cell>
          <cell r="V382">
            <v>2419.8978626357375</v>
          </cell>
          <cell r="W382">
            <v>2419.8978626357375</v>
          </cell>
          <cell r="X382">
            <v>2419.8978626357375</v>
          </cell>
          <cell r="Y382">
            <v>2419.8978626357375</v>
          </cell>
          <cell r="Z382">
            <v>2419.8978626357375</v>
          </cell>
          <cell r="AA382">
            <v>21876.667291430516</v>
          </cell>
          <cell r="AB382">
            <v>22008.299049867186</v>
          </cell>
          <cell r="AC382">
            <v>13566.865737990753</v>
          </cell>
        </row>
        <row r="383">
          <cell r="A383" t="str">
            <v>CML_BERA_6</v>
          </cell>
          <cell r="M383">
            <v>64.16</v>
          </cell>
          <cell r="N383">
            <v>3999.96</v>
          </cell>
          <cell r="O383">
            <v>333.33</v>
          </cell>
          <cell r="P383">
            <v>333.33</v>
          </cell>
          <cell r="Q383">
            <v>333.33</v>
          </cell>
          <cell r="R383">
            <v>333.33</v>
          </cell>
          <cell r="S383">
            <v>333.33</v>
          </cell>
          <cell r="T383">
            <v>333.33</v>
          </cell>
          <cell r="U383">
            <v>333.33</v>
          </cell>
          <cell r="V383">
            <v>333.33</v>
          </cell>
          <cell r="W383">
            <v>333.33</v>
          </cell>
          <cell r="X383">
            <v>333.33</v>
          </cell>
          <cell r="Y383">
            <v>333.33</v>
          </cell>
          <cell r="Z383">
            <v>333.33</v>
          </cell>
          <cell r="AA383">
            <v>64.16</v>
          </cell>
          <cell r="AB383">
            <v>64.16</v>
          </cell>
          <cell r="AC383">
            <v>64.16</v>
          </cell>
        </row>
        <row r="384">
          <cell r="A384" t="str">
            <v>CML_BERA_7</v>
          </cell>
          <cell r="M384">
            <v>23563.804599999978</v>
          </cell>
          <cell r="N384">
            <v>37344.940325580064</v>
          </cell>
          <cell r="O384">
            <v>1322.5684504381475</v>
          </cell>
          <cell r="P384">
            <v>3955.2332761729504</v>
          </cell>
          <cell r="Q384">
            <v>5158.5115970345432</v>
          </cell>
          <cell r="R384">
            <v>1880.8463862760136</v>
          </cell>
          <cell r="S384">
            <v>1822.2684811025488</v>
          </cell>
          <cell r="T384">
            <v>5575.6687574161797</v>
          </cell>
          <cell r="U384">
            <v>1566.7399919190243</v>
          </cell>
          <cell r="V384">
            <v>2568.9053255253639</v>
          </cell>
          <cell r="W384">
            <v>4547.1659774306472</v>
          </cell>
          <cell r="X384">
            <v>1847.2808746766314</v>
          </cell>
          <cell r="Y384">
            <v>1919.7698745329535</v>
          </cell>
          <cell r="Z384">
            <v>5179.9813330550596</v>
          </cell>
          <cell r="AA384">
            <v>37349.943999999996</v>
          </cell>
          <cell r="AB384">
            <v>39928.04399999998</v>
          </cell>
          <cell r="AC384">
            <v>42838.798999999977</v>
          </cell>
        </row>
        <row r="385">
          <cell r="A385" t="str">
            <v>CML_ENWA_1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A386" t="str">
            <v>CML_ENWA_2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A387" t="str">
            <v>CML_ENWA_3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A388" t="str">
            <v>CML_ENWA_4</v>
          </cell>
          <cell r="M388">
            <v>56006</v>
          </cell>
          <cell r="N388">
            <v>57947.58</v>
          </cell>
          <cell r="O388">
            <v>4828.2749999999996</v>
          </cell>
          <cell r="P388">
            <v>4828.2749999999996</v>
          </cell>
          <cell r="Q388">
            <v>4828.2749999999996</v>
          </cell>
          <cell r="R388">
            <v>4828.2749999999996</v>
          </cell>
          <cell r="S388">
            <v>4829.3100000000004</v>
          </cell>
          <cell r="T388">
            <v>4829.3100000000004</v>
          </cell>
          <cell r="U388">
            <v>4829.3100000000004</v>
          </cell>
          <cell r="V388">
            <v>4829.3100000000004</v>
          </cell>
          <cell r="W388">
            <v>4829.3100000000004</v>
          </cell>
          <cell r="X388">
            <v>4829.3100000000004</v>
          </cell>
          <cell r="Y388">
            <v>4829.3100000000004</v>
          </cell>
          <cell r="Z388">
            <v>4829.3100000000004</v>
          </cell>
          <cell r="AA388">
            <v>59588.996849999996</v>
          </cell>
          <cell r="AB388">
            <v>61446.940771500005</v>
          </cell>
          <cell r="AC388">
            <v>63290.348994645006</v>
          </cell>
        </row>
        <row r="389">
          <cell r="A389" t="str">
            <v>CML_ENWA_5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A390" t="str">
            <v>CML_ENWA_6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A391" t="str">
            <v>CML_ENWA_7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A392" t="str">
            <v>CML_MAT_1</v>
          </cell>
          <cell r="M392">
            <v>1405.28</v>
          </cell>
          <cell r="N392">
            <v>1498.0987439999994</v>
          </cell>
          <cell r="O392">
            <v>124.84156200000001</v>
          </cell>
          <cell r="P392">
            <v>124.84156200000001</v>
          </cell>
          <cell r="Q392">
            <v>124.84156200000001</v>
          </cell>
          <cell r="R392">
            <v>124.84156200000001</v>
          </cell>
          <cell r="S392">
            <v>124.84156200000001</v>
          </cell>
          <cell r="T392">
            <v>124.84156200000001</v>
          </cell>
          <cell r="U392">
            <v>124.84156200000001</v>
          </cell>
          <cell r="V392">
            <v>124.84156200000001</v>
          </cell>
          <cell r="W392">
            <v>124.84156200000001</v>
          </cell>
          <cell r="X392">
            <v>124.84156200000001</v>
          </cell>
          <cell r="Y392">
            <v>124.84156200000001</v>
          </cell>
          <cell r="Z392">
            <v>124.84156200000001</v>
          </cell>
          <cell r="AA392">
            <v>1589.3329575096002</v>
          </cell>
          <cell r="AB392">
            <v>1686.1233346219349</v>
          </cell>
          <cell r="AC392">
            <v>1788.8082457004111</v>
          </cell>
        </row>
        <row r="393">
          <cell r="A393" t="str">
            <v>CML_MAT_2</v>
          </cell>
          <cell r="M393">
            <v>2077.13</v>
          </cell>
          <cell r="N393">
            <v>2257.4592000000002</v>
          </cell>
          <cell r="O393">
            <v>191.83034999999998</v>
          </cell>
          <cell r="P393">
            <v>194.93534999999997</v>
          </cell>
          <cell r="Q393">
            <v>190.79534999999998</v>
          </cell>
          <cell r="R393">
            <v>189.76034999999999</v>
          </cell>
          <cell r="S393">
            <v>186.65534999999997</v>
          </cell>
          <cell r="T393">
            <v>187.69034999999997</v>
          </cell>
          <cell r="U393">
            <v>185.62034999999997</v>
          </cell>
          <cell r="V393">
            <v>185.62034999999997</v>
          </cell>
          <cell r="W393">
            <v>187.69034999999997</v>
          </cell>
          <cell r="X393">
            <v>188.72534999999996</v>
          </cell>
          <cell r="Y393">
            <v>187.69034999999997</v>
          </cell>
          <cell r="Z393">
            <v>180.44534999999999</v>
          </cell>
          <cell r="AA393">
            <v>2317.7334186000003</v>
          </cell>
          <cell r="AB393">
            <v>2432.2847126579995</v>
          </cell>
          <cell r="AC393">
            <v>2431.7400451127396</v>
          </cell>
        </row>
        <row r="394">
          <cell r="A394" t="str">
            <v>CML_MAT_3</v>
          </cell>
          <cell r="M394">
            <v>3358.4575581550598</v>
          </cell>
          <cell r="N394">
            <v>2000.655</v>
          </cell>
          <cell r="O394">
            <v>166.72125</v>
          </cell>
          <cell r="P394">
            <v>166.72125</v>
          </cell>
          <cell r="Q394">
            <v>166.72125</v>
          </cell>
          <cell r="R394">
            <v>166.72125</v>
          </cell>
          <cell r="S394">
            <v>166.72125</v>
          </cell>
          <cell r="T394">
            <v>166.72125</v>
          </cell>
          <cell r="U394">
            <v>166.72125</v>
          </cell>
          <cell r="V394">
            <v>166.72125</v>
          </cell>
          <cell r="W394">
            <v>166.72125</v>
          </cell>
          <cell r="X394">
            <v>166.72125</v>
          </cell>
          <cell r="Y394">
            <v>166.72125</v>
          </cell>
          <cell r="Z394">
            <v>166.72125</v>
          </cell>
          <cell r="AA394">
            <v>3603.1009545449547</v>
          </cell>
          <cell r="AB394">
            <v>3822.5298026767427</v>
          </cell>
          <cell r="AC394">
            <v>4055.3218676597567</v>
          </cell>
        </row>
        <row r="395">
          <cell r="A395" t="str">
            <v>CML_MAT_4</v>
          </cell>
          <cell r="M395">
            <v>25838.169108599999</v>
          </cell>
          <cell r="N395">
            <v>21007.762928009986</v>
          </cell>
          <cell r="O395">
            <v>1748.2319106674991</v>
          </cell>
          <cell r="P395">
            <v>1748.2319106674986</v>
          </cell>
          <cell r="Q395">
            <v>1749.2669106674989</v>
          </cell>
          <cell r="R395">
            <v>1751.3369106674995</v>
          </cell>
          <cell r="S395">
            <v>1751.3369106674995</v>
          </cell>
          <cell r="T395">
            <v>1751.3369106674995</v>
          </cell>
          <cell r="U395">
            <v>1751.3369106675002</v>
          </cell>
          <cell r="V395">
            <v>1751.3369106674995</v>
          </cell>
          <cell r="W395">
            <v>1751.3369106675002</v>
          </cell>
          <cell r="X395">
            <v>1751.3369106674995</v>
          </cell>
          <cell r="Y395">
            <v>1751.3369106674995</v>
          </cell>
          <cell r="Z395">
            <v>1751.3369106674995</v>
          </cell>
          <cell r="AA395">
            <v>22171.957717474717</v>
          </cell>
          <cell r="AB395">
            <v>23168.097485772989</v>
          </cell>
          <cell r="AC395">
            <v>24262.032940668811</v>
          </cell>
        </row>
        <row r="396">
          <cell r="A396" t="str">
            <v>CML_MAT_5</v>
          </cell>
          <cell r="M396">
            <v>104583.51273387138</v>
          </cell>
          <cell r="N396">
            <v>54455.37021569338</v>
          </cell>
          <cell r="O396">
            <v>4527.605166501231</v>
          </cell>
          <cell r="P396">
            <v>4530.2031111298029</v>
          </cell>
          <cell r="Q396">
            <v>4534.2435515226589</v>
          </cell>
          <cell r="R396">
            <v>4536.8000961512307</v>
          </cell>
          <cell r="S396">
            <v>4536.8000961512307</v>
          </cell>
          <cell r="T396">
            <v>4539.2840961512311</v>
          </cell>
          <cell r="U396">
            <v>4539.2840961512311</v>
          </cell>
          <cell r="V396">
            <v>4540.2428003869454</v>
          </cell>
          <cell r="W396">
            <v>4542.7268003869449</v>
          </cell>
          <cell r="X396">
            <v>4542.7268003869449</v>
          </cell>
          <cell r="Y396">
            <v>4542.7268003869449</v>
          </cell>
          <cell r="Z396">
            <v>4542.7268003869449</v>
          </cell>
          <cell r="AA396">
            <v>58859.309766252802</v>
          </cell>
          <cell r="AB396">
            <v>61997.53393290651</v>
          </cell>
          <cell r="AC396">
            <v>62652.983103876315</v>
          </cell>
        </row>
        <row r="397">
          <cell r="A397" t="str">
            <v>CML_MAT_6</v>
          </cell>
          <cell r="M397">
            <v>4500</v>
          </cell>
          <cell r="N397">
            <v>6726.9204000000009</v>
          </cell>
          <cell r="O397">
            <v>560.57670000000019</v>
          </cell>
          <cell r="P397">
            <v>560.5767000000003</v>
          </cell>
          <cell r="Q397">
            <v>560.57669999999985</v>
          </cell>
          <cell r="R397">
            <v>560.57669999999996</v>
          </cell>
          <cell r="S397">
            <v>560.57669999999996</v>
          </cell>
          <cell r="T397">
            <v>560.57669999999996</v>
          </cell>
          <cell r="U397">
            <v>560.57669999999996</v>
          </cell>
          <cell r="V397">
            <v>560.57669999999996</v>
          </cell>
          <cell r="W397">
            <v>560.57669999999985</v>
          </cell>
          <cell r="X397">
            <v>560.57669999999985</v>
          </cell>
          <cell r="Y397">
            <v>560.57669999999996</v>
          </cell>
          <cell r="Z397">
            <v>560.57669999999985</v>
          </cell>
          <cell r="AA397">
            <v>4797.2250000000058</v>
          </cell>
          <cell r="AB397">
            <v>4941.141749999998</v>
          </cell>
          <cell r="AC397">
            <v>5089.3760024999983</v>
          </cell>
        </row>
        <row r="398">
          <cell r="A398" t="str">
            <v>CML_MAT_7</v>
          </cell>
          <cell r="M398">
            <v>9204.8879999999936</v>
          </cell>
          <cell r="N398">
            <v>11119.03243406034</v>
          </cell>
          <cell r="O398">
            <v>697.90943134262591</v>
          </cell>
          <cell r="P398">
            <v>1012.2887106433449</v>
          </cell>
          <cell r="Q398">
            <v>720.60955302681884</v>
          </cell>
          <cell r="R398">
            <v>285.7573725500838</v>
          </cell>
          <cell r="S398">
            <v>807.39894689681637</v>
          </cell>
          <cell r="T398">
            <v>806.73934321617787</v>
          </cell>
          <cell r="U398">
            <v>1036.70505426724</v>
          </cell>
          <cell r="V398">
            <v>435.94663255281137</v>
          </cell>
          <cell r="W398">
            <v>681.70842565923419</v>
          </cell>
          <cell r="X398">
            <v>811.56651060545823</v>
          </cell>
          <cell r="Y398">
            <v>564.58616680432317</v>
          </cell>
          <cell r="Z398">
            <v>3257.8162864954102</v>
          </cell>
          <cell r="AA398">
            <v>12362.1545952</v>
          </cell>
          <cell r="AB398">
            <v>13770.878606856</v>
          </cell>
          <cell r="AC398">
            <v>14907.555896474876</v>
          </cell>
        </row>
        <row r="399">
          <cell r="A399" t="str">
            <v>CML_HAWA_1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</row>
        <row r="400">
          <cell r="A400" t="str">
            <v>CML_HAWA_2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</row>
        <row r="401">
          <cell r="A401" t="str">
            <v>CML_HAWA_3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</row>
        <row r="402">
          <cell r="A402" t="str">
            <v>CML_HAWA_4</v>
          </cell>
          <cell r="M402">
            <v>1186.72393162</v>
          </cell>
          <cell r="N402">
            <v>1226.8671999647395</v>
          </cell>
          <cell r="O402">
            <v>101.203933330395</v>
          </cell>
          <cell r="P402">
            <v>102.238933330395</v>
          </cell>
          <cell r="Q402">
            <v>102.238933330395</v>
          </cell>
          <cell r="R402">
            <v>102.238933330395</v>
          </cell>
          <cell r="S402">
            <v>102.238933330395</v>
          </cell>
          <cell r="T402">
            <v>102.238933330395</v>
          </cell>
          <cell r="U402">
            <v>102.238933330395</v>
          </cell>
          <cell r="V402">
            <v>102.238933330395</v>
          </cell>
          <cell r="W402">
            <v>102.238933330395</v>
          </cell>
          <cell r="X402">
            <v>102.238933330395</v>
          </cell>
          <cell r="Y402">
            <v>102.238933330395</v>
          </cell>
          <cell r="Z402">
            <v>103.273933330395</v>
          </cell>
          <cell r="AA402">
            <v>1269.885872280501</v>
          </cell>
          <cell r="AB402">
            <v>1307.9824484489161</v>
          </cell>
          <cell r="AC402">
            <v>1347.2219219023837</v>
          </cell>
        </row>
        <row r="403">
          <cell r="A403" t="str">
            <v>CML_HAWA_5</v>
          </cell>
          <cell r="M403">
            <v>79999.982260000033</v>
          </cell>
          <cell r="N403">
            <v>19485.533920625137</v>
          </cell>
          <cell r="O403">
            <v>1623.7944933854239</v>
          </cell>
          <cell r="P403">
            <v>1623.7944933854239</v>
          </cell>
          <cell r="Q403">
            <v>1623.7944933854239</v>
          </cell>
          <cell r="R403">
            <v>1623.7944933854239</v>
          </cell>
          <cell r="S403">
            <v>1623.7944933854239</v>
          </cell>
          <cell r="T403">
            <v>1623.7944933854239</v>
          </cell>
          <cell r="U403">
            <v>1623.7944933854239</v>
          </cell>
          <cell r="V403">
            <v>1623.7944933854239</v>
          </cell>
          <cell r="W403">
            <v>1623.7944933854239</v>
          </cell>
          <cell r="X403">
            <v>1623.7944933854239</v>
          </cell>
          <cell r="Y403">
            <v>1623.7944933854239</v>
          </cell>
          <cell r="Z403">
            <v>1623.7944933854239</v>
          </cell>
          <cell r="AA403">
            <v>69437.485339126317</v>
          </cell>
          <cell r="AB403">
            <v>71580.888159901995</v>
          </cell>
          <cell r="AC403">
            <v>73726.78411965823</v>
          </cell>
        </row>
        <row r="404">
          <cell r="A404" t="str">
            <v>CML_HAWA_6</v>
          </cell>
          <cell r="M404">
            <v>527.88800000000003</v>
          </cell>
          <cell r="N404">
            <v>565.1099999999991</v>
          </cell>
          <cell r="O404">
            <v>47.092500000000001</v>
          </cell>
          <cell r="P404">
            <v>47.092500000000001</v>
          </cell>
          <cell r="Q404">
            <v>47.092500000000001</v>
          </cell>
          <cell r="R404">
            <v>47.092500000000001</v>
          </cell>
          <cell r="S404">
            <v>47.092500000000001</v>
          </cell>
          <cell r="T404">
            <v>47.092500000000001</v>
          </cell>
          <cell r="U404">
            <v>47.092500000000001</v>
          </cell>
          <cell r="V404">
            <v>47.092500000000001</v>
          </cell>
          <cell r="W404">
            <v>47.092500000000001</v>
          </cell>
          <cell r="X404">
            <v>47.092500000000001</v>
          </cell>
          <cell r="Y404">
            <v>47.092500000000001</v>
          </cell>
          <cell r="Z404">
            <v>47.092500000000001</v>
          </cell>
          <cell r="AA404">
            <v>562.75500240000042</v>
          </cell>
          <cell r="AB404">
            <v>579.63765247199979</v>
          </cell>
          <cell r="AC404">
            <v>597.02678204615984</v>
          </cell>
        </row>
        <row r="405">
          <cell r="A405" t="str">
            <v>CML_HAWA_7</v>
          </cell>
          <cell r="M405">
            <v>299628.56748159748</v>
          </cell>
          <cell r="N405">
            <v>282114.20416886342</v>
          </cell>
          <cell r="O405">
            <v>42614.629136296819</v>
          </cell>
          <cell r="P405">
            <v>29877.493712793199</v>
          </cell>
          <cell r="Q405">
            <v>23809.663009126423</v>
          </cell>
          <cell r="R405">
            <v>24703.360809657064</v>
          </cell>
          <cell r="S405">
            <v>20151.949951643241</v>
          </cell>
          <cell r="T405">
            <v>22971.416849120003</v>
          </cell>
          <cell r="U405">
            <v>21640.759583623618</v>
          </cell>
          <cell r="V405">
            <v>17940.045274742384</v>
          </cell>
          <cell r="W405">
            <v>19145.826751600631</v>
          </cell>
          <cell r="X405">
            <v>19148.354376403975</v>
          </cell>
          <cell r="Y405">
            <v>17802.4539493349</v>
          </cell>
          <cell r="Z405">
            <v>22308.250764521152</v>
          </cell>
          <cell r="AA405">
            <v>257560.16008158517</v>
          </cell>
          <cell r="AB405">
            <v>274486.26922191581</v>
          </cell>
          <cell r="AC405">
            <v>279005.58899553528</v>
          </cell>
        </row>
        <row r="406">
          <cell r="A406" t="str">
            <v>CML_INST_1</v>
          </cell>
          <cell r="M406">
            <v>434.71899999999999</v>
          </cell>
          <cell r="N406">
            <v>463.43218994999989</v>
          </cell>
          <cell r="O406">
            <v>38.619349162500001</v>
          </cell>
          <cell r="P406">
            <v>38.619349162500001</v>
          </cell>
          <cell r="Q406">
            <v>38.619349162500001</v>
          </cell>
          <cell r="R406">
            <v>38.619349162500001</v>
          </cell>
          <cell r="S406">
            <v>38.619349162500001</v>
          </cell>
          <cell r="T406">
            <v>38.619349162500001</v>
          </cell>
          <cell r="U406">
            <v>38.619349162500001</v>
          </cell>
          <cell r="V406">
            <v>38.619349162500001</v>
          </cell>
          <cell r="W406">
            <v>38.619349162500001</v>
          </cell>
          <cell r="X406">
            <v>38.619349162500001</v>
          </cell>
          <cell r="Y406">
            <v>38.619349162500001</v>
          </cell>
          <cell r="Z406">
            <v>38.619349162500001</v>
          </cell>
          <cell r="AA406">
            <v>491.6552103179551</v>
          </cell>
          <cell r="AB406">
            <v>521.59701262631847</v>
          </cell>
          <cell r="AC406">
            <v>553.36227069526126</v>
          </cell>
        </row>
        <row r="407">
          <cell r="A407" t="str">
            <v>CML_INST_2</v>
          </cell>
          <cell r="M407">
            <v>1125.5999999999999</v>
          </cell>
          <cell r="N407">
            <v>773.33809999999994</v>
          </cell>
          <cell r="O407">
            <v>64.785921928826397</v>
          </cell>
          <cell r="P407">
            <v>64.785921928826397</v>
          </cell>
          <cell r="Q407">
            <v>64.103761404506926</v>
          </cell>
          <cell r="R407">
            <v>64.103761404506926</v>
          </cell>
          <cell r="S407">
            <v>65.46808245314584</v>
          </cell>
          <cell r="T407">
            <v>64.103761404506926</v>
          </cell>
          <cell r="U407">
            <v>64.103761404506926</v>
          </cell>
          <cell r="V407">
            <v>63.421600880187484</v>
          </cell>
          <cell r="W407">
            <v>65.46808245314584</v>
          </cell>
          <cell r="X407">
            <v>64.103761404506926</v>
          </cell>
          <cell r="Y407">
            <v>64.103761404506926</v>
          </cell>
          <cell r="Z407">
            <v>64.785921928826397</v>
          </cell>
          <cell r="AA407">
            <v>920.70580904999974</v>
          </cell>
          <cell r="AB407">
            <v>981.26792832149999</v>
          </cell>
          <cell r="AC407">
            <v>981.30068260114479</v>
          </cell>
        </row>
        <row r="408">
          <cell r="A408" t="str">
            <v>CML_INST_3</v>
          </cell>
          <cell r="M408">
            <v>1393.1062320098281</v>
          </cell>
          <cell r="N408">
            <v>999.81</v>
          </cell>
          <cell r="O408">
            <v>83.317499999999995</v>
          </cell>
          <cell r="P408">
            <v>83.317499999999995</v>
          </cell>
          <cell r="Q408">
            <v>83.317499999999995</v>
          </cell>
          <cell r="R408">
            <v>83.317499999999995</v>
          </cell>
          <cell r="S408">
            <v>83.317499999999995</v>
          </cell>
          <cell r="T408">
            <v>83.317499999999995</v>
          </cell>
          <cell r="U408">
            <v>83.317499999999995</v>
          </cell>
          <cell r="V408">
            <v>83.317499999999995</v>
          </cell>
          <cell r="W408">
            <v>83.317499999999995</v>
          </cell>
          <cell r="X408">
            <v>83.317499999999995</v>
          </cell>
          <cell r="Y408">
            <v>83.317499999999995</v>
          </cell>
          <cell r="Z408">
            <v>83.317499999999995</v>
          </cell>
          <cell r="AA408">
            <v>1509.5267999999999</v>
          </cell>
          <cell r="AB408">
            <v>1608.0451711200001</v>
          </cell>
          <cell r="AC408">
            <v>1705.9751220412084</v>
          </cell>
        </row>
        <row r="409">
          <cell r="A409" t="str">
            <v>CML_INST_4</v>
          </cell>
          <cell r="M409">
            <v>56688.1880532</v>
          </cell>
          <cell r="N409">
            <v>60520.883556511799</v>
          </cell>
          <cell r="O409">
            <v>5041.5957130426495</v>
          </cell>
          <cell r="P409">
            <v>5041.5957130426495</v>
          </cell>
          <cell r="Q409">
            <v>5041.5957130426495</v>
          </cell>
          <cell r="R409">
            <v>5041.5957130426495</v>
          </cell>
          <cell r="S409">
            <v>5042.6307130426494</v>
          </cell>
          <cell r="T409">
            <v>5043.6657130426493</v>
          </cell>
          <cell r="U409">
            <v>5043.6657130426493</v>
          </cell>
          <cell r="V409">
            <v>5043.6657130426493</v>
          </cell>
          <cell r="W409">
            <v>5043.6657130426493</v>
          </cell>
          <cell r="X409">
            <v>5043.6657130426493</v>
          </cell>
          <cell r="Y409">
            <v>5046.7707130426488</v>
          </cell>
          <cell r="Z409">
            <v>5046.7707130426488</v>
          </cell>
          <cell r="AA409">
            <v>59679.132180448854</v>
          </cell>
          <cell r="AB409">
            <v>62054.756935362318</v>
          </cell>
          <cell r="AC409">
            <v>64737.033249515182</v>
          </cell>
        </row>
        <row r="410">
          <cell r="A410" t="str">
            <v>CML_INST_5</v>
          </cell>
          <cell r="M410">
            <v>22328.266170499322</v>
          </cell>
          <cell r="N410">
            <v>115957.42702295988</v>
          </cell>
          <cell r="O410">
            <v>9662.0964114304406</v>
          </cell>
          <cell r="P410">
            <v>9662.4016731475785</v>
          </cell>
          <cell r="Q410">
            <v>9662.5924617207929</v>
          </cell>
          <cell r="R410">
            <v>9662.9080734379386</v>
          </cell>
          <cell r="S410">
            <v>9662.9184234379391</v>
          </cell>
          <cell r="T410">
            <v>9663.4152234379362</v>
          </cell>
          <cell r="U410">
            <v>9663.4152234379362</v>
          </cell>
          <cell r="V410">
            <v>9663.529696581867</v>
          </cell>
          <cell r="W410">
            <v>9663.529696581867</v>
          </cell>
          <cell r="X410">
            <v>9663.529696581867</v>
          </cell>
          <cell r="Y410">
            <v>9663.529696581867</v>
          </cell>
          <cell r="Z410">
            <v>9663.5607465818648</v>
          </cell>
          <cell r="AA410">
            <v>140514.17888709693</v>
          </cell>
          <cell r="AB410">
            <v>116795.89719960345</v>
          </cell>
          <cell r="AC410">
            <v>116602.49577585889</v>
          </cell>
        </row>
        <row r="411">
          <cell r="A411" t="str">
            <v>CML_INST_6</v>
          </cell>
          <cell r="M411">
            <v>3702</v>
          </cell>
          <cell r="N411">
            <v>3138.1614000000009</v>
          </cell>
          <cell r="O411">
            <v>261.51345000000003</v>
          </cell>
          <cell r="P411">
            <v>261.51345000000003</v>
          </cell>
          <cell r="Q411">
            <v>261.51345000000003</v>
          </cell>
          <cell r="R411">
            <v>261.51345000000003</v>
          </cell>
          <cell r="S411">
            <v>261.51345000000003</v>
          </cell>
          <cell r="T411">
            <v>261.51345000000003</v>
          </cell>
          <cell r="U411">
            <v>261.51345000000003</v>
          </cell>
          <cell r="V411">
            <v>261.51345000000003</v>
          </cell>
          <cell r="W411">
            <v>261.51345000000003</v>
          </cell>
          <cell r="X411">
            <v>261.51345000000003</v>
          </cell>
          <cell r="Y411">
            <v>261.51345000000003</v>
          </cell>
          <cell r="Z411">
            <v>261.51345000000003</v>
          </cell>
          <cell r="AA411">
            <v>3946.5171000000009</v>
          </cell>
          <cell r="AB411">
            <v>4064.9126130000009</v>
          </cell>
          <cell r="AC411">
            <v>4186.8599913899989</v>
          </cell>
        </row>
        <row r="412">
          <cell r="A412" t="str">
            <v>CML_INST_7</v>
          </cell>
          <cell r="M412">
            <v>162722</v>
          </cell>
          <cell r="N412">
            <v>147962</v>
          </cell>
          <cell r="O412">
            <v>6971.4955150000042</v>
          </cell>
          <cell r="P412">
            <v>6971.4955150000042</v>
          </cell>
          <cell r="Q412">
            <v>6972.4955150000042</v>
          </cell>
          <cell r="R412">
            <v>11212.495515000004</v>
          </cell>
          <cell r="S412">
            <v>11212.495515000004</v>
          </cell>
          <cell r="T412">
            <v>11212.495515000004</v>
          </cell>
          <cell r="U412">
            <v>11212.495515000004</v>
          </cell>
          <cell r="V412">
            <v>11212.495515000004</v>
          </cell>
          <cell r="W412">
            <v>11212.495515000004</v>
          </cell>
          <cell r="X412">
            <v>11212.495515000004</v>
          </cell>
          <cell r="Y412">
            <v>11212.495515000004</v>
          </cell>
          <cell r="Z412">
            <v>37346.549335000003</v>
          </cell>
          <cell r="AA412">
            <v>154577.25</v>
          </cell>
          <cell r="AB412">
            <v>175685.04</v>
          </cell>
          <cell r="AC412">
            <v>187741.42586999992</v>
          </cell>
        </row>
        <row r="413">
          <cell r="A413" t="str">
            <v>CML_LEID_1</v>
          </cell>
          <cell r="M413">
            <v>556.88200000000006</v>
          </cell>
          <cell r="N413">
            <v>593.66405609999981</v>
          </cell>
          <cell r="O413">
            <v>49.472004674999994</v>
          </cell>
          <cell r="P413">
            <v>49.472004674999994</v>
          </cell>
          <cell r="Q413">
            <v>49.472004674999994</v>
          </cell>
          <cell r="R413">
            <v>49.472004674999994</v>
          </cell>
          <cell r="S413">
            <v>49.472004674999994</v>
          </cell>
          <cell r="T413">
            <v>49.472004674999994</v>
          </cell>
          <cell r="U413">
            <v>49.472004674999994</v>
          </cell>
          <cell r="V413">
            <v>49.472004674999994</v>
          </cell>
          <cell r="W413">
            <v>49.472004674999994</v>
          </cell>
          <cell r="X413">
            <v>49.472004674999994</v>
          </cell>
          <cell r="Y413">
            <v>49.472004674999994</v>
          </cell>
          <cell r="Z413">
            <v>49.472004674999994</v>
          </cell>
          <cell r="AA413">
            <v>629.81819711648996</v>
          </cell>
          <cell r="AB413">
            <v>668.17412532088417</v>
          </cell>
          <cell r="AC413">
            <v>708.8659295529261</v>
          </cell>
        </row>
        <row r="414">
          <cell r="A414" t="str">
            <v>CML_LEID_2</v>
          </cell>
          <cell r="M414">
            <v>34999.9</v>
          </cell>
          <cell r="N414">
            <v>34607.091499999995</v>
          </cell>
          <cell r="O414">
            <v>2882.872041666667</v>
          </cell>
          <cell r="P414">
            <v>2882.8720416666665</v>
          </cell>
          <cell r="Q414">
            <v>2882.872041666667</v>
          </cell>
          <cell r="R414">
            <v>2884.9420416666667</v>
          </cell>
          <cell r="S414">
            <v>2882.8720416666665</v>
          </cell>
          <cell r="T414">
            <v>2884.528041666666</v>
          </cell>
          <cell r="U414">
            <v>2885.5630416666663</v>
          </cell>
          <cell r="V414">
            <v>2883.4930416666662</v>
          </cell>
          <cell r="W414">
            <v>2883.4930416666662</v>
          </cell>
          <cell r="X414">
            <v>2885.5630416666663</v>
          </cell>
          <cell r="Y414">
            <v>2884.528041666666</v>
          </cell>
          <cell r="Z414">
            <v>2883.4930416666666</v>
          </cell>
          <cell r="AA414">
            <v>33199.792368800001</v>
          </cell>
          <cell r="AB414">
            <v>34276.852517964013</v>
          </cell>
          <cell r="AC414">
            <v>34276.925388992939</v>
          </cell>
        </row>
        <row r="415">
          <cell r="A415" t="str">
            <v>CML_LEID_3</v>
          </cell>
          <cell r="M415">
            <v>11719.909800037742</v>
          </cell>
          <cell r="N415">
            <v>10000.17</v>
          </cell>
          <cell r="O415">
            <v>833.34749999999997</v>
          </cell>
          <cell r="P415">
            <v>833.34749999999997</v>
          </cell>
          <cell r="Q415">
            <v>833.34749999999997</v>
          </cell>
          <cell r="R415">
            <v>833.34749999999997</v>
          </cell>
          <cell r="S415">
            <v>833.34749999999997</v>
          </cell>
          <cell r="T415">
            <v>833.34749999999997</v>
          </cell>
          <cell r="U415">
            <v>833.34749999999997</v>
          </cell>
          <cell r="V415">
            <v>833.34749999999997</v>
          </cell>
          <cell r="W415">
            <v>833.34749999999997</v>
          </cell>
          <cell r="X415">
            <v>833.34749999999997</v>
          </cell>
          <cell r="Y415">
            <v>833.34749999999997</v>
          </cell>
          <cell r="Z415">
            <v>833.34749999999997</v>
          </cell>
          <cell r="AA415">
            <v>12587.356998561285</v>
          </cell>
          <cell r="AB415">
            <v>13353.927039773667</v>
          </cell>
          <cell r="AC415">
            <v>14167.181196495885</v>
          </cell>
        </row>
        <row r="416">
          <cell r="A416" t="str">
            <v>CML_LEID_4</v>
          </cell>
          <cell r="M416">
            <v>91865.482921700008</v>
          </cell>
          <cell r="N416">
            <v>175164.90739925401</v>
          </cell>
          <cell r="O416">
            <v>14595.005616604498</v>
          </cell>
          <cell r="P416">
            <v>14595.0056166045</v>
          </cell>
          <cell r="Q416">
            <v>14595.0056166045</v>
          </cell>
          <cell r="R416">
            <v>14595.0056166045</v>
          </cell>
          <cell r="S416">
            <v>14597.075616604499</v>
          </cell>
          <cell r="T416">
            <v>14597.075616604499</v>
          </cell>
          <cell r="U416">
            <v>14597.075616604499</v>
          </cell>
          <cell r="V416">
            <v>14598.110616604499</v>
          </cell>
          <cell r="W416">
            <v>14598.110616604499</v>
          </cell>
          <cell r="X416">
            <v>14599.145616604501</v>
          </cell>
          <cell r="Y416">
            <v>14599.145616604501</v>
          </cell>
          <cell r="Z416">
            <v>14599.145616604501</v>
          </cell>
          <cell r="AA416">
            <v>174266.06065311926</v>
          </cell>
          <cell r="AB416">
            <v>175205.65519473833</v>
          </cell>
          <cell r="AC416">
            <v>179304.2513342587</v>
          </cell>
        </row>
        <row r="417">
          <cell r="A417" t="str">
            <v>CML_LEID_5</v>
          </cell>
          <cell r="M417">
            <v>3161.7391214059394</v>
          </cell>
          <cell r="N417">
            <v>4181.0347134336653</v>
          </cell>
          <cell r="O417">
            <v>328.4306367965554</v>
          </cell>
          <cell r="P417">
            <v>328.61300379655535</v>
          </cell>
          <cell r="Q417">
            <v>339.90498317155544</v>
          </cell>
          <cell r="R417">
            <v>340.08735017155544</v>
          </cell>
          <cell r="S417">
            <v>340.08735017155544</v>
          </cell>
          <cell r="T417">
            <v>351.26535017155538</v>
          </cell>
          <cell r="U417">
            <v>351.26535017155538</v>
          </cell>
          <cell r="V417">
            <v>351.3337377965554</v>
          </cell>
          <cell r="W417">
            <v>362.51173779655545</v>
          </cell>
          <cell r="X417">
            <v>362.51173779655545</v>
          </cell>
          <cell r="Y417">
            <v>362.51173779655545</v>
          </cell>
          <cell r="Z417">
            <v>362.51173779655545</v>
          </cell>
          <cell r="AA417">
            <v>4409.5972142224264</v>
          </cell>
          <cell r="AB417">
            <v>4563.5905007836336</v>
          </cell>
          <cell r="AC417">
            <v>4736.5002959065869</v>
          </cell>
        </row>
        <row r="418">
          <cell r="A418" t="str">
            <v>CML_LEID_6</v>
          </cell>
          <cell r="M418">
            <v>458.99</v>
          </cell>
          <cell r="N418">
            <v>491.58359999999982</v>
          </cell>
          <cell r="O418">
            <v>40.965299999999999</v>
          </cell>
          <cell r="P418">
            <v>40.965299999999999</v>
          </cell>
          <cell r="Q418">
            <v>40.965299999999992</v>
          </cell>
          <cell r="R418">
            <v>40.965299999999992</v>
          </cell>
          <cell r="S418">
            <v>40.965299999999992</v>
          </cell>
          <cell r="T418">
            <v>40.965299999999992</v>
          </cell>
          <cell r="U418">
            <v>40.965299999999992</v>
          </cell>
          <cell r="V418">
            <v>40.965299999999992</v>
          </cell>
          <cell r="W418">
            <v>40.965299999999992</v>
          </cell>
          <cell r="X418">
            <v>40.965299999999992</v>
          </cell>
          <cell r="Y418">
            <v>40.965299999999992</v>
          </cell>
          <cell r="Z418">
            <v>40.965299999999992</v>
          </cell>
          <cell r="AA418">
            <v>489.30628949999999</v>
          </cell>
          <cell r="AB418">
            <v>503.98547818499998</v>
          </cell>
          <cell r="AC418">
            <v>519.10504253054978</v>
          </cell>
        </row>
        <row r="419">
          <cell r="A419" t="str">
            <v>CML_LEID_7</v>
          </cell>
          <cell r="M419">
            <v>13651.244000000004</v>
          </cell>
          <cell r="N419">
            <v>19112.986889999989</v>
          </cell>
          <cell r="O419">
            <v>1394.9936408675851</v>
          </cell>
          <cell r="P419">
            <v>1252.7454278913167</v>
          </cell>
          <cell r="Q419">
            <v>1320.1463418575315</v>
          </cell>
          <cell r="R419">
            <v>1297.4995168122609</v>
          </cell>
          <cell r="S419">
            <v>2005.3078458813504</v>
          </cell>
          <cell r="T419">
            <v>1279.7033066478782</v>
          </cell>
          <cell r="U419">
            <v>1316.3653517476034</v>
          </cell>
          <cell r="V419">
            <v>2058.1335890497517</v>
          </cell>
          <cell r="W419">
            <v>1296.0519592256157</v>
          </cell>
          <cell r="X419">
            <v>2482.8145592763281</v>
          </cell>
          <cell r="Y419">
            <v>1329.9262885218379</v>
          </cell>
          <cell r="Z419">
            <v>2079.299062220929</v>
          </cell>
          <cell r="AA419">
            <v>21723.917861700011</v>
          </cell>
          <cell r="AB419">
            <v>24411.062977289992</v>
          </cell>
          <cell r="AC419">
            <v>26953.736940174684</v>
          </cell>
        </row>
        <row r="420">
          <cell r="A420" t="str">
            <v>CML_LIZK_1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</row>
        <row r="421">
          <cell r="A421" t="str">
            <v>CML_LIZK_2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</row>
        <row r="422">
          <cell r="A422" t="str">
            <v>CML_LIZK_3</v>
          </cell>
          <cell r="M422">
            <v>100.30043190717697</v>
          </cell>
          <cell r="N422">
            <v>103.5</v>
          </cell>
          <cell r="O422">
            <v>8.625</v>
          </cell>
          <cell r="P422">
            <v>8.625</v>
          </cell>
          <cell r="Q422">
            <v>8.625</v>
          </cell>
          <cell r="R422">
            <v>8.625</v>
          </cell>
          <cell r="S422">
            <v>8.625</v>
          </cell>
          <cell r="T422">
            <v>8.625</v>
          </cell>
          <cell r="U422">
            <v>8.625</v>
          </cell>
          <cell r="V422">
            <v>8.625</v>
          </cell>
          <cell r="W422">
            <v>8.625</v>
          </cell>
          <cell r="X422">
            <v>8.625</v>
          </cell>
          <cell r="Y422">
            <v>8.625</v>
          </cell>
          <cell r="Z422">
            <v>8.625</v>
          </cell>
          <cell r="AA422">
            <v>109.80314999999999</v>
          </cell>
          <cell r="AB422">
            <v>116.391339</v>
          </cell>
          <cell r="AC422">
            <v>124.40696895000001</v>
          </cell>
        </row>
        <row r="423">
          <cell r="A423" t="str">
            <v>CML_LIZK_4</v>
          </cell>
          <cell r="M423">
            <v>13</v>
          </cell>
          <cell r="N423">
            <v>12.42</v>
          </cell>
          <cell r="O423">
            <v>1.0349999999999999</v>
          </cell>
          <cell r="P423">
            <v>1.0349999999999999</v>
          </cell>
          <cell r="Q423">
            <v>1.0349999999999999</v>
          </cell>
          <cell r="R423">
            <v>1.0349999999999999</v>
          </cell>
          <cell r="S423">
            <v>1.0349999999999999</v>
          </cell>
          <cell r="T423">
            <v>1.0349999999999999</v>
          </cell>
          <cell r="U423">
            <v>1.0349999999999999</v>
          </cell>
          <cell r="V423">
            <v>1.0349999999999999</v>
          </cell>
          <cell r="W423">
            <v>1.0349999999999999</v>
          </cell>
          <cell r="X423">
            <v>1.0349999999999999</v>
          </cell>
          <cell r="Y423">
            <v>1.0349999999999999</v>
          </cell>
          <cell r="Z423">
            <v>1.0349999999999999</v>
          </cell>
          <cell r="AA423">
            <v>12.7926</v>
          </cell>
          <cell r="AB423">
            <v>13.176378</v>
          </cell>
          <cell r="AC423">
            <v>13.57166934</v>
          </cell>
        </row>
        <row r="424">
          <cell r="A424" t="str">
            <v>CML_LIZK_5</v>
          </cell>
          <cell r="M424">
            <v>8542.9070615524688</v>
          </cell>
          <cell r="N424">
            <v>54000.360814514213</v>
          </cell>
          <cell r="O424">
            <v>4025.6550678761841</v>
          </cell>
          <cell r="P424">
            <v>4543.155067876186</v>
          </cell>
          <cell r="Q424">
            <v>4543.155067876186</v>
          </cell>
          <cell r="R424">
            <v>4543.155067876186</v>
          </cell>
          <cell r="S424">
            <v>4543.155067876186</v>
          </cell>
          <cell r="T424">
            <v>4543.155067876186</v>
          </cell>
          <cell r="U424">
            <v>4543.155067876186</v>
          </cell>
          <cell r="V424">
            <v>4543.155067876186</v>
          </cell>
          <cell r="W424">
            <v>4543.155067876186</v>
          </cell>
          <cell r="X424">
            <v>4543.155067876186</v>
          </cell>
          <cell r="Y424">
            <v>4543.155067876186</v>
          </cell>
          <cell r="Z424">
            <v>4543.155067876186</v>
          </cell>
          <cell r="AA424">
            <v>57821.436255496592</v>
          </cell>
          <cell r="AB424">
            <v>60972.560656714268</v>
          </cell>
          <cell r="AC424">
            <v>64737.129830154037</v>
          </cell>
        </row>
        <row r="425">
          <cell r="A425" t="str">
            <v>CML_LIZK_6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</row>
        <row r="426">
          <cell r="A426" t="str">
            <v>CML_LIZK_7</v>
          </cell>
          <cell r="M426">
            <v>26863.222275631491</v>
          </cell>
          <cell r="N426">
            <v>29080.501666700908</v>
          </cell>
          <cell r="O426">
            <v>2423.3655185667444</v>
          </cell>
          <cell r="P426">
            <v>2423.3655185667444</v>
          </cell>
          <cell r="Q426">
            <v>2423.3655185667444</v>
          </cell>
          <cell r="R426">
            <v>2423.3655185667444</v>
          </cell>
          <cell r="S426">
            <v>2423.3655185667444</v>
          </cell>
          <cell r="T426">
            <v>2423.3655185667444</v>
          </cell>
          <cell r="U426">
            <v>2423.3655185667444</v>
          </cell>
          <cell r="V426">
            <v>2423.3655185667444</v>
          </cell>
          <cell r="W426">
            <v>2423.3655185667444</v>
          </cell>
          <cell r="X426">
            <v>2423.3655185667444</v>
          </cell>
          <cell r="Y426">
            <v>2423.4801655167444</v>
          </cell>
          <cell r="Z426">
            <v>2423.3663155167424</v>
          </cell>
          <cell r="AA426">
            <v>30743.226405065456</v>
          </cell>
          <cell r="AB426">
            <v>32306.6513875493</v>
          </cell>
          <cell r="AC426">
            <v>33886.122322397787</v>
          </cell>
        </row>
        <row r="427">
          <cell r="A427" t="str">
            <v>CML_MIET_1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</row>
        <row r="428">
          <cell r="A428" t="str">
            <v>CML_MIET_2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</row>
        <row r="429">
          <cell r="A429" t="str">
            <v>CML_MIET_3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</row>
        <row r="430">
          <cell r="A430" t="str">
            <v>CML_MIET_4</v>
          </cell>
          <cell r="M430">
            <v>59232</v>
          </cell>
          <cell r="N430">
            <v>74373.03</v>
          </cell>
          <cell r="O430">
            <v>6223.4549999999999</v>
          </cell>
          <cell r="P430">
            <v>6223.4549999999999</v>
          </cell>
          <cell r="Q430">
            <v>6223.4549999999999</v>
          </cell>
          <cell r="R430">
            <v>5912.9549999999999</v>
          </cell>
          <cell r="S430">
            <v>6223.4549999999999</v>
          </cell>
          <cell r="T430">
            <v>6223.4549999999999</v>
          </cell>
          <cell r="U430">
            <v>6224.49</v>
          </cell>
          <cell r="V430">
            <v>6223.4549999999999</v>
          </cell>
          <cell r="W430">
            <v>6223.4549999999999</v>
          </cell>
          <cell r="X430">
            <v>6223.4549999999999</v>
          </cell>
          <cell r="Y430">
            <v>6223.4549999999999</v>
          </cell>
          <cell r="Z430">
            <v>6224.49</v>
          </cell>
          <cell r="AA430">
            <v>82989.86039999999</v>
          </cell>
          <cell r="AB430">
            <v>118971.713025</v>
          </cell>
          <cell r="AC430">
            <v>122540.86441575001</v>
          </cell>
        </row>
        <row r="431">
          <cell r="A431" t="str">
            <v>CML_MIET_5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</row>
        <row r="432">
          <cell r="A432" t="str">
            <v>CML_MIET_6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</row>
        <row r="433">
          <cell r="A433" t="str">
            <v>CML_MIET_7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</row>
        <row r="434">
          <cell r="A434" t="str">
            <v>CML_PGK_1</v>
          </cell>
          <cell r="M434">
            <v>26141.438999999998</v>
          </cell>
          <cell r="N434">
            <v>30690.567571874995</v>
          </cell>
          <cell r="O434">
            <v>2393.35685625</v>
          </cell>
          <cell r="P434">
            <v>2417.26828875</v>
          </cell>
          <cell r="Q434">
            <v>2441.1797212500001</v>
          </cell>
          <cell r="R434">
            <v>2499.4617787499997</v>
          </cell>
          <cell r="S434">
            <v>2561.5804518750006</v>
          </cell>
          <cell r="T434">
            <v>2578.5927037500005</v>
          </cell>
          <cell r="U434">
            <v>2591.7683400000001</v>
          </cell>
          <cell r="V434">
            <v>2591.7683400000001</v>
          </cell>
          <cell r="W434">
            <v>2596.981505625</v>
          </cell>
          <cell r="X434">
            <v>2644.5997856250005</v>
          </cell>
          <cell r="Y434">
            <v>2687.0049000000004</v>
          </cell>
          <cell r="Z434">
            <v>2687.0049000000004</v>
          </cell>
          <cell r="AA434">
            <v>33926.148433124996</v>
          </cell>
          <cell r="AB434">
            <v>36131.991439787998</v>
          </cell>
          <cell r="AC434">
            <v>37731.662742690969</v>
          </cell>
        </row>
        <row r="435">
          <cell r="A435" t="str">
            <v>CML_PGK_2</v>
          </cell>
          <cell r="M435">
            <v>53192.964000000007</v>
          </cell>
          <cell r="N435">
            <v>53269.400872500017</v>
          </cell>
          <cell r="O435">
            <v>4499.9619600000005</v>
          </cell>
          <cell r="P435">
            <v>4433.1835875000006</v>
          </cell>
          <cell r="Q435">
            <v>4433.1835875000006</v>
          </cell>
          <cell r="R435">
            <v>4433.1835875000006</v>
          </cell>
          <cell r="S435">
            <v>4433.1835875000006</v>
          </cell>
          <cell r="T435">
            <v>4433.1835875000006</v>
          </cell>
          <cell r="U435">
            <v>4433.1835874999997</v>
          </cell>
          <cell r="V435">
            <v>4433.1835874999997</v>
          </cell>
          <cell r="W435">
            <v>4433.1835874999997</v>
          </cell>
          <cell r="X435">
            <v>4433.1835874999997</v>
          </cell>
          <cell r="Y435">
            <v>4433.1835874999997</v>
          </cell>
          <cell r="Z435">
            <v>4437.6030375</v>
          </cell>
          <cell r="AA435">
            <v>54903.83342692499</v>
          </cell>
          <cell r="AB435">
            <v>56604.912834847506</v>
          </cell>
          <cell r="AC435">
            <v>58358.294652161843</v>
          </cell>
        </row>
        <row r="436">
          <cell r="A436" t="str">
            <v>CML_PGK_3</v>
          </cell>
          <cell r="M436">
            <v>8142.2649999999994</v>
          </cell>
          <cell r="N436">
            <v>9311.5532774999974</v>
          </cell>
          <cell r="O436">
            <v>746.86065749999989</v>
          </cell>
          <cell r="P436">
            <v>778.60842000000002</v>
          </cell>
          <cell r="Q436">
            <v>778.60842000000002</v>
          </cell>
          <cell r="R436">
            <v>778.60842000000002</v>
          </cell>
          <cell r="S436">
            <v>778.60842000000002</v>
          </cell>
          <cell r="T436">
            <v>778.60842000000002</v>
          </cell>
          <cell r="U436">
            <v>778.60842000000002</v>
          </cell>
          <cell r="V436">
            <v>778.60842000000002</v>
          </cell>
          <cell r="W436">
            <v>778.60842000000002</v>
          </cell>
          <cell r="X436">
            <v>778.60842000000002</v>
          </cell>
          <cell r="Y436">
            <v>778.60842000000002</v>
          </cell>
          <cell r="Z436">
            <v>778.60842000000002</v>
          </cell>
          <cell r="AA436">
            <v>9819.8012434499997</v>
          </cell>
          <cell r="AB436">
            <v>10518.569695588501</v>
          </cell>
          <cell r="AC436">
            <v>11250.426433736204</v>
          </cell>
        </row>
        <row r="437">
          <cell r="A437" t="str">
            <v>CML_PGK_4</v>
          </cell>
          <cell r="M437">
            <v>149642.29600000003</v>
          </cell>
          <cell r="N437">
            <v>122590.38783749996</v>
          </cell>
          <cell r="O437">
            <v>10317.254411249998</v>
          </cell>
          <cell r="P437">
            <v>10335.878373749998</v>
          </cell>
          <cell r="Q437">
            <v>10356.497255624998</v>
          </cell>
          <cell r="R437">
            <v>10377.116137499996</v>
          </cell>
          <cell r="S437">
            <v>10392.047521875</v>
          </cell>
          <cell r="T437">
            <v>10412.666403749998</v>
          </cell>
          <cell r="U437">
            <v>10433.285285624997</v>
          </cell>
          <cell r="V437">
            <v>10448.216669999996</v>
          </cell>
          <cell r="W437">
            <v>10463.148054374999</v>
          </cell>
          <cell r="X437">
            <v>10478.079438749997</v>
          </cell>
          <cell r="Y437">
            <v>9682.7985918749982</v>
          </cell>
          <cell r="Z437">
            <v>8893.3996931249949</v>
          </cell>
          <cell r="AA437">
            <v>106582.61348252499</v>
          </cell>
          <cell r="AB437">
            <v>102278.31158168102</v>
          </cell>
          <cell r="AC437">
            <v>101240.15652995867</v>
          </cell>
        </row>
        <row r="438">
          <cell r="A438" t="str">
            <v>CML_PGK_5</v>
          </cell>
          <cell r="M438">
            <v>597522.53</v>
          </cell>
          <cell r="N438">
            <v>382969.25480017491</v>
          </cell>
          <cell r="O438">
            <v>33096.545026649997</v>
          </cell>
          <cell r="P438">
            <v>32619.049587899994</v>
          </cell>
          <cell r="Q438">
            <v>32645.973967499995</v>
          </cell>
          <cell r="R438">
            <v>32702.611151250003</v>
          </cell>
          <cell r="S438">
            <v>32749.265759999998</v>
          </cell>
          <cell r="T438">
            <v>32744.592778124996</v>
          </cell>
          <cell r="U438">
            <v>32732.323586250019</v>
          </cell>
          <cell r="V438">
            <v>32743.608450000018</v>
          </cell>
          <cell r="W438">
            <v>32632.761330000023</v>
          </cell>
          <cell r="X438">
            <v>30874.757336249982</v>
          </cell>
          <cell r="Y438">
            <v>28907.935796249993</v>
          </cell>
          <cell r="Z438">
            <v>28519.830030000001</v>
          </cell>
          <cell r="AA438">
            <v>344201.85266197531</v>
          </cell>
          <cell r="AB438">
            <v>341572.59143357177</v>
          </cell>
          <cell r="AC438">
            <v>343366.0900074236</v>
          </cell>
        </row>
        <row r="439">
          <cell r="A439" t="str">
            <v>CML_PGK_6</v>
          </cell>
          <cell r="M439">
            <v>8077.1729999999989</v>
          </cell>
          <cell r="N439">
            <v>10070.160063749996</v>
          </cell>
          <cell r="O439">
            <v>786.20014499999979</v>
          </cell>
          <cell r="P439">
            <v>843.99635625000053</v>
          </cell>
          <cell r="Q439">
            <v>843.99635625000053</v>
          </cell>
          <cell r="R439">
            <v>843.99635625000053</v>
          </cell>
          <cell r="S439">
            <v>843.99635625000053</v>
          </cell>
          <cell r="T439">
            <v>843.99635625000053</v>
          </cell>
          <cell r="U439">
            <v>843.99635625000053</v>
          </cell>
          <cell r="V439">
            <v>843.99635625000053</v>
          </cell>
          <cell r="W439">
            <v>843.99635625000053</v>
          </cell>
          <cell r="X439">
            <v>843.99635625000053</v>
          </cell>
          <cell r="Y439">
            <v>843.99635625000053</v>
          </cell>
          <cell r="Z439">
            <v>843.99635625000053</v>
          </cell>
          <cell r="AA439">
            <v>10431.79496325</v>
          </cell>
          <cell r="AB439">
            <v>10744.748812147502</v>
          </cell>
          <cell r="AC439">
            <v>11067.091276511925</v>
          </cell>
        </row>
        <row r="440">
          <cell r="A440" t="str">
            <v>CML_PGK_7</v>
          </cell>
          <cell r="M440">
            <v>87168.129915000027</v>
          </cell>
          <cell r="N440">
            <v>97313.559192243716</v>
          </cell>
          <cell r="O440">
            <v>7879.7112504750039</v>
          </cell>
          <cell r="P440">
            <v>8046.1479781125081</v>
          </cell>
          <cell r="Q440">
            <v>8089.8288981750075</v>
          </cell>
          <cell r="R440">
            <v>8134.8544902375106</v>
          </cell>
          <cell r="S440">
            <v>8148.4423971750002</v>
          </cell>
          <cell r="T440">
            <v>8154.5238458624972</v>
          </cell>
          <cell r="U440">
            <v>8120.9813933624991</v>
          </cell>
          <cell r="V440">
            <v>8088.9820396125078</v>
          </cell>
          <cell r="W440">
            <v>8112.500532206258</v>
          </cell>
          <cell r="X440">
            <v>8160.4646716875077</v>
          </cell>
          <cell r="Y440">
            <v>8188.5608476687639</v>
          </cell>
          <cell r="Z440">
            <v>8188.5608476687539</v>
          </cell>
          <cell r="AA440">
            <v>100991.2889714492</v>
          </cell>
          <cell r="AB440">
            <v>104317.4330704047</v>
          </cell>
          <cell r="AC440">
            <v>108068.85169556001</v>
          </cell>
        </row>
        <row r="441">
          <cell r="A441" t="str">
            <v>CML_PNK_1</v>
          </cell>
          <cell r="M441">
            <v>25763.707500000004</v>
          </cell>
          <cell r="N441">
            <v>30390.810742499994</v>
          </cell>
          <cell r="O441">
            <v>2364.7550624999999</v>
          </cell>
          <cell r="P441">
            <v>2388.64381125</v>
          </cell>
          <cell r="Q441">
            <v>2412.5325599999996</v>
          </cell>
          <cell r="R441">
            <v>2472.5781281249997</v>
          </cell>
          <cell r="S441">
            <v>2536.3917862499998</v>
          </cell>
          <cell r="T441">
            <v>2554.0588481249993</v>
          </cell>
          <cell r="U441">
            <v>2567.9578199999996</v>
          </cell>
          <cell r="V441">
            <v>2567.9578199999996</v>
          </cell>
          <cell r="W441">
            <v>2573.7930206249998</v>
          </cell>
          <cell r="X441">
            <v>2622.2796656249998</v>
          </cell>
          <cell r="Y441">
            <v>2664.9311099999995</v>
          </cell>
          <cell r="Z441">
            <v>2664.9311099999995</v>
          </cell>
          <cell r="AA441">
            <v>33675.184272375001</v>
          </cell>
          <cell r="AB441">
            <v>35908.174738001246</v>
          </cell>
          <cell r="AC441">
            <v>37512.750019778097</v>
          </cell>
        </row>
        <row r="442">
          <cell r="A442" t="str">
            <v>CML_PNK_2</v>
          </cell>
          <cell r="M442">
            <v>44549.185999999987</v>
          </cell>
          <cell r="N442">
            <v>44919.435764324982</v>
          </cell>
          <cell r="O442">
            <v>3789.5526535499989</v>
          </cell>
          <cell r="P442">
            <v>3738.570796049999</v>
          </cell>
          <cell r="Q442">
            <v>3738.570796049999</v>
          </cell>
          <cell r="R442">
            <v>3738.570796049999</v>
          </cell>
          <cell r="S442">
            <v>3738.570796049999</v>
          </cell>
          <cell r="T442">
            <v>3738.570796049999</v>
          </cell>
          <cell r="U442">
            <v>3738.570796049999</v>
          </cell>
          <cell r="V442">
            <v>3738.570796049999</v>
          </cell>
          <cell r="W442">
            <v>3738.570796049999</v>
          </cell>
          <cell r="X442">
            <v>3738.570796049999</v>
          </cell>
          <cell r="Y442">
            <v>3738.570796049999</v>
          </cell>
          <cell r="Z442">
            <v>3744.1751502749999</v>
          </cell>
          <cell r="AA442">
            <v>46348.032743775017</v>
          </cell>
          <cell r="AB442">
            <v>47809.648676933997</v>
          </cell>
          <cell r="AC442">
            <v>49316.443649718523</v>
          </cell>
        </row>
        <row r="443">
          <cell r="A443" t="str">
            <v>CML_PNK_3</v>
          </cell>
          <cell r="M443">
            <v>7734.7669999999998</v>
          </cell>
          <cell r="N443">
            <v>8792.0276962499993</v>
          </cell>
          <cell r="O443">
            <v>708.30388874999994</v>
          </cell>
          <cell r="P443">
            <v>734.8839825</v>
          </cell>
          <cell r="Q443">
            <v>734.8839825</v>
          </cell>
          <cell r="R443">
            <v>734.8839825</v>
          </cell>
          <cell r="S443">
            <v>734.8839825</v>
          </cell>
          <cell r="T443">
            <v>734.8839825</v>
          </cell>
          <cell r="U443">
            <v>734.8839825</v>
          </cell>
          <cell r="V443">
            <v>734.8839825</v>
          </cell>
          <cell r="W443">
            <v>734.8839825</v>
          </cell>
          <cell r="X443">
            <v>734.8839825</v>
          </cell>
          <cell r="Y443">
            <v>734.8839825</v>
          </cell>
          <cell r="Z443">
            <v>734.8839825</v>
          </cell>
          <cell r="AA443">
            <v>9247.4310030750003</v>
          </cell>
          <cell r="AB443">
            <v>9863.2397906797505</v>
          </cell>
          <cell r="AC443">
            <v>10507.674417638018</v>
          </cell>
        </row>
        <row r="444">
          <cell r="A444" t="str">
            <v>CML_PNK_4</v>
          </cell>
          <cell r="M444">
            <v>117815.258</v>
          </cell>
          <cell r="N444">
            <v>97556.781427499955</v>
          </cell>
          <cell r="O444">
            <v>8189.8380018749995</v>
          </cell>
          <cell r="P444">
            <v>8203.7435287499993</v>
          </cell>
          <cell r="Q444">
            <v>8221.6824506249995</v>
          </cell>
          <cell r="R444">
            <v>8239.6213724999998</v>
          </cell>
          <cell r="S444">
            <v>8251.5307724999984</v>
          </cell>
          <cell r="T444">
            <v>8269.4696943749987</v>
          </cell>
          <cell r="U444">
            <v>8287.4086162499989</v>
          </cell>
          <cell r="V444">
            <v>8299.3180162499993</v>
          </cell>
          <cell r="W444">
            <v>8311.2274162499998</v>
          </cell>
          <cell r="X444">
            <v>8323.1368162500003</v>
          </cell>
          <cell r="Y444">
            <v>7758.8824162499996</v>
          </cell>
          <cell r="Z444">
            <v>7200.9223256250007</v>
          </cell>
          <cell r="AA444">
            <v>86215.450526999994</v>
          </cell>
          <cell r="AB444">
            <v>82537.87272586202</v>
          </cell>
          <cell r="AC444">
            <v>81602.317430050869</v>
          </cell>
        </row>
        <row r="445">
          <cell r="A445" t="str">
            <v>CML_PNK_5</v>
          </cell>
          <cell r="M445">
            <v>124686.04199999978</v>
          </cell>
          <cell r="N445">
            <v>303115.85606107494</v>
          </cell>
          <cell r="O445">
            <v>26121.13418835001</v>
          </cell>
          <cell r="P445">
            <v>25784.345533350028</v>
          </cell>
          <cell r="Q445">
            <v>25812.400267500023</v>
          </cell>
          <cell r="R445">
            <v>25863.030785625029</v>
          </cell>
          <cell r="S445">
            <v>25904.491721250022</v>
          </cell>
          <cell r="T445">
            <v>25905.264693750025</v>
          </cell>
          <cell r="U445">
            <v>25913.112667500023</v>
          </cell>
          <cell r="V445">
            <v>25937.513741250019</v>
          </cell>
          <cell r="W445">
            <v>25851.369483750022</v>
          </cell>
          <cell r="X445">
            <v>24471.829584375027</v>
          </cell>
          <cell r="Y445">
            <v>22927.963468125032</v>
          </cell>
          <cell r="Z445">
            <v>22623.399926250029</v>
          </cell>
          <cell r="AA445">
            <v>273601.93771462492</v>
          </cell>
          <cell r="AB445">
            <v>272259.78562048275</v>
          </cell>
          <cell r="AC445">
            <v>274005.34480884392</v>
          </cell>
        </row>
        <row r="446">
          <cell r="A446" t="str">
            <v>CML_PNK_6</v>
          </cell>
          <cell r="M446">
            <v>7090.3540000000003</v>
          </cell>
          <cell r="N446">
            <v>9030.7125825000003</v>
          </cell>
          <cell r="O446">
            <v>697.82899874999998</v>
          </cell>
          <cell r="P446">
            <v>757.5348712499997</v>
          </cell>
          <cell r="Q446">
            <v>757.5348712499997</v>
          </cell>
          <cell r="R446">
            <v>757.5348712499997</v>
          </cell>
          <cell r="S446">
            <v>757.5348712499997</v>
          </cell>
          <cell r="T446">
            <v>757.5348712499997</v>
          </cell>
          <cell r="U446">
            <v>757.5348712499997</v>
          </cell>
          <cell r="V446">
            <v>757.5348712499997</v>
          </cell>
          <cell r="W446">
            <v>757.5348712499997</v>
          </cell>
          <cell r="X446">
            <v>757.5348712499997</v>
          </cell>
          <cell r="Y446">
            <v>757.5348712499997</v>
          </cell>
          <cell r="Z446">
            <v>757.5348712499997</v>
          </cell>
          <cell r="AA446">
            <v>9363.1310086500034</v>
          </cell>
          <cell r="AB446">
            <v>9644.0249389095061</v>
          </cell>
          <cell r="AC446">
            <v>9933.345687076795</v>
          </cell>
        </row>
        <row r="447">
          <cell r="A447" t="str">
            <v>CML_PNK_7</v>
          </cell>
          <cell r="M447">
            <v>88646.405115407862</v>
          </cell>
          <cell r="N447">
            <v>97013.161843595706</v>
          </cell>
          <cell r="O447">
            <v>7902.0513599049873</v>
          </cell>
          <cell r="P447">
            <v>8029.5332145725715</v>
          </cell>
          <cell r="Q447">
            <v>8067.2761172565333</v>
          </cell>
          <cell r="R447">
            <v>8105.9747260029908</v>
          </cell>
          <cell r="S447">
            <v>8117.7667631869517</v>
          </cell>
          <cell r="T447">
            <v>8118.1026970932398</v>
          </cell>
          <cell r="U447">
            <v>8088.1412041413951</v>
          </cell>
          <cell r="V447">
            <v>8064.5842911877298</v>
          </cell>
          <cell r="W447">
            <v>8086.4395129064906</v>
          </cell>
          <cell r="X447">
            <v>8128.6217782311624</v>
          </cell>
          <cell r="Y447">
            <v>8152.3350895558269</v>
          </cell>
          <cell r="Z447">
            <v>8152.3350895558251</v>
          </cell>
          <cell r="AA447">
            <v>100876.57089496772</v>
          </cell>
          <cell r="AB447">
            <v>103929.65069226101</v>
          </cell>
          <cell r="AC447">
            <v>107573.3156349795</v>
          </cell>
        </row>
        <row r="448">
          <cell r="A448" t="str">
            <v>CML_REIK_1</v>
          </cell>
          <cell r="M448">
            <v>3470.1660000000002</v>
          </cell>
          <cell r="N448">
            <v>3699.1386242999997</v>
          </cell>
          <cell r="O448">
            <v>308.26155202500001</v>
          </cell>
          <cell r="P448">
            <v>308.26155202500001</v>
          </cell>
          <cell r="Q448">
            <v>308.26155202500001</v>
          </cell>
          <cell r="R448">
            <v>308.26155202500001</v>
          </cell>
          <cell r="S448">
            <v>308.26155202500001</v>
          </cell>
          <cell r="T448">
            <v>308.26155202500001</v>
          </cell>
          <cell r="U448">
            <v>308.26155202500001</v>
          </cell>
          <cell r="V448">
            <v>308.26155202500001</v>
          </cell>
          <cell r="W448">
            <v>308.26155202500001</v>
          </cell>
          <cell r="X448">
            <v>308.26155202500001</v>
          </cell>
          <cell r="Y448">
            <v>308.26155202500001</v>
          </cell>
          <cell r="Z448">
            <v>308.26155202500001</v>
          </cell>
          <cell r="AA448">
            <v>3924.4161665198717</v>
          </cell>
          <cell r="AB448">
            <v>4163.4131110609305</v>
          </cell>
          <cell r="AC448">
            <v>4416.9649695245416</v>
          </cell>
        </row>
        <row r="449">
          <cell r="A449" t="str">
            <v>CML_REIK_2</v>
          </cell>
          <cell r="M449">
            <v>3553.8</v>
          </cell>
          <cell r="N449">
            <v>3489.0038500000023</v>
          </cell>
          <cell r="O449">
            <v>290.75032083333332</v>
          </cell>
          <cell r="P449">
            <v>290.75032083333332</v>
          </cell>
          <cell r="Q449">
            <v>290.75032083333309</v>
          </cell>
          <cell r="R449">
            <v>290.75032083333321</v>
          </cell>
          <cell r="S449">
            <v>290.75032083333321</v>
          </cell>
          <cell r="T449">
            <v>290.75032083333309</v>
          </cell>
          <cell r="U449">
            <v>290.75032083333332</v>
          </cell>
          <cell r="V449">
            <v>290.75032083333332</v>
          </cell>
          <cell r="W449">
            <v>290.75032083333332</v>
          </cell>
          <cell r="X449">
            <v>290.75032083333332</v>
          </cell>
          <cell r="Y449">
            <v>290.75032083333332</v>
          </cell>
          <cell r="Z449">
            <v>290.75032083333332</v>
          </cell>
          <cell r="AA449">
            <v>3483.2117700000026</v>
          </cell>
          <cell r="AB449">
            <v>2974.0183177499994</v>
          </cell>
          <cell r="AC449">
            <v>2974.0051413719993</v>
          </cell>
        </row>
        <row r="450">
          <cell r="A450" t="str">
            <v>CML_REIK_3</v>
          </cell>
          <cell r="M450">
            <v>2012.754387140274</v>
          </cell>
          <cell r="N450">
            <v>2145.5549999999998</v>
          </cell>
          <cell r="O450">
            <v>178.79624999999999</v>
          </cell>
          <cell r="P450">
            <v>178.79624999999999</v>
          </cell>
          <cell r="Q450">
            <v>178.79624999999999</v>
          </cell>
          <cell r="R450">
            <v>178.79624999999999</v>
          </cell>
          <cell r="S450">
            <v>178.79624999999999</v>
          </cell>
          <cell r="T450">
            <v>178.79624999999999</v>
          </cell>
          <cell r="U450">
            <v>178.79624999999999</v>
          </cell>
          <cell r="V450">
            <v>178.79624999999999</v>
          </cell>
          <cell r="W450">
            <v>178.79624999999999</v>
          </cell>
          <cell r="X450">
            <v>178.79624999999999</v>
          </cell>
          <cell r="Y450">
            <v>178.79624999999999</v>
          </cell>
          <cell r="Z450">
            <v>178.79624999999999</v>
          </cell>
          <cell r="AA450">
            <v>2275.7315319470699</v>
          </cell>
          <cell r="AB450">
            <v>2414.3235822426464</v>
          </cell>
          <cell r="AC450">
            <v>2561.3558884012236</v>
          </cell>
        </row>
        <row r="451">
          <cell r="A451" t="str">
            <v>CML_REIK_4</v>
          </cell>
          <cell r="M451">
            <v>10000.258049611339</v>
          </cell>
          <cell r="N451">
            <v>7761.2137787178035</v>
          </cell>
          <cell r="O451">
            <v>649.28929125616378</v>
          </cell>
          <cell r="P451">
            <v>649.28929125616378</v>
          </cell>
          <cell r="Q451">
            <v>644.11429125616405</v>
          </cell>
          <cell r="R451">
            <v>649.28929125616378</v>
          </cell>
          <cell r="S451">
            <v>649.28929125616378</v>
          </cell>
          <cell r="T451">
            <v>644.11429125616382</v>
          </cell>
          <cell r="U451">
            <v>649.28929125616378</v>
          </cell>
          <cell r="V451">
            <v>649.28929125616378</v>
          </cell>
          <cell r="W451">
            <v>644.11429125616405</v>
          </cell>
          <cell r="X451">
            <v>649.28929125616378</v>
          </cell>
          <cell r="Y451">
            <v>645.14929125616391</v>
          </cell>
          <cell r="Z451">
            <v>638.69657490000009</v>
          </cell>
          <cell r="AA451">
            <v>7994.0501920793376</v>
          </cell>
          <cell r="AB451">
            <v>8233.8716978417178</v>
          </cell>
          <cell r="AC451">
            <v>8480.8878487769707</v>
          </cell>
        </row>
        <row r="452">
          <cell r="A452" t="str">
            <v>CML_REIK_5</v>
          </cell>
          <cell r="M452">
            <v>10299.391034635028</v>
          </cell>
          <cell r="N452">
            <v>15693.708232291809</v>
          </cell>
          <cell r="O452">
            <v>1287.6162465131292</v>
          </cell>
          <cell r="P452">
            <v>1288.9303987938108</v>
          </cell>
          <cell r="Q452">
            <v>1297.6528480202721</v>
          </cell>
          <cell r="R452">
            <v>1304.1575812738431</v>
          </cell>
          <cell r="S452">
            <v>1304.1575812738431</v>
          </cell>
          <cell r="T452">
            <v>1310.8850812738428</v>
          </cell>
          <cell r="U452">
            <v>1310.8850812738428</v>
          </cell>
          <cell r="V452">
            <v>1312.5022687738428</v>
          </cell>
          <cell r="W452">
            <v>1319.2302862738431</v>
          </cell>
          <cell r="X452">
            <v>1319.2302862738431</v>
          </cell>
          <cell r="Y452">
            <v>1319.2302862738431</v>
          </cell>
          <cell r="Z452">
            <v>1319.2302862738431</v>
          </cell>
          <cell r="AA452">
            <v>15599.920189674162</v>
          </cell>
          <cell r="AB452">
            <v>16535.742891420818</v>
          </cell>
          <cell r="AC452">
            <v>16833.781187628527</v>
          </cell>
        </row>
        <row r="453">
          <cell r="A453" t="str">
            <v>CML_REIK_6</v>
          </cell>
          <cell r="M453">
            <v>438.34666666666658</v>
          </cell>
          <cell r="N453">
            <v>2070.0403764999992</v>
          </cell>
          <cell r="O453">
            <v>172.50336470833318</v>
          </cell>
          <cell r="P453">
            <v>172.50336470833318</v>
          </cell>
          <cell r="Q453">
            <v>172.50336470833318</v>
          </cell>
          <cell r="R453">
            <v>172.50336470833318</v>
          </cell>
          <cell r="S453">
            <v>172.50336470833318</v>
          </cell>
          <cell r="T453">
            <v>172.50336470833318</v>
          </cell>
          <cell r="U453">
            <v>172.50336470833318</v>
          </cell>
          <cell r="V453">
            <v>172.50336470833318</v>
          </cell>
          <cell r="W453">
            <v>172.50336470833318</v>
          </cell>
          <cell r="X453">
            <v>172.50336470833318</v>
          </cell>
          <cell r="Y453">
            <v>172.50336470833318</v>
          </cell>
          <cell r="Z453">
            <v>172.50336470833318</v>
          </cell>
          <cell r="AA453">
            <v>467.29946400000011</v>
          </cell>
          <cell r="AB453">
            <v>481.31844791999998</v>
          </cell>
          <cell r="AC453">
            <v>495.75800135759994</v>
          </cell>
        </row>
        <row r="454">
          <cell r="A454" t="str">
            <v>CML_REIK_7</v>
          </cell>
          <cell r="M454">
            <v>16632.211199999991</v>
          </cell>
          <cell r="N454">
            <v>23764.753794816017</v>
          </cell>
          <cell r="O454">
            <v>1060.8058084206921</v>
          </cell>
          <cell r="P454">
            <v>1527.0776383910897</v>
          </cell>
          <cell r="Q454">
            <v>1897.4921135992388</v>
          </cell>
          <cell r="R454">
            <v>1671.8135633217541</v>
          </cell>
          <cell r="S454">
            <v>1493.3294970926543</v>
          </cell>
          <cell r="T454">
            <v>3622.9610692745223</v>
          </cell>
          <cell r="U454">
            <v>2292.5194495027617</v>
          </cell>
          <cell r="V454">
            <v>1551.6276387060698</v>
          </cell>
          <cell r="W454">
            <v>2282.4761824626053</v>
          </cell>
          <cell r="X454">
            <v>1952.5146199642136</v>
          </cell>
          <cell r="Y454">
            <v>2411.2860879065247</v>
          </cell>
          <cell r="Z454">
            <v>2000.8501261738788</v>
          </cell>
          <cell r="AA454">
            <v>26339.473187568005</v>
          </cell>
          <cell r="AB454">
            <v>28561.197416548344</v>
          </cell>
          <cell r="AC454">
            <v>30612.062474132275</v>
          </cell>
        </row>
        <row r="455">
          <cell r="A455" t="str">
            <v>CML_SONK_1</v>
          </cell>
          <cell r="M455">
            <v>16864.712000000007</v>
          </cell>
          <cell r="N455">
            <v>20954.151526050009</v>
          </cell>
          <cell r="O455">
            <v>1746.1792938374972</v>
          </cell>
          <cell r="P455">
            <v>1746.1792938374974</v>
          </cell>
          <cell r="Q455">
            <v>1746.1792938374983</v>
          </cell>
          <cell r="R455">
            <v>1746.1792938374979</v>
          </cell>
          <cell r="S455">
            <v>1746.1792938374983</v>
          </cell>
          <cell r="T455">
            <v>1746.1792938374983</v>
          </cell>
          <cell r="U455">
            <v>1746.1792938374983</v>
          </cell>
          <cell r="V455">
            <v>1746.1792938374974</v>
          </cell>
          <cell r="W455">
            <v>1746.1792938374974</v>
          </cell>
          <cell r="X455">
            <v>1746.1792938374974</v>
          </cell>
          <cell r="Y455">
            <v>1746.1792938374974</v>
          </cell>
          <cell r="Z455">
            <v>1746.1792938374974</v>
          </cell>
          <cell r="AA455">
            <v>19000.340765385838</v>
          </cell>
          <cell r="AB455">
            <v>20157.461517997828</v>
          </cell>
          <cell r="AC455">
            <v>21385.050924443876</v>
          </cell>
        </row>
        <row r="456">
          <cell r="A456" t="str">
            <v>CML_SONK_2</v>
          </cell>
          <cell r="M456">
            <v>41230.1</v>
          </cell>
          <cell r="N456">
            <v>34999.993499999946</v>
          </cell>
          <cell r="O456">
            <v>2916.6661249999975</v>
          </cell>
          <cell r="P456">
            <v>2916.6661249999975</v>
          </cell>
          <cell r="Q456">
            <v>2916.6661249999975</v>
          </cell>
          <cell r="R456">
            <v>2916.6661249999975</v>
          </cell>
          <cell r="S456">
            <v>2916.6661249999975</v>
          </cell>
          <cell r="T456">
            <v>2916.6661249999975</v>
          </cell>
          <cell r="U456">
            <v>2916.6661249999975</v>
          </cell>
          <cell r="V456">
            <v>2916.6661249999975</v>
          </cell>
          <cell r="W456">
            <v>2916.6661249999975</v>
          </cell>
          <cell r="X456">
            <v>2916.6661249999975</v>
          </cell>
          <cell r="Y456">
            <v>2916.6661249999975</v>
          </cell>
          <cell r="Z456">
            <v>2916.6661249999975</v>
          </cell>
          <cell r="AA456">
            <v>36499.713754999953</v>
          </cell>
          <cell r="AB456">
            <v>34300.071847049985</v>
          </cell>
          <cell r="AC456">
            <v>34299.8262164345</v>
          </cell>
        </row>
        <row r="457">
          <cell r="A457" t="str">
            <v>CML_SONK_3</v>
          </cell>
          <cell r="M457">
            <v>5000</v>
          </cell>
          <cell r="N457">
            <v>4000.2749999999992</v>
          </cell>
          <cell r="O457">
            <v>333.35624999999999</v>
          </cell>
          <cell r="P457">
            <v>333.35624999999999</v>
          </cell>
          <cell r="Q457">
            <v>333.35624999999999</v>
          </cell>
          <cell r="R457">
            <v>333.35624999999999</v>
          </cell>
          <cell r="S457">
            <v>333.35624999999999</v>
          </cell>
          <cell r="T457">
            <v>333.35624999999999</v>
          </cell>
          <cell r="U457">
            <v>333.35624999999999</v>
          </cell>
          <cell r="V457">
            <v>333.35624999999999</v>
          </cell>
          <cell r="W457">
            <v>333.35624999999999</v>
          </cell>
          <cell r="X457">
            <v>333.35624999999999</v>
          </cell>
          <cell r="Y457">
            <v>333.35624999999999</v>
          </cell>
          <cell r="Z457">
            <v>333.35624999999999</v>
          </cell>
          <cell r="AA457">
            <v>5490.157500000003</v>
          </cell>
          <cell r="AB457">
            <v>5654.8622250000008</v>
          </cell>
          <cell r="AC457">
            <v>5824.5080917499963</v>
          </cell>
        </row>
        <row r="458">
          <cell r="A458" t="str">
            <v>CML_SONK_4</v>
          </cell>
          <cell r="M458">
            <v>33388.938236000002</v>
          </cell>
          <cell r="N458">
            <v>33457.687027064996</v>
          </cell>
          <cell r="O458">
            <v>2683.6055855887485</v>
          </cell>
          <cell r="P458">
            <v>2683.6055855887503</v>
          </cell>
          <cell r="Q458">
            <v>2994.1055855887503</v>
          </cell>
          <cell r="R458">
            <v>2684.6405855887501</v>
          </cell>
          <cell r="S458">
            <v>2684.6405855887501</v>
          </cell>
          <cell r="T458">
            <v>2996.17558558875</v>
          </cell>
          <cell r="U458">
            <v>2685.67558558875</v>
          </cell>
          <cell r="V458">
            <v>2685.67558558875</v>
          </cell>
          <cell r="W458">
            <v>2996.17558558875</v>
          </cell>
          <cell r="X458">
            <v>2685.67558558875</v>
          </cell>
          <cell r="Y458">
            <v>2685.67558558875</v>
          </cell>
          <cell r="Z458">
            <v>2992.0355855887501</v>
          </cell>
          <cell r="AA458">
            <v>38532.492182688366</v>
          </cell>
          <cell r="AB458">
            <v>40227.359217478777</v>
          </cell>
          <cell r="AC458">
            <v>42077.348386389378</v>
          </cell>
        </row>
        <row r="459">
          <cell r="A459" t="str">
            <v>CML_SONK_5</v>
          </cell>
          <cell r="M459">
            <v>-54999.722620495304</v>
          </cell>
          <cell r="N459">
            <v>25000.318570053365</v>
          </cell>
          <cell r="O459">
            <v>2083.3598808377747</v>
          </cell>
          <cell r="P459">
            <v>2083.3598808377765</v>
          </cell>
          <cell r="Q459">
            <v>2083.3598808377783</v>
          </cell>
          <cell r="R459">
            <v>2083.3598808377756</v>
          </cell>
          <cell r="S459">
            <v>2083.3598808377756</v>
          </cell>
          <cell r="T459">
            <v>2083.3598808377756</v>
          </cell>
          <cell r="U459">
            <v>2083.3598808377756</v>
          </cell>
          <cell r="V459">
            <v>2083.3598808377765</v>
          </cell>
          <cell r="W459">
            <v>2083.3598808377765</v>
          </cell>
          <cell r="X459">
            <v>2083.3598808377765</v>
          </cell>
          <cell r="Y459">
            <v>2083.3598808377765</v>
          </cell>
          <cell r="Z459">
            <v>2083.3598808377765</v>
          </cell>
          <cell r="AA459">
            <v>25000.313466989108</v>
          </cell>
          <cell r="AB459">
            <v>24999.800308082311</v>
          </cell>
          <cell r="AC459">
            <v>24999.740514639139</v>
          </cell>
        </row>
        <row r="460">
          <cell r="A460" t="str">
            <v>CML_SONK_6</v>
          </cell>
          <cell r="M460">
            <v>265.52333333333326</v>
          </cell>
          <cell r="N460">
            <v>3104.9986947500001</v>
          </cell>
          <cell r="O460">
            <v>258.74989122916662</v>
          </cell>
          <cell r="P460">
            <v>258.74989122916656</v>
          </cell>
          <cell r="Q460">
            <v>258.74989122916662</v>
          </cell>
          <cell r="R460">
            <v>258.74989122916662</v>
          </cell>
          <cell r="S460">
            <v>258.74989122916662</v>
          </cell>
          <cell r="T460">
            <v>258.74989122916656</v>
          </cell>
          <cell r="U460">
            <v>258.74989122916662</v>
          </cell>
          <cell r="V460">
            <v>258.74989122916662</v>
          </cell>
          <cell r="W460">
            <v>258.74989122916662</v>
          </cell>
          <cell r="X460">
            <v>258.74989122916662</v>
          </cell>
          <cell r="Y460">
            <v>258.74989122916662</v>
          </cell>
          <cell r="Z460">
            <v>258.74989122916656</v>
          </cell>
          <cell r="AA460">
            <v>283.06114949999994</v>
          </cell>
          <cell r="AB460">
            <v>291.55298398500008</v>
          </cell>
          <cell r="AC460">
            <v>300.29957350454998</v>
          </cell>
        </row>
        <row r="461">
          <cell r="A461" t="str">
            <v>CML_SONK_7</v>
          </cell>
          <cell r="M461">
            <v>33967.724000000002</v>
          </cell>
          <cell r="N461">
            <v>31092.677189999984</v>
          </cell>
          <cell r="O461">
            <v>4674.1160485004366</v>
          </cell>
          <cell r="P461">
            <v>1287.3495951646644</v>
          </cell>
          <cell r="Q461">
            <v>2024.0528558266292</v>
          </cell>
          <cell r="R461">
            <v>2285.1831522617053</v>
          </cell>
          <cell r="S461">
            <v>1438.5540323208631</v>
          </cell>
          <cell r="T461">
            <v>1950.1800701395307</v>
          </cell>
          <cell r="U461">
            <v>3436.8408664745921</v>
          </cell>
          <cell r="V461">
            <v>1893.9023186400507</v>
          </cell>
          <cell r="W461">
            <v>6266.5988930584008</v>
          </cell>
          <cell r="X461">
            <v>1997.9375524437689</v>
          </cell>
          <cell r="Y461">
            <v>2198.5616088591896</v>
          </cell>
          <cell r="Z461">
            <v>1639.4001963101796</v>
          </cell>
          <cell r="AA461">
            <v>35709.086675699982</v>
          </cell>
          <cell r="AB461">
            <v>39531.477199221001</v>
          </cell>
          <cell r="AC461">
            <v>42840.794006374017</v>
          </cell>
        </row>
        <row r="462">
          <cell r="A462" t="str">
            <v>CML_SPER_1</v>
          </cell>
          <cell r="M462">
            <v>2983.1520000000005</v>
          </cell>
          <cell r="N462">
            <v>3180.1891896000002</v>
          </cell>
          <cell r="O462">
            <v>265.0157658</v>
          </cell>
          <cell r="P462">
            <v>265.0157658</v>
          </cell>
          <cell r="Q462">
            <v>265.0157658</v>
          </cell>
          <cell r="R462">
            <v>265.0157658</v>
          </cell>
          <cell r="S462">
            <v>265.0157658</v>
          </cell>
          <cell r="T462">
            <v>265.0157658</v>
          </cell>
          <cell r="U462">
            <v>265.0157658</v>
          </cell>
          <cell r="V462">
            <v>265.0157658</v>
          </cell>
          <cell r="W462">
            <v>265.0157658</v>
          </cell>
          <cell r="X462">
            <v>265.0157658</v>
          </cell>
          <cell r="Y462">
            <v>265.0157658</v>
          </cell>
          <cell r="Z462">
            <v>265.0157658</v>
          </cell>
          <cell r="AA462">
            <v>3373.8627112466397</v>
          </cell>
          <cell r="AB462">
            <v>3579.330950361561</v>
          </cell>
          <cell r="AC462">
            <v>3797.3122052385802</v>
          </cell>
        </row>
        <row r="463">
          <cell r="A463" t="str">
            <v>CML_SPER_2</v>
          </cell>
          <cell r="M463">
            <v>6320</v>
          </cell>
          <cell r="N463">
            <v>4974.030099999999</v>
          </cell>
          <cell r="O463">
            <v>403.98337873603276</v>
          </cell>
          <cell r="P463">
            <v>405.45974780232058</v>
          </cell>
          <cell r="Q463">
            <v>407.67430140175219</v>
          </cell>
          <cell r="R463">
            <v>409.88885500118391</v>
          </cell>
          <cell r="S463">
            <v>415.05614673319127</v>
          </cell>
          <cell r="T463">
            <v>418.00888486576679</v>
          </cell>
          <cell r="U463">
            <v>418.00888486576679</v>
          </cell>
          <cell r="V463">
            <v>420.22343846519863</v>
          </cell>
          <cell r="W463">
            <v>423.17617659777426</v>
          </cell>
          <cell r="X463">
            <v>423.17617659777426</v>
          </cell>
          <cell r="Y463">
            <v>422.43799206463046</v>
          </cell>
          <cell r="Z463">
            <v>406.93611686860834</v>
          </cell>
          <cell r="AA463">
            <v>6589.2550500000025</v>
          </cell>
          <cell r="AB463">
            <v>6239.0149830000018</v>
          </cell>
          <cell r="AC463">
            <v>6239.3487845760001</v>
          </cell>
        </row>
        <row r="464">
          <cell r="A464" t="str">
            <v>CML_SPER_3</v>
          </cell>
          <cell r="M464">
            <v>2283.2639203071594</v>
          </cell>
          <cell r="N464">
            <v>2314.2600000000002</v>
          </cell>
          <cell r="O464">
            <v>192.85499999999999</v>
          </cell>
          <cell r="P464">
            <v>192.85499999999999</v>
          </cell>
          <cell r="Q464">
            <v>192.85499999999999</v>
          </cell>
          <cell r="R464">
            <v>192.85499999999999</v>
          </cell>
          <cell r="S464">
            <v>192.85499999999999</v>
          </cell>
          <cell r="T464">
            <v>192.85499999999999</v>
          </cell>
          <cell r="U464">
            <v>192.85499999999999</v>
          </cell>
          <cell r="V464">
            <v>192.85499999999999</v>
          </cell>
          <cell r="W464">
            <v>192.85499999999999</v>
          </cell>
          <cell r="X464">
            <v>192.85499999999999</v>
          </cell>
          <cell r="Y464">
            <v>192.85499999999999</v>
          </cell>
          <cell r="Z464">
            <v>192.85499999999999</v>
          </cell>
          <cell r="AA464">
            <v>2455.5545146351351</v>
          </cell>
          <cell r="AB464">
            <v>2605.0977845764146</v>
          </cell>
          <cell r="AC464">
            <v>2763.7482396571181</v>
          </cell>
        </row>
        <row r="465">
          <cell r="A465" t="str">
            <v>CML_SPER_4</v>
          </cell>
          <cell r="M465">
            <v>21974.458160000002</v>
          </cell>
          <cell r="N465">
            <v>21785.393413287009</v>
          </cell>
          <cell r="O465">
            <v>1813.7244511072495</v>
          </cell>
          <cell r="P465">
            <v>1813.7244511072495</v>
          </cell>
          <cell r="Q465">
            <v>1813.7244511072495</v>
          </cell>
          <cell r="R465">
            <v>1813.7244511072495</v>
          </cell>
          <cell r="S465">
            <v>1814.7594511072502</v>
          </cell>
          <cell r="T465">
            <v>1815.7944511072506</v>
          </cell>
          <cell r="U465">
            <v>1815.7944511072506</v>
          </cell>
          <cell r="V465">
            <v>1816.8294511072504</v>
          </cell>
          <cell r="W465">
            <v>1816.8294511072504</v>
          </cell>
          <cell r="X465">
            <v>1816.8294511072504</v>
          </cell>
          <cell r="Y465">
            <v>1816.8294511072504</v>
          </cell>
          <cell r="Z465">
            <v>1816.8294511072504</v>
          </cell>
          <cell r="AA465">
            <v>32419.324022836616</v>
          </cell>
          <cell r="AB465">
            <v>32962.838012146749</v>
          </cell>
          <cell r="AC465">
            <v>33635.907544582667</v>
          </cell>
        </row>
        <row r="466">
          <cell r="A466" t="str">
            <v>CML_SPER_5</v>
          </cell>
          <cell r="M466">
            <v>20067.371864618013</v>
          </cell>
          <cell r="N466">
            <v>30079.851736831548</v>
          </cell>
          <cell r="O466">
            <v>2502.7991300523581</v>
          </cell>
          <cell r="P466">
            <v>2504.4229385212866</v>
          </cell>
          <cell r="Q466">
            <v>2505.3506781445012</v>
          </cell>
          <cell r="R466">
            <v>2506.8872466852144</v>
          </cell>
          <cell r="S466">
            <v>2506.8872466852144</v>
          </cell>
          <cell r="T466">
            <v>2506.8872466852144</v>
          </cell>
          <cell r="U466">
            <v>2506.8872466852135</v>
          </cell>
          <cell r="V466">
            <v>2507.9460006744994</v>
          </cell>
          <cell r="W466">
            <v>2507.9460006745003</v>
          </cell>
          <cell r="X466">
            <v>2507.9460006745003</v>
          </cell>
          <cell r="Y466">
            <v>2507.9460006745003</v>
          </cell>
          <cell r="Z466">
            <v>2507.9460006745003</v>
          </cell>
          <cell r="AA466">
            <v>46059.414138488537</v>
          </cell>
          <cell r="AB466">
            <v>41210.774559284495</v>
          </cell>
          <cell r="AC466">
            <v>44799.216111338501</v>
          </cell>
        </row>
        <row r="467">
          <cell r="A467" t="str">
            <v>CML_SPER_6</v>
          </cell>
          <cell r="M467">
            <v>612.14</v>
          </cell>
          <cell r="N467">
            <v>1691.2317104999988</v>
          </cell>
          <cell r="O467">
            <v>140.93597587500005</v>
          </cell>
          <cell r="P467">
            <v>140.93597587500005</v>
          </cell>
          <cell r="Q467">
            <v>140.93597587500005</v>
          </cell>
          <cell r="R467">
            <v>140.93597587500005</v>
          </cell>
          <cell r="S467">
            <v>140.93597587500005</v>
          </cell>
          <cell r="T467">
            <v>140.93597587500005</v>
          </cell>
          <cell r="U467">
            <v>140.93597587500005</v>
          </cell>
          <cell r="V467">
            <v>140.93597587500005</v>
          </cell>
          <cell r="W467">
            <v>140.93597587500005</v>
          </cell>
          <cell r="X467">
            <v>140.93597587500005</v>
          </cell>
          <cell r="Y467">
            <v>140.93597587500005</v>
          </cell>
          <cell r="Z467">
            <v>140.93597587500005</v>
          </cell>
          <cell r="AA467">
            <v>652.57184699999982</v>
          </cell>
          <cell r="AB467">
            <v>672.14900240999987</v>
          </cell>
          <cell r="AC467">
            <v>692.31347248230009</v>
          </cell>
        </row>
        <row r="468">
          <cell r="A468" t="str">
            <v>CML_SPER_7</v>
          </cell>
          <cell r="M468">
            <v>18749.18900000002</v>
          </cell>
          <cell r="N468">
            <v>24035.57315172</v>
          </cell>
          <cell r="O468">
            <v>1985.6368043099994</v>
          </cell>
          <cell r="P468">
            <v>1988.22430431</v>
          </cell>
          <cell r="Q468">
            <v>2005.5088043099997</v>
          </cell>
          <cell r="R468">
            <v>1997.7463043099999</v>
          </cell>
          <cell r="S468">
            <v>2000.3338043099996</v>
          </cell>
          <cell r="T468">
            <v>2015.8588043099992</v>
          </cell>
          <cell r="U468">
            <v>2003.4215543100001</v>
          </cell>
          <cell r="V468">
            <v>2003.4215543100001</v>
          </cell>
          <cell r="W468">
            <v>2034.4715543099994</v>
          </cell>
          <cell r="X468">
            <v>2000.3165543099997</v>
          </cell>
          <cell r="Y468">
            <v>2000.3165543099997</v>
          </cell>
          <cell r="Z468">
            <v>2000.3165543099997</v>
          </cell>
          <cell r="AA468">
            <v>24997.593240000006</v>
          </cell>
          <cell r="AB468">
            <v>26770.502084175001</v>
          </cell>
          <cell r="AC468">
            <v>28548.269407783468</v>
          </cell>
        </row>
        <row r="469">
          <cell r="A469" t="str">
            <v>CML_TKA_1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</row>
        <row r="470">
          <cell r="A470" t="str">
            <v>CML_TKA_2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</row>
        <row r="471">
          <cell r="A471" t="str">
            <v>CML_TKA_3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</row>
        <row r="472">
          <cell r="A472" t="str">
            <v>CML_TKA_4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</row>
        <row r="473">
          <cell r="A473" t="str">
            <v>CML_TKA_5</v>
          </cell>
          <cell r="M473">
            <v>513475.00535521546</v>
          </cell>
          <cell r="N473">
            <v>420869.45911854017</v>
          </cell>
          <cell r="O473">
            <v>31392.224344168346</v>
          </cell>
          <cell r="P473">
            <v>31196.598710952923</v>
          </cell>
          <cell r="Q473">
            <v>32239.15387660444</v>
          </cell>
          <cell r="R473">
            <v>32802.060543169799</v>
          </cell>
          <cell r="S473">
            <v>33736.984588108193</v>
          </cell>
          <cell r="T473">
            <v>35638.998782223171</v>
          </cell>
          <cell r="U473">
            <v>42023.554433582125</v>
          </cell>
          <cell r="V473">
            <v>45298.970129420435</v>
          </cell>
          <cell r="W473">
            <v>36220.893539620942</v>
          </cell>
          <cell r="X473">
            <v>33829.05185260647</v>
          </cell>
          <cell r="Y473">
            <v>33041.607455470403</v>
          </cell>
          <cell r="Z473">
            <v>33449.360862612804</v>
          </cell>
          <cell r="AA473">
            <v>420763.59943894902</v>
          </cell>
          <cell r="AB473">
            <v>442329.33800992992</v>
          </cell>
          <cell r="AC473">
            <v>456991.19998891174</v>
          </cell>
        </row>
        <row r="474">
          <cell r="A474" t="str">
            <v>CML_TKA_6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</row>
        <row r="475">
          <cell r="A475" t="str">
            <v>CML_TKA_7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</row>
        <row r="476">
          <cell r="A476" t="str">
            <v>CML_TKI_1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</row>
        <row r="477">
          <cell r="A477" t="str">
            <v>CML_TKI_2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</row>
        <row r="478">
          <cell r="A478" t="str">
            <v>CML_TKI_3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</row>
        <row r="479">
          <cell r="A479" t="str">
            <v>CML_TKI_4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</row>
        <row r="480">
          <cell r="A480" t="str">
            <v>CML_TKI_5</v>
          </cell>
          <cell r="M480">
            <v>498975.25700000004</v>
          </cell>
          <cell r="N480">
            <v>558644.28766931396</v>
          </cell>
          <cell r="O480">
            <v>35933.152570775514</v>
          </cell>
          <cell r="P480">
            <v>34951.09928223936</v>
          </cell>
          <cell r="Q480">
            <v>38533.547219802444</v>
          </cell>
          <cell r="R480">
            <v>39505.940084124166</v>
          </cell>
          <cell r="S480">
            <v>44682.477636770127</v>
          </cell>
          <cell r="T480">
            <v>47570.116959416104</v>
          </cell>
          <cell r="U480">
            <v>53381.083592062081</v>
          </cell>
          <cell r="V480">
            <v>56612.198614708053</v>
          </cell>
          <cell r="W480">
            <v>52766.020207354042</v>
          </cell>
          <cell r="X480">
            <v>50245.299147354039</v>
          </cell>
          <cell r="Y480">
            <v>50263.313727354027</v>
          </cell>
          <cell r="Z480">
            <v>54200.038627354035</v>
          </cell>
          <cell r="AA480">
            <v>573870.49017824838</v>
          </cell>
          <cell r="AB480">
            <v>591302.49817824841</v>
          </cell>
          <cell r="AC480">
            <v>614547.3071782483</v>
          </cell>
        </row>
        <row r="481">
          <cell r="A481" t="str">
            <v>CML_TKI_6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</row>
        <row r="482">
          <cell r="A482" t="str">
            <v>CML_TKI_7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</row>
        <row r="483">
          <cell r="A483" t="str">
            <v>CML_WPHR_1</v>
          </cell>
          <cell r="M483">
            <v>50214.978999999999</v>
          </cell>
          <cell r="N483">
            <v>46999.85613</v>
          </cell>
          <cell r="O483">
            <v>3916.6546774999997</v>
          </cell>
          <cell r="P483">
            <v>3916.6546774999997</v>
          </cell>
          <cell r="Q483">
            <v>3916.6546774999997</v>
          </cell>
          <cell r="R483">
            <v>3916.6546774999997</v>
          </cell>
          <cell r="S483">
            <v>3916.6546774999997</v>
          </cell>
          <cell r="T483">
            <v>3916.6546774999997</v>
          </cell>
          <cell r="U483">
            <v>3916.6546774999997</v>
          </cell>
          <cell r="V483">
            <v>3916.6546774999997</v>
          </cell>
          <cell r="W483">
            <v>3916.6546774999997</v>
          </cell>
          <cell r="X483">
            <v>3916.6546774999997</v>
          </cell>
          <cell r="Y483">
            <v>3916.6546774999997</v>
          </cell>
          <cell r="Z483">
            <v>3916.6546774999997</v>
          </cell>
          <cell r="AA483">
            <v>46999.85613</v>
          </cell>
          <cell r="AB483">
            <v>46999.85613</v>
          </cell>
          <cell r="AC483">
            <v>46999.85613</v>
          </cell>
        </row>
        <row r="484">
          <cell r="A484" t="str">
            <v>CML_WPHR_2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</row>
        <row r="485">
          <cell r="A485" t="str">
            <v>CML_WPHR_3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</row>
        <row r="486">
          <cell r="A486" t="str">
            <v>CML_WPHR_4</v>
          </cell>
          <cell r="M486">
            <v>524</v>
          </cell>
          <cell r="N486">
            <v>764</v>
          </cell>
          <cell r="O486">
            <v>62</v>
          </cell>
          <cell r="P486">
            <v>62</v>
          </cell>
          <cell r="Q486">
            <v>63</v>
          </cell>
          <cell r="R486">
            <v>64</v>
          </cell>
          <cell r="S486">
            <v>64</v>
          </cell>
          <cell r="T486">
            <v>64</v>
          </cell>
          <cell r="U486">
            <v>64</v>
          </cell>
          <cell r="V486">
            <v>64</v>
          </cell>
          <cell r="W486">
            <v>64</v>
          </cell>
          <cell r="X486">
            <v>64</v>
          </cell>
          <cell r="Y486">
            <v>64</v>
          </cell>
          <cell r="Z486">
            <v>65</v>
          </cell>
          <cell r="AA486">
            <v>715</v>
          </cell>
          <cell r="AB486">
            <v>705</v>
          </cell>
          <cell r="AC486">
            <v>696</v>
          </cell>
        </row>
        <row r="487">
          <cell r="A487" t="str">
            <v>CML_WPHR_5</v>
          </cell>
          <cell r="M487">
            <v>79645.643318857183</v>
          </cell>
          <cell r="N487">
            <v>84858.760850057181</v>
          </cell>
          <cell r="O487">
            <v>5944.8634041714286</v>
          </cell>
          <cell r="P487">
            <v>5944.8634041714286</v>
          </cell>
          <cell r="Q487">
            <v>5944.8634041714286</v>
          </cell>
          <cell r="R487">
            <v>12704.863404171427</v>
          </cell>
          <cell r="S487">
            <v>5944.8634041714286</v>
          </cell>
          <cell r="T487">
            <v>5944.8634041714286</v>
          </cell>
          <cell r="U487">
            <v>5944.8634041714286</v>
          </cell>
          <cell r="V487">
            <v>5944.8634041714286</v>
          </cell>
          <cell r="W487">
            <v>5944.8634041714286</v>
          </cell>
          <cell r="X487">
            <v>5944.8634041714286</v>
          </cell>
          <cell r="Y487">
            <v>5945.0634041714293</v>
          </cell>
          <cell r="Z487">
            <v>12705.063404171427</v>
          </cell>
          <cell r="AA487">
            <v>103208.76085005711</v>
          </cell>
          <cell r="AB487">
            <v>113493.76085005718</v>
          </cell>
          <cell r="AC487">
            <v>124807.26085005717</v>
          </cell>
        </row>
        <row r="488">
          <cell r="A488" t="str">
            <v>CML_WPHR_6</v>
          </cell>
          <cell r="M488">
            <v>15000.001111111113</v>
          </cell>
          <cell r="N488">
            <v>28000.080083333323</v>
          </cell>
          <cell r="O488">
            <v>2333.3400069444447</v>
          </cell>
          <cell r="P488">
            <v>2333.3400069444447</v>
          </cell>
          <cell r="Q488">
            <v>2333.3400069444447</v>
          </cell>
          <cell r="R488">
            <v>2333.3400069444447</v>
          </cell>
          <cell r="S488">
            <v>2333.3400069444447</v>
          </cell>
          <cell r="T488">
            <v>2333.3400069444447</v>
          </cell>
          <cell r="U488">
            <v>2333.3400069444447</v>
          </cell>
          <cell r="V488">
            <v>2333.3400069444447</v>
          </cell>
          <cell r="W488">
            <v>2333.3400069444447</v>
          </cell>
          <cell r="X488">
            <v>2333.3400069444447</v>
          </cell>
          <cell r="Y488">
            <v>2333.3400069444447</v>
          </cell>
          <cell r="Z488">
            <v>2333.3400069444447</v>
          </cell>
          <cell r="AA488">
            <v>22000</v>
          </cell>
          <cell r="AB488">
            <v>22000</v>
          </cell>
          <cell r="AC488">
            <v>22000</v>
          </cell>
        </row>
        <row r="489">
          <cell r="A489" t="str">
            <v>CML_WPHR_7</v>
          </cell>
          <cell r="M489">
            <v>108385</v>
          </cell>
          <cell r="N489">
            <v>118500</v>
          </cell>
          <cell r="O489">
            <v>7000</v>
          </cell>
          <cell r="P489">
            <v>7000</v>
          </cell>
          <cell r="Q489">
            <v>8500</v>
          </cell>
          <cell r="R489">
            <v>9000</v>
          </cell>
          <cell r="S489">
            <v>9000</v>
          </cell>
          <cell r="T489">
            <v>12000</v>
          </cell>
          <cell r="U489">
            <v>12000</v>
          </cell>
          <cell r="V489">
            <v>7000</v>
          </cell>
          <cell r="W489">
            <v>12000</v>
          </cell>
          <cell r="X489">
            <v>10000</v>
          </cell>
          <cell r="Y489">
            <v>10000</v>
          </cell>
          <cell r="Z489">
            <v>15000</v>
          </cell>
          <cell r="AA489">
            <v>122000</v>
          </cell>
          <cell r="AB489">
            <v>125000</v>
          </cell>
          <cell r="AC489">
            <v>128000</v>
          </cell>
        </row>
        <row r="490">
          <cell r="A490" t="str">
            <v>CML_ZINS_1</v>
          </cell>
          <cell r="M490">
            <v>23327.065488608205</v>
          </cell>
          <cell r="N490">
            <v>18693.193660251665</v>
          </cell>
          <cell r="O490">
            <v>1557.7661376809556</v>
          </cell>
          <cell r="P490">
            <v>1557.7661383950908</v>
          </cell>
          <cell r="Q490">
            <v>1557.7661387027083</v>
          </cell>
          <cell r="R490">
            <v>1557.7661384148905</v>
          </cell>
          <cell r="S490">
            <v>1557.7661391168831</v>
          </cell>
          <cell r="T490">
            <v>1557.7661377096892</v>
          </cell>
          <cell r="U490">
            <v>1557.7661382887491</v>
          </cell>
          <cell r="V490">
            <v>1557.7661388813485</v>
          </cell>
          <cell r="W490">
            <v>1557.7661383586071</v>
          </cell>
          <cell r="X490">
            <v>1557.7661380644522</v>
          </cell>
          <cell r="Y490">
            <v>1557.766137869522</v>
          </cell>
          <cell r="Z490">
            <v>1557.766138051009</v>
          </cell>
          <cell r="AA490">
            <v>14498.306938003872</v>
          </cell>
          <cell r="AB490">
            <v>10742.094230151715</v>
          </cell>
          <cell r="AC490">
            <v>7751.8053919755766</v>
          </cell>
        </row>
        <row r="491">
          <cell r="A491" t="str">
            <v>CML_ZINS_2</v>
          </cell>
          <cell r="M491">
            <v>814.06173717808019</v>
          </cell>
          <cell r="N491">
            <v>658.97080647362566</v>
          </cell>
          <cell r="O491">
            <v>54.914233893968117</v>
          </cell>
          <cell r="P491">
            <v>54.914233904920366</v>
          </cell>
          <cell r="Q491">
            <v>54.914233908809251</v>
          </cell>
          <cell r="R491">
            <v>54.914233913532833</v>
          </cell>
          <cell r="S491">
            <v>54.91423392128808</v>
          </cell>
          <cell r="T491">
            <v>54.914233933012284</v>
          </cell>
          <cell r="U491">
            <v>54.914233939964561</v>
          </cell>
          <cell r="V491">
            <v>54.914233880140387</v>
          </cell>
          <cell r="W491">
            <v>54.914233787454471</v>
          </cell>
          <cell r="X491">
            <v>54.914233795178284</v>
          </cell>
          <cell r="Y491">
            <v>54.914233806508157</v>
          </cell>
          <cell r="Z491">
            <v>54.914233820625782</v>
          </cell>
          <cell r="AA491">
            <v>508.93583327467195</v>
          </cell>
          <cell r="AB491">
            <v>362.13863770913736</v>
          </cell>
          <cell r="AC491">
            <v>220.54598272029065</v>
          </cell>
        </row>
        <row r="492">
          <cell r="A492" t="str">
            <v>CML_ZINS_3</v>
          </cell>
          <cell r="M492">
            <v>696.61949369887202</v>
          </cell>
          <cell r="N492">
            <v>529.76973466293907</v>
          </cell>
          <cell r="O492">
            <v>44.147477953679129</v>
          </cell>
          <cell r="P492">
            <v>44.147477967880377</v>
          </cell>
          <cell r="Q492">
            <v>44.147477891687686</v>
          </cell>
          <cell r="R492">
            <v>44.147477903495201</v>
          </cell>
          <cell r="S492">
            <v>44.147477916696346</v>
          </cell>
          <cell r="T492">
            <v>44.14747791930705</v>
          </cell>
          <cell r="U492">
            <v>44.147477922917545</v>
          </cell>
          <cell r="V492">
            <v>44.147477904315508</v>
          </cell>
          <cell r="W492">
            <v>44.147477902319764</v>
          </cell>
          <cell r="X492">
            <v>44.14747789693044</v>
          </cell>
          <cell r="Y492">
            <v>44.147477903934742</v>
          </cell>
          <cell r="Z492">
            <v>44.147477899938963</v>
          </cell>
          <cell r="AA492">
            <v>362.91997574680971</v>
          </cell>
          <cell r="AB492">
            <v>196.07021689607387</v>
          </cell>
          <cell r="AC492">
            <v>29.220457954162242</v>
          </cell>
        </row>
        <row r="493">
          <cell r="A493" t="str">
            <v>CML_ZINS_4</v>
          </cell>
          <cell r="M493">
            <v>234543.42454484652</v>
          </cell>
          <cell r="N493">
            <v>262284.57322113321</v>
          </cell>
          <cell r="O493">
            <v>21857.047757824119</v>
          </cell>
          <cell r="P493">
            <v>21857.047775307554</v>
          </cell>
          <cell r="Q493">
            <v>21857.047772421509</v>
          </cell>
          <cell r="R493">
            <v>21857.04776835976</v>
          </cell>
          <cell r="S493">
            <v>21857.047776736996</v>
          </cell>
          <cell r="T493">
            <v>21857.047763565843</v>
          </cell>
          <cell r="U493">
            <v>21857.047760934765</v>
          </cell>
          <cell r="V493">
            <v>21857.047759703742</v>
          </cell>
          <cell r="W493">
            <v>21857.047775912524</v>
          </cell>
          <cell r="X493">
            <v>21857.047763112816</v>
          </cell>
          <cell r="Y493">
            <v>21857.047761111029</v>
          </cell>
          <cell r="Z493">
            <v>21857.047778213455</v>
          </cell>
          <cell r="AA493">
            <v>265748.09257063107</v>
          </cell>
          <cell r="AB493">
            <v>265361.69309629058</v>
          </cell>
          <cell r="AC493">
            <v>260665.26580299329</v>
          </cell>
        </row>
        <row r="494">
          <cell r="A494" t="str">
            <v>CML_ZINS_5</v>
          </cell>
          <cell r="M494">
            <v>795531.37724577344</v>
          </cell>
          <cell r="N494">
            <v>763604.94049873459</v>
          </cell>
          <cell r="O494">
            <v>63633.745052744409</v>
          </cell>
          <cell r="P494">
            <v>63633.745052566395</v>
          </cell>
          <cell r="Q494">
            <v>63633.745037826637</v>
          </cell>
          <cell r="R494">
            <v>63633.745051311314</v>
          </cell>
          <cell r="S494">
            <v>63633.745025814176</v>
          </cell>
          <cell r="T494">
            <v>63633.74505088685</v>
          </cell>
          <cell r="U494">
            <v>63633.745044695395</v>
          </cell>
          <cell r="V494">
            <v>63633.745043926858</v>
          </cell>
          <cell r="W494">
            <v>63633.745043727737</v>
          </cell>
          <cell r="X494">
            <v>63633.74505772155</v>
          </cell>
          <cell r="Y494">
            <v>63633.745044763185</v>
          </cell>
          <cell r="Z494">
            <v>63633.745031628299</v>
          </cell>
          <cell r="AA494">
            <v>750771.40562986152</v>
          </cell>
          <cell r="AB494">
            <v>710422.10594848404</v>
          </cell>
          <cell r="AC494">
            <v>670883.90795496991</v>
          </cell>
        </row>
        <row r="495">
          <cell r="A495" t="str">
            <v>CML_ZINS_6</v>
          </cell>
          <cell r="M495">
            <v>6595.44687836496</v>
          </cell>
          <cell r="N495">
            <v>11739.508388825408</v>
          </cell>
          <cell r="O495">
            <v>978.29236571950833</v>
          </cell>
          <cell r="P495">
            <v>978.29236576721041</v>
          </cell>
          <cell r="Q495">
            <v>978.29236576108724</v>
          </cell>
          <cell r="R495">
            <v>978.29236568816759</v>
          </cell>
          <cell r="S495">
            <v>978.29236572550508</v>
          </cell>
          <cell r="T495">
            <v>978.29236575374716</v>
          </cell>
          <cell r="U495">
            <v>978.29236581034638</v>
          </cell>
          <cell r="V495">
            <v>978.2923656784219</v>
          </cell>
          <cell r="W495">
            <v>978.29236577394295</v>
          </cell>
          <cell r="X495">
            <v>978.29236569762588</v>
          </cell>
          <cell r="Y495">
            <v>978.29236574966944</v>
          </cell>
          <cell r="Z495">
            <v>978.29236568141778</v>
          </cell>
          <cell r="AA495">
            <v>21534.967822478124</v>
          </cell>
          <cell r="AB495">
            <v>29541.812951219195</v>
          </cell>
          <cell r="AC495">
            <v>36120.308123040224</v>
          </cell>
        </row>
        <row r="496">
          <cell r="A496" t="str">
            <v>CML_ZINS_7</v>
          </cell>
          <cell r="M496">
            <v>201868.79348169299</v>
          </cell>
          <cell r="N496">
            <v>221243.6434074312</v>
          </cell>
          <cell r="O496">
            <v>17256.540519510745</v>
          </cell>
          <cell r="P496">
            <v>18544.282078224394</v>
          </cell>
          <cell r="Q496">
            <v>18544.282072057431</v>
          </cell>
          <cell r="R496">
            <v>18544.282084599228</v>
          </cell>
          <cell r="S496">
            <v>18544.282089263608</v>
          </cell>
          <cell r="T496">
            <v>18544.282081326219</v>
          </cell>
          <cell r="U496">
            <v>18544.282074257357</v>
          </cell>
          <cell r="V496">
            <v>18544.282065558109</v>
          </cell>
          <cell r="W496">
            <v>18544.282091842644</v>
          </cell>
          <cell r="X496">
            <v>18544.282085712606</v>
          </cell>
          <cell r="Y496">
            <v>18544.282079641693</v>
          </cell>
          <cell r="Z496">
            <v>18544.282070683472</v>
          </cell>
          <cell r="AA496">
            <v>238347.49387677535</v>
          </cell>
          <cell r="AB496">
            <v>237039.08531695988</v>
          </cell>
          <cell r="AC496">
            <v>229370.57268981513</v>
          </cell>
        </row>
        <row r="497">
          <cell r="A497" t="str">
            <v>CML_EXLO_1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</row>
        <row r="498">
          <cell r="A498" t="str">
            <v>CML_EXLO_2</v>
          </cell>
          <cell r="M498">
            <v>2000</v>
          </cell>
          <cell r="N498">
            <v>2000</v>
          </cell>
          <cell r="O498">
            <v>166.66666666666663</v>
          </cell>
          <cell r="P498">
            <v>166.66666666666663</v>
          </cell>
          <cell r="Q498">
            <v>166.66666666666663</v>
          </cell>
          <cell r="R498">
            <v>166.66666666666663</v>
          </cell>
          <cell r="S498">
            <v>166.66666666666663</v>
          </cell>
          <cell r="T498">
            <v>166.66666666666663</v>
          </cell>
          <cell r="U498">
            <v>166.66666666666663</v>
          </cell>
          <cell r="V498">
            <v>166.66666666666663</v>
          </cell>
          <cell r="W498">
            <v>166.66666666666663</v>
          </cell>
          <cell r="X498">
            <v>166.66666666666663</v>
          </cell>
          <cell r="Y498">
            <v>166.66666666666663</v>
          </cell>
          <cell r="Z498">
            <v>166.66666666666663</v>
          </cell>
          <cell r="AA498">
            <v>2000</v>
          </cell>
          <cell r="AB498">
            <v>2000</v>
          </cell>
          <cell r="AC498">
            <v>2000</v>
          </cell>
        </row>
        <row r="499">
          <cell r="A499" t="str">
            <v>CML_EXLO_3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</row>
        <row r="500">
          <cell r="A500" t="str">
            <v>CML_EXLO_4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</row>
        <row r="501">
          <cell r="A501" t="str">
            <v>CML_EXLO_5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</row>
        <row r="502">
          <cell r="A502" t="str">
            <v>CML_EXLO_6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</row>
        <row r="503">
          <cell r="A503" t="str">
            <v>CML_EXLO_7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</row>
        <row r="504">
          <cell r="A504" t="str">
            <v>CML_EXRE_1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</row>
        <row r="505">
          <cell r="A505" t="str">
            <v>CML_EXRE_2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</row>
        <row r="506">
          <cell r="A506" t="str">
            <v>CML_EXRE_3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</row>
        <row r="507">
          <cell r="A507" t="str">
            <v>CML_EXRE_4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</row>
        <row r="508">
          <cell r="A508" t="str">
            <v>CML_EXRE_5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</row>
        <row r="509">
          <cell r="A509" t="str">
            <v>CML_EXRE_6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</row>
        <row r="510">
          <cell r="A510" t="str">
            <v>CML_EXRE_7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</row>
        <row r="511">
          <cell r="A511" t="str">
            <v>CML_OTAX_1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2">
          <cell r="A512" t="str">
            <v>CML_OTAX_2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</row>
        <row r="513">
          <cell r="A513" t="str">
            <v>CML_OTAX_3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</row>
        <row r="514">
          <cell r="A514" t="str">
            <v>CML_OTAX_4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</row>
        <row r="515">
          <cell r="A515" t="str">
            <v>CML_OTAX_5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</row>
        <row r="516">
          <cell r="A516" t="str">
            <v>CML_OTAX_6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</row>
        <row r="517">
          <cell r="A517" t="str">
            <v>CML_OTAX_7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</row>
        <row r="518">
          <cell r="A518" t="str">
            <v>CML_PENS_1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</row>
        <row r="519">
          <cell r="A519" t="str">
            <v>CML_PENS_2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</row>
        <row r="520">
          <cell r="A520" t="str">
            <v>CML_PENS_3</v>
          </cell>
          <cell r="M520">
            <v>47000</v>
          </cell>
          <cell r="N520">
            <v>50000</v>
          </cell>
          <cell r="O520">
            <v>4166.666666666667</v>
          </cell>
          <cell r="P520">
            <v>4166.666666666667</v>
          </cell>
          <cell r="Q520">
            <v>4166.666666666667</v>
          </cell>
          <cell r="R520">
            <v>4166.666666666667</v>
          </cell>
          <cell r="S520">
            <v>4166.666666666667</v>
          </cell>
          <cell r="T520">
            <v>4166.666666666667</v>
          </cell>
          <cell r="U520">
            <v>4166.666666666667</v>
          </cell>
          <cell r="V520">
            <v>4166.666666666667</v>
          </cell>
          <cell r="W520">
            <v>4166.666666666667</v>
          </cell>
          <cell r="X520">
            <v>4166.666666666667</v>
          </cell>
          <cell r="Y520">
            <v>4166.666666666667</v>
          </cell>
          <cell r="Z520">
            <v>4166.666666666667</v>
          </cell>
          <cell r="AA520">
            <v>40000</v>
          </cell>
          <cell r="AB520">
            <v>40000</v>
          </cell>
          <cell r="AC520">
            <v>40000</v>
          </cell>
        </row>
        <row r="521">
          <cell r="A521" t="str">
            <v>CML_PENS_4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</row>
        <row r="522">
          <cell r="A522" t="str">
            <v>CML_PENS_5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</row>
        <row r="523">
          <cell r="A523" t="str">
            <v>CML_PENS_6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</row>
        <row r="524">
          <cell r="A524" t="str">
            <v>CML_PENS_7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</row>
        <row r="525">
          <cell r="A525" t="str">
            <v>CML_PORT_1</v>
          </cell>
          <cell r="M525">
            <v>1217.337</v>
          </cell>
          <cell r="N525">
            <v>1297.7421088499996</v>
          </cell>
          <cell r="O525">
            <v>108.1451757375</v>
          </cell>
          <cell r="P525">
            <v>108.1451757375</v>
          </cell>
          <cell r="Q525">
            <v>108.1451757375</v>
          </cell>
          <cell r="R525">
            <v>108.1451757375</v>
          </cell>
          <cell r="S525">
            <v>108.1451757375</v>
          </cell>
          <cell r="T525">
            <v>108.1451757375</v>
          </cell>
          <cell r="U525">
            <v>108.1451757375</v>
          </cell>
          <cell r="V525">
            <v>108.1451757375</v>
          </cell>
          <cell r="W525">
            <v>108.1451757375</v>
          </cell>
          <cell r="X525">
            <v>108.1451757375</v>
          </cell>
          <cell r="Y525">
            <v>108.1451757375</v>
          </cell>
          <cell r="Z525">
            <v>108.1451757375</v>
          </cell>
          <cell r="AA525">
            <v>1376.7746032789655</v>
          </cell>
          <cell r="AB525">
            <v>1460.6201766186541</v>
          </cell>
          <cell r="AC525">
            <v>1549.5719453747308</v>
          </cell>
        </row>
        <row r="526">
          <cell r="A526" t="str">
            <v>CML_PORT_2</v>
          </cell>
          <cell r="M526">
            <v>54000.1</v>
          </cell>
          <cell r="N526">
            <v>35999.970500000025</v>
          </cell>
          <cell r="O526">
            <v>2999.9371666666675</v>
          </cell>
          <cell r="P526">
            <v>2999.9371666666675</v>
          </cell>
          <cell r="Q526">
            <v>2999.9371666666675</v>
          </cell>
          <cell r="R526">
            <v>2999.9371666666675</v>
          </cell>
          <cell r="S526">
            <v>2999.9371666666675</v>
          </cell>
          <cell r="T526">
            <v>3000.0406666666677</v>
          </cell>
          <cell r="U526">
            <v>3000.0406666666672</v>
          </cell>
          <cell r="V526">
            <v>3000.0406666666677</v>
          </cell>
          <cell r="W526">
            <v>3000.0406666666677</v>
          </cell>
          <cell r="X526">
            <v>3000.0406666666677</v>
          </cell>
          <cell r="Y526">
            <v>3000.0406666666677</v>
          </cell>
          <cell r="Z526">
            <v>3000.0406666666677</v>
          </cell>
          <cell r="AA526">
            <v>36400.514985000038</v>
          </cell>
          <cell r="AB526">
            <v>35800.198774150012</v>
          </cell>
          <cell r="AC526">
            <v>35799.825323424557</v>
          </cell>
        </row>
        <row r="527">
          <cell r="A527" t="str">
            <v>CML_PORT_3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</row>
        <row r="528">
          <cell r="A528" t="str">
            <v>CML_PORT_4</v>
          </cell>
          <cell r="M528">
            <v>12076.429587890001</v>
          </cell>
          <cell r="N528">
            <v>12793.692464533082</v>
          </cell>
          <cell r="O528">
            <v>1066.0547887110897</v>
          </cell>
          <cell r="P528">
            <v>1065.0197887110899</v>
          </cell>
          <cell r="Q528">
            <v>1065.0197887110899</v>
          </cell>
          <cell r="R528">
            <v>1065.0197887110899</v>
          </cell>
          <cell r="S528">
            <v>1065.0197887110899</v>
          </cell>
          <cell r="T528">
            <v>1065.0197887110899</v>
          </cell>
          <cell r="U528">
            <v>1067.08978871109</v>
          </cell>
          <cell r="V528">
            <v>1067.08978871109</v>
          </cell>
          <cell r="W528">
            <v>1067.08978871109</v>
          </cell>
          <cell r="X528">
            <v>1067.08978871109</v>
          </cell>
          <cell r="Y528">
            <v>1067.08978871109</v>
          </cell>
          <cell r="Z528">
            <v>1067.08978871109</v>
          </cell>
          <cell r="AA528">
            <v>13423.572014963951</v>
          </cell>
          <cell r="AB528">
            <v>14062.27841716595</v>
          </cell>
          <cell r="AC528">
            <v>14752.833730332219</v>
          </cell>
        </row>
        <row r="529">
          <cell r="A529" t="str">
            <v>CML_PORT_5</v>
          </cell>
          <cell r="M529">
            <v>5000.2728859999988</v>
          </cell>
          <cell r="N529">
            <v>5174.8906902137924</v>
          </cell>
          <cell r="O529">
            <v>431.10041871052442</v>
          </cell>
          <cell r="P529">
            <v>431.16035349052447</v>
          </cell>
          <cell r="Q529">
            <v>431.19781272802436</v>
          </cell>
          <cell r="R529">
            <v>431.25774750802441</v>
          </cell>
          <cell r="S529">
            <v>431.25774750802441</v>
          </cell>
          <cell r="T529">
            <v>431.25774750802441</v>
          </cell>
          <cell r="U529">
            <v>431.25774750802441</v>
          </cell>
          <cell r="V529">
            <v>431.28022305052434</v>
          </cell>
          <cell r="W529">
            <v>431.28022305052434</v>
          </cell>
          <cell r="X529">
            <v>431.28022305052434</v>
          </cell>
          <cell r="Y529">
            <v>431.28022305052434</v>
          </cell>
          <cell r="Z529">
            <v>431.28022305052434</v>
          </cell>
          <cell r="AA529">
            <v>5330.2485433077054</v>
          </cell>
          <cell r="AB529">
            <v>5490.4284959732686</v>
          </cell>
          <cell r="AC529">
            <v>5655.2136978557364</v>
          </cell>
        </row>
        <row r="530">
          <cell r="A530" t="str">
            <v>CML_PORT_6</v>
          </cell>
          <cell r="M530">
            <v>240</v>
          </cell>
          <cell r="N530">
            <v>256.72140000000002</v>
          </cell>
          <cell r="O530">
            <v>21.393449999999998</v>
          </cell>
          <cell r="P530">
            <v>21.393449999999998</v>
          </cell>
          <cell r="Q530">
            <v>21.393449999999998</v>
          </cell>
          <cell r="R530">
            <v>21.393449999999998</v>
          </cell>
          <cell r="S530">
            <v>21.393449999999998</v>
          </cell>
          <cell r="T530">
            <v>21.393449999999998</v>
          </cell>
          <cell r="U530">
            <v>21.393449999999998</v>
          </cell>
          <cell r="V530">
            <v>21.393449999999998</v>
          </cell>
          <cell r="W530">
            <v>21.393449999999998</v>
          </cell>
          <cell r="X530">
            <v>21.393449999999998</v>
          </cell>
          <cell r="Y530">
            <v>21.393449999999998</v>
          </cell>
          <cell r="Z530">
            <v>21.393449999999998</v>
          </cell>
          <cell r="AA530">
            <v>255.85199999999998</v>
          </cell>
          <cell r="AB530">
            <v>263.52755999999999</v>
          </cell>
          <cell r="AC530">
            <v>271.43338679999999</v>
          </cell>
        </row>
        <row r="531">
          <cell r="A531" t="str">
            <v>CML_PORT_7</v>
          </cell>
          <cell r="M531">
            <v>13499.6</v>
          </cell>
          <cell r="N531">
            <v>16185.743808731995</v>
          </cell>
          <cell r="O531">
            <v>1167.6869840610009</v>
          </cell>
          <cell r="P531">
            <v>1167.6869840610009</v>
          </cell>
          <cell r="Q531">
            <v>1167.6869840610009</v>
          </cell>
          <cell r="R531">
            <v>1374.6869840610007</v>
          </cell>
          <cell r="S531">
            <v>1374.6869840610007</v>
          </cell>
          <cell r="T531">
            <v>1374.6869840610007</v>
          </cell>
          <cell r="U531">
            <v>1426.4369840610009</v>
          </cell>
          <cell r="V531">
            <v>1426.4369840610009</v>
          </cell>
          <cell r="W531">
            <v>1374.6869840610007</v>
          </cell>
          <cell r="X531">
            <v>1478.1869840610009</v>
          </cell>
          <cell r="Y531">
            <v>1426.4369840610009</v>
          </cell>
          <cell r="Z531">
            <v>1426.4369840610009</v>
          </cell>
          <cell r="AA531">
            <v>17117.266355999996</v>
          </cell>
          <cell r="AB531">
            <v>18205.619209370994</v>
          </cell>
          <cell r="AC531">
            <v>19338.877504504799</v>
          </cell>
        </row>
        <row r="532">
          <cell r="A532" t="str">
            <v>CML_SACO_1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</row>
        <row r="533">
          <cell r="A533" t="str">
            <v>CML_SACO_2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</row>
        <row r="534">
          <cell r="A534" t="str">
            <v>CML_SACO_3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</row>
        <row r="535">
          <cell r="A535" t="str">
            <v>CML_SACO_4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</row>
        <row r="536">
          <cell r="A536" t="str">
            <v>CML_SACO_5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</row>
        <row r="537">
          <cell r="A537" t="str">
            <v>CML_SACO_6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</row>
        <row r="538">
          <cell r="A538" t="str">
            <v>CML_SACO_7</v>
          </cell>
          <cell r="M538">
            <v>2250</v>
          </cell>
          <cell r="N538">
            <v>4500</v>
          </cell>
          <cell r="O538">
            <v>375</v>
          </cell>
          <cell r="P538">
            <v>300</v>
          </cell>
          <cell r="Q538">
            <v>300</v>
          </cell>
          <cell r="R538">
            <v>425</v>
          </cell>
          <cell r="S538">
            <v>425</v>
          </cell>
          <cell r="T538">
            <v>450</v>
          </cell>
          <cell r="U538">
            <v>300</v>
          </cell>
          <cell r="V538">
            <v>300</v>
          </cell>
          <cell r="W538">
            <v>375</v>
          </cell>
          <cell r="X538">
            <v>325</v>
          </cell>
          <cell r="Y538">
            <v>300</v>
          </cell>
          <cell r="Z538">
            <v>625</v>
          </cell>
          <cell r="AA538">
            <v>4950</v>
          </cell>
          <cell r="AB538">
            <v>5321.25</v>
          </cell>
          <cell r="AC538">
            <v>5587.3125</v>
          </cell>
        </row>
        <row r="539">
          <cell r="A539" t="str">
            <v>CML_SNE_1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</row>
        <row r="540">
          <cell r="A540" t="str">
            <v>CML_SNE_2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</row>
        <row r="541">
          <cell r="A541" t="str">
            <v>CML_SNE_3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</row>
        <row r="542">
          <cell r="A542" t="str">
            <v>CML_SNE_4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</row>
        <row r="543">
          <cell r="A543" t="str">
            <v>CML_SNE_5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</row>
        <row r="544">
          <cell r="A544" t="str">
            <v>CML_SNE_6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</row>
        <row r="545">
          <cell r="A545" t="str">
            <v>CML_SNE_7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</row>
        <row r="546">
          <cell r="A546" t="str">
            <v>CML_SNEL_1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</row>
        <row r="547">
          <cell r="A547" t="str">
            <v>CML_SNEL_2</v>
          </cell>
          <cell r="M547">
            <v>8000</v>
          </cell>
          <cell r="N547">
            <v>12000</v>
          </cell>
          <cell r="O547">
            <v>1000</v>
          </cell>
          <cell r="P547">
            <v>1000</v>
          </cell>
          <cell r="Q547">
            <v>1000</v>
          </cell>
          <cell r="R547">
            <v>1000</v>
          </cell>
          <cell r="S547">
            <v>1000</v>
          </cell>
          <cell r="T547">
            <v>1000</v>
          </cell>
          <cell r="U547">
            <v>1000</v>
          </cell>
          <cell r="V547">
            <v>1000</v>
          </cell>
          <cell r="W547">
            <v>1000</v>
          </cell>
          <cell r="X547">
            <v>1000</v>
          </cell>
          <cell r="Y547">
            <v>1000</v>
          </cell>
          <cell r="Z547">
            <v>1000</v>
          </cell>
          <cell r="AA547">
            <v>10000</v>
          </cell>
          <cell r="AB547">
            <v>10000</v>
          </cell>
          <cell r="AC547">
            <v>10000</v>
          </cell>
        </row>
        <row r="548">
          <cell r="A548" t="str">
            <v>CML_SNEL_3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</row>
        <row r="549">
          <cell r="A549" t="str">
            <v>CML_SNEL_4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</row>
        <row r="550">
          <cell r="A550" t="str">
            <v>CML_SNEL_5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</row>
        <row r="551">
          <cell r="A551" t="str">
            <v>CML_SNEL_6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</row>
        <row r="552">
          <cell r="A552" t="str">
            <v>CML_SNEL_7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</row>
        <row r="553">
          <cell r="A553" t="str">
            <v>CML_TACC_1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</row>
        <row r="554">
          <cell r="A554" t="str">
            <v>CML_TACC_2</v>
          </cell>
          <cell r="M554">
            <v>6529</v>
          </cell>
          <cell r="N554">
            <v>11255</v>
          </cell>
          <cell r="O554">
            <v>937.91666666666697</v>
          </cell>
          <cell r="P554">
            <v>937.91666666666663</v>
          </cell>
          <cell r="Q554">
            <v>937.91666666666663</v>
          </cell>
          <cell r="R554">
            <v>937.91666666666663</v>
          </cell>
          <cell r="S554">
            <v>937.91666666666663</v>
          </cell>
          <cell r="T554">
            <v>937.91666666666663</v>
          </cell>
          <cell r="U554">
            <v>937.91666666666663</v>
          </cell>
          <cell r="V554">
            <v>937.91666666666663</v>
          </cell>
          <cell r="W554">
            <v>937.91666666666663</v>
          </cell>
          <cell r="X554">
            <v>937.91666666666663</v>
          </cell>
          <cell r="Y554">
            <v>937.91666666666663</v>
          </cell>
          <cell r="Z554">
            <v>937.91666666666663</v>
          </cell>
          <cell r="AA554">
            <v>9729</v>
          </cell>
          <cell r="AB554">
            <v>9213.25</v>
          </cell>
          <cell r="AC554">
            <v>8471.1125000000029</v>
          </cell>
        </row>
        <row r="555">
          <cell r="A555" t="str">
            <v>CML_TACC_3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</row>
        <row r="556">
          <cell r="A556" t="str">
            <v>CML_TACC_4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</row>
        <row r="557">
          <cell r="A557" t="str">
            <v>CML_TACC_5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</row>
        <row r="558">
          <cell r="A558" t="str">
            <v>CML_TACC_6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</row>
        <row r="559">
          <cell r="A559" t="str">
            <v>CML_TACC_7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</row>
        <row r="560">
          <cell r="A560" t="str">
            <v>CML_BL0210_1_ALAN_AFA</v>
          </cell>
          <cell r="M560">
            <v>13951.349795473885</v>
          </cell>
          <cell r="N560">
            <v>13951.349795473892</v>
          </cell>
          <cell r="O560">
            <v>1162.6124829561572</v>
          </cell>
          <cell r="P560">
            <v>1162.6124829561572</v>
          </cell>
          <cell r="Q560">
            <v>1162.6124829561572</v>
          </cell>
          <cell r="R560">
            <v>1162.6124829561572</v>
          </cell>
          <cell r="S560">
            <v>1162.6124829561572</v>
          </cell>
          <cell r="T560">
            <v>1162.6124829561572</v>
          </cell>
          <cell r="U560">
            <v>1162.6124829561572</v>
          </cell>
          <cell r="V560">
            <v>1162.6124829561572</v>
          </cell>
          <cell r="W560">
            <v>1162.6124829561572</v>
          </cell>
          <cell r="X560">
            <v>1162.6124829561572</v>
          </cell>
          <cell r="Y560">
            <v>1162.6124829561572</v>
          </cell>
          <cell r="Z560">
            <v>1162.6124829561572</v>
          </cell>
          <cell r="AA560">
            <v>13951.349795473892</v>
          </cell>
          <cell r="AB560">
            <v>13951.34979547389</v>
          </cell>
          <cell r="AC560">
            <v>9464.9081265766636</v>
          </cell>
        </row>
        <row r="561">
          <cell r="A561" t="str">
            <v>CML_BL0310a_6_ALAN_AFA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</row>
        <row r="562">
          <cell r="A562" t="str">
            <v>CML_BL0310b_1_ALAN_AFA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</row>
        <row r="563">
          <cell r="A563" t="str">
            <v>CML_BL0310b_1_AUC_AFA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</row>
        <row r="564">
          <cell r="A564" t="str">
            <v>CML_BL0310b_1_INVE_AFA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</row>
        <row r="565">
          <cell r="A565" t="str">
            <v>CML_BL0310b_3_ALAN_AFA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</row>
        <row r="566">
          <cell r="A566" t="str">
            <v>CML_BL0310b_3_AUC_AFA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</row>
        <row r="567">
          <cell r="A567" t="str">
            <v>CML_BL0310b_3_INVE_AFA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</row>
        <row r="568">
          <cell r="A568" t="str">
            <v>CML_BL0310b_5_INVE_AFA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</row>
        <row r="569">
          <cell r="A569" t="str">
            <v>CML_BL0310c_1_ALAN_AFA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</row>
        <row r="570">
          <cell r="A570" t="str">
            <v>CML_BL0310c_1_INVE_AFA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</row>
        <row r="571">
          <cell r="A571" t="str">
            <v>CML_BL0320_1_ALAN_AFA</v>
          </cell>
          <cell r="M571">
            <v>22274.864997348082</v>
          </cell>
          <cell r="N571">
            <v>18474.284332121722</v>
          </cell>
          <cell r="O571">
            <v>1539.5236943428938</v>
          </cell>
          <cell r="P571">
            <v>1539.5236943428938</v>
          </cell>
          <cell r="Q571">
            <v>1539.5236943428938</v>
          </cell>
          <cell r="R571">
            <v>1539.5236943428938</v>
          </cell>
          <cell r="S571">
            <v>1539.5236943428938</v>
          </cell>
          <cell r="T571">
            <v>1539.5236943428938</v>
          </cell>
          <cell r="U571">
            <v>1539.5236943428938</v>
          </cell>
          <cell r="V571">
            <v>1539.5236943428938</v>
          </cell>
          <cell r="W571">
            <v>1539.5236943428938</v>
          </cell>
          <cell r="X571">
            <v>1539.5236943428938</v>
          </cell>
          <cell r="Y571">
            <v>1539.5236943428938</v>
          </cell>
          <cell r="Z571">
            <v>1539.5236943428938</v>
          </cell>
          <cell r="AA571">
            <v>14854.593700007879</v>
          </cell>
          <cell r="AB571">
            <v>8363.5298619196528</v>
          </cell>
          <cell r="AC571">
            <v>1469.8241753227503</v>
          </cell>
        </row>
        <row r="572">
          <cell r="A572" t="str">
            <v>CML_BL0320_1_INVE_AFA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</row>
        <row r="573">
          <cell r="A573" t="str">
            <v>CML_BL0320_2_INVE_AFA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</row>
        <row r="574">
          <cell r="A574" t="str">
            <v>CML_BL0320_3_ALAN_AFA</v>
          </cell>
          <cell r="M574">
            <v>23.944727341</v>
          </cell>
          <cell r="N574">
            <v>23.944727341</v>
          </cell>
          <cell r="O574">
            <v>1.995393945</v>
          </cell>
          <cell r="P574">
            <v>1.995393945</v>
          </cell>
          <cell r="Q574">
            <v>1.995393945</v>
          </cell>
          <cell r="R574">
            <v>1.995393945</v>
          </cell>
          <cell r="S574">
            <v>1.995393945</v>
          </cell>
          <cell r="T574">
            <v>1.995393945</v>
          </cell>
          <cell r="U574">
            <v>1.995393945</v>
          </cell>
          <cell r="V574">
            <v>1.995393945</v>
          </cell>
          <cell r="W574">
            <v>1.995393945</v>
          </cell>
          <cell r="X574">
            <v>1.995393945</v>
          </cell>
          <cell r="Y574">
            <v>1.995393945</v>
          </cell>
          <cell r="Z574">
            <v>1.995393945</v>
          </cell>
          <cell r="AA574">
            <v>23.944727341</v>
          </cell>
          <cell r="AB574">
            <v>23.944727341</v>
          </cell>
          <cell r="AC574">
            <v>16.732700645000001</v>
          </cell>
        </row>
        <row r="575">
          <cell r="A575" t="str">
            <v>CML_BL0320_3_AUC_AFA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</row>
        <row r="576">
          <cell r="A576" t="str">
            <v>CML_BL0320_3_INVE_AFA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</row>
        <row r="577">
          <cell r="A577" t="str">
            <v>CML_BL0320_4_ALAN_AFA</v>
          </cell>
          <cell r="M577">
            <v>7474.5801324607446</v>
          </cell>
          <cell r="N577">
            <v>8112.3591379172676</v>
          </cell>
          <cell r="O577">
            <v>654.76957779410577</v>
          </cell>
          <cell r="P577">
            <v>654.76957779410577</v>
          </cell>
          <cell r="Q577">
            <v>654.76957779410577</v>
          </cell>
          <cell r="R577">
            <v>665.39975293577243</v>
          </cell>
          <cell r="S577">
            <v>665.39975293577243</v>
          </cell>
          <cell r="T577">
            <v>665.39975293577243</v>
          </cell>
          <cell r="U577">
            <v>681.34501564827235</v>
          </cell>
          <cell r="V577">
            <v>681.34501564827235</v>
          </cell>
          <cell r="W577">
            <v>681.34501564827235</v>
          </cell>
          <cell r="X577">
            <v>702.60536593160566</v>
          </cell>
          <cell r="Y577">
            <v>702.60536593160566</v>
          </cell>
          <cell r="Z577">
            <v>702.60536593160566</v>
          </cell>
          <cell r="AA577">
            <v>8430.9178586890048</v>
          </cell>
          <cell r="AB577">
            <v>8430.9178586890048</v>
          </cell>
          <cell r="AC577">
            <v>7240.0167150890102</v>
          </cell>
        </row>
        <row r="578">
          <cell r="A578" t="str">
            <v>CML_BL0320_4_AUC_AFA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</row>
        <row r="579">
          <cell r="A579" t="str">
            <v>CML_BL0320_4_INVE_AFA</v>
          </cell>
          <cell r="M579">
            <v>4998.1400000000003</v>
          </cell>
          <cell r="N579">
            <v>5086.6816666666691</v>
          </cell>
          <cell r="O579">
            <v>416.51166666666671</v>
          </cell>
          <cell r="P579">
            <v>416.51166666666671</v>
          </cell>
          <cell r="Q579">
            <v>416.51166666666671</v>
          </cell>
          <cell r="R579">
            <v>416.51166666666671</v>
          </cell>
          <cell r="S579">
            <v>416.51166666666671</v>
          </cell>
          <cell r="T579">
            <v>416.51166666666666</v>
          </cell>
          <cell r="U579">
            <v>416.51166666666666</v>
          </cell>
          <cell r="V579">
            <v>416.51166666666666</v>
          </cell>
          <cell r="W579">
            <v>416.51166666666666</v>
          </cell>
          <cell r="X579">
            <v>416.51166666666666</v>
          </cell>
          <cell r="Y579">
            <v>416.51166666666666</v>
          </cell>
          <cell r="Z579">
            <v>505.05333333333306</v>
          </cell>
          <cell r="AA579">
            <v>16998.14</v>
          </cell>
          <cell r="AB579">
            <v>26703.74</v>
          </cell>
          <cell r="AC579">
            <v>40478.74</v>
          </cell>
        </row>
        <row r="580">
          <cell r="A580" t="str">
            <v>CML_BL0320_5_ALAN_AFA</v>
          </cell>
          <cell r="M580">
            <v>644863.88990195526</v>
          </cell>
          <cell r="N580">
            <v>716028.46713850647</v>
          </cell>
          <cell r="O580">
            <v>59459.757590536836</v>
          </cell>
          <cell r="P580">
            <v>59459.757590536836</v>
          </cell>
          <cell r="Q580">
            <v>59459.757590536836</v>
          </cell>
          <cell r="R580">
            <v>59564.398259374524</v>
          </cell>
          <cell r="S580">
            <v>59564.398259374524</v>
          </cell>
          <cell r="T580">
            <v>59564.398259374524</v>
          </cell>
          <cell r="U580">
            <v>59721.359262631042</v>
          </cell>
          <cell r="V580">
            <v>59721.359262631042</v>
          </cell>
          <cell r="W580">
            <v>59721.359262631042</v>
          </cell>
          <cell r="X580">
            <v>59930.640600306404</v>
          </cell>
          <cell r="Y580">
            <v>59930.640600306404</v>
          </cell>
          <cell r="Z580">
            <v>59930.640600306404</v>
          </cell>
          <cell r="AA580">
            <v>642953.80499264656</v>
          </cell>
          <cell r="AB580">
            <v>589797.82739392621</v>
          </cell>
          <cell r="AC580">
            <v>524629.4246582156</v>
          </cell>
        </row>
        <row r="581">
          <cell r="A581" t="str">
            <v>CML_BL0320_5_AUC_AFA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</row>
        <row r="582">
          <cell r="A582" t="str">
            <v>CML_BL0320_5_INVE_AFA</v>
          </cell>
          <cell r="M582">
            <v>36810.548714320874</v>
          </cell>
          <cell r="N582">
            <v>62928.99462607022</v>
          </cell>
          <cell r="O582">
            <v>3356.9409806473586</v>
          </cell>
          <cell r="P582">
            <v>3715.405732894907</v>
          </cell>
          <cell r="Q582">
            <v>4221.300014121085</v>
          </cell>
          <cell r="R582">
            <v>4571.1395293625401</v>
          </cell>
          <cell r="S582">
            <v>4828.8014873563943</v>
          </cell>
          <cell r="T582">
            <v>5194.4712820026871</v>
          </cell>
          <cell r="U582">
            <v>5472.226887102106</v>
          </cell>
          <cell r="V582">
            <v>5699.2539926163863</v>
          </cell>
          <cell r="W582">
            <v>5942.9670191833029</v>
          </cell>
          <cell r="X582">
            <v>6397.3389144387238</v>
          </cell>
          <cell r="Y582">
            <v>6574.2122488465839</v>
          </cell>
          <cell r="Z582">
            <v>6954.9365374981617</v>
          </cell>
          <cell r="AA582">
            <v>141452.35454384328</v>
          </cell>
          <cell r="AB582">
            <v>179666.64838064316</v>
          </cell>
          <cell r="AC582">
            <v>218722.16864264314</v>
          </cell>
        </row>
        <row r="583">
          <cell r="A583" t="str">
            <v>CML_BL0320_1_AUC_AFA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</row>
        <row r="584">
          <cell r="A584" t="str">
            <v>CML_BL0330a_1_ALAN_AFA</v>
          </cell>
          <cell r="M584">
            <v>4945.9172419805809</v>
          </cell>
          <cell r="N584">
            <v>4831.3719434937811</v>
          </cell>
          <cell r="O584">
            <v>402.61432862498134</v>
          </cell>
          <cell r="P584">
            <v>402.61432862498134</v>
          </cell>
          <cell r="Q584">
            <v>402.61432862498134</v>
          </cell>
          <cell r="R584">
            <v>402.61432862498134</v>
          </cell>
          <cell r="S584">
            <v>402.61432862498134</v>
          </cell>
          <cell r="T584">
            <v>402.61432862498134</v>
          </cell>
          <cell r="U584">
            <v>402.61432862498134</v>
          </cell>
          <cell r="V584">
            <v>402.61432862498134</v>
          </cell>
          <cell r="W584">
            <v>402.61432862498134</v>
          </cell>
          <cell r="X584">
            <v>402.61432862498134</v>
          </cell>
          <cell r="Y584">
            <v>402.61432862498134</v>
          </cell>
          <cell r="Z584">
            <v>402.61432862498134</v>
          </cell>
          <cell r="AA584">
            <v>4545.2744397478773</v>
          </cell>
          <cell r="AB584">
            <v>4228.2897683527535</v>
          </cell>
          <cell r="AC584">
            <v>3894.1081337043397</v>
          </cell>
        </row>
        <row r="585">
          <cell r="A585" t="str">
            <v>CML_BL0330a_1_AUC_AFA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</row>
        <row r="586">
          <cell r="A586" t="str">
            <v>CML_BL0330a_1_INVE_AFA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</row>
        <row r="587">
          <cell r="A587" t="str">
            <v>CML_BL0330a_2_INVE_AFA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</row>
        <row r="588">
          <cell r="A588" t="str">
            <v>CML_BL0330b_1_ALAN_AFA</v>
          </cell>
          <cell r="M588">
            <v>17.839759334492509</v>
          </cell>
          <cell r="N588">
            <v>30.875919185902504</v>
          </cell>
          <cell r="O588">
            <v>2.1384546037782091</v>
          </cell>
          <cell r="P588">
            <v>2.1384546037782091</v>
          </cell>
          <cell r="Q588">
            <v>2.1384546037782091</v>
          </cell>
          <cell r="R588">
            <v>2.3557239346350425</v>
          </cell>
          <cell r="S588">
            <v>2.3557239346350425</v>
          </cell>
          <cell r="T588">
            <v>2.3557239346350425</v>
          </cell>
          <cell r="U588">
            <v>2.6816279309202922</v>
          </cell>
          <cell r="V588">
            <v>2.6816279309202922</v>
          </cell>
          <cell r="W588">
            <v>2.6816279309202922</v>
          </cell>
          <cell r="X588">
            <v>3.1161665926339586</v>
          </cell>
          <cell r="Y588">
            <v>3.1161665926339586</v>
          </cell>
          <cell r="Z588">
            <v>3.1161665926339586</v>
          </cell>
          <cell r="AA588">
            <v>37.339453657062052</v>
          </cell>
          <cell r="AB588">
            <v>37.175817293425688</v>
          </cell>
          <cell r="AC588">
            <v>34.895817293425694</v>
          </cell>
        </row>
        <row r="589">
          <cell r="A589" t="str">
            <v>CML_BL0320_4_ALAN_AUAN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</row>
        <row r="590">
          <cell r="A590" t="str">
            <v>CML_BL0210_1_ALAN_RBW</v>
          </cell>
          <cell r="M590">
            <v>85763.658871192791</v>
          </cell>
          <cell r="N590">
            <v>71812.309075718906</v>
          </cell>
          <cell r="O590">
            <v>84601.046388236617</v>
          </cell>
          <cell r="P590">
            <v>83438.433905280486</v>
          </cell>
          <cell r="Q590">
            <v>82275.821422324283</v>
          </cell>
          <cell r="R590">
            <v>81113.208939368182</v>
          </cell>
          <cell r="S590">
            <v>79950.596456411964</v>
          </cell>
          <cell r="T590">
            <v>78787.983973455848</v>
          </cell>
          <cell r="U590">
            <v>77625.371490499689</v>
          </cell>
          <cell r="V590">
            <v>76462.759007543573</v>
          </cell>
          <cell r="W590">
            <v>75300.146524587326</v>
          </cell>
          <cell r="X590">
            <v>74137.53404163121</v>
          </cell>
          <cell r="Y590">
            <v>72974.921558675051</v>
          </cell>
          <cell r="Z590">
            <v>71812.309075718906</v>
          </cell>
          <cell r="AA590">
            <v>57860.959280245021</v>
          </cell>
          <cell r="AB590">
            <v>43909.609484771114</v>
          </cell>
          <cell r="AC590">
            <v>34444.701358194448</v>
          </cell>
        </row>
        <row r="591">
          <cell r="A591" t="str">
            <v>CML_BL0210_1_INVE_RBW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</row>
        <row r="592">
          <cell r="A592" t="str">
            <v>CML_BL0210_2_ALAN_RBW</v>
          </cell>
          <cell r="M592">
            <v>370.80913979040423</v>
          </cell>
          <cell r="N592">
            <v>263.62754958080848</v>
          </cell>
          <cell r="O592">
            <v>361.87734060627122</v>
          </cell>
          <cell r="P592">
            <v>352.94554142213826</v>
          </cell>
          <cell r="Q592">
            <v>344.01374223800531</v>
          </cell>
          <cell r="R592">
            <v>335.08194305387235</v>
          </cell>
          <cell r="S592">
            <v>326.15014386973934</v>
          </cell>
          <cell r="T592">
            <v>317.21834468560638</v>
          </cell>
          <cell r="U592">
            <v>308.28654550147337</v>
          </cell>
          <cell r="V592">
            <v>299.35474631734041</v>
          </cell>
          <cell r="W592">
            <v>290.4229471332074</v>
          </cell>
          <cell r="X592">
            <v>281.49114794907439</v>
          </cell>
          <cell r="Y592">
            <v>272.55934876494143</v>
          </cell>
          <cell r="Z592">
            <v>263.62754958080848</v>
          </cell>
          <cell r="AA592">
            <v>156.44595937121267</v>
          </cell>
          <cell r="AB592">
            <v>49.264369161616884</v>
          </cell>
          <cell r="AC592">
            <v>0</v>
          </cell>
        </row>
        <row r="593">
          <cell r="A593" t="str">
            <v>CML_BL0210_2_INVE_RBW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</row>
        <row r="594">
          <cell r="A594" t="str">
            <v>CML_BL0210_3_ALAN_RBW</v>
          </cell>
          <cell r="M594">
            <v>4531.6418465604593</v>
          </cell>
          <cell r="N594">
            <v>3090.9864964542526</v>
          </cell>
          <cell r="O594">
            <v>4411.5872340516107</v>
          </cell>
          <cell r="P594">
            <v>4291.5326215427558</v>
          </cell>
          <cell r="Q594">
            <v>4171.4780090339073</v>
          </cell>
          <cell r="R594">
            <v>4051.4233965250583</v>
          </cell>
          <cell r="S594">
            <v>3931.3687840162065</v>
          </cell>
          <cell r="T594">
            <v>3811.3141715073557</v>
          </cell>
          <cell r="U594">
            <v>3691.2595589985049</v>
          </cell>
          <cell r="V594">
            <v>3571.204946489654</v>
          </cell>
          <cell r="W594">
            <v>3451.1503339808028</v>
          </cell>
          <cell r="X594">
            <v>3331.0957214719533</v>
          </cell>
          <cell r="Y594">
            <v>3211.0411089631025</v>
          </cell>
          <cell r="Z594">
            <v>3090.9864964542521</v>
          </cell>
          <cell r="AA594">
            <v>1650.3311463480459</v>
          </cell>
          <cell r="AB594">
            <v>209.6757962418381</v>
          </cell>
          <cell r="AC594">
            <v>0.25691375000000011</v>
          </cell>
        </row>
        <row r="595">
          <cell r="A595" t="str">
            <v>CML_BL0210_3_INVE_RBW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</row>
        <row r="596">
          <cell r="A596" t="str">
            <v>CML_BL0210_4_ALAN_RBW</v>
          </cell>
          <cell r="M596">
            <v>4531.6418465604611</v>
          </cell>
          <cell r="N596">
            <v>3090.9864964542517</v>
          </cell>
          <cell r="O596">
            <v>4411.5872340516089</v>
          </cell>
          <cell r="P596">
            <v>4291.532621542754</v>
          </cell>
          <cell r="Q596">
            <v>4171.4780090339045</v>
          </cell>
          <cell r="R596">
            <v>4051.423396525061</v>
          </cell>
          <cell r="S596">
            <v>3931.3687840162083</v>
          </cell>
          <cell r="T596">
            <v>3811.3141715073584</v>
          </cell>
          <cell r="U596">
            <v>3691.259558998509</v>
          </cell>
          <cell r="V596">
            <v>3571.2049464896504</v>
          </cell>
          <cell r="W596">
            <v>3451.150333980806</v>
          </cell>
          <cell r="X596">
            <v>3331.0957214719538</v>
          </cell>
          <cell r="Y596">
            <v>3211.0411089631029</v>
          </cell>
          <cell r="Z596">
            <v>3090.9864964542517</v>
          </cell>
          <cell r="AA596">
            <v>1650.3311463480456</v>
          </cell>
          <cell r="AB596">
            <v>209.67579624183838</v>
          </cell>
          <cell r="AC596">
            <v>0.25691375000000011</v>
          </cell>
        </row>
        <row r="597">
          <cell r="A597" t="str">
            <v>CML_BL0210_4_INVE_RBW</v>
          </cell>
          <cell r="M597">
            <v>276565.28000000003</v>
          </cell>
          <cell r="N597">
            <v>322273.07666666672</v>
          </cell>
          <cell r="O597">
            <v>272609.39499999996</v>
          </cell>
          <cell r="P597">
            <v>266817.01</v>
          </cell>
          <cell r="Q597">
            <v>264195.875</v>
          </cell>
          <cell r="R597">
            <v>261961.52333333332</v>
          </cell>
          <cell r="S597">
            <v>256054.17166666666</v>
          </cell>
          <cell r="T597">
            <v>250146.82</v>
          </cell>
          <cell r="U597">
            <v>249657.1433333334</v>
          </cell>
          <cell r="V597">
            <v>243657.96666666662</v>
          </cell>
          <cell r="W597">
            <v>240830.04</v>
          </cell>
          <cell r="X597">
            <v>242000.68</v>
          </cell>
          <cell r="Y597">
            <v>235825.32</v>
          </cell>
          <cell r="Z597">
            <v>322273.07666666672</v>
          </cell>
          <cell r="AA597">
            <v>342524.55666666682</v>
          </cell>
          <cell r="AB597">
            <v>340944.63666666689</v>
          </cell>
          <cell r="AC597">
            <v>301826.9166666668</v>
          </cell>
        </row>
        <row r="598">
          <cell r="A598" t="str">
            <v>CML_BL0210_5_ALAN_RBW</v>
          </cell>
          <cell r="M598">
            <v>15266.807687551538</v>
          </cell>
          <cell r="N598">
            <v>17610.237910103071</v>
          </cell>
          <cell r="O598">
            <v>15550.304121347499</v>
          </cell>
          <cell r="P598">
            <v>15304.537063643464</v>
          </cell>
          <cell r="Q598">
            <v>15058.770005939423</v>
          </cell>
          <cell r="R598">
            <v>15871.529931235382</v>
          </cell>
          <cell r="S598">
            <v>15625.762873531341</v>
          </cell>
          <cell r="T598">
            <v>15379.995815827304</v>
          </cell>
          <cell r="U598">
            <v>16722.019232623268</v>
          </cell>
          <cell r="V598">
            <v>16476.252174919227</v>
          </cell>
          <cell r="W598">
            <v>16230.485117215192</v>
          </cell>
          <cell r="X598">
            <v>18101.772025511153</v>
          </cell>
          <cell r="Y598">
            <v>17856.004967807112</v>
          </cell>
          <cell r="Z598">
            <v>17610.237910103071</v>
          </cell>
          <cell r="AA598">
            <v>14661.033217654607</v>
          </cell>
          <cell r="AB598">
            <v>11711.828525206143</v>
          </cell>
          <cell r="AC598">
            <v>10613.439453750001</v>
          </cell>
        </row>
        <row r="599">
          <cell r="A599" t="str">
            <v>CML_BL0210_6_ALAN_RBW</v>
          </cell>
          <cell r="M599">
            <v>786.02246776760342</v>
          </cell>
          <cell r="N599">
            <v>579.6065805352066</v>
          </cell>
          <cell r="O599">
            <v>768.82114383156988</v>
          </cell>
          <cell r="P599">
            <v>751.61981989553726</v>
          </cell>
          <cell r="Q599">
            <v>734.41849595950407</v>
          </cell>
          <cell r="R599">
            <v>717.21717202347088</v>
          </cell>
          <cell r="S599">
            <v>700.01584808743792</v>
          </cell>
          <cell r="T599">
            <v>682.81452415140461</v>
          </cell>
          <cell r="U599">
            <v>665.61320021537165</v>
          </cell>
          <cell r="V599">
            <v>648.4118762793388</v>
          </cell>
          <cell r="W599">
            <v>631.21055234330572</v>
          </cell>
          <cell r="X599">
            <v>614.00922840727253</v>
          </cell>
          <cell r="Y599">
            <v>596.80790447123923</v>
          </cell>
          <cell r="Z599">
            <v>579.6065805352066</v>
          </cell>
          <cell r="AA599">
            <v>373.19069330280951</v>
          </cell>
          <cell r="AB599">
            <v>166.77480607041264</v>
          </cell>
          <cell r="AC599">
            <v>28.16962375</v>
          </cell>
        </row>
        <row r="600">
          <cell r="A600" t="str">
            <v>CML_BL0310a_1_ALAN_RBW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</row>
        <row r="601">
          <cell r="A601" t="str">
            <v>CML_BL0310a_6_ALAN_RBW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</row>
        <row r="602">
          <cell r="A602" t="str">
            <v>CML_BL0310b_1_ALAN_RBW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</row>
        <row r="603">
          <cell r="A603" t="str">
            <v>CML_BL0310b_1_AUC_RBW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</row>
        <row r="604">
          <cell r="A604" t="str">
            <v>CML_BL0310b_1_INVE_RBW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</row>
        <row r="605">
          <cell r="A605" t="str">
            <v>CML_BL0310b_3_ALAN_RBW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</row>
        <row r="606">
          <cell r="A606" t="str">
            <v>CML_BL0310b_3_AUC_RBW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</row>
        <row r="607">
          <cell r="A607" t="str">
            <v>CML_BL0310b_3_INVE_RBW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</row>
        <row r="608">
          <cell r="A608" t="str">
            <v>CML_BL0310b_5_INVE_RBW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</row>
        <row r="609">
          <cell r="A609" t="str">
            <v>CML_BL0310c_1_ALAN_RBW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</row>
        <row r="610">
          <cell r="A610" t="str">
            <v>CML_BL0310c_1_INVE_RBW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</row>
        <row r="611">
          <cell r="A611" t="str">
            <v>CML_BL0320_1_ALAN_RBW</v>
          </cell>
          <cell r="M611">
            <v>45530.478562617987</v>
          </cell>
          <cell r="N611">
            <v>27056.194230682271</v>
          </cell>
          <cell r="O611">
            <v>43990.954868319081</v>
          </cell>
          <cell r="P611">
            <v>42451.431174100202</v>
          </cell>
          <cell r="Q611">
            <v>40911.907479691312</v>
          </cell>
          <cell r="R611">
            <v>39372.383785372404</v>
          </cell>
          <cell r="S611">
            <v>37832.860091053532</v>
          </cell>
          <cell r="T611">
            <v>36293.336396654602</v>
          </cell>
          <cell r="U611">
            <v>34753.812702335723</v>
          </cell>
          <cell r="V611">
            <v>33214.289007926847</v>
          </cell>
          <cell r="W611">
            <v>31674.765313607932</v>
          </cell>
          <cell r="X611">
            <v>30135.241619299046</v>
          </cell>
          <cell r="Y611">
            <v>28595.71792499016</v>
          </cell>
          <cell r="Z611">
            <v>27056.194230682271</v>
          </cell>
          <cell r="AA611">
            <v>12201.600530579379</v>
          </cell>
          <cell r="AB611">
            <v>3838.0706687807474</v>
          </cell>
          <cell r="AC611">
            <v>2368.246493457998</v>
          </cell>
        </row>
        <row r="612">
          <cell r="A612" t="str">
            <v>CML_BL0320_1_INVE_RBW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</row>
        <row r="613">
          <cell r="A613" t="str">
            <v>CML_BL0320_2_INVE_RBW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</row>
        <row r="614">
          <cell r="A614" t="str">
            <v>CML_BL0320_3_ALAN_RBW</v>
          </cell>
          <cell r="M614">
            <v>88.56688265999999</v>
          </cell>
          <cell r="N614">
            <v>64.622155331000002</v>
          </cell>
          <cell r="O614">
            <v>86.571488715000001</v>
          </cell>
          <cell r="P614">
            <v>84.576094779999991</v>
          </cell>
          <cell r="Q614">
            <v>82.580700834999988</v>
          </cell>
          <cell r="R614">
            <v>80.585306880000005</v>
          </cell>
          <cell r="S614">
            <v>78.589912936000005</v>
          </cell>
          <cell r="T614">
            <v>76.594518991000001</v>
          </cell>
          <cell r="U614">
            <v>74.599125045999997</v>
          </cell>
          <cell r="V614">
            <v>72.603731101000008</v>
          </cell>
          <cell r="W614">
            <v>70.608337156000005</v>
          </cell>
          <cell r="X614">
            <v>68.612943211000001</v>
          </cell>
          <cell r="Y614">
            <v>66.617549275999991</v>
          </cell>
          <cell r="Z614">
            <v>64.622155331000002</v>
          </cell>
          <cell r="AA614">
            <v>40.677427991000002</v>
          </cell>
          <cell r="AB614">
            <v>16.732700645000001</v>
          </cell>
          <cell r="AC614">
            <v>2.8421699999999997E-17</v>
          </cell>
        </row>
        <row r="615">
          <cell r="A615" t="str">
            <v>CML_BL0320_3_AUC_RBW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</row>
        <row r="616">
          <cell r="A616" t="str">
            <v>CML_BL0320_3_INVE_RBW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</row>
        <row r="617">
          <cell r="A617" t="str">
            <v>CML_BL0320_4_ALAN_RBW</v>
          </cell>
          <cell r="M617">
            <v>52180.509663179277</v>
          </cell>
          <cell r="N617">
            <v>50370.020190601972</v>
          </cell>
          <cell r="O617">
            <v>52155.927052481165</v>
          </cell>
          <cell r="P617">
            <v>51501.157473183026</v>
          </cell>
          <cell r="Q617">
            <v>50846.38789548495</v>
          </cell>
          <cell r="R617">
            <v>51441.362076045159</v>
          </cell>
          <cell r="S617">
            <v>50775.96232270544</v>
          </cell>
          <cell r="T617">
            <v>50110.562568365633</v>
          </cell>
          <cell r="U617">
            <v>51319.77845421336</v>
          </cell>
          <cell r="V617">
            <v>50638.433438161068</v>
          </cell>
          <cell r="W617">
            <v>49957.088421508808</v>
          </cell>
          <cell r="X617">
            <v>51775.230922673196</v>
          </cell>
          <cell r="Y617">
            <v>51072.625555737606</v>
          </cell>
          <cell r="Z617">
            <v>50370.020190601972</v>
          </cell>
          <cell r="AA617">
            <v>41939.102332182978</v>
          </cell>
          <cell r="AB617">
            <v>33508.184473343979</v>
          </cell>
          <cell r="AC617">
            <v>26268.167758254967</v>
          </cell>
        </row>
        <row r="618">
          <cell r="A618" t="str">
            <v>CML_BL0320_4_AUC_RBW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</row>
        <row r="619">
          <cell r="A619" t="str">
            <v>CML_BL0320_4_INVE_RBW</v>
          </cell>
          <cell r="M619">
            <v>23142.560000000001</v>
          </cell>
          <cell r="N619">
            <v>26555.878333333345</v>
          </cell>
          <cell r="O619">
            <v>22726.048333333332</v>
          </cell>
          <cell r="P619">
            <v>22309.536666666667</v>
          </cell>
          <cell r="Q619">
            <v>21893.025000000001</v>
          </cell>
          <cell r="R619">
            <v>21476.513333333336</v>
          </cell>
          <cell r="S619">
            <v>21060.001666666671</v>
          </cell>
          <cell r="T619">
            <v>20643.490000000002</v>
          </cell>
          <cell r="U619">
            <v>20226.978333333336</v>
          </cell>
          <cell r="V619">
            <v>19810.466666666671</v>
          </cell>
          <cell r="W619">
            <v>19393.955000000013</v>
          </cell>
          <cell r="X619">
            <v>18977.443333333329</v>
          </cell>
          <cell r="Y619">
            <v>18560.931666666671</v>
          </cell>
          <cell r="Z619">
            <v>26555.878333333345</v>
          </cell>
          <cell r="AA619">
            <v>67057.738333333342</v>
          </cell>
          <cell r="AB619">
            <v>95256.998333333293</v>
          </cell>
          <cell r="AC619">
            <v>136778.25833333333</v>
          </cell>
        </row>
        <row r="620">
          <cell r="A620" t="str">
            <v>CML_BL0320_5_ALAN_RBW</v>
          </cell>
          <cell r="M620">
            <v>5730602.1454166966</v>
          </cell>
          <cell r="N620">
            <v>5105951.7633780921</v>
          </cell>
          <cell r="O620">
            <v>5680280.1963355271</v>
          </cell>
          <cell r="P620">
            <v>5620820.4387441548</v>
          </cell>
          <cell r="Q620">
            <v>5561360.6811549468</v>
          </cell>
          <cell r="R620">
            <v>5520071.8999149343</v>
          </cell>
          <cell r="S620">
            <v>5460507.5016570641</v>
          </cell>
          <cell r="T620">
            <v>5400943.103397049</v>
          </cell>
          <cell r="U620">
            <v>5368635.1696637422</v>
          </cell>
          <cell r="V620">
            <v>5308913.8104004748</v>
          </cell>
          <cell r="W620">
            <v>5249192.451137173</v>
          </cell>
          <cell r="X620">
            <v>5225813.04457819</v>
          </cell>
          <cell r="Y620">
            <v>5165882.40397905</v>
          </cell>
          <cell r="Z620">
            <v>5105951.7633780921</v>
          </cell>
          <cell r="AA620">
            <v>4462997.9583857069</v>
          </cell>
          <cell r="AB620">
            <v>3873200.1309912084</v>
          </cell>
          <cell r="AC620">
            <v>3348570.7063329844</v>
          </cell>
        </row>
        <row r="621">
          <cell r="A621" t="str">
            <v>CML_BL0320_5_AUC_RBW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</row>
        <row r="622">
          <cell r="A622" t="str">
            <v>CML_BL0320_5_INVE_RBW</v>
          </cell>
          <cell r="M622">
            <v>369491.70128567907</v>
          </cell>
          <cell r="N622">
            <v>836602.71806303097</v>
          </cell>
          <cell r="O622">
            <v>406589.34357520845</v>
          </cell>
          <cell r="P622">
            <v>450628.52777272236</v>
          </cell>
          <cell r="Q622">
            <v>511712.44011381327</v>
          </cell>
          <cell r="R622">
            <v>554910.15980307478</v>
          </cell>
          <cell r="S622">
            <v>585598.69188305177</v>
          </cell>
          <cell r="T622">
            <v>627514.07351404417</v>
          </cell>
          <cell r="U622">
            <v>663538.57496667968</v>
          </cell>
          <cell r="V622">
            <v>690249.68277016352</v>
          </cell>
          <cell r="W622">
            <v>718415.04596813349</v>
          </cell>
          <cell r="X622">
            <v>773423.96012925822</v>
          </cell>
          <cell r="Y622">
            <v>794171.9203016368</v>
          </cell>
          <cell r="Z622">
            <v>836602.71806303097</v>
          </cell>
          <cell r="AA622">
            <v>1374804.2354490983</v>
          </cell>
          <cell r="AB622">
            <v>1633790.287068455</v>
          </cell>
          <cell r="AC622">
            <v>1841862.618425813</v>
          </cell>
        </row>
        <row r="623">
          <cell r="A623" t="str">
            <v>CML_BL0320_1_AUC_RBW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</row>
        <row r="624">
          <cell r="A624" t="str">
            <v>CML_BL0330a_1_ALAN_RBW</v>
          </cell>
          <cell r="M624">
            <v>34176.939158009271</v>
          </cell>
          <cell r="N624">
            <v>29345.567214564649</v>
          </cell>
          <cell r="O624">
            <v>33774.324829340294</v>
          </cell>
          <cell r="P624">
            <v>33371.710500873349</v>
          </cell>
          <cell r="Q624">
            <v>32969.096172205376</v>
          </cell>
          <cell r="R624">
            <v>32566.4818435384</v>
          </cell>
          <cell r="S624">
            <v>32163.867514819442</v>
          </cell>
          <cell r="T624">
            <v>31761.253186182461</v>
          </cell>
          <cell r="U624">
            <v>31358.6388576545</v>
          </cell>
          <cell r="V624">
            <v>30956.024529006532</v>
          </cell>
          <cell r="W624">
            <v>30553.410200368569</v>
          </cell>
          <cell r="X624">
            <v>30150.795871740607</v>
          </cell>
          <cell r="Y624">
            <v>29748.181543093626</v>
          </cell>
          <cell r="Z624">
            <v>29345.567214564649</v>
          </cell>
          <cell r="AA624">
            <v>24800.292774796671</v>
          </cell>
          <cell r="AB624">
            <v>20572.003006366049</v>
          </cell>
          <cell r="AC624">
            <v>16677.894872627632</v>
          </cell>
        </row>
        <row r="625">
          <cell r="A625" t="str">
            <v>CML_BL0330a_1_AUC_RBW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</row>
        <row r="626">
          <cell r="A626" t="str">
            <v>CML_BL0330a_1_INVE_RBW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</row>
        <row r="627">
          <cell r="A627" t="str">
            <v>CML_BL0330a_2_INVE_RBW</v>
          </cell>
          <cell r="B627" t="str">
            <v>aus rev_divid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</row>
        <row r="628">
          <cell r="A628" t="str">
            <v>CML_BL0330b_1_ALAN_RBW</v>
          </cell>
          <cell r="M628">
            <v>495.10254066550738</v>
          </cell>
          <cell r="N628">
            <v>659.76892147960484</v>
          </cell>
          <cell r="O628">
            <v>512.51831606172914</v>
          </cell>
          <cell r="P628">
            <v>510.37986145795111</v>
          </cell>
          <cell r="Q628">
            <v>508.24140685417291</v>
          </cell>
          <cell r="R628">
            <v>544.99414291953769</v>
          </cell>
          <cell r="S628">
            <v>542.63841898490273</v>
          </cell>
          <cell r="T628">
            <v>540.28269505026765</v>
          </cell>
          <cell r="U628">
            <v>596.26375711934736</v>
          </cell>
          <cell r="V628">
            <v>593.58212918842707</v>
          </cell>
          <cell r="W628">
            <v>590.90050125750679</v>
          </cell>
          <cell r="X628">
            <v>666.00125466487293</v>
          </cell>
          <cell r="Y628">
            <v>662.88508807223877</v>
          </cell>
          <cell r="Z628">
            <v>659.76892147960484</v>
          </cell>
          <cell r="AA628">
            <v>622.42946782254296</v>
          </cell>
          <cell r="AB628">
            <v>585.25365052911707</v>
          </cell>
          <cell r="AC628">
            <v>550.3578332356916</v>
          </cell>
        </row>
        <row r="629">
          <cell r="A629" t="str">
            <v>CML_BL0340_1_ALAN_RBW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</row>
        <row r="630">
          <cell r="A630" t="str">
            <v>CML_BL0340_1_AUC_RBW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</row>
        <row r="631">
          <cell r="A631" t="str">
            <v>CML_BL0340_3_ALAN_RBW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</row>
        <row r="632">
          <cell r="A632" t="str">
            <v>CML_BL0340_3_AUC_RBW</v>
          </cell>
          <cell r="K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</row>
        <row r="633">
          <cell r="A633" t="str">
            <v>CML_BL0340_4_ALAN_RBW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</row>
        <row r="634">
          <cell r="A634" t="str">
            <v>CML_BL0340_4_AUC_RBW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</row>
        <row r="635">
          <cell r="A635" t="str">
            <v>CML_BL0340_5_ALAN_RBW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</row>
        <row r="636">
          <cell r="A636" t="str">
            <v>CML_BL0340_5_AUC_RBW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</row>
        <row r="637">
          <cell r="A637" t="str">
            <v>CML_BL0340_1_AUC_RBW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</row>
        <row r="638">
          <cell r="A638" t="str">
            <v>CML_BL0460_3_INVE_RBW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</row>
        <row r="639">
          <cell r="A639" t="str">
            <v>CML_BL0210_1_INVE_AIB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</row>
        <row r="640">
          <cell r="A640" t="str">
            <v>CML_BL0210_2_INVE_AIB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</row>
        <row r="641">
          <cell r="A641" t="str">
            <v>CML_BL0210_3_INVE_AIB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</row>
        <row r="642">
          <cell r="A642" t="str">
            <v>CML_BL0210_4_INVE_AIB</v>
          </cell>
          <cell r="M642">
            <v>18365</v>
          </cell>
          <cell r="N642">
            <v>139843</v>
          </cell>
          <cell r="O642">
            <v>16528.5</v>
          </cell>
          <cell r="P642">
            <v>16528.5</v>
          </cell>
          <cell r="Q642">
            <v>19353.5</v>
          </cell>
          <cell r="R642">
            <v>15680.5</v>
          </cell>
          <cell r="S642">
            <v>15680.5</v>
          </cell>
          <cell r="T642">
            <v>149873.5</v>
          </cell>
          <cell r="U642">
            <v>144364</v>
          </cell>
          <cell r="V642">
            <v>144364</v>
          </cell>
          <cell r="W642">
            <v>147189</v>
          </cell>
          <cell r="X642">
            <v>139843</v>
          </cell>
          <cell r="Y642">
            <v>139843</v>
          </cell>
          <cell r="Z642">
            <v>139843</v>
          </cell>
          <cell r="AA642">
            <v>147527</v>
          </cell>
          <cell r="AB642">
            <v>137999</v>
          </cell>
          <cell r="AC642">
            <v>133760</v>
          </cell>
        </row>
        <row r="643">
          <cell r="A643" t="str">
            <v>CML_BL0310b_1_AUC_AIB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</row>
        <row r="644">
          <cell r="A644" t="str">
            <v>CML_BL0310b_1_INVE_AIB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</row>
        <row r="645">
          <cell r="A645" t="str">
            <v>CML_BL0310b_3_AUC_AIB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</row>
        <row r="646">
          <cell r="A646" t="str">
            <v>CML_BL0310b_3_INVE_AIB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</row>
        <row r="647">
          <cell r="A647" t="str">
            <v>CML_BL0310b_5_INVE_AIB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</row>
        <row r="648">
          <cell r="A648" t="str">
            <v>CML_BL0310c_1_INVE_AIB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</row>
        <row r="649">
          <cell r="A649" t="str">
            <v>CML_BL0320_1_INVE_AIB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</row>
        <row r="650">
          <cell r="A650" t="str">
            <v>CML_BL0320_2_INVE_AIB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</row>
        <row r="651">
          <cell r="A651" t="str">
            <v>CML_BL0320_3_AUC_AIB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</row>
        <row r="652">
          <cell r="A652" t="str">
            <v>CML_BL0320_3_INVE_AIB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</row>
        <row r="653">
          <cell r="A653" t="str">
            <v>CML_BL0320_4_AUC_AIB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</row>
        <row r="654">
          <cell r="A654" t="str">
            <v>CML_BL0320_4_INVE_AIB</v>
          </cell>
          <cell r="M654">
            <v>0</v>
          </cell>
          <cell r="N654">
            <v>57500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32500</v>
          </cell>
          <cell r="U654">
            <v>32500</v>
          </cell>
          <cell r="V654">
            <v>32500</v>
          </cell>
          <cell r="W654">
            <v>32500</v>
          </cell>
          <cell r="X654">
            <v>32500</v>
          </cell>
          <cell r="Y654">
            <v>32500</v>
          </cell>
          <cell r="Z654">
            <v>57500</v>
          </cell>
          <cell r="AA654">
            <v>54903</v>
          </cell>
          <cell r="AB654">
            <v>82000</v>
          </cell>
          <cell r="AC654">
            <v>78261</v>
          </cell>
        </row>
        <row r="655">
          <cell r="A655" t="str">
            <v>CML_BL0320_5_AUC_AIB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</row>
        <row r="656">
          <cell r="A656" t="str">
            <v>CML_BL0320_5_INVE_AIB</v>
          </cell>
          <cell r="M656">
            <v>32902.25</v>
          </cell>
          <cell r="N656">
            <v>9782.5719299115372</v>
          </cell>
          <cell r="O656">
            <v>30028.691666666666</v>
          </cell>
          <cell r="P656">
            <v>30445.358333333315</v>
          </cell>
          <cell r="Q656">
            <v>30862.025000000001</v>
          </cell>
          <cell r="R656">
            <v>25054.138243243222</v>
          </cell>
          <cell r="S656">
            <v>25970.804909909893</v>
          </cell>
          <cell r="T656">
            <v>27921.763146127771</v>
          </cell>
          <cell r="U656">
            <v>18967.754812794446</v>
          </cell>
          <cell r="V656">
            <v>19669.453911893557</v>
          </cell>
          <cell r="W656">
            <v>20381.904362343965</v>
          </cell>
          <cell r="X656">
            <v>7736.9142722538718</v>
          </cell>
          <cell r="Y656">
            <v>8830.770128109707</v>
          </cell>
          <cell r="Z656">
            <v>9782.5719299115372</v>
          </cell>
          <cell r="AA656">
            <v>3999.9999999999272</v>
          </cell>
          <cell r="AB656">
            <v>-1.5279510989785194E-10</v>
          </cell>
          <cell r="AC656">
            <v>-1.0913936421275139E-10</v>
          </cell>
        </row>
        <row r="657">
          <cell r="A657" t="str">
            <v>CML_BL0320_1_AUC_AIB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</row>
        <row r="658">
          <cell r="A658" t="str">
            <v>CML_BL0330a_1_AUC_AIB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</row>
        <row r="659">
          <cell r="A659" t="str">
            <v>CML_BL0330a_1_INVE_AIB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</row>
        <row r="660">
          <cell r="A660" t="str">
            <v>CML_BL0330a_2_INVE_AIB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</row>
        <row r="661">
          <cell r="A661" t="str">
            <v>CML_BL0460_3_INVE_AIB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</row>
        <row r="662">
          <cell r="A662" t="str">
            <v>PERS_01</v>
          </cell>
          <cell r="J662">
            <v>0</v>
          </cell>
          <cell r="K662">
            <v>0</v>
          </cell>
          <cell r="L662">
            <v>1077.25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</row>
        <row r="663">
          <cell r="A663" t="str">
            <v>PERS_02</v>
          </cell>
          <cell r="H663" t="str">
            <v>ManOldData, ManInpFin</v>
          </cell>
          <cell r="J663">
            <v>0</v>
          </cell>
          <cell r="K663">
            <v>0</v>
          </cell>
          <cell r="L663">
            <v>2465.88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</row>
        <row r="664">
          <cell r="A664" t="str">
            <v>PERS_03</v>
          </cell>
          <cell r="H664" t="str">
            <v>ManOldData, ManInpFin</v>
          </cell>
          <cell r="J664">
            <v>0</v>
          </cell>
          <cell r="K664">
            <v>0</v>
          </cell>
          <cell r="L664">
            <v>4550.3999999999996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</row>
        <row r="665">
          <cell r="A665" t="str">
            <v>PERS_04</v>
          </cell>
          <cell r="H665" t="str">
            <v>ManInpFin</v>
          </cell>
          <cell r="J665">
            <v>0</v>
          </cell>
          <cell r="K665">
            <v>0</v>
          </cell>
          <cell r="L665">
            <v>1114.8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</row>
        <row r="666">
          <cell r="A666" t="str">
            <v>PERS_05</v>
          </cell>
          <cell r="J666">
            <v>0</v>
          </cell>
          <cell r="K666">
            <v>0</v>
          </cell>
          <cell r="L666">
            <v>391.01100000000014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</row>
        <row r="667">
          <cell r="A667" t="str">
            <v>PERS_06</v>
          </cell>
          <cell r="J667">
            <v>0</v>
          </cell>
          <cell r="K667">
            <v>0</v>
          </cell>
          <cell r="L667">
            <v>734.2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</row>
        <row r="668">
          <cell r="A668" t="str">
            <v>PERS_98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</row>
        <row r="669">
          <cell r="A669" t="str">
            <v>taxrate</v>
          </cell>
          <cell r="M669">
            <v>0.21</v>
          </cell>
          <cell r="N669">
            <v>0.21</v>
          </cell>
          <cell r="O669">
            <v>0.21</v>
          </cell>
          <cell r="P669">
            <v>0.21</v>
          </cell>
          <cell r="Q669">
            <v>0.21</v>
          </cell>
          <cell r="R669">
            <v>0.21</v>
          </cell>
          <cell r="S669">
            <v>0.21</v>
          </cell>
          <cell r="T669">
            <v>0.21</v>
          </cell>
          <cell r="U669">
            <v>0.21</v>
          </cell>
          <cell r="V669">
            <v>0.21</v>
          </cell>
          <cell r="W669">
            <v>0.21</v>
          </cell>
          <cell r="X669">
            <v>0.21</v>
          </cell>
          <cell r="Y669">
            <v>0.21</v>
          </cell>
          <cell r="Z669">
            <v>0.21</v>
          </cell>
          <cell r="AA669">
            <v>0.21</v>
          </cell>
          <cell r="AB669">
            <v>0.21</v>
          </cell>
          <cell r="AC669">
            <v>0.21</v>
          </cell>
        </row>
        <row r="670">
          <cell r="A670" t="str">
            <v>Dividend_payment_planned</v>
          </cell>
          <cell r="M670">
            <v>0</v>
          </cell>
          <cell r="N670">
            <v>491331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491331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573219</v>
          </cell>
          <cell r="AB670">
            <v>573219</v>
          </cell>
          <cell r="AC670">
            <v>573219</v>
          </cell>
        </row>
        <row r="671">
          <cell r="A671" t="str">
            <v>HPT_Mostar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</row>
        <row r="672">
          <cell r="A672" t="str">
            <v>KDS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</row>
        <row r="673">
          <cell r="A673" t="str">
            <v>ERONET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</row>
        <row r="674">
          <cell r="A674" t="str">
            <v>acquisition cost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</row>
        <row r="675">
          <cell r="A675" t="str">
            <v>add_divid_paym_aaprais_not tax deductable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324665</v>
          </cell>
          <cell r="AA675">
            <v>0</v>
          </cell>
          <cell r="AB675">
            <v>0</v>
          </cell>
          <cell r="AC675">
            <v>0</v>
          </cell>
        </row>
        <row r="676">
          <cell r="A676" t="str">
            <v>taxrate_assapraisl</v>
          </cell>
          <cell r="M676">
            <v>0.2</v>
          </cell>
          <cell r="N676">
            <v>0.2</v>
          </cell>
          <cell r="O676">
            <v>0.2</v>
          </cell>
          <cell r="P676">
            <v>0.2</v>
          </cell>
          <cell r="Q676">
            <v>0.2</v>
          </cell>
          <cell r="R676">
            <v>0.2</v>
          </cell>
          <cell r="S676">
            <v>0.2</v>
          </cell>
          <cell r="T676">
            <v>0.2</v>
          </cell>
          <cell r="U676">
            <v>0.2</v>
          </cell>
          <cell r="V676">
            <v>0.2</v>
          </cell>
          <cell r="W676">
            <v>0.2</v>
          </cell>
          <cell r="X676">
            <v>0.2</v>
          </cell>
          <cell r="Y676">
            <v>0.2</v>
          </cell>
          <cell r="Z676">
            <v>0.2</v>
          </cell>
          <cell r="AA676">
            <v>0.2</v>
          </cell>
          <cell r="AB676">
            <v>0.2</v>
          </cell>
          <cell r="AC676">
            <v>0.2</v>
          </cell>
        </row>
        <row r="677">
          <cell r="A677" t="str">
            <v>CML_BL0210_1_INVE_INV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</row>
        <row r="678">
          <cell r="A678" t="str">
            <v>CML_BL0210_2_INVE_INV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</row>
        <row r="679">
          <cell r="A679" t="str">
            <v>CML_BL0210_3_INVE_INV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</row>
        <row r="680">
          <cell r="A680" t="str">
            <v>CML_BL0210_4_INVE_INV</v>
          </cell>
          <cell r="M680">
            <v>364071.6</v>
          </cell>
          <cell r="N680">
            <v>240486</v>
          </cell>
          <cell r="O680">
            <v>0</v>
          </cell>
          <cell r="P680">
            <v>0</v>
          </cell>
          <cell r="Q680">
            <v>6050</v>
          </cell>
          <cell r="R680">
            <v>0</v>
          </cell>
          <cell r="S680">
            <v>0</v>
          </cell>
          <cell r="T680">
            <v>134193</v>
          </cell>
          <cell r="U680">
            <v>0</v>
          </cell>
          <cell r="V680">
            <v>0</v>
          </cell>
          <cell r="W680">
            <v>6050</v>
          </cell>
          <cell r="X680">
            <v>0</v>
          </cell>
          <cell r="Y680">
            <v>0</v>
          </cell>
          <cell r="Z680">
            <v>94193</v>
          </cell>
          <cell r="AA680">
            <v>149177</v>
          </cell>
          <cell r="AB680">
            <v>140049</v>
          </cell>
          <cell r="AC680">
            <v>135810</v>
          </cell>
        </row>
        <row r="681">
          <cell r="A681" t="str">
            <v>CML_BL0210_5_INVE_INV</v>
          </cell>
          <cell r="M681">
            <v>18000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</row>
        <row r="682">
          <cell r="A682" t="str">
            <v>CML_BL0310b_1_INVE_INV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</row>
        <row r="683">
          <cell r="A683" t="str">
            <v>CML_BL0310b_3_INVE_INV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</row>
        <row r="684">
          <cell r="A684" t="str">
            <v>CML_BL0310b_5_INVE_INV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</row>
        <row r="685">
          <cell r="A685" t="str">
            <v>CML_BL0310c_1_INVE_INV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</row>
        <row r="686">
          <cell r="A686" t="str">
            <v>CML_BL0320_1_INVE_INV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</row>
        <row r="687">
          <cell r="A687" t="str">
            <v>CML_BL0320_2_INVE_INV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</row>
        <row r="688">
          <cell r="A688" t="str">
            <v>CML_BL0320_3_INVE_INV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</row>
        <row r="689">
          <cell r="A689" t="str">
            <v>CML_BL0320_4_INVE_INV</v>
          </cell>
          <cell r="M689">
            <v>28140.7</v>
          </cell>
          <cell r="N689">
            <v>66000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32500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33500</v>
          </cell>
          <cell r="AA689">
            <v>54903</v>
          </cell>
          <cell r="AB689">
            <v>82000</v>
          </cell>
          <cell r="AC689">
            <v>78261</v>
          </cell>
        </row>
        <row r="690">
          <cell r="A690" t="str">
            <v>CML_BL0320_5_INVE_INV</v>
          </cell>
          <cell r="M690">
            <v>397000</v>
          </cell>
          <cell r="N690">
            <v>478000.33333333314</v>
          </cell>
          <cell r="O690">
            <v>35171.024936843409</v>
          </cell>
          <cell r="P690">
            <v>45761.256597075037</v>
          </cell>
          <cell r="Q690">
            <v>63311.879021879009</v>
          </cell>
          <cell r="R690">
            <v>39550.972461867241</v>
          </cell>
          <cell r="S690">
            <v>34024.000234000261</v>
          </cell>
          <cell r="T690">
            <v>46650.811149212925</v>
          </cell>
          <cell r="U690">
            <v>30132.720006404215</v>
          </cell>
          <cell r="V690">
            <v>30702.060895199465</v>
          </cell>
          <cell r="W690">
            <v>32410.780667603456</v>
          </cell>
          <cell r="X690">
            <v>46351.262985473528</v>
          </cell>
          <cell r="Y690">
            <v>26006.028277080899</v>
          </cell>
          <cell r="Z690">
            <v>47927.536100694015</v>
          </cell>
          <cell r="AA690">
            <v>647751.30000000005</v>
          </cell>
          <cell r="AB690">
            <v>411132.7</v>
          </cell>
          <cell r="AC690">
            <v>411274.5</v>
          </cell>
        </row>
        <row r="691">
          <cell r="A691" t="str">
            <v>CML_BL0330a_1_INVE_INV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</row>
        <row r="692">
          <cell r="A692" t="str">
            <v>CML_BL0330a_2_INVE_INV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</row>
        <row r="693">
          <cell r="A693" t="str">
            <v>CML_BL0330a_5_INVE_INV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</row>
        <row r="694">
          <cell r="A694" t="str">
            <v>CML_BL0460_3_INVE_INV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</row>
        <row r="695">
          <cell r="A695" t="str">
            <v>PGK_KUERZ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</row>
        <row r="696">
          <cell r="A696" t="str">
            <v>PNK_KUERZ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</row>
        <row r="697">
          <cell r="A697" t="str">
            <v>CML_BL0210_5_INVE_AIB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</row>
        <row r="698">
          <cell r="A698" t="str">
            <v>CML_BL0210_5_INVE_RBW</v>
          </cell>
          <cell r="M698">
            <v>14400</v>
          </cell>
          <cell r="N698">
            <v>10800</v>
          </cell>
          <cell r="O698">
            <v>14100</v>
          </cell>
          <cell r="P698">
            <v>13800</v>
          </cell>
          <cell r="Q698">
            <v>13500</v>
          </cell>
          <cell r="R698">
            <v>13200</v>
          </cell>
          <cell r="S698">
            <v>12900</v>
          </cell>
          <cell r="T698">
            <v>12600</v>
          </cell>
          <cell r="U698">
            <v>12300</v>
          </cell>
          <cell r="V698">
            <v>12000</v>
          </cell>
          <cell r="W698">
            <v>11700</v>
          </cell>
          <cell r="X698">
            <v>11400</v>
          </cell>
          <cell r="Y698">
            <v>11100</v>
          </cell>
          <cell r="Z698">
            <v>10800</v>
          </cell>
          <cell r="AA698">
            <v>7200</v>
          </cell>
          <cell r="AB698">
            <v>3600</v>
          </cell>
          <cell r="AC698">
            <v>0</v>
          </cell>
        </row>
        <row r="699">
          <cell r="A699" t="str">
            <v>CML_BL0330a_5_INVE_AFA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</row>
        <row r="700">
          <cell r="A700" t="str">
            <v>CML_BL0330a_5_INVE_AIB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</row>
        <row r="701">
          <cell r="A701" t="str">
            <v>CML_BL0330a_5_INVE_RBW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</row>
        <row r="702">
          <cell r="A702" t="str">
            <v>Warehouse_spare_inp</v>
          </cell>
          <cell r="M702">
            <v>449361</v>
          </cell>
          <cell r="N702">
            <v>419661</v>
          </cell>
          <cell r="O702">
            <v>446886</v>
          </cell>
          <cell r="P702">
            <v>444411</v>
          </cell>
          <cell r="Q702">
            <v>441936</v>
          </cell>
          <cell r="R702">
            <v>439461</v>
          </cell>
          <cell r="S702">
            <v>436986</v>
          </cell>
          <cell r="T702">
            <v>434511</v>
          </cell>
          <cell r="U702">
            <v>432036</v>
          </cell>
          <cell r="V702">
            <v>429561</v>
          </cell>
          <cell r="W702">
            <v>427086</v>
          </cell>
          <cell r="X702">
            <v>424611</v>
          </cell>
          <cell r="Y702">
            <v>422136</v>
          </cell>
          <cell r="Z702">
            <v>419661</v>
          </cell>
          <cell r="AA702">
            <v>392841</v>
          </cell>
          <cell r="AB702">
            <v>368761</v>
          </cell>
          <cell r="AC702">
            <v>352765</v>
          </cell>
        </row>
        <row r="703">
          <cell r="A703" t="str">
            <v>IPO_BERA</v>
          </cell>
          <cell r="L703">
            <v>-22607</v>
          </cell>
          <cell r="M703">
            <v>-18</v>
          </cell>
          <cell r="N703">
            <v>-15000</v>
          </cell>
          <cell r="O703">
            <v>-1250</v>
          </cell>
          <cell r="P703">
            <v>-1250</v>
          </cell>
          <cell r="Q703">
            <v>-1250</v>
          </cell>
          <cell r="R703">
            <v>-1250</v>
          </cell>
          <cell r="S703">
            <v>-1250</v>
          </cell>
          <cell r="T703">
            <v>-1250</v>
          </cell>
          <cell r="U703">
            <v>-1250</v>
          </cell>
          <cell r="V703">
            <v>-1250</v>
          </cell>
          <cell r="W703">
            <v>-1250</v>
          </cell>
          <cell r="X703">
            <v>-1250</v>
          </cell>
          <cell r="Y703">
            <v>-1250</v>
          </cell>
          <cell r="Z703">
            <v>-1250</v>
          </cell>
          <cell r="AA703">
            <v>-1385</v>
          </cell>
          <cell r="AB703">
            <v>-1385</v>
          </cell>
          <cell r="AC703">
            <v>-1385</v>
          </cell>
        </row>
        <row r="704">
          <cell r="A704" t="str">
            <v>IPO_SONK</v>
          </cell>
          <cell r="L704">
            <v>-5140.8220000000001</v>
          </cell>
          <cell r="M704">
            <v>-79</v>
          </cell>
          <cell r="N704">
            <v>-6502.9050000000007</v>
          </cell>
          <cell r="O704">
            <v>-541.90875000000005</v>
          </cell>
          <cell r="P704">
            <v>-541.90875000000005</v>
          </cell>
          <cell r="Q704">
            <v>-541.90875000000005</v>
          </cell>
          <cell r="R704">
            <v>-541.90875000000005</v>
          </cell>
          <cell r="S704">
            <v>-541.90875000000005</v>
          </cell>
          <cell r="T704">
            <v>-541.90875000000005</v>
          </cell>
          <cell r="U704">
            <v>-541.90875000000005</v>
          </cell>
          <cell r="V704">
            <v>-541.90875000000005</v>
          </cell>
          <cell r="W704">
            <v>-541.90875000000005</v>
          </cell>
          <cell r="X704">
            <v>-541.90875000000005</v>
          </cell>
          <cell r="Y704">
            <v>-541.90875000000005</v>
          </cell>
          <cell r="Z704">
            <v>-541.90875000000005</v>
          </cell>
          <cell r="AA704">
            <v>-772.8862499999999</v>
          </cell>
          <cell r="AB704">
            <v>-576.46653750000007</v>
          </cell>
          <cell r="AC704">
            <v>-593.76053362499999</v>
          </cell>
        </row>
        <row r="705">
          <cell r="A705" t="str">
            <v>Cap_reserve</v>
          </cell>
          <cell r="J705">
            <v>796116</v>
          </cell>
          <cell r="K705">
            <v>0</v>
          </cell>
          <cell r="L705">
            <v>796116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</row>
        <row r="706">
          <cell r="A706" t="str">
            <v>Leg_Res_99_00</v>
          </cell>
          <cell r="J706">
            <v>81841</v>
          </cell>
          <cell r="K706">
            <v>81841</v>
          </cell>
          <cell r="L706">
            <v>81841</v>
          </cell>
          <cell r="M706">
            <v>81841</v>
          </cell>
          <cell r="N706">
            <v>81841</v>
          </cell>
          <cell r="O706">
            <v>81841</v>
          </cell>
          <cell r="P706">
            <v>81841</v>
          </cell>
          <cell r="Q706">
            <v>81841</v>
          </cell>
          <cell r="R706">
            <v>81841</v>
          </cell>
          <cell r="S706">
            <v>81841</v>
          </cell>
          <cell r="T706">
            <v>81841</v>
          </cell>
          <cell r="U706">
            <v>81841</v>
          </cell>
          <cell r="V706">
            <v>81841</v>
          </cell>
          <cell r="W706">
            <v>81841</v>
          </cell>
          <cell r="X706">
            <v>81841</v>
          </cell>
          <cell r="Y706">
            <v>81841</v>
          </cell>
          <cell r="Z706">
            <v>81841</v>
          </cell>
          <cell r="AA706">
            <v>81841</v>
          </cell>
          <cell r="AB706">
            <v>81841</v>
          </cell>
          <cell r="AC706">
            <v>81841</v>
          </cell>
        </row>
        <row r="707">
          <cell r="A707" t="str">
            <v>AA_revalu_reserve</v>
          </cell>
          <cell r="J707">
            <v>0</v>
          </cell>
          <cell r="K707">
            <v>0</v>
          </cell>
          <cell r="L707">
            <v>643185.38475323899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</row>
        <row r="708">
          <cell r="A708" t="str">
            <v>CML_BL0210_2_ALAN_AFA</v>
          </cell>
          <cell r="E708" t="str">
            <v>additional Revenue Fixed Network</v>
          </cell>
          <cell r="J708">
            <v>0</v>
          </cell>
          <cell r="K708">
            <v>0</v>
          </cell>
          <cell r="L708">
            <v>0</v>
          </cell>
          <cell r="M708">
            <v>107.18159020959578</v>
          </cell>
          <cell r="N708">
            <v>107.1815902095958</v>
          </cell>
          <cell r="O708">
            <v>8.9317991841329825</v>
          </cell>
          <cell r="P708">
            <v>8.9317991841329825</v>
          </cell>
          <cell r="Q708">
            <v>8.9317991841329825</v>
          </cell>
          <cell r="R708">
            <v>8.9317991841329825</v>
          </cell>
          <cell r="S708">
            <v>8.9317991841329825</v>
          </cell>
          <cell r="T708">
            <v>8.9317991841329825</v>
          </cell>
          <cell r="U708">
            <v>8.9317991841329825</v>
          </cell>
          <cell r="V708">
            <v>8.9317991841329825</v>
          </cell>
          <cell r="W708">
            <v>8.9317991841329825</v>
          </cell>
          <cell r="X708">
            <v>8.9317991841329825</v>
          </cell>
          <cell r="Y708">
            <v>8.9317991841329825</v>
          </cell>
          <cell r="Z708">
            <v>8.9317991841329825</v>
          </cell>
          <cell r="AA708">
            <v>107.1815902095958</v>
          </cell>
          <cell r="AB708">
            <v>107.1815902095958</v>
          </cell>
          <cell r="AC708">
            <v>49.264369161616884</v>
          </cell>
        </row>
        <row r="709">
          <cell r="A709" t="str">
            <v>CML_BL0210_3_ALAN_ACTI</v>
          </cell>
          <cell r="E709" t="str">
            <v>additional Revenue Mobile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</row>
        <row r="710">
          <cell r="A710" t="str">
            <v>CML_BL0210_3_ALAN_AFA</v>
          </cell>
          <cell r="E710" t="str">
            <v>additional Revenue Real Estate (T-Value)</v>
          </cell>
          <cell r="J710">
            <v>0</v>
          </cell>
          <cell r="K710">
            <v>0</v>
          </cell>
          <cell r="L710">
            <v>0</v>
          </cell>
          <cell r="M710">
            <v>1440.6553501062074</v>
          </cell>
          <cell r="N710">
            <v>1440.6553501062076</v>
          </cell>
          <cell r="O710">
            <v>120.05461250885058</v>
          </cell>
          <cell r="P710">
            <v>120.05461250885058</v>
          </cell>
          <cell r="Q710">
            <v>120.05461250885058</v>
          </cell>
          <cell r="R710">
            <v>120.05461250885058</v>
          </cell>
          <cell r="S710">
            <v>120.05461250885058</v>
          </cell>
          <cell r="T710">
            <v>120.05461250885058</v>
          </cell>
          <cell r="U710">
            <v>120.05461250885058</v>
          </cell>
          <cell r="V710">
            <v>120.05461250885058</v>
          </cell>
          <cell r="W710">
            <v>120.05461250885058</v>
          </cell>
          <cell r="X710">
            <v>120.05461250885058</v>
          </cell>
          <cell r="Y710">
            <v>120.05461250885058</v>
          </cell>
          <cell r="Z710">
            <v>120.05461250885058</v>
          </cell>
          <cell r="AA710">
            <v>1440.6553501062076</v>
          </cell>
          <cell r="AB710">
            <v>1440.6553501062074</v>
          </cell>
          <cell r="AC710">
            <v>209.41888249183802</v>
          </cell>
        </row>
        <row r="711">
          <cell r="A711" t="str">
            <v>CML_BL0210_3_ALAN_AIB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</row>
        <row r="712">
          <cell r="A712" t="str">
            <v>CML_BL0210_4_ALAN_ACTI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</row>
        <row r="713">
          <cell r="A713" t="str">
            <v>CML_BL0210_4_ALAN_AFA</v>
          </cell>
          <cell r="M713">
            <v>1440.6553501062083</v>
          </cell>
          <cell r="N713">
            <v>1440.6553501062083</v>
          </cell>
          <cell r="O713">
            <v>120.05461250885062</v>
          </cell>
          <cell r="P713">
            <v>120.05461250885062</v>
          </cell>
          <cell r="Q713">
            <v>120.05461250885062</v>
          </cell>
          <cell r="R713">
            <v>120.05461250885062</v>
          </cell>
          <cell r="S713">
            <v>120.05461250885062</v>
          </cell>
          <cell r="T713">
            <v>120.05461250885062</v>
          </cell>
          <cell r="U713">
            <v>120.05461250885062</v>
          </cell>
          <cell r="V713">
            <v>120.05461250885062</v>
          </cell>
          <cell r="W713">
            <v>120.05461250885062</v>
          </cell>
          <cell r="X713">
            <v>120.05461250885062</v>
          </cell>
          <cell r="Y713">
            <v>120.05461250885062</v>
          </cell>
          <cell r="Z713">
            <v>120.05461250885062</v>
          </cell>
          <cell r="AA713">
            <v>1440.6553501062083</v>
          </cell>
          <cell r="AB713">
            <v>1440.6553501062083</v>
          </cell>
          <cell r="AC713">
            <v>209.41888249183827</v>
          </cell>
        </row>
        <row r="714">
          <cell r="A714" t="str">
            <v>CML_BL0210_4_ALAN_AIB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</row>
        <row r="715">
          <cell r="A715" t="str">
            <v>CML_BL0210_5_ALAN_AFA</v>
          </cell>
          <cell r="M715">
            <v>2949.2046924484653</v>
          </cell>
          <cell r="N715">
            <v>2949.2046924484653</v>
          </cell>
          <cell r="O715">
            <v>245.76705770403882</v>
          </cell>
          <cell r="P715">
            <v>245.76705770403882</v>
          </cell>
          <cell r="Q715">
            <v>245.76705770403882</v>
          </cell>
          <cell r="R715">
            <v>245.76705770403882</v>
          </cell>
          <cell r="S715">
            <v>245.76705770403882</v>
          </cell>
          <cell r="T715">
            <v>245.76705770403882</v>
          </cell>
          <cell r="U715">
            <v>245.76705770403882</v>
          </cell>
          <cell r="V715">
            <v>245.76705770403882</v>
          </cell>
          <cell r="W715">
            <v>245.76705770403882</v>
          </cell>
          <cell r="X715">
            <v>245.76705770403882</v>
          </cell>
          <cell r="Y715">
            <v>245.76705770403882</v>
          </cell>
          <cell r="Z715">
            <v>245.76705770403882</v>
          </cell>
          <cell r="AA715">
            <v>2949.2046924484653</v>
          </cell>
          <cell r="AB715">
            <v>2949.2046924484648</v>
          </cell>
          <cell r="AC715">
            <v>1098.3890714561389</v>
          </cell>
        </row>
        <row r="716">
          <cell r="A716" t="str">
            <v>CML_BL0210_6_ALAN_AFA</v>
          </cell>
          <cell r="M716">
            <v>206.41588723239687</v>
          </cell>
          <cell r="N716">
            <v>206.41588723239687</v>
          </cell>
          <cell r="O716">
            <v>17.20132393603307</v>
          </cell>
          <cell r="P716">
            <v>17.20132393603307</v>
          </cell>
          <cell r="Q716">
            <v>17.20132393603307</v>
          </cell>
          <cell r="R716">
            <v>17.20132393603307</v>
          </cell>
          <cell r="S716">
            <v>17.20132393603307</v>
          </cell>
          <cell r="T716">
            <v>17.20132393603307</v>
          </cell>
          <cell r="U716">
            <v>17.20132393603307</v>
          </cell>
          <cell r="V716">
            <v>17.20132393603307</v>
          </cell>
          <cell r="W716">
            <v>17.20132393603307</v>
          </cell>
          <cell r="X716">
            <v>17.20132393603307</v>
          </cell>
          <cell r="Y716">
            <v>17.20132393603307</v>
          </cell>
          <cell r="Z716">
            <v>17.20132393603307</v>
          </cell>
          <cell r="AA716">
            <v>206.41588723239687</v>
          </cell>
          <cell r="AB716">
            <v>206.4158872323969</v>
          </cell>
          <cell r="AC716">
            <v>138.60518232041264</v>
          </cell>
        </row>
        <row r="717">
          <cell r="A717" t="str">
            <v>CML_BL0310a_1_ALAN_ACTI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</row>
        <row r="718">
          <cell r="A718" t="str">
            <v>CML_BL0310b_1_ALAN_ACTI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</row>
        <row r="719">
          <cell r="A719" t="str">
            <v>CML_BL0310b_3_ALAN_ACTI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</row>
        <row r="720">
          <cell r="A720" t="str">
            <v>CML_BL0320_1_ALAN_ACTI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</row>
        <row r="721">
          <cell r="A721" t="str">
            <v>CML_BL0320_2_ALAN_AFA</v>
          </cell>
          <cell r="M721">
            <v>886.92645341230605</v>
          </cell>
          <cell r="N721">
            <v>843.93809813160419</v>
          </cell>
          <cell r="O721">
            <v>70.32817484380034</v>
          </cell>
          <cell r="P721">
            <v>70.32817484380034</v>
          </cell>
          <cell r="Q721">
            <v>70.32817484380034</v>
          </cell>
          <cell r="R721">
            <v>70.32817484380034</v>
          </cell>
          <cell r="S721">
            <v>70.32817484380034</v>
          </cell>
          <cell r="T721">
            <v>70.32817484380034</v>
          </cell>
          <cell r="U721">
            <v>70.32817484380034</v>
          </cell>
          <cell r="V721">
            <v>70.32817484380034</v>
          </cell>
          <cell r="W721">
            <v>70.32817484380034</v>
          </cell>
          <cell r="X721">
            <v>70.32817484380034</v>
          </cell>
          <cell r="Y721">
            <v>70.32817484380034</v>
          </cell>
          <cell r="Z721">
            <v>70.32817484380034</v>
          </cell>
          <cell r="AA721">
            <v>818.65037139752394</v>
          </cell>
          <cell r="AB721">
            <v>777.85077764488165</v>
          </cell>
          <cell r="AC721">
            <v>430.34513865656356</v>
          </cell>
        </row>
        <row r="722">
          <cell r="A722" t="str">
            <v>CML_BL0320_2_ALAN_RBW</v>
          </cell>
          <cell r="M722">
            <v>2872.9917670376944</v>
          </cell>
          <cell r="N722">
            <v>2029.05366826609</v>
          </cell>
          <cell r="O722">
            <v>2802.6635921108937</v>
          </cell>
          <cell r="P722">
            <v>2732.3354171840933</v>
          </cell>
          <cell r="Q722">
            <v>2662.0072423472934</v>
          </cell>
          <cell r="R722">
            <v>2591.6790674104923</v>
          </cell>
          <cell r="S722">
            <v>2521.350892483692</v>
          </cell>
          <cell r="T722">
            <v>2451.0227176468916</v>
          </cell>
          <cell r="U722">
            <v>2380.6945427200912</v>
          </cell>
          <cell r="V722">
            <v>2310.3663678932908</v>
          </cell>
          <cell r="W722">
            <v>2240.0381929664909</v>
          </cell>
          <cell r="X722">
            <v>2169.7100180196903</v>
          </cell>
          <cell r="Y722">
            <v>2099.3818431928898</v>
          </cell>
          <cell r="Z722">
            <v>2029.05366826609</v>
          </cell>
          <cell r="AA722">
            <v>1210.403297218566</v>
          </cell>
          <cell r="AB722">
            <v>432.55251953568438</v>
          </cell>
          <cell r="AC722">
            <v>2.2073808791208847</v>
          </cell>
        </row>
        <row r="723">
          <cell r="A723" t="str">
            <v>CML_BL0320_3_ALAN_ACTI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</row>
        <row r="724">
          <cell r="A724" t="str">
            <v>CML_BL0320_4_ALAN_ACTI</v>
          </cell>
          <cell r="M724">
            <v>6301.869665000002</v>
          </cell>
          <cell r="N724">
            <v>6301.8696650000002</v>
          </cell>
          <cell r="O724">
            <v>630.18696650000004</v>
          </cell>
          <cell r="P724">
            <v>0</v>
          </cell>
          <cell r="Q724">
            <v>0</v>
          </cell>
          <cell r="R724">
            <v>1260.3739330000001</v>
          </cell>
          <cell r="S724">
            <v>0</v>
          </cell>
          <cell r="T724">
            <v>0</v>
          </cell>
          <cell r="U724">
            <v>1890.5608994999998</v>
          </cell>
          <cell r="V724">
            <v>0</v>
          </cell>
          <cell r="W724">
            <v>0</v>
          </cell>
          <cell r="X724">
            <v>2520.7478659999997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</row>
        <row r="725">
          <cell r="A725" t="str">
            <v>CML_BL0320_5_ALAN_ACTI</v>
          </cell>
          <cell r="M725">
            <v>91378.085100000011</v>
          </cell>
          <cell r="N725">
            <v>91378.085100000011</v>
          </cell>
          <cell r="O725">
            <v>9137.8085099999971</v>
          </cell>
          <cell r="P725">
            <v>0</v>
          </cell>
          <cell r="Q725">
            <v>0</v>
          </cell>
          <cell r="R725">
            <v>18275.617019999994</v>
          </cell>
          <cell r="S725">
            <v>0</v>
          </cell>
          <cell r="T725">
            <v>0</v>
          </cell>
          <cell r="U725">
            <v>27413.425529999979</v>
          </cell>
          <cell r="V725">
            <v>0</v>
          </cell>
          <cell r="W725">
            <v>0</v>
          </cell>
          <cell r="X725">
            <v>36551.234039999988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</row>
        <row r="726">
          <cell r="A726" t="str">
            <v>CML_BL0320_6_ALAN_AFA</v>
          </cell>
          <cell r="M726">
            <v>3444.0756850970779</v>
          </cell>
          <cell r="N726">
            <v>3400.0146312363877</v>
          </cell>
          <cell r="O726">
            <v>283.3345525997824</v>
          </cell>
          <cell r="P726">
            <v>283.3345525997824</v>
          </cell>
          <cell r="Q726">
            <v>283.3345525997824</v>
          </cell>
          <cell r="R726">
            <v>283.3345525997824</v>
          </cell>
          <cell r="S726">
            <v>283.3345525997824</v>
          </cell>
          <cell r="T726">
            <v>283.3345525997824</v>
          </cell>
          <cell r="U726">
            <v>283.3345525997824</v>
          </cell>
          <cell r="V726">
            <v>283.3345525997824</v>
          </cell>
          <cell r="W726">
            <v>283.3345525997824</v>
          </cell>
          <cell r="X726">
            <v>283.3345525997824</v>
          </cell>
          <cell r="Y726">
            <v>283.3345525997824</v>
          </cell>
          <cell r="Z726">
            <v>283.3345525997824</v>
          </cell>
          <cell r="AA726">
            <v>3367.5793689628954</v>
          </cell>
          <cell r="AB726">
            <v>3249.9127578814964</v>
          </cell>
          <cell r="AC726">
            <v>1300.7418185979177</v>
          </cell>
        </row>
        <row r="727">
          <cell r="A727" t="str">
            <v>CML_BL0320_6_ALAN_RBW</v>
          </cell>
          <cell r="M727">
            <v>11390.420764938921</v>
          </cell>
          <cell r="N727">
            <v>7990.4061336395262</v>
          </cell>
          <cell r="O727">
            <v>11107.086212306143</v>
          </cell>
          <cell r="P727">
            <v>10823.751659434361</v>
          </cell>
          <cell r="Q727">
            <v>10540.417107040576</v>
          </cell>
          <cell r="R727">
            <v>10257.082554447801</v>
          </cell>
          <cell r="S727">
            <v>9973.7480017630096</v>
          </cell>
          <cell r="T727">
            <v>9690.4134492462272</v>
          </cell>
          <cell r="U727">
            <v>9407.0788965654483</v>
          </cell>
          <cell r="V727">
            <v>9123.7443441226624</v>
          </cell>
          <cell r="W727">
            <v>8840.4097913368769</v>
          </cell>
          <cell r="X727">
            <v>8557.0752390340967</v>
          </cell>
          <cell r="Y727">
            <v>8273.7406862303105</v>
          </cell>
          <cell r="Z727">
            <v>7990.4061336395262</v>
          </cell>
          <cell r="AA727">
            <v>4622.8267647746325</v>
          </cell>
          <cell r="AB727">
            <v>1372.9140067771361</v>
          </cell>
          <cell r="AC727">
            <v>72.172188179218054</v>
          </cell>
        </row>
        <row r="728">
          <cell r="A728" t="str">
            <v>CML_BL0330a_1_ALAN_ACTI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</row>
        <row r="729">
          <cell r="A729" t="str">
            <v>CML_BL0330a_2_ALAN_AFA</v>
          </cell>
          <cell r="M729">
            <v>384.35419708487581</v>
          </cell>
          <cell r="N729">
            <v>382.40070920161412</v>
          </cell>
          <cell r="O729">
            <v>31.866725764801178</v>
          </cell>
          <cell r="P729">
            <v>31.866725764801178</v>
          </cell>
          <cell r="Q729">
            <v>31.866725764801178</v>
          </cell>
          <cell r="R729">
            <v>31.866725764801178</v>
          </cell>
          <cell r="S729">
            <v>31.866725764801178</v>
          </cell>
          <cell r="T729">
            <v>31.866725764801178</v>
          </cell>
          <cell r="U729">
            <v>31.866725764801178</v>
          </cell>
          <cell r="V729">
            <v>31.866725764801178</v>
          </cell>
          <cell r="W729">
            <v>31.866725764801178</v>
          </cell>
          <cell r="X729">
            <v>31.866725764801178</v>
          </cell>
          <cell r="Y729">
            <v>31.866725764801178</v>
          </cell>
          <cell r="Z729">
            <v>31.866725764801178</v>
          </cell>
          <cell r="AA729">
            <v>378.90818896892443</v>
          </cell>
          <cell r="AB729">
            <v>373.44519956578773</v>
          </cell>
          <cell r="AC729">
            <v>315.31098149938913</v>
          </cell>
        </row>
        <row r="730">
          <cell r="A730" t="str">
            <v>CML_BL0330a_2_ALAN_RBW</v>
          </cell>
          <cell r="M730">
            <v>2609.5911829631241</v>
          </cell>
          <cell r="N730">
            <v>2227.1904736995111</v>
          </cell>
          <cell r="O730">
            <v>2577.7244570823223</v>
          </cell>
          <cell r="P730">
            <v>2545.8577313905212</v>
          </cell>
          <cell r="Q730">
            <v>2513.99100561972</v>
          </cell>
          <cell r="R730">
            <v>2482.1242798289195</v>
          </cell>
          <cell r="S730">
            <v>2450.2575541571182</v>
          </cell>
          <cell r="T730">
            <v>2418.3908282663174</v>
          </cell>
          <cell r="U730">
            <v>2386.5241024955171</v>
          </cell>
          <cell r="V730">
            <v>2354.6573768137155</v>
          </cell>
          <cell r="W730">
            <v>2322.7906510329149</v>
          </cell>
          <cell r="X730">
            <v>2290.9239252521133</v>
          </cell>
          <cell r="Y730">
            <v>2259.0571994703118</v>
          </cell>
          <cell r="Z730">
            <v>2227.1904736995111</v>
          </cell>
          <cell r="AA730">
            <v>1848.2822847685861</v>
          </cell>
          <cell r="AB730">
            <v>1474.8370851587986</v>
          </cell>
          <cell r="AC730">
            <v>1159.5261036564088</v>
          </cell>
        </row>
        <row r="731">
          <cell r="A731" t="str">
            <v>CML_BL0330a_3_ALAN_AFA</v>
          </cell>
          <cell r="M731">
            <v>18.508890721000004</v>
          </cell>
          <cell r="N731">
            <v>18.508890721000004</v>
          </cell>
          <cell r="O731">
            <v>1.5424075589999999</v>
          </cell>
          <cell r="P731">
            <v>1.5424075589999999</v>
          </cell>
          <cell r="Q731">
            <v>1.5424075589999999</v>
          </cell>
          <cell r="R731">
            <v>1.5424075589999999</v>
          </cell>
          <cell r="S731">
            <v>1.5424075589999999</v>
          </cell>
          <cell r="T731">
            <v>1.5424075589999999</v>
          </cell>
          <cell r="U731">
            <v>1.5424075589999999</v>
          </cell>
          <cell r="V731">
            <v>1.5424075589999999</v>
          </cell>
          <cell r="W731">
            <v>1.5424075589999999</v>
          </cell>
          <cell r="X731">
            <v>1.5424075589999999</v>
          </cell>
          <cell r="Y731">
            <v>1.5424075589999999</v>
          </cell>
          <cell r="Z731">
            <v>1.5424075589999999</v>
          </cell>
          <cell r="AA731">
            <v>18.508890721000004</v>
          </cell>
          <cell r="AB731">
            <v>18.508890721000004</v>
          </cell>
          <cell r="AC731">
            <v>15.481228061000001</v>
          </cell>
        </row>
        <row r="732">
          <cell r="A732" t="str">
            <v>CML_BL0330a_3_ALAN_RBW</v>
          </cell>
          <cell r="M732">
            <v>88.855579281000004</v>
          </cell>
          <cell r="N732">
            <v>70.346688551</v>
          </cell>
          <cell r="O732">
            <v>87.313171712999988</v>
          </cell>
          <cell r="P732">
            <v>85.770764154999995</v>
          </cell>
          <cell r="Q732">
            <v>84.228356587999997</v>
          </cell>
          <cell r="R732">
            <v>82.685949031000007</v>
          </cell>
          <cell r="S732">
            <v>81.143541482999993</v>
          </cell>
          <cell r="T732">
            <v>79.601133916000009</v>
          </cell>
          <cell r="U732">
            <v>78.058726358999991</v>
          </cell>
          <cell r="V732">
            <v>76.516318791000003</v>
          </cell>
          <cell r="W732">
            <v>74.973911232999995</v>
          </cell>
          <cell r="X732">
            <v>73.431503666000012</v>
          </cell>
          <cell r="Y732">
            <v>71.889096119000001</v>
          </cell>
          <cell r="Z732">
            <v>70.346688551</v>
          </cell>
          <cell r="AA732">
            <v>51.837797821000002</v>
          </cell>
          <cell r="AB732">
            <v>33.328907102999999</v>
          </cell>
          <cell r="AC732">
            <v>17.847679042999999</v>
          </cell>
        </row>
        <row r="733">
          <cell r="A733" t="str">
            <v>CML_BL0330a_4_ALAN_AFA</v>
          </cell>
          <cell r="M733">
            <v>26621.922586271772</v>
          </cell>
          <cell r="N733">
            <v>23814.684269250385</v>
          </cell>
          <cell r="O733">
            <v>1982.8402051250316</v>
          </cell>
          <cell r="P733">
            <v>1982.8402051250316</v>
          </cell>
          <cell r="Q733">
            <v>1982.8402051250316</v>
          </cell>
          <cell r="R733">
            <v>1983.6986137856582</v>
          </cell>
          <cell r="S733">
            <v>1983.6986137856582</v>
          </cell>
          <cell r="T733">
            <v>1983.6986137856582</v>
          </cell>
          <cell r="U733">
            <v>1984.986226776598</v>
          </cell>
          <cell r="V733">
            <v>1984.986226776598</v>
          </cell>
          <cell r="W733">
            <v>1984.986226776598</v>
          </cell>
          <cell r="X733">
            <v>1986.7030440978506</v>
          </cell>
          <cell r="Y733">
            <v>1986.7030440978506</v>
          </cell>
          <cell r="Z733">
            <v>1986.7030440978506</v>
          </cell>
          <cell r="AA733">
            <v>21682.176145580477</v>
          </cell>
          <cell r="AB733">
            <v>18029.241873212151</v>
          </cell>
          <cell r="AC733">
            <v>12727.939643463898</v>
          </cell>
        </row>
        <row r="734">
          <cell r="A734" t="str">
            <v>CML_BL0330a_4_ALAN_RBW</v>
          </cell>
          <cell r="M734">
            <v>127516.24002375813</v>
          </cell>
          <cell r="N734">
            <v>104091.88414445295</v>
          </cell>
          <cell r="O734">
            <v>125572.43265737826</v>
          </cell>
          <cell r="P734">
            <v>123589.59245259312</v>
          </cell>
          <cell r="Q734">
            <v>121606.75224726326</v>
          </cell>
          <cell r="R734">
            <v>119701.11931176751</v>
          </cell>
          <cell r="S734">
            <v>117717.42069776682</v>
          </cell>
          <cell r="T734">
            <v>115733.72208428111</v>
          </cell>
          <cell r="U734">
            <v>113865.83437428961</v>
          </cell>
          <cell r="V734">
            <v>111880.84814734792</v>
          </cell>
          <cell r="W734">
            <v>109895.86192082142</v>
          </cell>
          <cell r="X734">
            <v>108065.29023256357</v>
          </cell>
          <cell r="Y734">
            <v>106078.58718880077</v>
          </cell>
          <cell r="Z734">
            <v>104091.88414445295</v>
          </cell>
          <cell r="AA734">
            <v>82409.707998847414</v>
          </cell>
          <cell r="AB734">
            <v>64380.466125630301</v>
          </cell>
          <cell r="AC734">
            <v>51652.526482131223</v>
          </cell>
        </row>
        <row r="735">
          <cell r="A735" t="str">
            <v>CML_BL0330a_5_ALAN_AFA</v>
          </cell>
          <cell r="M735">
            <v>3113.5391915896871</v>
          </cell>
          <cell r="N735">
            <v>3005.3052262738629</v>
          </cell>
          <cell r="O735">
            <v>250.4421021844889</v>
          </cell>
          <cell r="P735">
            <v>250.4421021844889</v>
          </cell>
          <cell r="Q735">
            <v>250.4421021844889</v>
          </cell>
          <cell r="R735">
            <v>250.4421021844889</v>
          </cell>
          <cell r="S735">
            <v>250.4421021844889</v>
          </cell>
          <cell r="T735">
            <v>250.4421021844889</v>
          </cell>
          <cell r="U735">
            <v>250.4421021844889</v>
          </cell>
          <cell r="V735">
            <v>250.4421021844889</v>
          </cell>
          <cell r="W735">
            <v>250.4421021844889</v>
          </cell>
          <cell r="X735">
            <v>250.4421021844889</v>
          </cell>
          <cell r="Y735">
            <v>250.4421021844889</v>
          </cell>
          <cell r="Z735">
            <v>250.4421021844889</v>
          </cell>
          <cell r="AA735">
            <v>2844.8592423969149</v>
          </cell>
          <cell r="AB735">
            <v>2639.9808696346154</v>
          </cell>
          <cell r="AC735">
            <v>2323.294012070764</v>
          </cell>
        </row>
        <row r="736">
          <cell r="A736" t="str">
            <v>CML_BL0330a_5_ALAN_RBW</v>
          </cell>
          <cell r="M736">
            <v>18666.184683388339</v>
          </cell>
          <cell r="N736">
            <v>15660.879457310437</v>
          </cell>
          <cell r="O736">
            <v>18415.74258126584</v>
          </cell>
          <cell r="P736">
            <v>18165.30047914734</v>
          </cell>
          <cell r="Q736">
            <v>17914.858377028864</v>
          </cell>
          <cell r="R736">
            <v>17664.416274710366</v>
          </cell>
          <cell r="S736">
            <v>17413.97417260988</v>
          </cell>
          <cell r="T736">
            <v>17163.532070489378</v>
          </cell>
          <cell r="U736">
            <v>16913.089968188891</v>
          </cell>
          <cell r="V736">
            <v>16662.647865890387</v>
          </cell>
          <cell r="W736">
            <v>16412.20576396992</v>
          </cell>
          <cell r="X736">
            <v>16161.763661529414</v>
          </cell>
          <cell r="Y736">
            <v>15911.321559530928</v>
          </cell>
          <cell r="Z736">
            <v>15660.879457310437</v>
          </cell>
          <cell r="AA736">
            <v>12816.020214913549</v>
          </cell>
          <cell r="AB736">
            <v>10176.039345462905</v>
          </cell>
          <cell r="AC736">
            <v>7852.7453333981548</v>
          </cell>
        </row>
        <row r="737">
          <cell r="A737" t="str">
            <v>CML_BL0330b_1_ALAN_ACTI</v>
          </cell>
          <cell r="M737">
            <v>195.54230000000001</v>
          </cell>
          <cell r="N737">
            <v>195.54229999999995</v>
          </cell>
          <cell r="O737">
            <v>19.554229999999997</v>
          </cell>
          <cell r="P737">
            <v>0</v>
          </cell>
          <cell r="Q737">
            <v>0</v>
          </cell>
          <cell r="R737">
            <v>39.108459999999994</v>
          </cell>
          <cell r="S737">
            <v>0</v>
          </cell>
          <cell r="T737">
            <v>0</v>
          </cell>
          <cell r="U737">
            <v>58.662689999999984</v>
          </cell>
          <cell r="V737">
            <v>0</v>
          </cell>
          <cell r="W737">
            <v>0</v>
          </cell>
          <cell r="X737">
            <v>78.216919999999973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</row>
        <row r="738">
          <cell r="A738" t="str">
            <v>CML_BL0330b_3_ALAN_AFA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</row>
        <row r="739">
          <cell r="A739" t="str">
            <v>CML_BL0330b_3_ALAN_RBW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</row>
        <row r="740">
          <cell r="A740" t="str">
            <v>CML_BL0330b_4_ALAN_AFA</v>
          </cell>
          <cell r="M740">
            <v>711.28779611360869</v>
          </cell>
          <cell r="N740">
            <v>698.28533096464002</v>
          </cell>
          <cell r="O740">
            <v>58.190444247053328</v>
          </cell>
          <cell r="P740">
            <v>58.190444247053328</v>
          </cell>
          <cell r="Q740">
            <v>58.190444247053328</v>
          </cell>
          <cell r="R740">
            <v>58.190444247053328</v>
          </cell>
          <cell r="S740">
            <v>58.190444247053328</v>
          </cell>
          <cell r="T740">
            <v>58.190444247053328</v>
          </cell>
          <cell r="U740">
            <v>58.190444247053328</v>
          </cell>
          <cell r="V740">
            <v>58.190444247053328</v>
          </cell>
          <cell r="W740">
            <v>58.190444247053328</v>
          </cell>
          <cell r="X740">
            <v>58.190444247053328</v>
          </cell>
          <cell r="Y740">
            <v>58.190444247053328</v>
          </cell>
          <cell r="Z740">
            <v>58.190444247053328</v>
          </cell>
          <cell r="AA740">
            <v>683.31820953720967</v>
          </cell>
          <cell r="AB740">
            <v>668.14039395300983</v>
          </cell>
          <cell r="AC740">
            <v>621.0080064044156</v>
          </cell>
        </row>
        <row r="741">
          <cell r="A741" t="str">
            <v>CML_BL0330b_4_ALAN_RBW</v>
          </cell>
          <cell r="M741">
            <v>6125.2206338863934</v>
          </cell>
          <cell r="N741">
            <v>5426.9353029217527</v>
          </cell>
          <cell r="O741">
            <v>6067.0301896393376</v>
          </cell>
          <cell r="P741">
            <v>6008.8397453922844</v>
          </cell>
          <cell r="Q741">
            <v>5950.649301145233</v>
          </cell>
          <cell r="R741">
            <v>5892.4588568981817</v>
          </cell>
          <cell r="S741">
            <v>5834.2684126511285</v>
          </cell>
          <cell r="T741">
            <v>5776.0779684040708</v>
          </cell>
          <cell r="U741">
            <v>5717.8875241570186</v>
          </cell>
          <cell r="V741">
            <v>5659.6970799099654</v>
          </cell>
          <cell r="W741">
            <v>5601.5066356629131</v>
          </cell>
          <cell r="X741">
            <v>5543.3161914158582</v>
          </cell>
          <cell r="Y741">
            <v>5485.1257471688059</v>
          </cell>
          <cell r="Z741">
            <v>5426.9353029217527</v>
          </cell>
          <cell r="AA741">
            <v>4743.617093384546</v>
          </cell>
          <cell r="AB741">
            <v>4075.4766994315332</v>
          </cell>
          <cell r="AC741">
            <v>3454.4686930271178</v>
          </cell>
        </row>
        <row r="742">
          <cell r="A742" t="str">
            <v>CML_BL0330b_5_ALAN_AFA</v>
          </cell>
          <cell r="M742">
            <v>153.42441744809625</v>
          </cell>
          <cell r="N742">
            <v>134.36727459095337</v>
          </cell>
          <cell r="O742">
            <v>11.197272882579448</v>
          </cell>
          <cell r="P742">
            <v>11.197272882579448</v>
          </cell>
          <cell r="Q742">
            <v>11.197272882579448</v>
          </cell>
          <cell r="R742">
            <v>11.197272882579448</v>
          </cell>
          <cell r="S742">
            <v>11.197272882579448</v>
          </cell>
          <cell r="T742">
            <v>11.197272882579448</v>
          </cell>
          <cell r="U742">
            <v>11.197272882579448</v>
          </cell>
          <cell r="V742">
            <v>11.197272882579448</v>
          </cell>
          <cell r="W742">
            <v>11.197272882579448</v>
          </cell>
          <cell r="X742">
            <v>11.197272882579448</v>
          </cell>
          <cell r="Y742">
            <v>11.197272882579448</v>
          </cell>
          <cell r="Z742">
            <v>11.197272882579448</v>
          </cell>
          <cell r="AA742">
            <v>71.815846019524798</v>
          </cell>
          <cell r="AB742">
            <v>66.385679352858119</v>
          </cell>
          <cell r="AC742">
            <v>61.52021624453787</v>
          </cell>
        </row>
        <row r="743">
          <cell r="A743" t="str">
            <v>CML_BL0330b_5_ALAN_RBW</v>
          </cell>
          <cell r="M743">
            <v>1475.5025625519038</v>
          </cell>
          <cell r="N743">
            <v>1341.1352879609512</v>
          </cell>
          <cell r="O743">
            <v>1464.3052896693246</v>
          </cell>
          <cell r="P743">
            <v>1453.1080167867453</v>
          </cell>
          <cell r="Q743">
            <v>1441.9107439041657</v>
          </cell>
          <cell r="R743">
            <v>1430.7134710215867</v>
          </cell>
          <cell r="S743">
            <v>1419.516198139007</v>
          </cell>
          <cell r="T743">
            <v>1408.3189252564277</v>
          </cell>
          <cell r="U743">
            <v>1397.1216523738476</v>
          </cell>
          <cell r="V743">
            <v>1385.9243794912684</v>
          </cell>
          <cell r="W743">
            <v>1374.7271066086892</v>
          </cell>
          <cell r="X743">
            <v>1363.5298337261097</v>
          </cell>
          <cell r="Y743">
            <v>1352.3325608435302</v>
          </cell>
          <cell r="Z743">
            <v>1341.1352879609512</v>
          </cell>
          <cell r="AA743">
            <v>1269.3194419414251</v>
          </cell>
          <cell r="AB743">
            <v>1202.9337625885676</v>
          </cell>
          <cell r="AC743">
            <v>1141.41354634403</v>
          </cell>
        </row>
        <row r="744">
          <cell r="A744" t="str">
            <v>CML_BL0330b_6_ALAN_AFA</v>
          </cell>
          <cell r="M744">
            <v>0.17237473684210453</v>
          </cell>
          <cell r="N744">
            <v>0.17237473684210453</v>
          </cell>
          <cell r="O744">
            <v>1.4364561403508714E-2</v>
          </cell>
          <cell r="P744">
            <v>1.4364561403508714E-2</v>
          </cell>
          <cell r="Q744">
            <v>1.4364561403508714E-2</v>
          </cell>
          <cell r="R744">
            <v>1.4364561403508714E-2</v>
          </cell>
          <cell r="S744">
            <v>1.4364561403508714E-2</v>
          </cell>
          <cell r="T744">
            <v>1.4364561403508714E-2</v>
          </cell>
          <cell r="U744">
            <v>1.4364561403508714E-2</v>
          </cell>
          <cell r="V744">
            <v>1.4364561403508714E-2</v>
          </cell>
          <cell r="W744">
            <v>1.4364561403508714E-2</v>
          </cell>
          <cell r="X744">
            <v>1.4364561403508714E-2</v>
          </cell>
          <cell r="Y744">
            <v>1.4364561403508714E-2</v>
          </cell>
          <cell r="Z744">
            <v>1.4364561403508714E-2</v>
          </cell>
          <cell r="AA744">
            <v>0.17237473684210453</v>
          </cell>
          <cell r="AB744">
            <v>0.17237473684210453</v>
          </cell>
          <cell r="AC744">
            <v>0.17237473684210453</v>
          </cell>
        </row>
        <row r="745">
          <cell r="A745" t="str">
            <v>CML_BL0330b_6_ALAN_RBW</v>
          </cell>
          <cell r="M745">
            <v>1.4651852631578954</v>
          </cell>
          <cell r="N745">
            <v>1.2928105263157912</v>
          </cell>
          <cell r="O745">
            <v>1.4508207017543868</v>
          </cell>
          <cell r="P745">
            <v>1.4364561403508782</v>
          </cell>
          <cell r="Q745">
            <v>1.4220915789473696</v>
          </cell>
          <cell r="R745">
            <v>1.4077270175438605</v>
          </cell>
          <cell r="S745">
            <v>1.3933624561403521</v>
          </cell>
          <cell r="T745">
            <v>1.3789978947368431</v>
          </cell>
          <cell r="U745">
            <v>1.3646333333333345</v>
          </cell>
          <cell r="V745">
            <v>1.3502687719298256</v>
          </cell>
          <cell r="W745">
            <v>1.3359042105263172</v>
          </cell>
          <cell r="X745">
            <v>1.3215396491228084</v>
          </cell>
          <cell r="Y745">
            <v>1.3071750877192998</v>
          </cell>
          <cell r="Z745">
            <v>1.2928105263157912</v>
          </cell>
          <cell r="AA745">
            <v>1.1204357894736863</v>
          </cell>
          <cell r="AB745">
            <v>0.94806105263158169</v>
          </cell>
          <cell r="AC745">
            <v>0.77568631578947711</v>
          </cell>
        </row>
        <row r="746">
          <cell r="A746" t="str">
            <v>CML_BL0340_1_ALAN_AIB</v>
          </cell>
          <cell r="M746">
            <v>195.54229999999995</v>
          </cell>
          <cell r="N746">
            <v>0</v>
          </cell>
          <cell r="O746">
            <v>175.98806999999999</v>
          </cell>
          <cell r="P746">
            <v>175.98806999999999</v>
          </cell>
          <cell r="Q746">
            <v>175.98806999999999</v>
          </cell>
          <cell r="R746">
            <v>136.87960999999996</v>
          </cell>
          <cell r="S746">
            <v>136.87960999999996</v>
          </cell>
          <cell r="T746">
            <v>136.87960999999996</v>
          </cell>
          <cell r="U746">
            <v>78.216919999999959</v>
          </cell>
          <cell r="V746">
            <v>78.216919999999959</v>
          </cell>
          <cell r="W746">
            <v>78.216919999999959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</row>
        <row r="747">
          <cell r="A747" t="str">
            <v>CML_BL0340_3_ALAN_AIB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</row>
        <row r="748">
          <cell r="A748" t="str">
            <v>CML_BL0340_4_ALAN_AIB</v>
          </cell>
          <cell r="M748">
            <v>70730.814454999971</v>
          </cell>
          <cell r="N748">
            <v>-8.5029761009991489E-12</v>
          </cell>
          <cell r="O748">
            <v>63657.733009499985</v>
          </cell>
          <cell r="P748">
            <v>63657.733009499985</v>
          </cell>
          <cell r="Q748">
            <v>63657.733009499985</v>
          </cell>
          <cell r="R748">
            <v>49511.570118499963</v>
          </cell>
          <cell r="S748">
            <v>49511.570118499963</v>
          </cell>
          <cell r="T748">
            <v>49511.570118499963</v>
          </cell>
          <cell r="U748">
            <v>28292.325781999974</v>
          </cell>
          <cell r="V748">
            <v>28292.325781999974</v>
          </cell>
          <cell r="W748">
            <v>28292.325781999974</v>
          </cell>
          <cell r="X748">
            <v>-8.5029761009991489E-12</v>
          </cell>
          <cell r="Y748">
            <v>-8.5029761009991489E-12</v>
          </cell>
          <cell r="Z748">
            <v>-8.5029761009991489E-12</v>
          </cell>
          <cell r="AA748">
            <v>-8.5029761009991489E-12</v>
          </cell>
          <cell r="AB748">
            <v>-8.5029761009991489E-12</v>
          </cell>
          <cell r="AC748">
            <v>-8.5029761009991489E-12</v>
          </cell>
        </row>
        <row r="749">
          <cell r="A749" t="str">
            <v>CML_BL0340_5_ALAN_AIB</v>
          </cell>
          <cell r="M749">
            <v>91394.615850000147</v>
          </cell>
          <cell r="N749">
            <v>2.1253754312056117E-10</v>
          </cell>
          <cell r="O749">
            <v>82255.154265000179</v>
          </cell>
          <cell r="P749">
            <v>82255.154265000179</v>
          </cell>
          <cell r="Q749">
            <v>82255.154265000179</v>
          </cell>
          <cell r="R749">
            <v>63976.231095000185</v>
          </cell>
          <cell r="S749">
            <v>63976.231095000185</v>
          </cell>
          <cell r="T749">
            <v>63976.231095000185</v>
          </cell>
          <cell r="U749">
            <v>36557.846340000156</v>
          </cell>
          <cell r="V749">
            <v>36557.846340000156</v>
          </cell>
          <cell r="W749">
            <v>36557.846340000156</v>
          </cell>
          <cell r="X749">
            <v>2.1253754312056117E-10</v>
          </cell>
          <cell r="Y749">
            <v>2.1253754312056117E-10</v>
          </cell>
          <cell r="Z749">
            <v>2.1253754312056117E-10</v>
          </cell>
          <cell r="AA749">
            <v>2.1253754312056117E-10</v>
          </cell>
          <cell r="AB749">
            <v>2.1253754312056117E-10</v>
          </cell>
          <cell r="AC749">
            <v>2.1253754312056117E-10</v>
          </cell>
        </row>
        <row r="750">
          <cell r="A750" t="str">
            <v>Rev_Corr_FN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</row>
        <row r="751">
          <cell r="A751" t="str">
            <v>Rev_Corr_MOB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</row>
        <row r="752">
          <cell r="A752" t="str">
            <v>T_VALUE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</row>
        <row r="753">
          <cell r="A753" t="str">
            <v>Inc_inv_ext_ZABA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</row>
        <row r="754">
          <cell r="A754" t="str">
            <v>taxrate_ZABA</v>
          </cell>
          <cell r="M754">
            <v>0.2</v>
          </cell>
          <cell r="N754">
            <v>0.2</v>
          </cell>
          <cell r="O754">
            <v>0.2</v>
          </cell>
          <cell r="P754">
            <v>0.2</v>
          </cell>
          <cell r="Q754">
            <v>0.2</v>
          </cell>
          <cell r="R754">
            <v>0.2</v>
          </cell>
          <cell r="S754">
            <v>0.2</v>
          </cell>
          <cell r="T754">
            <v>0.2</v>
          </cell>
          <cell r="U754">
            <v>0.2</v>
          </cell>
          <cell r="V754">
            <v>0.2</v>
          </cell>
          <cell r="W754">
            <v>0.2</v>
          </cell>
          <cell r="X754">
            <v>0.2</v>
          </cell>
          <cell r="Y754">
            <v>0.2</v>
          </cell>
          <cell r="Z754">
            <v>0.2</v>
          </cell>
          <cell r="AA754">
            <v>0.2</v>
          </cell>
          <cell r="AB754">
            <v>0.2</v>
          </cell>
          <cell r="AC754">
            <v>0.2</v>
          </cell>
        </row>
        <row r="755">
          <cell r="A755" t="str">
            <v>Inc_inv_ext_other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</row>
        <row r="756">
          <cell r="A756" t="str">
            <v>Oth_int_receivsimilar_inc_inp</v>
          </cell>
          <cell r="M756">
            <v>120000</v>
          </cell>
          <cell r="N756">
            <v>75000</v>
          </cell>
          <cell r="O756">
            <v>6000</v>
          </cell>
          <cell r="P756">
            <v>6500</v>
          </cell>
          <cell r="Q756">
            <v>6500</v>
          </cell>
          <cell r="R756">
            <v>6000</v>
          </cell>
          <cell r="S756">
            <v>6000</v>
          </cell>
          <cell r="T756">
            <v>6000</v>
          </cell>
          <cell r="U756">
            <v>6000</v>
          </cell>
          <cell r="V756">
            <v>6000</v>
          </cell>
          <cell r="W756">
            <v>6000</v>
          </cell>
          <cell r="X756">
            <v>6500</v>
          </cell>
          <cell r="Y756">
            <v>6500</v>
          </cell>
          <cell r="Z756">
            <v>7000</v>
          </cell>
          <cell r="AA756">
            <v>70000</v>
          </cell>
          <cell r="AB756">
            <v>65000</v>
          </cell>
          <cell r="AC756">
            <v>60000</v>
          </cell>
        </row>
        <row r="757">
          <cell r="A757" t="str">
            <v>Oth_int_receivsimilar_inc_Siemens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</row>
        <row r="758">
          <cell r="A758" t="str">
            <v>CML_BL0330a_6_ALAN_AFA</v>
          </cell>
          <cell r="M758">
            <v>279.64485042162426</v>
          </cell>
          <cell r="N758">
            <v>279.34658500985955</v>
          </cell>
          <cell r="O758">
            <v>23.27888208457162</v>
          </cell>
          <cell r="P758">
            <v>23.27888208457162</v>
          </cell>
          <cell r="Q758">
            <v>23.27888208457162</v>
          </cell>
          <cell r="R758">
            <v>23.27888208457162</v>
          </cell>
          <cell r="S758">
            <v>23.27888208457162</v>
          </cell>
          <cell r="T758">
            <v>23.27888208457162</v>
          </cell>
          <cell r="U758">
            <v>23.27888208457162</v>
          </cell>
          <cell r="V758">
            <v>23.27888208457162</v>
          </cell>
          <cell r="W758">
            <v>23.27888208457162</v>
          </cell>
          <cell r="X758">
            <v>23.27888208457162</v>
          </cell>
          <cell r="Y758">
            <v>23.27888208457162</v>
          </cell>
          <cell r="Z758">
            <v>23.27888208457162</v>
          </cell>
          <cell r="AA758">
            <v>278.3756685323317</v>
          </cell>
          <cell r="AB758">
            <v>273.76634196644784</v>
          </cell>
          <cell r="AC758">
            <v>234.19574248021007</v>
          </cell>
        </row>
        <row r="759">
          <cell r="A759" t="str">
            <v>CML_BL0330a_6_ALAN_RBW</v>
          </cell>
          <cell r="M759">
            <v>2014.4772595743777</v>
          </cell>
          <cell r="N759">
            <v>1735.1306745675129</v>
          </cell>
          <cell r="O759">
            <v>1991.1983775028061</v>
          </cell>
          <cell r="P759">
            <v>1967.9194954152322</v>
          </cell>
          <cell r="Q759">
            <v>1944.640613316662</v>
          </cell>
          <cell r="R759">
            <v>1921.3617312370902</v>
          </cell>
          <cell r="S759">
            <v>1898.0828491455186</v>
          </cell>
          <cell r="T759">
            <v>1874.8039670799469</v>
          </cell>
          <cell r="U759">
            <v>1851.5250849973745</v>
          </cell>
          <cell r="V759">
            <v>1828.2462029028013</v>
          </cell>
          <cell r="W759">
            <v>1804.9673208152312</v>
          </cell>
          <cell r="X759">
            <v>1781.6884387336577</v>
          </cell>
          <cell r="Y759">
            <v>1758.4095566560875</v>
          </cell>
          <cell r="Z759">
            <v>1735.1306745675129</v>
          </cell>
          <cell r="AA759">
            <v>1456.7550060281853</v>
          </cell>
          <cell r="AB759">
            <v>1182.9886640677371</v>
          </cell>
          <cell r="AC759">
            <v>948.79292158552721</v>
          </cell>
        </row>
        <row r="760">
          <cell r="A760" t="str">
            <v>tax_neting_apraisl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-64933</v>
          </cell>
          <cell r="AA760">
            <v>0</v>
          </cell>
          <cell r="AB760">
            <v>0</v>
          </cell>
          <cell r="AC760">
            <v>0</v>
          </cell>
        </row>
        <row r="761">
          <cell r="A761" t="str">
            <v>CML_BL0210_1_INVE_AFA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</row>
        <row r="762">
          <cell r="A762" t="str">
            <v>CML_BL0210_2_INVE_AFA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</row>
        <row r="763">
          <cell r="A763" t="str">
            <v>CML_BL0210_3_INVE_AFA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</row>
        <row r="764">
          <cell r="A764" t="str">
            <v>CML_BL0210_4_INVE_AFA</v>
          </cell>
          <cell r="M764">
            <v>69141.320000000007</v>
          </cell>
          <cell r="N764">
            <v>73300.20333333328</v>
          </cell>
          <cell r="O764">
            <v>5792.3850000000011</v>
          </cell>
          <cell r="P764">
            <v>5792.3850000000011</v>
          </cell>
          <cell r="Q764">
            <v>5846.1350000000011</v>
          </cell>
          <cell r="R764">
            <v>5907.3516666666665</v>
          </cell>
          <cell r="S764">
            <v>5907.3516666666665</v>
          </cell>
          <cell r="T764">
            <v>5907.3516666666656</v>
          </cell>
          <cell r="U764">
            <v>5999.1766666666663</v>
          </cell>
          <cell r="V764">
            <v>5999.1766666666663</v>
          </cell>
          <cell r="W764">
            <v>6052.9266666666654</v>
          </cell>
          <cell r="X764">
            <v>6175.36</v>
          </cell>
          <cell r="Y764">
            <v>6175.36</v>
          </cell>
          <cell r="Z764">
            <v>7745.2433333333029</v>
          </cell>
          <cell r="AA764">
            <v>121241.52</v>
          </cell>
          <cell r="AB764">
            <v>151156.92000000001</v>
          </cell>
          <cell r="AC764">
            <v>179166.72</v>
          </cell>
        </row>
        <row r="765">
          <cell r="A765" t="str">
            <v>CML_BL0210_5_INVE_AFA</v>
          </cell>
          <cell r="M765">
            <v>3600</v>
          </cell>
          <cell r="N765">
            <v>3600</v>
          </cell>
          <cell r="O765">
            <v>300</v>
          </cell>
          <cell r="P765">
            <v>300</v>
          </cell>
          <cell r="Q765">
            <v>300</v>
          </cell>
          <cell r="R765">
            <v>300</v>
          </cell>
          <cell r="S765">
            <v>300</v>
          </cell>
          <cell r="T765">
            <v>300</v>
          </cell>
          <cell r="U765">
            <v>300</v>
          </cell>
          <cell r="V765">
            <v>300</v>
          </cell>
          <cell r="W765">
            <v>300</v>
          </cell>
          <cell r="X765">
            <v>300</v>
          </cell>
          <cell r="Y765">
            <v>300</v>
          </cell>
          <cell r="Z765">
            <v>300</v>
          </cell>
          <cell r="AA765">
            <v>3600</v>
          </cell>
          <cell r="AB765">
            <v>3600</v>
          </cell>
          <cell r="AC765">
            <v>3600</v>
          </cell>
        </row>
        <row r="766">
          <cell r="A766" t="str">
            <v>Siemens_Adv_Pay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</row>
        <row r="767">
          <cell r="A767" t="str">
            <v>CML_BL0210_5_ALAN_AIB</v>
          </cell>
          <cell r="M767">
            <v>5292.6349150000005</v>
          </cell>
          <cell r="N767">
            <v>0</v>
          </cell>
          <cell r="O767">
            <v>4763.3714234999989</v>
          </cell>
          <cell r="P767">
            <v>4763.3714234999989</v>
          </cell>
          <cell r="Q767">
            <v>4763.3714234999989</v>
          </cell>
          <cell r="R767">
            <v>3704.8444404999991</v>
          </cell>
          <cell r="S767">
            <v>3704.8444404999991</v>
          </cell>
          <cell r="T767">
            <v>3704.8444404999991</v>
          </cell>
          <cell r="U767">
            <v>2117.0539660000004</v>
          </cell>
          <cell r="V767">
            <v>2117.0539660000004</v>
          </cell>
          <cell r="W767">
            <v>2117.0539660000004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</row>
        <row r="768">
          <cell r="A768" t="str">
            <v>CML_BL0210_7_ALAN_AFA</v>
          </cell>
          <cell r="M768">
            <v>740.05143269219889</v>
          </cell>
          <cell r="N768">
            <v>740.05143269219889</v>
          </cell>
          <cell r="O768">
            <v>61.670952724349888</v>
          </cell>
          <cell r="P768">
            <v>61.670952724349888</v>
          </cell>
          <cell r="Q768">
            <v>61.670952724349888</v>
          </cell>
          <cell r="R768">
            <v>61.670952724349888</v>
          </cell>
          <cell r="S768">
            <v>61.670952724349888</v>
          </cell>
          <cell r="T768">
            <v>61.670952724349888</v>
          </cell>
          <cell r="U768">
            <v>61.670952724349888</v>
          </cell>
          <cell r="V768">
            <v>61.670952724349888</v>
          </cell>
          <cell r="W768">
            <v>61.670952724349888</v>
          </cell>
          <cell r="X768">
            <v>61.670952724349888</v>
          </cell>
          <cell r="Y768">
            <v>61.670952724349888</v>
          </cell>
          <cell r="Z768">
            <v>61.670952724349888</v>
          </cell>
          <cell r="AA768">
            <v>740.05143269219889</v>
          </cell>
          <cell r="AB768">
            <v>740.05143269219889</v>
          </cell>
          <cell r="AC768">
            <v>188.27624923120555</v>
          </cell>
        </row>
        <row r="769">
          <cell r="A769" t="str">
            <v>CML_BL0210_7_ALAN_AIB</v>
          </cell>
          <cell r="M769">
            <v>12.12353499999999</v>
          </cell>
          <cell r="N769">
            <v>-1.0574874309554616E-14</v>
          </cell>
          <cell r="O769">
            <v>10.911181499999994</v>
          </cell>
          <cell r="P769">
            <v>10.911181499999994</v>
          </cell>
          <cell r="Q769">
            <v>10.911181499999994</v>
          </cell>
          <cell r="R769">
            <v>8.486474499999991</v>
          </cell>
          <cell r="S769">
            <v>8.486474499999991</v>
          </cell>
          <cell r="T769">
            <v>8.486474499999991</v>
          </cell>
          <cell r="U769">
            <v>4.8494139999999897</v>
          </cell>
          <cell r="V769">
            <v>4.8494139999999888</v>
          </cell>
          <cell r="W769">
            <v>4.8494139999999897</v>
          </cell>
          <cell r="X769">
            <v>-1.0574874309554616E-14</v>
          </cell>
          <cell r="Y769">
            <v>-1.0574874309554616E-14</v>
          </cell>
          <cell r="Z769">
            <v>-1.0574874309554616E-14</v>
          </cell>
          <cell r="AA769">
            <v>-1.0574874309554616E-14</v>
          </cell>
          <cell r="AB769">
            <v>-1.0574874309554616E-14</v>
          </cell>
          <cell r="AC769">
            <v>-1.0574874309554616E-14</v>
          </cell>
        </row>
        <row r="770">
          <cell r="A770" t="str">
            <v>CML_BL0210_7_ALAN_RBW</v>
          </cell>
          <cell r="M770">
            <v>2433.017512307802</v>
          </cell>
          <cell r="N770">
            <v>1705.0896146156031</v>
          </cell>
          <cell r="O770">
            <v>2372.5589130834519</v>
          </cell>
          <cell r="P770">
            <v>2310.8879603591022</v>
          </cell>
          <cell r="Q770">
            <v>2249.217007634752</v>
          </cell>
          <cell r="R770">
            <v>2189.9707619104015</v>
          </cell>
          <cell r="S770">
            <v>2128.2998091860522</v>
          </cell>
          <cell r="T770">
            <v>2066.6288564617016</v>
          </cell>
          <cell r="U770">
            <v>2008.5949642373523</v>
          </cell>
          <cell r="V770">
            <v>1946.9240115130033</v>
          </cell>
          <cell r="W770">
            <v>1885.2530587886533</v>
          </cell>
          <cell r="X770">
            <v>1828.4315200643023</v>
          </cell>
          <cell r="Y770">
            <v>1766.7605673399539</v>
          </cell>
          <cell r="Z770">
            <v>1705.0896146156031</v>
          </cell>
          <cell r="AA770">
            <v>965.03818192340407</v>
          </cell>
          <cell r="AB770">
            <v>224.98674923120555</v>
          </cell>
          <cell r="AC770">
            <v>36.710500000000003</v>
          </cell>
        </row>
        <row r="771">
          <cell r="A771" t="str">
            <v>CML_BL0210_7_INVE_AFA</v>
          </cell>
          <cell r="M771">
            <v>8940</v>
          </cell>
          <cell r="N771">
            <v>14474.412698412703</v>
          </cell>
          <cell r="O771">
            <v>768.83333333333326</v>
          </cell>
          <cell r="P771">
            <v>771.05555555555577</v>
          </cell>
          <cell r="Q771">
            <v>851.6904761904766</v>
          </cell>
          <cell r="R771">
            <v>1073.7367724867725</v>
          </cell>
          <cell r="S771">
            <v>1081.0631613756618</v>
          </cell>
          <cell r="T771">
            <v>1110.0076058201066</v>
          </cell>
          <cell r="U771">
            <v>1289.5631613756609</v>
          </cell>
          <cell r="V771">
            <v>1322.5261243386246</v>
          </cell>
          <cell r="W771">
            <v>1357.213624338624</v>
          </cell>
          <cell r="X771">
            <v>1445.5469576719568</v>
          </cell>
          <cell r="Y771">
            <v>1655.3287037037037</v>
          </cell>
          <cell r="Z771">
            <v>1747.847222222224</v>
          </cell>
          <cell r="AA771">
            <v>36406.666666666642</v>
          </cell>
          <cell r="AB771">
            <v>45346.666666666686</v>
          </cell>
          <cell r="AC771">
            <v>53386.666666666686</v>
          </cell>
        </row>
        <row r="772">
          <cell r="A772" t="str">
            <v>CML_BL0210_7_INVE_AIB</v>
          </cell>
          <cell r="M772">
            <v>6300</v>
          </cell>
          <cell r="N772">
            <v>26962.5</v>
          </cell>
          <cell r="O772">
            <v>5836.6666666666688</v>
          </cell>
          <cell r="P772">
            <v>5836.6666666666679</v>
          </cell>
          <cell r="Q772">
            <v>6979.5238095238137</v>
          </cell>
          <cell r="R772">
            <v>14262.30158730159</v>
          </cell>
          <cell r="S772">
            <v>14381.051587301579</v>
          </cell>
          <cell r="T772">
            <v>15011.051587301605</v>
          </cell>
          <cell r="U772">
            <v>21471.051587301587</v>
          </cell>
          <cell r="V772">
            <v>22148.829365079357</v>
          </cell>
          <cell r="W772">
            <v>23742.579365079349</v>
          </cell>
          <cell r="X772">
            <v>22042.57936507936</v>
          </cell>
          <cell r="Y772">
            <v>25124.722222222219</v>
          </cell>
          <cell r="Z772">
            <v>26962.5</v>
          </cell>
          <cell r="AA772">
            <v>4800</v>
          </cell>
          <cell r="AB772">
            <v>2600</v>
          </cell>
          <cell r="AC772">
            <v>2400</v>
          </cell>
        </row>
        <row r="773">
          <cell r="A773" t="str">
            <v>CML_BL0210_7_INVE_RBW</v>
          </cell>
          <cell r="M773">
            <v>35760</v>
          </cell>
          <cell r="N773">
            <v>81456.420634920563</v>
          </cell>
          <cell r="O773">
            <v>36421.16666666665</v>
          </cell>
          <cell r="P773">
            <v>35783.444444444438</v>
          </cell>
          <cell r="Q773">
            <v>39769.849206349216</v>
          </cell>
          <cell r="R773">
            <v>52018.890211640188</v>
          </cell>
          <cell r="S773">
            <v>51377.41038359786</v>
          </cell>
          <cell r="T773">
            <v>52004.069444444402</v>
          </cell>
          <cell r="U773">
            <v>61487.83961640214</v>
          </cell>
          <cell r="V773">
            <v>62143.091269841309</v>
          </cell>
          <cell r="W773">
            <v>62867.127645502558</v>
          </cell>
          <cell r="X773">
            <v>66721.580687830719</v>
          </cell>
          <cell r="Y773">
            <v>77653.156746031731</v>
          </cell>
          <cell r="Z773">
            <v>81456.420634920563</v>
          </cell>
          <cell r="AA773">
            <v>122212.25396825388</v>
          </cell>
          <cell r="AB773">
            <v>121565.58730158723</v>
          </cell>
          <cell r="AC773">
            <v>108378.92063492062</v>
          </cell>
        </row>
        <row r="774">
          <cell r="A774" t="str">
            <v>CML_BL0310a_4_ALAN_RBW</v>
          </cell>
          <cell r="M774">
            <v>169591.02551000001</v>
          </cell>
          <cell r="N774">
            <v>169803.42948000002</v>
          </cell>
          <cell r="O774">
            <v>169612.26590699999</v>
          </cell>
          <cell r="P774">
            <v>169612.26590699999</v>
          </cell>
          <cell r="Q774">
            <v>169612.26590699999</v>
          </cell>
          <cell r="R774">
            <v>169654.746701</v>
          </cell>
          <cell r="S774">
            <v>169654.746701</v>
          </cell>
          <cell r="T774">
            <v>169654.746701</v>
          </cell>
          <cell r="U774">
            <v>169718.46789200002</v>
          </cell>
          <cell r="V774">
            <v>169718.46789200002</v>
          </cell>
          <cell r="W774">
            <v>169718.46789200002</v>
          </cell>
          <cell r="X774">
            <v>169803.42948000002</v>
          </cell>
          <cell r="Y774">
            <v>169803.42948000002</v>
          </cell>
          <cell r="Z774">
            <v>169803.42948000002</v>
          </cell>
          <cell r="AA774">
            <v>169803.42948000002</v>
          </cell>
          <cell r="AB774">
            <v>169803.42948000002</v>
          </cell>
          <cell r="AC774">
            <v>169803.42948000002</v>
          </cell>
        </row>
        <row r="775">
          <cell r="A775" t="str">
            <v>CML_BL0310b_4_ALAN_AFA</v>
          </cell>
          <cell r="M775">
            <v>65561.140669806322</v>
          </cell>
          <cell r="N775">
            <v>67246.276033799193</v>
          </cell>
          <cell r="O775">
            <v>5532.9383932601731</v>
          </cell>
          <cell r="P775">
            <v>5532.9383932601731</v>
          </cell>
          <cell r="Q775">
            <v>5532.9383932601731</v>
          </cell>
          <cell r="R775">
            <v>5568.3973647067205</v>
          </cell>
          <cell r="S775">
            <v>5568.3973647067205</v>
          </cell>
          <cell r="T775">
            <v>5568.3973647067205</v>
          </cell>
          <cell r="U775">
            <v>5621.5858218765416</v>
          </cell>
          <cell r="V775">
            <v>5621.5858218765416</v>
          </cell>
          <cell r="W775">
            <v>5621.5858218765416</v>
          </cell>
          <cell r="X775">
            <v>5692.5037647696408</v>
          </cell>
          <cell r="Y775">
            <v>5692.5037647696408</v>
          </cell>
          <cell r="Z775">
            <v>5692.5037647696408</v>
          </cell>
          <cell r="AA775">
            <v>67350.376241395672</v>
          </cell>
          <cell r="AB775">
            <v>66871.784642415572</v>
          </cell>
          <cell r="AC775">
            <v>66825.068806675088</v>
          </cell>
        </row>
        <row r="776">
          <cell r="A776" t="str">
            <v>CML_BL0310b_4_ALAN_RBW</v>
          </cell>
          <cell r="M776">
            <v>985846.66713119333</v>
          </cell>
          <cell r="N776">
            <v>952062.26952289382</v>
          </cell>
          <cell r="O776">
            <v>986696.34998020332</v>
          </cell>
          <cell r="P776">
            <v>981163.41158721421</v>
          </cell>
          <cell r="Q776">
            <v>975630.47319422278</v>
          </cell>
          <cell r="R776">
            <v>982827.31831578654</v>
          </cell>
          <cell r="S776">
            <v>977258.92095035024</v>
          </cell>
          <cell r="T776">
            <v>971690.52358591277</v>
          </cell>
          <cell r="U776">
            <v>985216.80149330688</v>
          </cell>
          <cell r="V776">
            <v>979595.21567170089</v>
          </cell>
          <cell r="W776">
            <v>973973.62984909315</v>
          </cell>
          <cell r="X776">
            <v>993811.61105659429</v>
          </cell>
          <cell r="Y776">
            <v>988119.1072920938</v>
          </cell>
          <cell r="Z776">
            <v>952062.26952289382</v>
          </cell>
          <cell r="AA776">
            <v>876710.35628439905</v>
          </cell>
          <cell r="AB776">
            <v>809838.57164518267</v>
          </cell>
          <cell r="AC776">
            <v>743013.50283350865</v>
          </cell>
        </row>
        <row r="777">
          <cell r="A777" t="str">
            <v>CML_BL0310b_4_INVE_AFA</v>
          </cell>
          <cell r="M777">
            <v>2797.2972027000005</v>
          </cell>
          <cell r="N777">
            <v>5039.2671829500023</v>
          </cell>
          <cell r="O777">
            <v>295.58998218750003</v>
          </cell>
          <cell r="P777">
            <v>295.58998218750003</v>
          </cell>
          <cell r="Q777">
            <v>364.33991343750012</v>
          </cell>
          <cell r="R777">
            <v>372.63712736250005</v>
          </cell>
          <cell r="S777">
            <v>372.63712736250005</v>
          </cell>
          <cell r="T777">
            <v>419.85930236250005</v>
          </cell>
          <cell r="U777">
            <v>432.30512325000007</v>
          </cell>
          <cell r="V777">
            <v>432.30512325000012</v>
          </cell>
          <cell r="W777">
            <v>501.05505449999998</v>
          </cell>
          <cell r="X777">
            <v>517.64948235000008</v>
          </cell>
          <cell r="Y777">
            <v>517.64948235000008</v>
          </cell>
          <cell r="Z777">
            <v>517.64948235000156</v>
          </cell>
          <cell r="AA777">
            <v>7393.4592732000001</v>
          </cell>
          <cell r="AB777">
            <v>7996.7920032000011</v>
          </cell>
          <cell r="AC777">
            <v>8593.4580732000013</v>
          </cell>
        </row>
        <row r="778">
          <cell r="A778" t="str">
            <v>CML_BL0310b_4_INVE_AIB</v>
          </cell>
          <cell r="M778">
            <v>14935</v>
          </cell>
          <cell r="N778">
            <v>9000</v>
          </cell>
          <cell r="O778">
            <v>13441.5</v>
          </cell>
          <cell r="P778">
            <v>13441.5</v>
          </cell>
          <cell r="Q778">
            <v>17941.5</v>
          </cell>
          <cell r="R778">
            <v>14954.5</v>
          </cell>
          <cell r="S778">
            <v>14954.5</v>
          </cell>
          <cell r="T778">
            <v>14954.5</v>
          </cell>
          <cell r="U778">
            <v>10474</v>
          </cell>
          <cell r="V778">
            <v>10474</v>
          </cell>
          <cell r="W778">
            <v>14974</v>
          </cell>
          <cell r="X778">
            <v>9000</v>
          </cell>
          <cell r="Y778">
            <v>9000</v>
          </cell>
          <cell r="Z778">
            <v>9000</v>
          </cell>
          <cell r="AA778">
            <v>4700</v>
          </cell>
          <cell r="AB778">
            <v>6000</v>
          </cell>
          <cell r="AC778">
            <v>6000</v>
          </cell>
        </row>
        <row r="779">
          <cell r="A779" t="str">
            <v>CML_BL0310b_4_INVE_RBW</v>
          </cell>
          <cell r="M779">
            <v>81121.702797299935</v>
          </cell>
          <cell r="N779">
            <v>178517.43561434999</v>
          </cell>
          <cell r="O779">
            <v>103319.61281511249</v>
          </cell>
          <cell r="P779">
            <v>103024.02283292497</v>
          </cell>
          <cell r="Q779">
            <v>127409.6829194875</v>
          </cell>
          <cell r="R779">
            <v>130024.04579212499</v>
          </cell>
          <cell r="S779">
            <v>129651.40866476251</v>
          </cell>
          <cell r="T779">
            <v>146231.54936240005</v>
          </cell>
          <cell r="U779">
            <v>150279.74423914996</v>
          </cell>
          <cell r="V779">
            <v>149847.43911589999</v>
          </cell>
          <cell r="W779">
            <v>174096.38406140002</v>
          </cell>
          <cell r="X779">
            <v>179552.73457904995</v>
          </cell>
          <cell r="Y779">
            <v>179035.08509669997</v>
          </cell>
          <cell r="Z779">
            <v>178517.43561434999</v>
          </cell>
          <cell r="AA779">
            <v>206573.97634115006</v>
          </cell>
          <cell r="AB779">
            <v>216677.18433794993</v>
          </cell>
          <cell r="AC779">
            <v>225983.72626474992</v>
          </cell>
        </row>
        <row r="780">
          <cell r="A780" t="str">
            <v>CML_BL0310b_5_ALAN_AFA</v>
          </cell>
          <cell r="M780">
            <v>0.27551222448750001</v>
          </cell>
          <cell r="N780">
            <v>0.82653667346250004</v>
          </cell>
          <cell r="O780">
            <v>5.0510574489375001E-2</v>
          </cell>
          <cell r="P780">
            <v>5.0510574489375001E-2</v>
          </cell>
          <cell r="Q780">
            <v>5.0510574489375001E-2</v>
          </cell>
          <cell r="R780">
            <v>5.9694315305625009E-2</v>
          </cell>
          <cell r="S780">
            <v>5.9694315305625009E-2</v>
          </cell>
          <cell r="T780">
            <v>5.9694315305625009E-2</v>
          </cell>
          <cell r="U780">
            <v>7.3469926530000007E-2</v>
          </cell>
          <cell r="V780">
            <v>7.3469926530000007E-2</v>
          </cell>
          <cell r="W780">
            <v>7.3469926530000007E-2</v>
          </cell>
          <cell r="X780">
            <v>9.1837408162500009E-2</v>
          </cell>
          <cell r="Y780">
            <v>9.1837408162500009E-2</v>
          </cell>
          <cell r="Z780">
            <v>9.1837408162500009E-2</v>
          </cell>
          <cell r="AA780">
            <v>1.1020488979500001</v>
          </cell>
          <cell r="AB780">
            <v>1.1020488979500001</v>
          </cell>
          <cell r="AC780">
            <v>1.1020488979500001</v>
          </cell>
        </row>
        <row r="781">
          <cell r="A781" t="str">
            <v>CML_BL0310b_5_ALAN_RBW</v>
          </cell>
          <cell r="M781">
            <v>16.255237775512501</v>
          </cell>
          <cell r="N781">
            <v>31.959451102050004</v>
          </cell>
          <cell r="O781">
            <v>17.857802201023127</v>
          </cell>
          <cell r="P781">
            <v>17.807291626533754</v>
          </cell>
          <cell r="Q781">
            <v>17.756781052044378</v>
          </cell>
          <cell r="R781">
            <v>21.003236736738749</v>
          </cell>
          <cell r="S781">
            <v>20.943542421433129</v>
          </cell>
          <cell r="T781">
            <v>20.883848106127502</v>
          </cell>
          <cell r="U781">
            <v>25.769603179597503</v>
          </cell>
          <cell r="V781">
            <v>25.696133253067501</v>
          </cell>
          <cell r="W781">
            <v>25.622663326537502</v>
          </cell>
          <cell r="X781">
            <v>32.143125918374999</v>
          </cell>
          <cell r="Y781">
            <v>32.051288510212501</v>
          </cell>
          <cell r="Z781">
            <v>31.959451102050004</v>
          </cell>
          <cell r="AA781">
            <v>30.857402204100001</v>
          </cell>
          <cell r="AB781">
            <v>29.755353306150003</v>
          </cell>
          <cell r="AC781">
            <v>28.653304408200004</v>
          </cell>
        </row>
        <row r="782">
          <cell r="A782" t="str">
            <v>CML_BL0310c_4_ALAN_AFA</v>
          </cell>
          <cell r="M782">
            <v>628.39501656377161</v>
          </cell>
          <cell r="N782">
            <v>628.39501656377161</v>
          </cell>
          <cell r="O782">
            <v>52.36625138031431</v>
          </cell>
          <cell r="P782">
            <v>52.36625138031431</v>
          </cell>
          <cell r="Q782">
            <v>52.36625138031431</v>
          </cell>
          <cell r="R782">
            <v>52.36625138031431</v>
          </cell>
          <cell r="S782">
            <v>52.36625138031431</v>
          </cell>
          <cell r="T782">
            <v>52.36625138031431</v>
          </cell>
          <cell r="U782">
            <v>52.36625138031431</v>
          </cell>
          <cell r="V782">
            <v>52.36625138031431</v>
          </cell>
          <cell r="W782">
            <v>52.36625138031431</v>
          </cell>
          <cell r="X782">
            <v>52.36625138031431</v>
          </cell>
          <cell r="Y782">
            <v>52.36625138031431</v>
          </cell>
          <cell r="Z782">
            <v>52.36625138031431</v>
          </cell>
          <cell r="AA782">
            <v>628.39501656377149</v>
          </cell>
          <cell r="AB782">
            <v>628.39501656377149</v>
          </cell>
          <cell r="AC782">
            <v>628.39501656377161</v>
          </cell>
        </row>
        <row r="783">
          <cell r="A783" t="str">
            <v>CML_BL0310c_4_ALAN_RBW</v>
          </cell>
          <cell r="M783">
            <v>12984.550203436229</v>
          </cell>
          <cell r="N783">
            <v>12356.15518687246</v>
          </cell>
          <cell r="O783">
            <v>12932.183952055915</v>
          </cell>
          <cell r="P783">
            <v>12879.8177006756</v>
          </cell>
          <cell r="Q783">
            <v>12827.451449295284</v>
          </cell>
          <cell r="R783">
            <v>12775.085197914968</v>
          </cell>
          <cell r="S783">
            <v>12722.71894653466</v>
          </cell>
          <cell r="T783">
            <v>12670.352695154341</v>
          </cell>
          <cell r="U783">
            <v>12617.986443774029</v>
          </cell>
          <cell r="V783">
            <v>12565.620192393715</v>
          </cell>
          <cell r="W783">
            <v>12513.253941013401</v>
          </cell>
          <cell r="X783">
            <v>12460.887689633089</v>
          </cell>
          <cell r="Y783">
            <v>12408.521438252772</v>
          </cell>
          <cell r="Z783">
            <v>12356.15518687246</v>
          </cell>
          <cell r="AA783">
            <v>11727.760170308682</v>
          </cell>
          <cell r="AB783">
            <v>11099.365153744913</v>
          </cell>
          <cell r="AC783">
            <v>10470.970137181142</v>
          </cell>
        </row>
        <row r="784">
          <cell r="A784" t="str">
            <v>CML_BL0310c_4_INVE_AFA</v>
          </cell>
          <cell r="M784">
            <v>147.06651960000002</v>
          </cell>
          <cell r="N784">
            <v>147.06651960000002</v>
          </cell>
          <cell r="O784">
            <v>12.255543300000001</v>
          </cell>
          <cell r="P784">
            <v>12.255543300000001</v>
          </cell>
          <cell r="Q784">
            <v>12.255543300000001</v>
          </cell>
          <cell r="R784">
            <v>12.255543300000001</v>
          </cell>
          <cell r="S784">
            <v>12.255543300000001</v>
          </cell>
          <cell r="T784">
            <v>12.255543300000001</v>
          </cell>
          <cell r="U784">
            <v>12.255543300000001</v>
          </cell>
          <cell r="V784">
            <v>12.255543300000001</v>
          </cell>
          <cell r="W784">
            <v>12.255543300000001</v>
          </cell>
          <cell r="X784">
            <v>12.255543300000001</v>
          </cell>
          <cell r="Y784">
            <v>12.255543300000001</v>
          </cell>
          <cell r="Z784">
            <v>12.255543299999999</v>
          </cell>
          <cell r="AA784">
            <v>147.06651960000002</v>
          </cell>
          <cell r="AB784">
            <v>147.06651960000002</v>
          </cell>
          <cell r="AC784">
            <v>147.06651960000002</v>
          </cell>
        </row>
        <row r="785">
          <cell r="A785" t="str">
            <v>CML_BL0310c_4_INVE_AIB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</row>
        <row r="786">
          <cell r="A786" t="str">
            <v>CML_BL0310c_4_INVE_RBW</v>
          </cell>
          <cell r="M786">
            <v>4264.9334804</v>
          </cell>
          <cell r="N786">
            <v>4117.8669608</v>
          </cell>
          <cell r="O786">
            <v>4252.6779371000002</v>
          </cell>
          <cell r="P786">
            <v>4240.4223937999996</v>
          </cell>
          <cell r="Q786">
            <v>4228.1668504999998</v>
          </cell>
          <cell r="R786">
            <v>4215.9113072</v>
          </cell>
          <cell r="S786">
            <v>4203.6557639000002</v>
          </cell>
          <cell r="T786">
            <v>4191.4002205999996</v>
          </cell>
          <cell r="U786">
            <v>4179.1446772999998</v>
          </cell>
          <cell r="V786">
            <v>4166.889134</v>
          </cell>
          <cell r="W786">
            <v>4154.6335907000002</v>
          </cell>
          <cell r="X786">
            <v>4142.3780473999996</v>
          </cell>
          <cell r="Y786">
            <v>4130.1225040999998</v>
          </cell>
          <cell r="Z786">
            <v>4117.8669608</v>
          </cell>
          <cell r="AA786">
            <v>3970.8004412</v>
          </cell>
          <cell r="AB786">
            <v>3823.7339216</v>
          </cell>
          <cell r="AC786">
            <v>3676.667402</v>
          </cell>
        </row>
        <row r="787">
          <cell r="A787" t="str">
            <v>CML_BL0320_6_INVE_AFA</v>
          </cell>
          <cell r="M787">
            <v>8100.7</v>
          </cell>
          <cell r="N787">
            <v>14239.3</v>
          </cell>
          <cell r="O787">
            <v>753.75833333333333</v>
          </cell>
          <cell r="P787">
            <v>832.45833333333371</v>
          </cell>
          <cell r="Q787">
            <v>911.15833333333285</v>
          </cell>
          <cell r="R787">
            <v>989.85833333333414</v>
          </cell>
          <cell r="S787">
            <v>1068.5583333333332</v>
          </cell>
          <cell r="T787">
            <v>1147.2583333333323</v>
          </cell>
          <cell r="U787">
            <v>1225.9583333333333</v>
          </cell>
          <cell r="V787">
            <v>1304.6583333333331</v>
          </cell>
          <cell r="W787">
            <v>1383.3583333333338</v>
          </cell>
          <cell r="X787">
            <v>1462.0583333333325</v>
          </cell>
          <cell r="Y787">
            <v>1540.758333333333</v>
          </cell>
          <cell r="Z787">
            <v>1619.4583333333387</v>
          </cell>
          <cell r="AA787">
            <v>40691.1</v>
          </cell>
          <cell r="AB787">
            <v>63834.22</v>
          </cell>
          <cell r="AC787">
            <v>89042.22</v>
          </cell>
        </row>
        <row r="788">
          <cell r="A788" t="str">
            <v>CML_BL0320_6_INVE_AIB</v>
          </cell>
          <cell r="M788">
            <v>-3.5527136788005009E-13</v>
          </cell>
          <cell r="N788">
            <v>1092</v>
          </cell>
          <cell r="O788">
            <v>91.000000000000227</v>
          </cell>
          <cell r="P788">
            <v>182.00000000000091</v>
          </cell>
          <cell r="Q788">
            <v>273.00000000000148</v>
          </cell>
          <cell r="R788">
            <v>364.00000000000159</v>
          </cell>
          <cell r="S788">
            <v>455.00000000000182</v>
          </cell>
          <cell r="T788">
            <v>546.00000000000136</v>
          </cell>
          <cell r="U788">
            <v>637</v>
          </cell>
          <cell r="V788">
            <v>728</v>
          </cell>
          <cell r="W788">
            <v>819</v>
          </cell>
          <cell r="X788">
            <v>910</v>
          </cell>
          <cell r="Y788">
            <v>1001</v>
          </cell>
          <cell r="Z788">
            <v>1092</v>
          </cell>
          <cell r="AA788">
            <v>-1.8189894035458565E-12</v>
          </cell>
          <cell r="AB788">
            <v>-3.1832314562052488E-12</v>
          </cell>
          <cell r="AC788">
            <v>4.5474735088646412E-12</v>
          </cell>
        </row>
        <row r="789">
          <cell r="A789" t="str">
            <v>CML_BL0320_6_INVE_RBW</v>
          </cell>
          <cell r="M789">
            <v>32402.799999999999</v>
          </cell>
          <cell r="N789">
            <v>74827.5</v>
          </cell>
          <cell r="O789">
            <v>36371.041666666686</v>
          </cell>
          <cell r="P789">
            <v>40260.58333333335</v>
          </cell>
          <cell r="Q789">
            <v>44071.425000000039</v>
          </cell>
          <cell r="R789">
            <v>47803.566666666651</v>
          </cell>
          <cell r="S789">
            <v>51457.008333333346</v>
          </cell>
          <cell r="T789">
            <v>55031.75</v>
          </cell>
          <cell r="U789">
            <v>58527.791666666693</v>
          </cell>
          <cell r="V789">
            <v>61945.133333333375</v>
          </cell>
          <cell r="W789">
            <v>65283.775000000089</v>
          </cell>
          <cell r="X789">
            <v>68543.716666666704</v>
          </cell>
          <cell r="Y789">
            <v>71724.958333333241</v>
          </cell>
          <cell r="Z789">
            <v>74827.5</v>
          </cell>
          <cell r="AA789">
            <v>140424.4</v>
          </cell>
          <cell r="AB789">
            <v>192305.78</v>
          </cell>
          <cell r="AC789">
            <v>229303.56</v>
          </cell>
        </row>
        <row r="790">
          <cell r="A790" t="str">
            <v>CML_BL0320_7_ALAN_AFA</v>
          </cell>
          <cell r="M790">
            <v>227958.16865856288</v>
          </cell>
          <cell r="N790">
            <v>199986.78618326125</v>
          </cell>
          <cell r="O790">
            <v>16460.939938269759</v>
          </cell>
          <cell r="P790">
            <v>16460.939938269759</v>
          </cell>
          <cell r="Q790">
            <v>16460.939938269759</v>
          </cell>
          <cell r="R790">
            <v>16563.252726782259</v>
          </cell>
          <cell r="S790">
            <v>16563.252726782259</v>
          </cell>
          <cell r="T790">
            <v>16563.252726782259</v>
          </cell>
          <cell r="U790">
            <v>16716.72190955103</v>
          </cell>
          <cell r="V790">
            <v>16716.72190955103</v>
          </cell>
          <cell r="W790">
            <v>16716.72190955103</v>
          </cell>
          <cell r="X790">
            <v>16921.347486576018</v>
          </cell>
          <cell r="Y790">
            <v>16921.347486576018</v>
          </cell>
          <cell r="Z790">
            <v>16921.347486576018</v>
          </cell>
          <cell r="AA790">
            <v>200590.68342110285</v>
          </cell>
          <cell r="AB790">
            <v>193980.17202458522</v>
          </cell>
          <cell r="AC790">
            <v>170376.27772011829</v>
          </cell>
        </row>
        <row r="791">
          <cell r="A791" t="str">
            <v>CML_BL0320_7_ALAN_RBW</v>
          </cell>
          <cell r="M791">
            <v>965259.4594044846</v>
          </cell>
          <cell r="N791">
            <v>782661.76011517062</v>
          </cell>
          <cell r="O791">
            <v>951070.40330998739</v>
          </cell>
          <cell r="P791">
            <v>931944.58759831451</v>
          </cell>
          <cell r="Q791">
            <v>912818.77188637154</v>
          </cell>
          <cell r="R791">
            <v>903464.16262131371</v>
          </cell>
          <cell r="S791">
            <v>884236.03412174922</v>
          </cell>
          <cell r="T791">
            <v>865007.90562127158</v>
          </cell>
          <cell r="U791">
            <v>860436.58679096668</v>
          </cell>
          <cell r="V791">
            <v>841054.98910750158</v>
          </cell>
          <cell r="W791">
            <v>821673.39142566908</v>
          </cell>
          <cell r="X791">
            <v>821834.20663530333</v>
          </cell>
          <cell r="Y791">
            <v>802247.98337521672</v>
          </cell>
          <cell r="Z791">
            <v>782661.76011517062</v>
          </cell>
          <cell r="AA791">
            <v>553125.24304507067</v>
          </cell>
          <cell r="AB791">
            <v>337304.41477778525</v>
          </cell>
          <cell r="AC791">
            <v>147440.02224895376</v>
          </cell>
        </row>
        <row r="792">
          <cell r="A792" t="str">
            <v>CML_BL0320_7_INVE_AFA</v>
          </cell>
          <cell r="M792">
            <v>31502.25</v>
          </cell>
          <cell r="N792">
            <v>53647.810713501982</v>
          </cell>
          <cell r="O792">
            <v>2811.2136409389341</v>
          </cell>
          <cell r="P792">
            <v>2898.5460123610096</v>
          </cell>
          <cell r="Q792">
            <v>3021.4727175926469</v>
          </cell>
          <cell r="R792">
            <v>3604.3155037339106</v>
          </cell>
          <cell r="S792">
            <v>3868.5026559039502</v>
          </cell>
          <cell r="T792">
            <v>4386.1012398417424</v>
          </cell>
          <cell r="U792">
            <v>4776.8215407733487</v>
          </cell>
          <cell r="V792">
            <v>4835.2873625382917</v>
          </cell>
          <cell r="W792">
            <v>4934.7707432783263</v>
          </cell>
          <cell r="X792">
            <v>5868.5151703324973</v>
          </cell>
          <cell r="Y792">
            <v>5965.7246264623363</v>
          </cell>
          <cell r="Z792">
            <v>6676.539499744953</v>
          </cell>
          <cell r="AA792">
            <v>125779.19226233335</v>
          </cell>
          <cell r="AB792">
            <v>169995.42797733337</v>
          </cell>
          <cell r="AC792">
            <v>210715.1011923333</v>
          </cell>
        </row>
        <row r="793">
          <cell r="A793" t="str">
            <v>CML_BL0320_7_INVE_AIB</v>
          </cell>
          <cell r="M793">
            <v>95550</v>
          </cell>
          <cell r="N793">
            <v>66561.97469114975</v>
          </cell>
          <cell r="O793">
            <v>88069.87448149125</v>
          </cell>
          <cell r="P793">
            <v>90164.347089364441</v>
          </cell>
          <cell r="Q793">
            <v>92419.778221387445</v>
          </cell>
          <cell r="R793">
            <v>79940.039197712991</v>
          </cell>
          <cell r="S793">
            <v>82985.888385904589</v>
          </cell>
          <cell r="T793">
            <v>92978.541692635568</v>
          </cell>
          <cell r="U793">
            <v>64911.626399547051</v>
          </cell>
          <cell r="V793">
            <v>65503.761106458565</v>
          </cell>
          <cell r="W793">
            <v>69935.196551788817</v>
          </cell>
          <cell r="X793">
            <v>44478.111420095389</v>
          </cell>
          <cell r="Y793">
            <v>46665.951746332823</v>
          </cell>
          <cell r="Z793">
            <v>66561.97469114975</v>
          </cell>
          <cell r="AA793">
            <v>96694.8</v>
          </cell>
          <cell r="AB793">
            <v>79807.199999999997</v>
          </cell>
          <cell r="AC793">
            <v>76685.099999999773</v>
          </cell>
        </row>
        <row r="794">
          <cell r="A794" t="str">
            <v>CML_BL0320_7_INVE_RBW</v>
          </cell>
          <cell r="M794">
            <v>222947.75</v>
          </cell>
          <cell r="N794">
            <v>567455.13126201543</v>
          </cell>
          <cell r="O794">
            <v>238480.31588919874</v>
          </cell>
          <cell r="P794">
            <v>244390.14753335735</v>
          </cell>
          <cell r="Q794">
            <v>253848.79051800148</v>
          </cell>
          <cell r="R794">
            <v>307605.19248382864</v>
          </cell>
          <cell r="S794">
            <v>330372.06643624796</v>
          </cell>
          <cell r="T794">
            <v>377398.90925443493</v>
          </cell>
          <cell r="U794">
            <v>411162.57660309604</v>
          </cell>
          <cell r="V794">
            <v>412364.47812999226</v>
          </cell>
          <cell r="W794">
            <v>417404.58193775674</v>
          </cell>
          <cell r="X794">
            <v>501881.60176462476</v>
          </cell>
          <cell r="Y794">
            <v>505587.56092662673</v>
          </cell>
          <cell r="Z794">
            <v>567455.13126201543</v>
          </cell>
          <cell r="AA794">
            <v>809765.11369083216</v>
          </cell>
          <cell r="AB794">
            <v>995345.28571349825</v>
          </cell>
          <cell r="AC794">
            <v>1111833.2845211655</v>
          </cell>
        </row>
        <row r="795">
          <cell r="A795" t="str">
            <v>CML_BL0330a_4_INVE_AFA</v>
          </cell>
          <cell r="M795">
            <v>3050.7171813999998</v>
          </cell>
          <cell r="N795">
            <v>4428.9533808999995</v>
          </cell>
          <cell r="O795">
            <v>260.37920949166664</v>
          </cell>
          <cell r="P795">
            <v>260.37920949166664</v>
          </cell>
          <cell r="Q795">
            <v>332.45560499166663</v>
          </cell>
          <cell r="R795">
            <v>344.7611604083333</v>
          </cell>
          <cell r="S795">
            <v>344.7611604083333</v>
          </cell>
          <cell r="T795">
            <v>344.7611604083333</v>
          </cell>
          <cell r="U795">
            <v>363.21949353333326</v>
          </cell>
          <cell r="V795">
            <v>363.21949353333326</v>
          </cell>
          <cell r="W795">
            <v>435.29588903333337</v>
          </cell>
          <cell r="X795">
            <v>459.90699986666664</v>
          </cell>
          <cell r="Y795">
            <v>459.90699986666664</v>
          </cell>
          <cell r="Z795">
            <v>459.90699986666743</v>
          </cell>
          <cell r="AA795">
            <v>6094.1003838000006</v>
          </cell>
          <cell r="AB795">
            <v>6851.3667925999998</v>
          </cell>
          <cell r="AC795">
            <v>7475.2998014000004</v>
          </cell>
        </row>
        <row r="796">
          <cell r="A796" t="str">
            <v>CML_BL0330a_4_INVE_AIB</v>
          </cell>
          <cell r="M796">
            <v>14850</v>
          </cell>
          <cell r="N796">
            <v>0</v>
          </cell>
          <cell r="O796">
            <v>13365</v>
          </cell>
          <cell r="P796">
            <v>13365</v>
          </cell>
          <cell r="Q796">
            <v>13365</v>
          </cell>
          <cell r="R796">
            <v>10395</v>
          </cell>
          <cell r="S796">
            <v>10395</v>
          </cell>
          <cell r="T796">
            <v>10395</v>
          </cell>
          <cell r="U796">
            <v>5940</v>
          </cell>
          <cell r="V796">
            <v>5940</v>
          </cell>
          <cell r="W796">
            <v>5940</v>
          </cell>
          <cell r="X796">
            <v>0</v>
          </cell>
          <cell r="Y796">
            <v>0</v>
          </cell>
          <cell r="Z796">
            <v>0</v>
          </cell>
          <cell r="AA796">
            <v>2000</v>
          </cell>
          <cell r="AB796">
            <v>0</v>
          </cell>
          <cell r="AC796">
            <v>0</v>
          </cell>
        </row>
        <row r="797">
          <cell r="A797" t="str">
            <v>CML_BL0330a_4_INVE_RBW</v>
          </cell>
          <cell r="M797">
            <v>37621.282818599997</v>
          </cell>
          <cell r="N797">
            <v>76102.329437700013</v>
          </cell>
          <cell r="O797">
            <v>38845.903609108333</v>
          </cell>
          <cell r="P797">
            <v>38585.524399616668</v>
          </cell>
          <cell r="Q797">
            <v>52283.068794625004</v>
          </cell>
          <cell r="R797">
            <v>54908.307634216661</v>
          </cell>
          <cell r="S797">
            <v>54563.546473808332</v>
          </cell>
          <cell r="T797">
            <v>54218.785313400011</v>
          </cell>
          <cell r="U797">
            <v>58310.565819866664</v>
          </cell>
          <cell r="V797">
            <v>57947.346326333347</v>
          </cell>
          <cell r="W797">
            <v>71542.050437300015</v>
          </cell>
          <cell r="X797">
            <v>77022.143437433348</v>
          </cell>
          <cell r="Y797">
            <v>76562.236437566666</v>
          </cell>
          <cell r="Z797">
            <v>76102.329437700013</v>
          </cell>
          <cell r="AA797">
            <v>83872.229053899995</v>
          </cell>
          <cell r="AB797">
            <v>94228.862261300019</v>
          </cell>
          <cell r="AC797">
            <v>101961.56245990001</v>
          </cell>
        </row>
        <row r="798">
          <cell r="A798" t="str">
            <v>CML_BL0330a_7_ALAN_AFA</v>
          </cell>
          <cell r="M798">
            <v>361.39736446881221</v>
          </cell>
          <cell r="N798">
            <v>359.6115820354695</v>
          </cell>
          <cell r="O798">
            <v>29.967631836039086</v>
          </cell>
          <cell r="P798">
            <v>29.967631836039086</v>
          </cell>
          <cell r="Q798">
            <v>29.967631836039086</v>
          </cell>
          <cell r="R798">
            <v>29.967631836039086</v>
          </cell>
          <cell r="S798">
            <v>29.967631836039086</v>
          </cell>
          <cell r="T798">
            <v>29.967631836039086</v>
          </cell>
          <cell r="U798">
            <v>29.967631836039086</v>
          </cell>
          <cell r="V798">
            <v>29.967631836039086</v>
          </cell>
          <cell r="W798">
            <v>29.967631836039086</v>
          </cell>
          <cell r="X798">
            <v>29.967631836039086</v>
          </cell>
          <cell r="Y798">
            <v>29.967631836039086</v>
          </cell>
          <cell r="Z798">
            <v>29.967631836039086</v>
          </cell>
          <cell r="AA798">
            <v>355.27872947008603</v>
          </cell>
          <cell r="AB798">
            <v>341.99041324072897</v>
          </cell>
          <cell r="AC798">
            <v>330.41848075649375</v>
          </cell>
        </row>
        <row r="799">
          <cell r="A799" t="str">
            <v>CML_BL0330a_7_ALAN_RBW</v>
          </cell>
          <cell r="M799">
            <v>2974.7963605031787</v>
          </cell>
          <cell r="N799">
            <v>2615.1847785387208</v>
          </cell>
          <cell r="O799">
            <v>2944.8287286151403</v>
          </cell>
          <cell r="P799">
            <v>2914.8610969261035</v>
          </cell>
          <cell r="Q799">
            <v>2884.8934650400647</v>
          </cell>
          <cell r="R799">
            <v>2854.9258332440263</v>
          </cell>
          <cell r="S799">
            <v>2824.9582013629874</v>
          </cell>
          <cell r="T799">
            <v>2794.9905694749491</v>
          </cell>
          <cell r="U799">
            <v>2765.0229376869106</v>
          </cell>
          <cell r="V799">
            <v>2735.0553057988736</v>
          </cell>
          <cell r="W799">
            <v>2705.0876740038348</v>
          </cell>
          <cell r="X799">
            <v>2675.1200421147973</v>
          </cell>
          <cell r="Y799">
            <v>2645.1524103047591</v>
          </cell>
          <cell r="Z799">
            <v>2615.1847785387208</v>
          </cell>
          <cell r="AA799">
            <v>2259.9060490326369</v>
          </cell>
          <cell r="AB799">
            <v>1917.9156357429101</v>
          </cell>
          <cell r="AC799">
            <v>1587.4971550574155</v>
          </cell>
        </row>
        <row r="800">
          <cell r="A800" t="str">
            <v>CML_BL0330b_2_ALAN_AFA</v>
          </cell>
          <cell r="M800">
            <v>0.12380952380952388</v>
          </cell>
          <cell r="N800">
            <v>0.12380952380952388</v>
          </cell>
          <cell r="O800">
            <v>1.0317460317460324E-2</v>
          </cell>
          <cell r="P800">
            <v>1.0317460317460324E-2</v>
          </cell>
          <cell r="Q800">
            <v>1.0317460317460324E-2</v>
          </cell>
          <cell r="R800">
            <v>1.0317460317460324E-2</v>
          </cell>
          <cell r="S800">
            <v>1.0317460317460324E-2</v>
          </cell>
          <cell r="T800">
            <v>1.0317460317460324E-2</v>
          </cell>
          <cell r="U800">
            <v>1.0317460317460324E-2</v>
          </cell>
          <cell r="V800">
            <v>1.0317460317460324E-2</v>
          </cell>
          <cell r="W800">
            <v>1.0317460317460324E-2</v>
          </cell>
          <cell r="X800">
            <v>1.0317460317460324E-2</v>
          </cell>
          <cell r="Y800">
            <v>1.0317460317460324E-2</v>
          </cell>
          <cell r="Z800">
            <v>1.0317460317460324E-2</v>
          </cell>
          <cell r="AA800">
            <v>0.12380952380952388</v>
          </cell>
          <cell r="AB800">
            <v>0.12380952380952388</v>
          </cell>
          <cell r="AC800">
            <v>0.12380952380952388</v>
          </cell>
        </row>
        <row r="801">
          <cell r="A801" t="str">
            <v>CML_BL0330b_2_ALAN_RBW</v>
          </cell>
          <cell r="M801">
            <v>4.1261904761904766</v>
          </cell>
          <cell r="N801">
            <v>4.0023809523809524</v>
          </cell>
          <cell r="O801">
            <v>4.1158730158730163</v>
          </cell>
          <cell r="P801">
            <v>4.1055555555555561</v>
          </cell>
          <cell r="Q801">
            <v>4.0952380952380958</v>
          </cell>
          <cell r="R801">
            <v>4.0849206349206355</v>
          </cell>
          <cell r="S801">
            <v>4.0746031746031752</v>
          </cell>
          <cell r="T801">
            <v>4.0642857142857149</v>
          </cell>
          <cell r="U801">
            <v>4.0539682539682538</v>
          </cell>
          <cell r="V801">
            <v>4.0436507936507935</v>
          </cell>
          <cell r="W801">
            <v>4.0333333333333332</v>
          </cell>
          <cell r="X801">
            <v>4.0230158730158729</v>
          </cell>
          <cell r="Y801">
            <v>4.0126984126984127</v>
          </cell>
          <cell r="Z801">
            <v>4.0023809523809524</v>
          </cell>
          <cell r="AA801">
            <v>3.878571428571429</v>
          </cell>
          <cell r="AB801">
            <v>3.7547619047619047</v>
          </cell>
          <cell r="AC801">
            <v>3.6309523809523814</v>
          </cell>
        </row>
        <row r="802">
          <cell r="A802" t="str">
            <v>CML_BL0330b_7_ALAN_AFA</v>
          </cell>
          <cell r="M802">
            <v>0.59195937662555587</v>
          </cell>
          <cell r="N802">
            <v>0.59195937662555587</v>
          </cell>
          <cell r="O802">
            <v>4.9329948052129653E-2</v>
          </cell>
          <cell r="P802">
            <v>4.9329948052129653E-2</v>
          </cell>
          <cell r="Q802">
            <v>4.9329948052129653E-2</v>
          </cell>
          <cell r="R802">
            <v>4.9329948052129653E-2</v>
          </cell>
          <cell r="S802">
            <v>4.9329948052129653E-2</v>
          </cell>
          <cell r="T802">
            <v>4.9329948052129653E-2</v>
          </cell>
          <cell r="U802">
            <v>4.9329948052129653E-2</v>
          </cell>
          <cell r="V802">
            <v>4.9329948052129653E-2</v>
          </cell>
          <cell r="W802">
            <v>4.9329948052129653E-2</v>
          </cell>
          <cell r="X802">
            <v>4.9329948052129653E-2</v>
          </cell>
          <cell r="Y802">
            <v>4.9329948052129653E-2</v>
          </cell>
          <cell r="Z802">
            <v>4.9329948052129653E-2</v>
          </cell>
          <cell r="AA802">
            <v>0.59195937662555587</v>
          </cell>
          <cell r="AB802">
            <v>0.59195937662555587</v>
          </cell>
          <cell r="AC802">
            <v>0.59195937662555587</v>
          </cell>
        </row>
        <row r="803">
          <cell r="A803" t="str">
            <v>CML_BL0330b_7_ALAN_RBW</v>
          </cell>
          <cell r="M803">
            <v>4.9207306233744443</v>
          </cell>
          <cell r="N803">
            <v>4.3287712467488886</v>
          </cell>
          <cell r="O803">
            <v>4.8714006753223149</v>
          </cell>
          <cell r="P803">
            <v>4.8220707272701837</v>
          </cell>
          <cell r="Q803">
            <v>4.7727407792180552</v>
          </cell>
          <cell r="R803">
            <v>4.7234108311659266</v>
          </cell>
          <cell r="S803">
            <v>4.6740808831137954</v>
          </cell>
          <cell r="T803">
            <v>4.624750935061666</v>
          </cell>
          <cell r="U803">
            <v>4.5754209870095366</v>
          </cell>
          <cell r="V803">
            <v>4.5260910389574081</v>
          </cell>
          <cell r="W803">
            <v>4.4767610909052786</v>
          </cell>
          <cell r="X803">
            <v>4.4274311428531483</v>
          </cell>
          <cell r="Y803">
            <v>4.378101194801018</v>
          </cell>
          <cell r="Z803">
            <v>4.3287712467488886</v>
          </cell>
          <cell r="AA803">
            <v>3.7368118701233328</v>
          </cell>
          <cell r="AB803">
            <v>3.1448524934977771</v>
          </cell>
          <cell r="AC803">
            <v>2.5528931168722209</v>
          </cell>
        </row>
        <row r="804">
          <cell r="A804" t="str">
            <v>CML_BL0340_5_INVE_AIB</v>
          </cell>
          <cell r="M804">
            <v>195.52000000000407</v>
          </cell>
          <cell r="N804">
            <v>-7.2759576141834259E-12</v>
          </cell>
          <cell r="O804">
            <v>175.96800000000076</v>
          </cell>
          <cell r="P804">
            <v>175.96799999999735</v>
          </cell>
          <cell r="Q804">
            <v>175.96800000000485</v>
          </cell>
          <cell r="R804">
            <v>136.86399999999367</v>
          </cell>
          <cell r="S804">
            <v>136.86399999999276</v>
          </cell>
          <cell r="T804">
            <v>136.86399999999958</v>
          </cell>
          <cell r="U804">
            <v>78.20799999999781</v>
          </cell>
          <cell r="V804">
            <v>78.207999999999629</v>
          </cell>
          <cell r="W804">
            <v>78.208000000008724</v>
          </cell>
          <cell r="X804">
            <v>-1.0004441719502211E-11</v>
          </cell>
          <cell r="Y804">
            <v>-7.2759576141834259E-12</v>
          </cell>
          <cell r="Z804">
            <v>-7.2759576141834259E-12</v>
          </cell>
          <cell r="AA804">
            <v>7.2759576141834259E-12</v>
          </cell>
          <cell r="AB804">
            <v>7.2759576141834259E-12</v>
          </cell>
          <cell r="AC804">
            <v>7.2759576141834259E-12</v>
          </cell>
        </row>
        <row r="805">
          <cell r="A805" t="str">
            <v>CML_BL0340_5_INVE_RBW</v>
          </cell>
          <cell r="M805">
            <v>195.52000000000407</v>
          </cell>
          <cell r="N805">
            <v>1171.0400000000245</v>
          </cell>
          <cell r="O805">
            <v>280.07200000000387</v>
          </cell>
          <cell r="P805">
            <v>345.07200000000762</v>
          </cell>
          <cell r="Q805">
            <v>410.07200000000375</v>
          </cell>
          <cell r="R805">
            <v>514.17600000000721</v>
          </cell>
          <cell r="S805">
            <v>579.17600000001494</v>
          </cell>
          <cell r="T805">
            <v>644.17599999999311</v>
          </cell>
          <cell r="U805">
            <v>767.83200000000397</v>
          </cell>
          <cell r="V805">
            <v>832.83199999996759</v>
          </cell>
          <cell r="W805">
            <v>897.83199999998942</v>
          </cell>
          <cell r="X805">
            <v>1041.0399999999809</v>
          </cell>
          <cell r="Y805">
            <v>1106.0399999999881</v>
          </cell>
          <cell r="Z805">
            <v>1171.0400000000245</v>
          </cell>
          <cell r="AA805">
            <v>1871.0399999999645</v>
          </cell>
          <cell r="AB805">
            <v>2431.0399999999645</v>
          </cell>
          <cell r="AC805">
            <v>2907.039999999979</v>
          </cell>
        </row>
        <row r="806">
          <cell r="A806" t="str">
            <v>CML_BL0340_7_ALAN_AIB</v>
          </cell>
          <cell r="M806">
            <v>49367.596175000057</v>
          </cell>
          <cell r="N806">
            <v>5.9268145946589357E-11</v>
          </cell>
          <cell r="O806">
            <v>44430.836557500028</v>
          </cell>
          <cell r="P806">
            <v>44430.836557500028</v>
          </cell>
          <cell r="Q806">
            <v>44430.836557500028</v>
          </cell>
          <cell r="R806">
            <v>34557.317322500057</v>
          </cell>
          <cell r="S806">
            <v>34557.317322500057</v>
          </cell>
          <cell r="T806">
            <v>34557.317322500057</v>
          </cell>
          <cell r="U806">
            <v>19747.038470000061</v>
          </cell>
          <cell r="V806">
            <v>19747.038470000061</v>
          </cell>
          <cell r="W806">
            <v>19747.038470000061</v>
          </cell>
          <cell r="X806">
            <v>6.6544103560772783E-11</v>
          </cell>
          <cell r="Y806">
            <v>5.9268145946589357E-11</v>
          </cell>
          <cell r="Z806">
            <v>5.9268145946589357E-11</v>
          </cell>
          <cell r="AA806">
            <v>5.9268145946589357E-11</v>
          </cell>
          <cell r="AB806">
            <v>5.9268145946589357E-11</v>
          </cell>
          <cell r="AC806">
            <v>5.9268145946589357E-11</v>
          </cell>
        </row>
        <row r="807">
          <cell r="A807" t="str">
            <v>CML_BL0340_7_INVE_AIB</v>
          </cell>
          <cell r="M807">
            <v>0</v>
          </cell>
          <cell r="N807">
            <v>-3.4106051316484809E-13</v>
          </cell>
          <cell r="O807">
            <v>2.2737367544323206E-13</v>
          </cell>
          <cell r="P807">
            <v>2.2737367544323206E-13</v>
          </cell>
          <cell r="Q807">
            <v>-1.1368683772161603E-13</v>
          </cell>
          <cell r="R807">
            <v>0</v>
          </cell>
          <cell r="S807">
            <v>-4.5474735088646412E-13</v>
          </cell>
          <cell r="T807">
            <v>-3.4106051316484809E-13</v>
          </cell>
          <cell r="U807">
            <v>3.4106051316484809E-13</v>
          </cell>
          <cell r="V807">
            <v>0</v>
          </cell>
          <cell r="W807">
            <v>2.2737367544323206E-13</v>
          </cell>
          <cell r="X807">
            <v>-3.4106051316484809E-13</v>
          </cell>
          <cell r="Y807">
            <v>-3.4106051316484809E-13</v>
          </cell>
          <cell r="Z807">
            <v>-3.4106051316484809E-13</v>
          </cell>
          <cell r="AA807">
            <v>-5.6843418860808015E-13</v>
          </cell>
          <cell r="AB807">
            <v>-3.4106051316484809E-13</v>
          </cell>
          <cell r="AC807">
            <v>-2.2737367544323206E-13</v>
          </cell>
        </row>
        <row r="808">
          <cell r="A808" t="str">
            <v>CML_BL0340_7_INVE_RBW</v>
          </cell>
          <cell r="M808">
            <v>0</v>
          </cell>
          <cell r="N808">
            <v>3.4106051316484809E-13</v>
          </cell>
          <cell r="O808">
            <v>3.4106051316484809E-13</v>
          </cell>
          <cell r="P808">
            <v>-1.1368683772161603E-12</v>
          </cell>
          <cell r="Q808">
            <v>-5.6843418860808015E-13</v>
          </cell>
          <cell r="R808">
            <v>-3.4106051316484809E-13</v>
          </cell>
          <cell r="S808">
            <v>1.7053025658242404E-12</v>
          </cell>
          <cell r="T808">
            <v>1.1368683772161603E-13</v>
          </cell>
          <cell r="U808">
            <v>-2.2737367544323206E-12</v>
          </cell>
          <cell r="V808">
            <v>-2.2737367544323206E-12</v>
          </cell>
          <cell r="W808">
            <v>-2.0463630789890885E-12</v>
          </cell>
          <cell r="X808">
            <v>3.4106051316484809E-13</v>
          </cell>
          <cell r="Y808">
            <v>-2.9558577807620168E-12</v>
          </cell>
          <cell r="Z808">
            <v>3.4106051316484809E-13</v>
          </cell>
          <cell r="AA808">
            <v>3.979039320256561E-12</v>
          </cell>
          <cell r="AB808">
            <v>5.6843418860808015E-13</v>
          </cell>
          <cell r="AC808">
            <v>0</v>
          </cell>
        </row>
        <row r="809">
          <cell r="A809" t="str">
            <v>CML_BL0460_5_INVE_AIB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</row>
        <row r="810">
          <cell r="A810" t="str">
            <v>CML_BL0460_5_INVE_RBW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</row>
        <row r="811">
          <cell r="A811" t="str">
            <v>CML_BL0320_7_DINV_AUAN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</row>
        <row r="812">
          <cell r="A812" t="str">
            <v>CML_BL0210_5_ALAN_ACTI</v>
          </cell>
          <cell r="M812">
            <v>5292.6349150000005</v>
          </cell>
          <cell r="N812">
            <v>5292.6349150000005</v>
          </cell>
          <cell r="O812">
            <v>529.2634915000001</v>
          </cell>
          <cell r="P812">
            <v>0</v>
          </cell>
          <cell r="Q812">
            <v>0</v>
          </cell>
          <cell r="R812">
            <v>1058.5269830000002</v>
          </cell>
          <cell r="S812">
            <v>0</v>
          </cell>
          <cell r="T812">
            <v>0</v>
          </cell>
          <cell r="U812">
            <v>1587.7904745000001</v>
          </cell>
          <cell r="V812">
            <v>0</v>
          </cell>
          <cell r="W812">
            <v>0</v>
          </cell>
          <cell r="X812">
            <v>2117.0539659999999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</row>
        <row r="813">
          <cell r="A813" t="str">
            <v>CML_BL0210_7_ALAN_ACTI</v>
          </cell>
          <cell r="M813">
            <v>12.123534999999997</v>
          </cell>
          <cell r="N813">
            <v>12.123534999999997</v>
          </cell>
          <cell r="O813">
            <v>1.2123535000000001</v>
          </cell>
          <cell r="P813">
            <v>0</v>
          </cell>
          <cell r="Q813">
            <v>0</v>
          </cell>
          <cell r="R813">
            <v>2.4247070000000002</v>
          </cell>
          <cell r="S813">
            <v>0</v>
          </cell>
          <cell r="T813">
            <v>0</v>
          </cell>
          <cell r="U813">
            <v>3.6370605</v>
          </cell>
          <cell r="V813">
            <v>0</v>
          </cell>
          <cell r="W813">
            <v>0</v>
          </cell>
          <cell r="X813">
            <v>4.8494140000000003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</row>
        <row r="814">
          <cell r="A814" t="str">
            <v>CML_BL0210_7_INVE_ACTI</v>
          </cell>
          <cell r="M814">
            <v>44700</v>
          </cell>
          <cell r="N814">
            <v>60170.833333333314</v>
          </cell>
          <cell r="O814">
            <v>1430</v>
          </cell>
          <cell r="P814">
            <v>133.33333333333326</v>
          </cell>
          <cell r="Q814">
            <v>4838.0952380952376</v>
          </cell>
          <cell r="R814">
            <v>13322.777777777774</v>
          </cell>
          <cell r="S814">
            <v>439.58333333333331</v>
          </cell>
          <cell r="T814">
            <v>1736.6666666666681</v>
          </cell>
          <cell r="U814">
            <v>10773.333333333332</v>
          </cell>
          <cell r="V814">
            <v>1977.7777777777801</v>
          </cell>
          <cell r="W814">
            <v>2081.25</v>
          </cell>
          <cell r="X814">
            <v>5300</v>
          </cell>
          <cell r="Y814">
            <v>12586.904761904761</v>
          </cell>
          <cell r="Z814">
            <v>5551.1111111111104</v>
          </cell>
          <cell r="AA814">
            <v>77162.5</v>
          </cell>
          <cell r="AB814">
            <v>44700</v>
          </cell>
          <cell r="AC814">
            <v>40200</v>
          </cell>
        </row>
        <row r="815">
          <cell r="A815" t="str">
            <v>CML_BL0210_7_INVE_INV</v>
          </cell>
          <cell r="M815">
            <v>51000</v>
          </cell>
          <cell r="N815">
            <v>80833.333333333328</v>
          </cell>
          <cell r="O815">
            <v>966.6666666666672</v>
          </cell>
          <cell r="P815">
            <v>133.33333333333326</v>
          </cell>
          <cell r="Q815">
            <v>5980.9523809523798</v>
          </cell>
          <cell r="R815">
            <v>20605.555555555562</v>
          </cell>
          <cell r="S815">
            <v>558.33333333333326</v>
          </cell>
          <cell r="T815">
            <v>2366.6666666666642</v>
          </cell>
          <cell r="U815">
            <v>17233.333333333336</v>
          </cell>
          <cell r="V815">
            <v>2655.5555555555557</v>
          </cell>
          <cell r="W815">
            <v>3675</v>
          </cell>
          <cell r="X815">
            <v>3600</v>
          </cell>
          <cell r="Y815">
            <v>15669.047619047618</v>
          </cell>
          <cell r="Z815">
            <v>7388.8888888888923</v>
          </cell>
          <cell r="AA815">
            <v>55000</v>
          </cell>
          <cell r="AB815">
            <v>42500</v>
          </cell>
          <cell r="AC815">
            <v>40000</v>
          </cell>
        </row>
        <row r="816">
          <cell r="A816" t="str">
            <v>CML_BL0310a_4_ALAN_ACTI</v>
          </cell>
          <cell r="M816">
            <v>212.40397000000002</v>
          </cell>
          <cell r="N816">
            <v>212.40397000000002</v>
          </cell>
          <cell r="O816">
            <v>21.240397000000002</v>
          </cell>
          <cell r="P816">
            <v>0</v>
          </cell>
          <cell r="Q816">
            <v>0</v>
          </cell>
          <cell r="R816">
            <v>42.480794000000003</v>
          </cell>
          <cell r="S816">
            <v>0</v>
          </cell>
          <cell r="T816">
            <v>0</v>
          </cell>
          <cell r="U816">
            <v>63.721191000000005</v>
          </cell>
          <cell r="V816">
            <v>0</v>
          </cell>
          <cell r="W816">
            <v>0</v>
          </cell>
          <cell r="X816">
            <v>84.961588000000006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</row>
        <row r="817">
          <cell r="A817" t="str">
            <v>CML_BL0310b_4_ALAN_ACTI</v>
          </cell>
          <cell r="M817">
            <v>63826.212429999985</v>
          </cell>
          <cell r="N817">
            <v>44351.925439999985</v>
          </cell>
          <cell r="O817">
            <v>6382.6212429999996</v>
          </cell>
          <cell r="P817">
            <v>0</v>
          </cell>
          <cell r="Q817">
            <v>0</v>
          </cell>
          <cell r="R817">
            <v>12765.242485999999</v>
          </cell>
          <cell r="S817">
            <v>0</v>
          </cell>
          <cell r="T817">
            <v>0</v>
          </cell>
          <cell r="U817">
            <v>19147.863728999993</v>
          </cell>
          <cell r="V817">
            <v>0</v>
          </cell>
          <cell r="W817">
            <v>0</v>
          </cell>
          <cell r="X817">
            <v>25530.484971999991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</row>
        <row r="818">
          <cell r="A818" t="str">
            <v>CML_BL0310b_4_INVE_ACTI</v>
          </cell>
          <cell r="M818">
            <v>83919</v>
          </cell>
          <cell r="N818">
            <v>102435</v>
          </cell>
          <cell r="O818">
            <v>22493.5</v>
          </cell>
          <cell r="P818">
            <v>0</v>
          </cell>
          <cell r="Q818">
            <v>24750</v>
          </cell>
          <cell r="R818">
            <v>2987</v>
          </cell>
          <cell r="S818">
            <v>0</v>
          </cell>
          <cell r="T818">
            <v>17000</v>
          </cell>
          <cell r="U818">
            <v>4480.5</v>
          </cell>
          <cell r="V818">
            <v>0</v>
          </cell>
          <cell r="W818">
            <v>24750</v>
          </cell>
          <cell r="X818">
            <v>5974</v>
          </cell>
          <cell r="Y818">
            <v>0</v>
          </cell>
          <cell r="Z818">
            <v>0</v>
          </cell>
          <cell r="AA818">
            <v>35450</v>
          </cell>
          <cell r="AB818">
            <v>18100</v>
          </cell>
          <cell r="AC818">
            <v>17900</v>
          </cell>
        </row>
        <row r="819">
          <cell r="A819" t="str">
            <v>CML_BL0310b_4_INVE_INV</v>
          </cell>
          <cell r="M819">
            <v>98854</v>
          </cell>
          <cell r="N819">
            <v>96500</v>
          </cell>
          <cell r="O819">
            <v>21000</v>
          </cell>
          <cell r="P819">
            <v>0</v>
          </cell>
          <cell r="Q819">
            <v>29250</v>
          </cell>
          <cell r="R819">
            <v>0</v>
          </cell>
          <cell r="S819">
            <v>0</v>
          </cell>
          <cell r="T819">
            <v>17000</v>
          </cell>
          <cell r="U819">
            <v>0</v>
          </cell>
          <cell r="V819">
            <v>0</v>
          </cell>
          <cell r="W819">
            <v>29250</v>
          </cell>
          <cell r="X819">
            <v>0</v>
          </cell>
          <cell r="Y819">
            <v>0</v>
          </cell>
          <cell r="Z819">
            <v>0</v>
          </cell>
          <cell r="AA819">
            <v>31150</v>
          </cell>
          <cell r="AB819">
            <v>19400</v>
          </cell>
          <cell r="AC819">
            <v>17900</v>
          </cell>
        </row>
        <row r="820">
          <cell r="A820" t="str">
            <v>CML_BL0310b_5_ALAN_ACTI</v>
          </cell>
          <cell r="M820">
            <v>16.530750000000001</v>
          </cell>
          <cell r="N820">
            <v>16.530749999999998</v>
          </cell>
          <cell r="O820">
            <v>1.6530750000000001</v>
          </cell>
          <cell r="P820">
            <v>0</v>
          </cell>
          <cell r="Q820">
            <v>0</v>
          </cell>
          <cell r="R820">
            <v>3.3061500000000001</v>
          </cell>
          <cell r="S820">
            <v>0</v>
          </cell>
          <cell r="T820">
            <v>0</v>
          </cell>
          <cell r="U820">
            <v>4.959225</v>
          </cell>
          <cell r="V820">
            <v>0</v>
          </cell>
          <cell r="W820">
            <v>0</v>
          </cell>
          <cell r="X820">
            <v>6.6122999999999994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</row>
        <row r="821">
          <cell r="A821" t="str">
            <v>CML_BL0310c_4_INVE_ACTI</v>
          </cell>
          <cell r="M821">
            <v>4412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</row>
        <row r="822">
          <cell r="A822" t="str">
            <v>CML_BL0310c_4_INVE_INV</v>
          </cell>
          <cell r="M822">
            <v>4412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</row>
        <row r="823">
          <cell r="A823" t="str">
            <v>CML_BL0320_4_INVE_ACTI</v>
          </cell>
          <cell r="M823">
            <v>28140.7</v>
          </cell>
          <cell r="N823">
            <v>8500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8500</v>
          </cell>
          <cell r="AA823">
            <v>57500</v>
          </cell>
          <cell r="AB823">
            <v>54903</v>
          </cell>
          <cell r="AC823">
            <v>82000</v>
          </cell>
        </row>
        <row r="824">
          <cell r="A824" t="str">
            <v>CML_BL0320_6_INVE_ACTI</v>
          </cell>
          <cell r="M824">
            <v>40503.5</v>
          </cell>
          <cell r="N824">
            <v>56664.000000000058</v>
          </cell>
          <cell r="O824">
            <v>4722</v>
          </cell>
          <cell r="P824">
            <v>4722</v>
          </cell>
          <cell r="Q824">
            <v>4722</v>
          </cell>
          <cell r="R824">
            <v>4722</v>
          </cell>
          <cell r="S824">
            <v>4722</v>
          </cell>
          <cell r="T824">
            <v>4722</v>
          </cell>
          <cell r="U824">
            <v>4722</v>
          </cell>
          <cell r="V824">
            <v>4722</v>
          </cell>
          <cell r="W824">
            <v>4722</v>
          </cell>
          <cell r="X824">
            <v>4722</v>
          </cell>
          <cell r="Y824">
            <v>4722</v>
          </cell>
          <cell r="Z824">
            <v>4722</v>
          </cell>
          <cell r="AA824">
            <v>106288</v>
          </cell>
          <cell r="AB824">
            <v>115715.6</v>
          </cell>
          <cell r="AC824">
            <v>126040</v>
          </cell>
        </row>
        <row r="825">
          <cell r="A825" t="str">
            <v>CML_BL0320_6_INVE_INV</v>
          </cell>
          <cell r="M825">
            <v>40503.5</v>
          </cell>
          <cell r="N825">
            <v>57756</v>
          </cell>
          <cell r="O825">
            <v>4813</v>
          </cell>
          <cell r="P825">
            <v>4813</v>
          </cell>
          <cell r="Q825">
            <v>4813</v>
          </cell>
          <cell r="R825">
            <v>4813</v>
          </cell>
          <cell r="S825">
            <v>4813</v>
          </cell>
          <cell r="T825">
            <v>4813</v>
          </cell>
          <cell r="U825">
            <v>4813</v>
          </cell>
          <cell r="V825">
            <v>4813</v>
          </cell>
          <cell r="W825">
            <v>4813</v>
          </cell>
          <cell r="X825">
            <v>4813</v>
          </cell>
          <cell r="Y825">
            <v>4813</v>
          </cell>
          <cell r="Z825">
            <v>4813</v>
          </cell>
          <cell r="AA825">
            <v>105196</v>
          </cell>
          <cell r="AB825">
            <v>115715.6</v>
          </cell>
          <cell r="AC825">
            <v>126040</v>
          </cell>
        </row>
        <row r="826">
          <cell r="A826" t="str">
            <v>CML_BL0320_7_ALAN_ACTI</v>
          </cell>
          <cell r="M826">
            <v>49367.596175000013</v>
          </cell>
          <cell r="N826">
            <v>49367.596175000013</v>
          </cell>
          <cell r="O826">
            <v>4936.7596174999999</v>
          </cell>
          <cell r="P826">
            <v>0</v>
          </cell>
          <cell r="Q826">
            <v>0</v>
          </cell>
          <cell r="R826">
            <v>9873.5192349999998</v>
          </cell>
          <cell r="S826">
            <v>0</v>
          </cell>
          <cell r="T826">
            <v>0</v>
          </cell>
          <cell r="U826">
            <v>14810.278852499996</v>
          </cell>
          <cell r="V826">
            <v>0</v>
          </cell>
          <cell r="W826">
            <v>0</v>
          </cell>
          <cell r="X826">
            <v>19747.038469999996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</row>
        <row r="827">
          <cell r="A827" t="str">
            <v>CML_BL0320_7_INVE_ACTI</v>
          </cell>
          <cell r="M827">
            <v>254450</v>
          </cell>
          <cell r="N827">
            <v>398155.19197551662</v>
          </cell>
          <cell r="O827">
            <v>18343.779530137621</v>
          </cell>
          <cell r="P827">
            <v>8808.3776565195549</v>
          </cell>
          <cell r="Q827">
            <v>12480.115702236892</v>
          </cell>
          <cell r="R827">
            <v>57360.717469561016</v>
          </cell>
          <cell r="S827">
            <v>26635.376608323735</v>
          </cell>
          <cell r="T827">
            <v>51412.944058028203</v>
          </cell>
          <cell r="U827">
            <v>38540.488889434397</v>
          </cell>
          <cell r="V827">
            <v>6037.1888894343992</v>
          </cell>
          <cell r="W827">
            <v>9974.8745510430654</v>
          </cell>
          <cell r="X827">
            <v>90345.53499720055</v>
          </cell>
          <cell r="Y827">
            <v>9671.683788464743</v>
          </cell>
          <cell r="Z827">
            <v>68544.109835132811</v>
          </cell>
          <cell r="AA827">
            <v>368089.17469114956</v>
          </cell>
          <cell r="AB827">
            <v>355575.6</v>
          </cell>
          <cell r="AC827">
            <v>327203.09999999998</v>
          </cell>
        </row>
        <row r="828">
          <cell r="A828" t="str">
            <v>CML_BL0320_7_INVE_INV</v>
          </cell>
          <cell r="M828">
            <v>350000</v>
          </cell>
          <cell r="N828">
            <v>369167.16666666663</v>
          </cell>
          <cell r="O828">
            <v>10863.6540116289</v>
          </cell>
          <cell r="P828">
            <v>10902.850264392771</v>
          </cell>
          <cell r="Q828">
            <v>14735.546834259798</v>
          </cell>
          <cell r="R828">
            <v>44880.978445886736</v>
          </cell>
          <cell r="S828">
            <v>29681.225796515377</v>
          </cell>
          <cell r="T828">
            <v>61405.597364759167</v>
          </cell>
          <cell r="U828">
            <v>10473.573596345883</v>
          </cell>
          <cell r="V828">
            <v>6629.3235963458901</v>
          </cell>
          <cell r="W828">
            <v>14406.309996373273</v>
          </cell>
          <cell r="X828">
            <v>64888.449865507071</v>
          </cell>
          <cell r="Y828">
            <v>11859.524114702233</v>
          </cell>
          <cell r="Z828">
            <v>88440.132779949534</v>
          </cell>
          <cell r="AA828">
            <v>398222</v>
          </cell>
          <cell r="AB828">
            <v>338688</v>
          </cell>
          <cell r="AC828">
            <v>324081</v>
          </cell>
        </row>
        <row r="829">
          <cell r="A829" t="str">
            <v>CML_BL0330a_4_INVE_ACTI</v>
          </cell>
          <cell r="M829">
            <v>40672</v>
          </cell>
          <cell r="N829">
            <v>42910</v>
          </cell>
          <cell r="O829">
            <v>1485</v>
          </cell>
          <cell r="P829">
            <v>0</v>
          </cell>
          <cell r="Q829">
            <v>14030</v>
          </cell>
          <cell r="R829">
            <v>2970</v>
          </cell>
          <cell r="S829">
            <v>0</v>
          </cell>
          <cell r="T829">
            <v>0</v>
          </cell>
          <cell r="U829">
            <v>4455</v>
          </cell>
          <cell r="V829">
            <v>0</v>
          </cell>
          <cell r="W829">
            <v>14030</v>
          </cell>
          <cell r="X829">
            <v>5940</v>
          </cell>
          <cell r="Y829">
            <v>0</v>
          </cell>
          <cell r="Z829">
            <v>0</v>
          </cell>
          <cell r="AA829">
            <v>13864</v>
          </cell>
          <cell r="AB829">
            <v>17208</v>
          </cell>
          <cell r="AC829">
            <v>15208</v>
          </cell>
        </row>
        <row r="830">
          <cell r="A830" t="str">
            <v>CML_BL0330a_4_INVE_INV</v>
          </cell>
          <cell r="M830">
            <v>55522</v>
          </cell>
          <cell r="N830">
            <v>28060</v>
          </cell>
          <cell r="O830">
            <v>0</v>
          </cell>
          <cell r="P830">
            <v>0</v>
          </cell>
          <cell r="Q830">
            <v>14030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14030</v>
          </cell>
          <cell r="X830">
            <v>0</v>
          </cell>
          <cell r="Y830">
            <v>0</v>
          </cell>
          <cell r="Z830">
            <v>0</v>
          </cell>
          <cell r="AA830">
            <v>15864</v>
          </cell>
          <cell r="AB830">
            <v>15208</v>
          </cell>
          <cell r="AC830">
            <v>15208</v>
          </cell>
        </row>
        <row r="831">
          <cell r="A831" t="str">
            <v>CML_BL0340_5_INVE_ACTI</v>
          </cell>
          <cell r="M831">
            <v>195.52000000000407</v>
          </cell>
          <cell r="N831">
            <v>975.52000000002408</v>
          </cell>
          <cell r="O831">
            <v>84.551999999998429</v>
          </cell>
          <cell r="P831">
            <v>64.999999999998749</v>
          </cell>
          <cell r="Q831">
            <v>64.999999999999659</v>
          </cell>
          <cell r="R831">
            <v>104.10399999999993</v>
          </cell>
          <cell r="S831">
            <v>64.999999999999659</v>
          </cell>
          <cell r="T831">
            <v>65.000000000001478</v>
          </cell>
          <cell r="U831">
            <v>123.65599999999961</v>
          </cell>
          <cell r="V831">
            <v>65.000000000001023</v>
          </cell>
          <cell r="W831">
            <v>64.999999999999659</v>
          </cell>
          <cell r="X831">
            <v>143.20800000000111</v>
          </cell>
          <cell r="Y831">
            <v>64.999999999999659</v>
          </cell>
          <cell r="Z831">
            <v>64.999999999998749</v>
          </cell>
          <cell r="AA831">
            <v>700</v>
          </cell>
          <cell r="AB831">
            <v>560</v>
          </cell>
          <cell r="AC831">
            <v>476</v>
          </cell>
        </row>
        <row r="832">
          <cell r="A832" t="str">
            <v>CML_BL0340_5_INVE_INV</v>
          </cell>
          <cell r="M832">
            <v>0</v>
          </cell>
          <cell r="N832">
            <v>5.4569682106375694E-12</v>
          </cell>
          <cell r="O832">
            <v>-1.2505552149377763E-12</v>
          </cell>
          <cell r="P832">
            <v>-1.2505552149377763E-12</v>
          </cell>
          <cell r="Q832">
            <v>-3.4106051316484809E-13</v>
          </cell>
          <cell r="R832">
            <v>1.1368683772161603E-13</v>
          </cell>
          <cell r="S832">
            <v>-3.4106051316484809E-13</v>
          </cell>
          <cell r="T832">
            <v>1.4779288903810084E-12</v>
          </cell>
          <cell r="U832">
            <v>-3.4106051316484809E-13</v>
          </cell>
          <cell r="V832">
            <v>1.0231815394945443E-12</v>
          </cell>
          <cell r="W832">
            <v>-3.4106051316484809E-13</v>
          </cell>
          <cell r="X832">
            <v>-7.9580786405131221E-13</v>
          </cell>
          <cell r="Y832">
            <v>-3.4106051316484809E-13</v>
          </cell>
          <cell r="Z832">
            <v>-1.2505552149377763E-12</v>
          </cell>
          <cell r="AA832">
            <v>0</v>
          </cell>
          <cell r="AB832">
            <v>0</v>
          </cell>
          <cell r="AC832">
            <v>0</v>
          </cell>
        </row>
        <row r="833">
          <cell r="A833" t="str">
            <v>CML_BL0340_7_INVE_ACTI</v>
          </cell>
          <cell r="M833">
            <v>0</v>
          </cell>
          <cell r="N833">
            <v>-1.9895196601282805E-12</v>
          </cell>
          <cell r="O833">
            <v>-1.2434497875801753E-14</v>
          </cell>
          <cell r="P833">
            <v>7.9936057773011271E-15</v>
          </cell>
          <cell r="Q833">
            <v>1.7763568394002505E-14</v>
          </cell>
          <cell r="R833">
            <v>-2.1316282072803006E-14</v>
          </cell>
          <cell r="S833">
            <v>-1.1368683772161603E-13</v>
          </cell>
          <cell r="T833">
            <v>2.2737367544323206E-13</v>
          </cell>
          <cell r="U833">
            <v>-1.7053025658242404E-13</v>
          </cell>
          <cell r="V833">
            <v>-1.1368683772161603E-13</v>
          </cell>
          <cell r="W833">
            <v>-1.1368683772161603E-13</v>
          </cell>
          <cell r="X833">
            <v>-1.1723955140041653E-13</v>
          </cell>
          <cell r="Y833">
            <v>-9.0594198809412774E-14</v>
          </cell>
          <cell r="Z833">
            <v>-3.6504133049675147E-13</v>
          </cell>
          <cell r="AA833">
            <v>1.7053025658242404E-12</v>
          </cell>
          <cell r="AB833">
            <v>0</v>
          </cell>
          <cell r="AC833">
            <v>0</v>
          </cell>
        </row>
        <row r="834">
          <cell r="A834" t="str">
            <v>CML_BL0340_7_INVE_INV</v>
          </cell>
          <cell r="M834">
            <v>0</v>
          </cell>
          <cell r="N834">
            <v>2.8421709430404007E-14</v>
          </cell>
          <cell r="O834">
            <v>6.2172489379008766E-15</v>
          </cell>
          <cell r="P834">
            <v>6.2172489379008766E-15</v>
          </cell>
          <cell r="Q834">
            <v>1.0658141036401503E-14</v>
          </cell>
          <cell r="R834">
            <v>-1.4210854715202004E-14</v>
          </cell>
          <cell r="S834">
            <v>0</v>
          </cell>
          <cell r="T834">
            <v>2.2737367544323206E-13</v>
          </cell>
          <cell r="U834">
            <v>0</v>
          </cell>
          <cell r="V834">
            <v>-1.1368683772161603E-13</v>
          </cell>
          <cell r="W834">
            <v>-1.1368683772161603E-13</v>
          </cell>
          <cell r="X834">
            <v>-9.0594198809412774E-14</v>
          </cell>
          <cell r="Y834">
            <v>-9.0594198809412774E-14</v>
          </cell>
          <cell r="Z834">
            <v>-3.6504133049675147E-13</v>
          </cell>
          <cell r="AA834">
            <v>0</v>
          </cell>
          <cell r="AB834">
            <v>0</v>
          </cell>
          <cell r="AC834">
            <v>0</v>
          </cell>
        </row>
        <row r="835">
          <cell r="A835" t="str">
            <v>CML_BL0460_5_INVE_ACTI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</row>
        <row r="836">
          <cell r="A836" t="str">
            <v>CML_BL0460_5_INVE_INV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</row>
        <row r="837">
          <cell r="A837" t="str">
            <v>CML_0_HT</v>
          </cell>
          <cell r="E837" t="str">
            <v>Net revenue of the group</v>
          </cell>
          <cell r="M837">
            <v>8.9352170107304119E-10</v>
          </cell>
          <cell r="N837">
            <v>3.3422679734940175E-7</v>
          </cell>
          <cell r="O837">
            <v>7.4453998522017173E-11</v>
          </cell>
          <cell r="P837">
            <v>7.4453998522017173E-11</v>
          </cell>
          <cell r="Q837">
            <v>3.4077771715601557E-9</v>
          </cell>
          <cell r="R837">
            <v>-3.3258885423492757E-8</v>
          </cell>
          <cell r="S837">
            <v>-3.3258885423492757E-8</v>
          </cell>
          <cell r="T837">
            <v>-3.3258885423492757E-8</v>
          </cell>
          <cell r="U837">
            <v>-3.3258885423492757E-8</v>
          </cell>
          <cell r="V837">
            <v>-3.3258885423492757E-8</v>
          </cell>
          <cell r="W837">
            <v>-3.3258885423492757E-8</v>
          </cell>
          <cell r="X837">
            <v>-3.3258885423492757E-8</v>
          </cell>
          <cell r="Y837">
            <v>-3.3258885423492757E-8</v>
          </cell>
          <cell r="Z837">
            <v>-3.3258970688621048E-8</v>
          </cell>
          <cell r="AA837">
            <v>8.9357854449190199E-10</v>
          </cell>
          <cell r="AB837">
            <v>8.9403329184278846E-10</v>
          </cell>
          <cell r="AC837">
            <v>7.3487171903252602E-10</v>
          </cell>
        </row>
        <row r="838">
          <cell r="A838" t="str">
            <v>CML_101_BUSI</v>
          </cell>
          <cell r="E838" t="str">
            <v xml:space="preserve">Revenue fixed network </v>
          </cell>
          <cell r="M838">
            <v>1276460.20108</v>
          </cell>
          <cell r="N838">
            <v>1352379.0570099999</v>
          </cell>
          <cell r="O838">
            <v>107149.28155000006</v>
          </cell>
          <cell r="P838">
            <v>108074.98827000003</v>
          </cell>
          <cell r="Q838">
            <v>109136.42455</v>
          </cell>
          <cell r="R838">
            <v>109913.33095000002</v>
          </cell>
          <cell r="S838">
            <v>110885.36307000004</v>
          </cell>
          <cell r="T838">
            <v>111747.96709000002</v>
          </cell>
          <cell r="U838">
            <v>113001.04664</v>
          </cell>
          <cell r="V838">
            <v>114505.82839000005</v>
          </cell>
          <cell r="W838">
            <v>115395.65396000003</v>
          </cell>
          <cell r="X838">
            <v>116447.80611999996</v>
          </cell>
          <cell r="Y838">
            <v>117466.59513999993</v>
          </cell>
          <cell r="Z838">
            <v>118654.77127999999</v>
          </cell>
          <cell r="AA838">
            <v>1461327.7437309998</v>
          </cell>
          <cell r="AB838">
            <v>1491398.7835113404</v>
          </cell>
          <cell r="AC838">
            <v>1598762.0462261101</v>
          </cell>
        </row>
        <row r="839">
          <cell r="A839" t="str">
            <v>CML_101_KEYACC</v>
          </cell>
          <cell r="E839" t="str">
            <v xml:space="preserve">Revenue fixed network </v>
          </cell>
          <cell r="M839">
            <v>523232.70263999997</v>
          </cell>
          <cell r="N839">
            <v>519828.03151000018</v>
          </cell>
          <cell r="O839">
            <v>41098.420300000005</v>
          </cell>
          <cell r="P839">
            <v>41457.765020000021</v>
          </cell>
          <cell r="Q839">
            <v>41899.841160000004</v>
          </cell>
          <cell r="R839">
            <v>42070.214789999991</v>
          </cell>
          <cell r="S839">
            <v>42214.570039999991</v>
          </cell>
          <cell r="T839">
            <v>42563.163000000022</v>
          </cell>
          <cell r="U839">
            <v>43528.864319999993</v>
          </cell>
          <cell r="V839">
            <v>44123.343620000043</v>
          </cell>
          <cell r="W839">
            <v>44590.055699999997</v>
          </cell>
          <cell r="X839">
            <v>44878.475960000011</v>
          </cell>
          <cell r="Y839">
            <v>45488.147450000026</v>
          </cell>
          <cell r="Z839">
            <v>45915.170150000013</v>
          </cell>
          <cell r="AA839">
            <v>587688.48686499964</v>
          </cell>
          <cell r="AB839">
            <v>598906.91925030982</v>
          </cell>
          <cell r="AC839">
            <v>664709.45009306981</v>
          </cell>
        </row>
        <row r="840">
          <cell r="A840" t="str">
            <v>CML_101_OTHCU</v>
          </cell>
          <cell r="E840" t="str">
            <v xml:space="preserve">Revenue fixed network </v>
          </cell>
          <cell r="M840">
            <v>27840</v>
          </cell>
          <cell r="N840">
            <v>27930.48</v>
          </cell>
          <cell r="O840">
            <v>2321.16</v>
          </cell>
          <cell r="P840">
            <v>2322.3200000000002</v>
          </cell>
          <cell r="Q840">
            <v>2323.48</v>
          </cell>
          <cell r="R840">
            <v>2324.64</v>
          </cell>
          <cell r="S840">
            <v>2325.8000000000002</v>
          </cell>
          <cell r="T840">
            <v>2326.96</v>
          </cell>
          <cell r="U840">
            <v>2328.12</v>
          </cell>
          <cell r="V840">
            <v>2329.2800000000002</v>
          </cell>
          <cell r="W840">
            <v>2330.44</v>
          </cell>
          <cell r="X840">
            <v>2331.6</v>
          </cell>
          <cell r="Y840">
            <v>2332.7600000000002</v>
          </cell>
          <cell r="Z840">
            <v>2333.92</v>
          </cell>
          <cell r="AA840">
            <v>28287.110400000001</v>
          </cell>
          <cell r="AB840">
            <v>28569.981600000003</v>
          </cell>
          <cell r="AC840">
            <v>28855.6816</v>
          </cell>
        </row>
        <row r="841">
          <cell r="A841" t="str">
            <v>CML_101_RESID</v>
          </cell>
          <cell r="E841" t="str">
            <v xml:space="preserve">Revenue fixed network </v>
          </cell>
          <cell r="M841">
            <v>2806416.6</v>
          </cell>
          <cell r="N841">
            <v>2640148.8160800003</v>
          </cell>
          <cell r="O841">
            <v>223652.26486000005</v>
          </cell>
          <cell r="P841">
            <v>222984.71691999998</v>
          </cell>
          <cell r="Q841">
            <v>222320.87508000003</v>
          </cell>
          <cell r="R841">
            <v>221656.42803999997</v>
          </cell>
          <cell r="S841">
            <v>220994.12220000007</v>
          </cell>
          <cell r="T841">
            <v>220332.65515999994</v>
          </cell>
          <cell r="U841">
            <v>219674.17922000008</v>
          </cell>
          <cell r="V841">
            <v>219016.30007999999</v>
          </cell>
          <cell r="W841">
            <v>218360.19573999994</v>
          </cell>
          <cell r="X841">
            <v>217705.23939999999</v>
          </cell>
          <cell r="Y841">
            <v>217052.23405999999</v>
          </cell>
          <cell r="Z841">
            <v>216399.60531999992</v>
          </cell>
          <cell r="AA841">
            <v>2557920.9949899982</v>
          </cell>
          <cell r="AB841">
            <v>2474495.9432721986</v>
          </cell>
          <cell r="AC841">
            <v>2382578.6914395988</v>
          </cell>
        </row>
        <row r="842">
          <cell r="A842" t="str">
            <v>CML_101_SPECNW</v>
          </cell>
          <cell r="E842" t="str">
            <v xml:space="preserve">Revenue fixed network </v>
          </cell>
          <cell r="M842">
            <v>0</v>
          </cell>
          <cell r="N842">
            <v>20149.55</v>
          </cell>
          <cell r="O842">
            <v>0</v>
          </cell>
          <cell r="P842">
            <v>0</v>
          </cell>
          <cell r="Q842">
            <v>0</v>
          </cell>
          <cell r="R842">
            <v>309.14999999999998</v>
          </cell>
          <cell r="S842">
            <v>765.65</v>
          </cell>
          <cell r="T842">
            <v>1248.1500000000001</v>
          </cell>
          <cell r="U842">
            <v>1906.9</v>
          </cell>
          <cell r="V842">
            <v>2013.8</v>
          </cell>
          <cell r="W842">
            <v>2496.3000000000002</v>
          </cell>
          <cell r="X842">
            <v>3383.3</v>
          </cell>
          <cell r="Y842">
            <v>3865.8</v>
          </cell>
          <cell r="Z842">
            <v>4160.5</v>
          </cell>
          <cell r="AA842">
            <v>36209.97</v>
          </cell>
          <cell r="AB842">
            <v>87495.254000000001</v>
          </cell>
          <cell r="AC842">
            <v>111808.564</v>
          </cell>
        </row>
        <row r="843">
          <cell r="A843" t="str">
            <v>CML_102_BUSI</v>
          </cell>
          <cell r="E843" t="str">
            <v xml:space="preserve">Revenue reduction fixed network </v>
          </cell>
          <cell r="M843">
            <v>-3.637978807091713E-12</v>
          </cell>
          <cell r="N843">
            <v>-1.7280399333685637E-11</v>
          </cell>
          <cell r="O843">
            <v>-7.3896444519050419E-13</v>
          </cell>
          <cell r="P843">
            <v>9.0949470177292824E-13</v>
          </cell>
          <cell r="Q843">
            <v>-3.865352482534945E-12</v>
          </cell>
          <cell r="R843">
            <v>-4.5474735088646412E-12</v>
          </cell>
          <cell r="S843">
            <v>-3.865352482534945E-12</v>
          </cell>
          <cell r="T843">
            <v>3.0127011996228248E-12</v>
          </cell>
          <cell r="U843">
            <v>-2.8990143619012088E-12</v>
          </cell>
          <cell r="V843">
            <v>-2.7853275241795927E-12</v>
          </cell>
          <cell r="W843">
            <v>4.2632564145606011E-12</v>
          </cell>
          <cell r="X843">
            <v>-4.7748471843078732E-12</v>
          </cell>
          <cell r="Y843">
            <v>4.8885340220294893E-12</v>
          </cell>
          <cell r="Z843">
            <v>-1.9326762412674725E-12</v>
          </cell>
          <cell r="AA843">
            <v>6.9121597334742546E-11</v>
          </cell>
          <cell r="AB843">
            <v>-7.0940586738288403E-11</v>
          </cell>
          <cell r="AC843">
            <v>1.4733814168721437E-10</v>
          </cell>
        </row>
        <row r="844">
          <cell r="A844" t="str">
            <v>CML_102_KEYACC</v>
          </cell>
          <cell r="E844" t="str">
            <v xml:space="preserve">Revenue reduction fixed network </v>
          </cell>
          <cell r="M844">
            <v>0</v>
          </cell>
          <cell r="N844">
            <v>7.503331289626658E-12</v>
          </cell>
          <cell r="O844">
            <v>2.8421709430404007E-14</v>
          </cell>
          <cell r="P844">
            <v>-1.4210854715202004E-13</v>
          </cell>
          <cell r="Q844">
            <v>3.979039320256561E-13</v>
          </cell>
          <cell r="R844">
            <v>1.4210854715202004E-13</v>
          </cell>
          <cell r="S844">
            <v>-1.9895196601282805E-13</v>
          </cell>
          <cell r="T844">
            <v>2.5579538487363607E-13</v>
          </cell>
          <cell r="U844">
            <v>2.5579538487363607E-13</v>
          </cell>
          <cell r="V844">
            <v>-5.9685589803848416E-13</v>
          </cell>
          <cell r="W844">
            <v>1.3926637620897964E-12</v>
          </cell>
          <cell r="X844">
            <v>-9.9475983006414026E-13</v>
          </cell>
          <cell r="Y844">
            <v>-3.4106051316484809E-13</v>
          </cell>
          <cell r="Z844">
            <v>-9.0949470177292824E-13</v>
          </cell>
          <cell r="AA844">
            <v>2.1373125491663814E-11</v>
          </cell>
          <cell r="AB844">
            <v>-7.73070496506989E-12</v>
          </cell>
          <cell r="AC844">
            <v>-1.3642420526593924E-11</v>
          </cell>
        </row>
        <row r="845">
          <cell r="A845" t="str">
            <v>CML_102_RESID</v>
          </cell>
          <cell r="E845" t="str">
            <v xml:space="preserve">Revenue reduction fixed network </v>
          </cell>
          <cell r="M845">
            <v>168000</v>
          </cell>
          <cell r="N845">
            <v>150000</v>
          </cell>
          <cell r="O845">
            <v>12500</v>
          </cell>
          <cell r="P845">
            <v>12500</v>
          </cell>
          <cell r="Q845">
            <v>12500</v>
          </cell>
          <cell r="R845">
            <v>12500</v>
          </cell>
          <cell r="S845">
            <v>12500</v>
          </cell>
          <cell r="T845">
            <v>12500</v>
          </cell>
          <cell r="U845">
            <v>12500</v>
          </cell>
          <cell r="V845">
            <v>12500</v>
          </cell>
          <cell r="W845">
            <v>12500</v>
          </cell>
          <cell r="X845">
            <v>12500</v>
          </cell>
          <cell r="Y845">
            <v>12500</v>
          </cell>
          <cell r="Z845">
            <v>12500</v>
          </cell>
          <cell r="AA845">
            <v>150000</v>
          </cell>
          <cell r="AB845">
            <v>150000</v>
          </cell>
          <cell r="AC845">
            <v>150000</v>
          </cell>
        </row>
        <row r="846">
          <cell r="A846" t="str">
            <v>CML_201_OTHCU</v>
          </cell>
          <cell r="E846" t="str">
            <v>Revenue mobile communications</v>
          </cell>
          <cell r="M846">
            <v>2094500.210768467</v>
          </cell>
          <cell r="N846">
            <v>2333892.2978470558</v>
          </cell>
          <cell r="O846">
            <v>197442.36366474914</v>
          </cell>
          <cell r="P846">
            <v>184404.13856226861</v>
          </cell>
          <cell r="Q846">
            <v>181528.0153143894</v>
          </cell>
          <cell r="R846">
            <v>186864.92040057224</v>
          </cell>
          <cell r="S846">
            <v>183828.25067900331</v>
          </cell>
          <cell r="T846">
            <v>195308.93652277516</v>
          </cell>
          <cell r="U846">
            <v>217941.41998568832</v>
          </cell>
          <cell r="V846">
            <v>227300.51161191316</v>
          </cell>
          <cell r="W846">
            <v>198732.23101921717</v>
          </cell>
          <cell r="X846">
            <v>186621.80180670993</v>
          </cell>
          <cell r="Y846">
            <v>183498.75635389765</v>
          </cell>
          <cell r="Z846">
            <v>190420.95192587064</v>
          </cell>
          <cell r="AA846">
            <v>2444887.4237859049</v>
          </cell>
          <cell r="AB846">
            <v>2633024.6934982482</v>
          </cell>
          <cell r="AC846">
            <v>2810596.4551658211</v>
          </cell>
        </row>
        <row r="847">
          <cell r="A847" t="str">
            <v>CML_202_OTHCU</v>
          </cell>
          <cell r="E847" t="str">
            <v>Revenue reduction mobile communications</v>
          </cell>
          <cell r="M847">
            <v>39948.555023301902</v>
          </cell>
          <cell r="N847">
            <v>52457.440030143152</v>
          </cell>
          <cell r="O847">
            <v>4088.5721953042007</v>
          </cell>
          <cell r="P847">
            <v>4192.4784815674921</v>
          </cell>
          <cell r="Q847">
            <v>4254.3994577524572</v>
          </cell>
          <cell r="R847">
            <v>4303.5566714137258</v>
          </cell>
          <cell r="S847">
            <v>4344.6880154949176</v>
          </cell>
          <cell r="T847">
            <v>4382.611909084645</v>
          </cell>
          <cell r="U847">
            <v>4323.3865290017693</v>
          </cell>
          <cell r="V847">
            <v>4351.793385756413</v>
          </cell>
          <cell r="W847">
            <v>4772.7168120526931</v>
          </cell>
          <cell r="X847">
            <v>4394.8124214211284</v>
          </cell>
          <cell r="Y847">
            <v>4512.626555849557</v>
          </cell>
          <cell r="Z847">
            <v>4535.7975954441554</v>
          </cell>
          <cell r="AA847">
            <v>56614.945626734087</v>
          </cell>
          <cell r="AB847">
            <v>60096.867231819866</v>
          </cell>
          <cell r="AC847">
            <v>64252.175868221748</v>
          </cell>
        </row>
        <row r="848">
          <cell r="A848" t="str">
            <v>CML_301_MATAV</v>
          </cell>
          <cell r="E848" t="str">
            <v>Revenue carrier services</v>
          </cell>
          <cell r="M848">
            <v>8372.7000000000007</v>
          </cell>
          <cell r="N848">
            <v>7002.0654799999993</v>
          </cell>
          <cell r="O848">
            <v>528.66510000000005</v>
          </cell>
          <cell r="P848">
            <v>513.99477999999999</v>
          </cell>
          <cell r="Q848">
            <v>529.11774000000003</v>
          </cell>
          <cell r="R848">
            <v>539.51190000000008</v>
          </cell>
          <cell r="S848">
            <v>555.40858000000003</v>
          </cell>
          <cell r="T848">
            <v>589.31150000000002</v>
          </cell>
          <cell r="U848">
            <v>708.71645999999998</v>
          </cell>
          <cell r="V848">
            <v>758.14438000000007</v>
          </cell>
          <cell r="W848">
            <v>598.04874000000007</v>
          </cell>
          <cell r="X848">
            <v>568.70074000000011</v>
          </cell>
          <cell r="Y848">
            <v>550.2906200000001</v>
          </cell>
          <cell r="Z848">
            <v>562.15494000000001</v>
          </cell>
          <cell r="AA848">
            <v>6768.2537799999991</v>
          </cell>
          <cell r="AB848">
            <v>6582.8898399999998</v>
          </cell>
          <cell r="AC848">
            <v>6643.6193199999998</v>
          </cell>
        </row>
        <row r="849">
          <cell r="A849" t="str">
            <v>CML_301_OTHCU</v>
          </cell>
          <cell r="E849" t="str">
            <v>Revenue carrier services</v>
          </cell>
          <cell r="M849">
            <v>652089.27966</v>
          </cell>
          <cell r="N849">
            <v>716460.60262000002</v>
          </cell>
          <cell r="O849">
            <v>50478.473510000011</v>
          </cell>
          <cell r="P849">
            <v>49731.084210000008</v>
          </cell>
          <cell r="Q849">
            <v>52245.353930000005</v>
          </cell>
          <cell r="R849">
            <v>53545.510119999999</v>
          </cell>
          <cell r="S849">
            <v>56590.923199999997</v>
          </cell>
          <cell r="T849">
            <v>59545.648379999984</v>
          </cell>
          <cell r="U849">
            <v>68311.037239999991</v>
          </cell>
          <cell r="V849">
            <v>72787.652770000015</v>
          </cell>
          <cell r="W849">
            <v>63541.824799999995</v>
          </cell>
          <cell r="X849">
            <v>63430.817779999998</v>
          </cell>
          <cell r="Y849">
            <v>62487.208910000001</v>
          </cell>
          <cell r="Z849">
            <v>63765.067770000009</v>
          </cell>
          <cell r="AA849">
            <v>831158.98182999983</v>
          </cell>
          <cell r="AB849">
            <v>956104.46733999997</v>
          </cell>
          <cell r="AC849">
            <v>1052744.0472900001</v>
          </cell>
        </row>
        <row r="850">
          <cell r="A850" t="str">
            <v>CML_301_SLOVAK</v>
          </cell>
          <cell r="E850" t="str">
            <v>Revenue carrier services</v>
          </cell>
          <cell r="M850">
            <v>1565.19</v>
          </cell>
          <cell r="N850">
            <v>1196.73784</v>
          </cell>
          <cell r="O850">
            <v>86.801079999999999</v>
          </cell>
          <cell r="P850">
            <v>83.343720000000005</v>
          </cell>
          <cell r="Q850">
            <v>86.907800000000009</v>
          </cell>
          <cell r="R850">
            <v>89.358680000000007</v>
          </cell>
          <cell r="S850">
            <v>93.104919999999993</v>
          </cell>
          <cell r="T850">
            <v>101.09696000000001</v>
          </cell>
          <cell r="U850">
            <v>129.24252000000001</v>
          </cell>
          <cell r="V850">
            <v>140.89339999999999</v>
          </cell>
          <cell r="W850">
            <v>103.15591999999999</v>
          </cell>
          <cell r="X850">
            <v>96.238439999999997</v>
          </cell>
          <cell r="Y850">
            <v>91.898800000000008</v>
          </cell>
          <cell r="Z850">
            <v>94.695599999999999</v>
          </cell>
          <cell r="AA850">
            <v>1096.24872</v>
          </cell>
          <cell r="AB850">
            <v>1052.55645</v>
          </cell>
          <cell r="AC850">
            <v>1066.8705600000001</v>
          </cell>
        </row>
        <row r="851">
          <cell r="A851" t="str">
            <v>CML_301_TCOM</v>
          </cell>
          <cell r="E851" t="str">
            <v>Revenue carrier services</v>
          </cell>
          <cell r="M851">
            <v>177532.19</v>
          </cell>
          <cell r="N851">
            <v>116138.51063999999</v>
          </cell>
          <cell r="O851">
            <v>8627.2375600000014</v>
          </cell>
          <cell r="P851">
            <v>8346.0920000000006</v>
          </cell>
          <cell r="Q851">
            <v>8635.9030399999992</v>
          </cell>
          <cell r="R851">
            <v>8835.1106400000008</v>
          </cell>
          <cell r="S851">
            <v>9139.745640000001</v>
          </cell>
          <cell r="T851">
            <v>9789.4790799999992</v>
          </cell>
          <cell r="U851">
            <v>12077.78772</v>
          </cell>
          <cell r="V851">
            <v>13025.04456</v>
          </cell>
          <cell r="W851">
            <v>9956.9246000000003</v>
          </cell>
          <cell r="X851">
            <v>9394.47984</v>
          </cell>
          <cell r="Y851">
            <v>9041.6681200000003</v>
          </cell>
          <cell r="Z851">
            <v>9269.0378400000009</v>
          </cell>
          <cell r="AA851">
            <v>107968.37495999999</v>
          </cell>
          <cell r="AB851">
            <v>104416.01445</v>
          </cell>
          <cell r="AC851">
            <v>105579.83867999999</v>
          </cell>
        </row>
        <row r="852">
          <cell r="A852" t="str">
            <v>CML_401_BUSI</v>
          </cell>
          <cell r="E852" t="str">
            <v>Revenue online</v>
          </cell>
          <cell r="M852">
            <v>53846.7397624</v>
          </cell>
          <cell r="N852">
            <v>63416.832975229103</v>
          </cell>
          <cell r="O852">
            <v>4687.6103776000027</v>
          </cell>
          <cell r="P852">
            <v>4878.24892</v>
          </cell>
          <cell r="Q852">
            <v>5017.0270208000002</v>
          </cell>
          <cell r="R852">
            <v>5251.1152880000009</v>
          </cell>
          <cell r="S852">
            <v>5349.1527667999999</v>
          </cell>
          <cell r="T852">
            <v>5179.1920363200006</v>
          </cell>
          <cell r="U852">
            <v>5166.8690528000006</v>
          </cell>
          <cell r="V852">
            <v>5153.43894</v>
          </cell>
          <cell r="W852">
            <v>5389.6806967272742</v>
          </cell>
          <cell r="X852">
            <v>5624.8430487272735</v>
          </cell>
          <cell r="Y852">
            <v>5738.7280154545451</v>
          </cell>
          <cell r="Z852">
            <v>5980.9268119999988</v>
          </cell>
          <cell r="AA852">
            <v>78615.273150000008</v>
          </cell>
          <cell r="AB852">
            <v>116051.28818055557</v>
          </cell>
          <cell r="AC852">
            <v>151419.10600000003</v>
          </cell>
        </row>
        <row r="853">
          <cell r="A853" t="str">
            <v>CML_401_KEYACC</v>
          </cell>
          <cell r="E853" t="str">
            <v>Revenue online</v>
          </cell>
          <cell r="M853">
            <v>11054.3995</v>
          </cell>
          <cell r="N853">
            <v>12171.185100000001</v>
          </cell>
          <cell r="O853">
            <v>938.85272000000009</v>
          </cell>
          <cell r="P853">
            <v>952.44759999999997</v>
          </cell>
          <cell r="Q853">
            <v>967.08378000000016</v>
          </cell>
          <cell r="R853">
            <v>986.09115999999995</v>
          </cell>
          <cell r="S853">
            <v>1001.7686999999999</v>
          </cell>
          <cell r="T853">
            <v>1022.1903199999999</v>
          </cell>
          <cell r="U853">
            <v>1017.4503199999999</v>
          </cell>
          <cell r="V853">
            <v>1017.4503199999999</v>
          </cell>
          <cell r="W853">
            <v>1043.2166999999999</v>
          </cell>
          <cell r="X853">
            <v>1058.4516800000001</v>
          </cell>
          <cell r="Y853">
            <v>1074.97236</v>
          </cell>
          <cell r="Z853">
            <v>1091.2094399999996</v>
          </cell>
          <cell r="AA853">
            <v>12869.39</v>
          </cell>
          <cell r="AB853">
            <v>14354</v>
          </cell>
          <cell r="AC853">
            <v>15468</v>
          </cell>
        </row>
        <row r="854">
          <cell r="A854" t="str">
            <v>CML_401_RESID</v>
          </cell>
          <cell r="E854" t="str">
            <v>Revenue online</v>
          </cell>
          <cell r="M854">
            <v>152504.19425260002</v>
          </cell>
          <cell r="N854">
            <v>148151.29587159271</v>
          </cell>
          <cell r="O854">
            <v>11371.385037600001</v>
          </cell>
          <cell r="P854">
            <v>12037.438920000001</v>
          </cell>
          <cell r="Q854">
            <v>12502.351060800002</v>
          </cell>
          <cell r="R854">
            <v>12948.473648000001</v>
          </cell>
          <cell r="S854">
            <v>13243.319286799997</v>
          </cell>
          <cell r="T854">
            <v>12147.961756320003</v>
          </cell>
          <cell r="U854">
            <v>11483.014752799998</v>
          </cell>
          <cell r="V854">
            <v>11170.87456</v>
          </cell>
          <cell r="W854">
            <v>12043.550905818183</v>
          </cell>
          <cell r="X854">
            <v>12561.552597818181</v>
          </cell>
          <cell r="Y854">
            <v>12836.849613636365</v>
          </cell>
          <cell r="Z854">
            <v>13804.523731999998</v>
          </cell>
          <cell r="AA854">
            <v>176893.36515000003</v>
          </cell>
          <cell r="AB854">
            <v>190806.31218055554</v>
          </cell>
          <cell r="AC854">
            <v>188502.63400000002</v>
          </cell>
        </row>
        <row r="855">
          <cell r="A855" t="str">
            <v>CML_800_OTHCU</v>
          </cell>
          <cell r="E855" t="str">
            <v xml:space="preserve">Miscellaneous net revenue </v>
          </cell>
          <cell r="M855">
            <v>10402.594140000001</v>
          </cell>
          <cell r="N855">
            <v>10524.279165260446</v>
          </cell>
          <cell r="O855">
            <v>877.02326377170402</v>
          </cell>
          <cell r="P855">
            <v>877.02326377170402</v>
          </cell>
          <cell r="Q855">
            <v>877.02326377170402</v>
          </cell>
          <cell r="R855">
            <v>877.02326377170402</v>
          </cell>
          <cell r="S855">
            <v>877.02326377170402</v>
          </cell>
          <cell r="T855">
            <v>877.02326377170402</v>
          </cell>
          <cell r="U855">
            <v>877.02326377170402</v>
          </cell>
          <cell r="V855">
            <v>877.02326377170402</v>
          </cell>
          <cell r="W855">
            <v>877.02326377170402</v>
          </cell>
          <cell r="X855">
            <v>877.02326377170402</v>
          </cell>
          <cell r="Y855">
            <v>877.02326377170402</v>
          </cell>
          <cell r="Z855">
            <v>877.02326377170402</v>
          </cell>
          <cell r="AA855">
            <v>12544.311455855435</v>
          </cell>
          <cell r="AB855">
            <v>17205.868961008397</v>
          </cell>
          <cell r="AC855">
            <v>25004.04779560458</v>
          </cell>
        </row>
        <row r="856">
          <cell r="A856" t="str">
            <v>CML_900_HT</v>
          </cell>
          <cell r="E856" t="str">
            <v>Net income from internal sale of goods / services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</row>
        <row r="857">
          <cell r="A857" t="str">
            <v>CML_1110_HT</v>
          </cell>
          <cell r="E857" t="str">
            <v>Standard cost of sales</v>
          </cell>
          <cell r="M857">
            <v>2125408.6825576136</v>
          </cell>
          <cell r="N857">
            <v>2008187.1588441404</v>
          </cell>
          <cell r="O857">
            <v>165442.25331500082</v>
          </cell>
          <cell r="P857">
            <v>164945.37147928053</v>
          </cell>
          <cell r="Q857">
            <v>165577.3780202003</v>
          </cell>
          <cell r="R857">
            <v>167995.73309012139</v>
          </cell>
          <cell r="S857">
            <v>168540.21971620116</v>
          </cell>
          <cell r="T857">
            <v>168878.56809449469</v>
          </cell>
          <cell r="U857">
            <v>168929.09980800727</v>
          </cell>
          <cell r="V857">
            <v>169539.88984792764</v>
          </cell>
          <cell r="W857">
            <v>169371.03570410752</v>
          </cell>
          <cell r="X857">
            <v>163487.47876388329</v>
          </cell>
          <cell r="Y857">
            <v>163049.86719345831</v>
          </cell>
          <cell r="Z857">
            <v>172430.26381442024</v>
          </cell>
          <cell r="AA857">
            <v>2026537.8984535772</v>
          </cell>
          <cell r="AB857">
            <v>2036603.2400716594</v>
          </cell>
          <cell r="AC857">
            <v>2040547.8520869652</v>
          </cell>
        </row>
        <row r="858">
          <cell r="A858" t="str">
            <v>CML_1210_HT</v>
          </cell>
          <cell r="E858" t="str">
            <v>Standard cost of sales</v>
          </cell>
          <cell r="M858">
            <v>945451.35190298792</v>
          </cell>
          <cell r="N858">
            <v>943183.53620571003</v>
          </cell>
          <cell r="O858">
            <v>94194.05312249453</v>
          </cell>
          <cell r="P858">
            <v>79476.445056405777</v>
          </cell>
          <cell r="Q858">
            <v>73182.356226084157</v>
          </cell>
          <cell r="R858">
            <v>77673.762846343277</v>
          </cell>
          <cell r="S858">
            <v>73728.78510639671</v>
          </cell>
          <cell r="T858">
            <v>77628.986191261065</v>
          </cell>
          <cell r="U858">
            <v>76140.291069288956</v>
          </cell>
          <cell r="V858">
            <v>72576.863965258162</v>
          </cell>
          <cell r="W858">
            <v>73713.079478849017</v>
          </cell>
          <cell r="X858">
            <v>75201.108147519451</v>
          </cell>
          <cell r="Y858">
            <v>74607.752984011851</v>
          </cell>
          <cell r="Z858">
            <v>95060.052012494751</v>
          </cell>
          <cell r="AA858">
            <v>1032673.9582627831</v>
          </cell>
          <cell r="AB858">
            <v>1138650.8859557712</v>
          </cell>
          <cell r="AC858">
            <v>1195641.7706712177</v>
          </cell>
        </row>
        <row r="859">
          <cell r="A859" t="str">
            <v>CML_1310_HT</v>
          </cell>
          <cell r="E859" t="str">
            <v>Standard cost of sales</v>
          </cell>
          <cell r="M859">
            <v>875965.8645307495</v>
          </cell>
          <cell r="N859">
            <v>867250.01327154064</v>
          </cell>
          <cell r="O859">
            <v>59183.401749941244</v>
          </cell>
          <cell r="P859">
            <v>57911.220408276691</v>
          </cell>
          <cell r="Q859">
            <v>62250.490566842738</v>
          </cell>
          <cell r="R859">
            <v>63633.42235881614</v>
          </cell>
          <cell r="S859">
            <v>69486.577415181702</v>
          </cell>
          <cell r="T859">
            <v>73745.054331355757</v>
          </cell>
          <cell r="U859">
            <v>84036.060306299056</v>
          </cell>
          <cell r="V859">
            <v>89624.755381956857</v>
          </cell>
          <cell r="W859">
            <v>79255.385714501026</v>
          </cell>
          <cell r="X859">
            <v>74993.862400155704</v>
          </cell>
          <cell r="Y859">
            <v>74448.369225062444</v>
          </cell>
          <cell r="Z859">
            <v>78681.413413151429</v>
          </cell>
          <cell r="AA859">
            <v>879354.54129637161</v>
          </cell>
          <cell r="AB859">
            <v>911177.93330395233</v>
          </cell>
          <cell r="AC859">
            <v>944572.15958099556</v>
          </cell>
        </row>
        <row r="860">
          <cell r="A860" t="str">
            <v>CML_1310_MATAV</v>
          </cell>
          <cell r="E860" t="str">
            <v>Standard cost of sales</v>
          </cell>
          <cell r="M860">
            <v>13951.053085182619</v>
          </cell>
          <cell r="N860">
            <v>13606.889696933966</v>
          </cell>
          <cell r="O860">
            <v>847.66695757453363</v>
          </cell>
          <cell r="P860">
            <v>1081.59526236229</v>
          </cell>
          <cell r="Q860">
            <v>1106.7162412161638</v>
          </cell>
          <cell r="R860">
            <v>1123.008841591356</v>
          </cell>
          <cell r="S860">
            <v>1142.577590715945</v>
          </cell>
          <cell r="T860">
            <v>1174.2627886971432</v>
          </cell>
          <cell r="U860">
            <v>1261.6049879268301</v>
          </cell>
          <cell r="V860">
            <v>1311.7266593572247</v>
          </cell>
          <cell r="W860">
            <v>1188.5878362395065</v>
          </cell>
          <cell r="X860">
            <v>1124.5261153748356</v>
          </cell>
          <cell r="Y860">
            <v>1117.1666579956561</v>
          </cell>
          <cell r="Z860">
            <v>1127.4497578824828</v>
          </cell>
          <cell r="AA860">
            <v>13979.149333212736</v>
          </cell>
          <cell r="AB860">
            <v>14770.268490055476</v>
          </cell>
          <cell r="AC860">
            <v>15486.718856208707</v>
          </cell>
        </row>
        <row r="861">
          <cell r="A861" t="str">
            <v>CML_1310_SLOVAK</v>
          </cell>
          <cell r="E861" t="str">
            <v>Standard cost of sales</v>
          </cell>
          <cell r="M861">
            <v>1537.8547296685349</v>
          </cell>
          <cell r="N861">
            <v>1183.2829757608199</v>
          </cell>
          <cell r="O861">
            <v>88.142215919279863</v>
          </cell>
          <cell r="P861">
            <v>86.691309086339459</v>
          </cell>
          <cell r="Q861">
            <v>90.088326541577686</v>
          </cell>
          <cell r="R861">
            <v>91.911174635645736</v>
          </cell>
          <cell r="S861">
            <v>94.970633307258225</v>
          </cell>
          <cell r="T861">
            <v>101.22577468669128</v>
          </cell>
          <cell r="U861">
            <v>120.56623988479178</v>
          </cell>
          <cell r="V861">
            <v>131.35722833862067</v>
          </cell>
          <cell r="W861">
            <v>101.38279693426205</v>
          </cell>
          <cell r="X861">
            <v>93.615940819323782</v>
          </cell>
          <cell r="Y861">
            <v>91.002018730660637</v>
          </cell>
          <cell r="Z861">
            <v>92.329316876368722</v>
          </cell>
          <cell r="AA861">
            <v>1133.5160306757821</v>
          </cell>
          <cell r="AB861">
            <v>1179.3215150705798</v>
          </cell>
          <cell r="AC861">
            <v>1213.5863057810916</v>
          </cell>
        </row>
        <row r="862">
          <cell r="A862" t="str">
            <v>CML_1310_TCOM</v>
          </cell>
          <cell r="E862" t="str">
            <v>Standard cost of sales</v>
          </cell>
          <cell r="M862">
            <v>97778.054000000004</v>
          </cell>
          <cell r="N862">
            <v>64740.803999999996</v>
          </cell>
          <cell r="O862">
            <v>4683.1909999999998</v>
          </cell>
          <cell r="P862">
            <v>4511.6009999999997</v>
          </cell>
          <cell r="Q862">
            <v>4746.8909999999996</v>
          </cell>
          <cell r="R862">
            <v>4863.6210000000001</v>
          </cell>
          <cell r="S862">
            <v>5085.8040000000001</v>
          </cell>
          <cell r="T862">
            <v>5568.5060000000003</v>
          </cell>
          <cell r="U862">
            <v>7096.75</v>
          </cell>
          <cell r="V862">
            <v>7944.7879999999996</v>
          </cell>
          <cell r="W862">
            <v>5534.7790000000005</v>
          </cell>
          <cell r="X862">
            <v>5019.2569999999996</v>
          </cell>
          <cell r="Y862">
            <v>4797.66</v>
          </cell>
          <cell r="Z862">
            <v>4887.9560000000001</v>
          </cell>
          <cell r="AA862">
            <v>59542.745999999999</v>
          </cell>
          <cell r="AB862">
            <v>61182.188999999998</v>
          </cell>
          <cell r="AC862">
            <v>61986.053999999996</v>
          </cell>
        </row>
        <row r="863">
          <cell r="A863" t="str">
            <v>CML_1310_TONL</v>
          </cell>
          <cell r="E863" t="str">
            <v>Standard cost of sales</v>
          </cell>
          <cell r="M863">
            <v>8013.42</v>
          </cell>
          <cell r="N863">
            <v>14695.98</v>
          </cell>
          <cell r="O863">
            <v>1095.29</v>
          </cell>
          <cell r="P863">
            <v>1095.29</v>
          </cell>
          <cell r="Q863">
            <v>1095.29</v>
          </cell>
          <cell r="R863">
            <v>1095.29</v>
          </cell>
          <cell r="S863">
            <v>1095.29</v>
          </cell>
          <cell r="T863">
            <v>1095.29</v>
          </cell>
          <cell r="U863">
            <v>1354.04</v>
          </cell>
          <cell r="V863">
            <v>1354.04</v>
          </cell>
          <cell r="W863">
            <v>1354.04</v>
          </cell>
          <cell r="X863">
            <v>1354.04</v>
          </cell>
          <cell r="Y863">
            <v>1354.04</v>
          </cell>
          <cell r="Z863">
            <v>1354.04</v>
          </cell>
          <cell r="AA863">
            <v>21850.92</v>
          </cell>
          <cell r="AB863">
            <v>25327.17</v>
          </cell>
          <cell r="AC863">
            <v>27115.919999999998</v>
          </cell>
        </row>
        <row r="864">
          <cell r="A864" t="str">
            <v>CML_1410_HT</v>
          </cell>
          <cell r="E864" t="str">
            <v>Standard cost of sales</v>
          </cell>
          <cell r="M864">
            <v>37275.42110925875</v>
          </cell>
          <cell r="N864">
            <v>56688.508423061074</v>
          </cell>
          <cell r="O864">
            <v>4248.7847102663727</v>
          </cell>
          <cell r="P864">
            <v>4374.9631310752266</v>
          </cell>
          <cell r="Q864">
            <v>4455.7592027369174</v>
          </cell>
          <cell r="R864">
            <v>4532.7849609344212</v>
          </cell>
          <cell r="S864">
            <v>4615.2610451120308</v>
          </cell>
          <cell r="T864">
            <v>4693.8772720216057</v>
          </cell>
          <cell r="U864">
            <v>4769.1237075068302</v>
          </cell>
          <cell r="V864">
            <v>4853.0014137997887</v>
          </cell>
          <cell r="W864">
            <v>4929.4497577154507</v>
          </cell>
          <cell r="X864">
            <v>4988.8160496233322</v>
          </cell>
          <cell r="Y864">
            <v>5086.0787833201794</v>
          </cell>
          <cell r="Z864">
            <v>5140.6083889025958</v>
          </cell>
          <cell r="AA864">
            <v>75349.014713533878</v>
          </cell>
          <cell r="AB864">
            <v>100690.89543570155</v>
          </cell>
          <cell r="AC864">
            <v>125331.96160512569</v>
          </cell>
        </row>
        <row r="865">
          <cell r="A865" t="str">
            <v>CML_2100_HT</v>
          </cell>
          <cell r="E865" t="str">
            <v>Direct selling(wrong)</v>
          </cell>
          <cell r="M865">
            <v>-1.7621459846850485E-12</v>
          </cell>
          <cell r="N865">
            <v>-6.7075234255753458E-12</v>
          </cell>
          <cell r="O865">
            <v>-1.4210854715202004E-13</v>
          </cell>
          <cell r="P865">
            <v>1.7053025658242404E-13</v>
          </cell>
          <cell r="Q865">
            <v>6.0040861171728466E-13</v>
          </cell>
          <cell r="R865">
            <v>3.4106051316484809E-13</v>
          </cell>
          <cell r="S865">
            <v>3.2684965844964609E-13</v>
          </cell>
          <cell r="T865">
            <v>2.5579538487363607E-13</v>
          </cell>
          <cell r="U865">
            <v>-1.4921397450962104E-13</v>
          </cell>
          <cell r="V865">
            <v>-1.4921397450962104E-13</v>
          </cell>
          <cell r="W865">
            <v>9.2370555648813024E-13</v>
          </cell>
          <cell r="X865">
            <v>1.5631940186722204E-13</v>
          </cell>
          <cell r="Y865">
            <v>3.694822225952521E-13</v>
          </cell>
          <cell r="Z865">
            <v>7.815970093361102E-14</v>
          </cell>
          <cell r="AA865">
            <v>-2.5977442419389263E-11</v>
          </cell>
          <cell r="AB865">
            <v>4.6611603465862572E-12</v>
          </cell>
          <cell r="AC865">
            <v>1.6939338820520788E-11</v>
          </cell>
        </row>
        <row r="866">
          <cell r="A866" t="str">
            <v>CML_2110_HT</v>
          </cell>
          <cell r="E866" t="str">
            <v>Direct selling</v>
          </cell>
          <cell r="M866">
            <v>228163.02785061862</v>
          </cell>
          <cell r="N866">
            <v>226366.06185042814</v>
          </cell>
          <cell r="O866">
            <v>19269.399024436727</v>
          </cell>
          <cell r="P866">
            <v>18474.661007611699</v>
          </cell>
          <cell r="Q866">
            <v>18218.547897400073</v>
          </cell>
          <cell r="R866">
            <v>18360.082917917131</v>
          </cell>
          <cell r="S866">
            <v>18379.887739886271</v>
          </cell>
          <cell r="T866">
            <v>20370.673380764067</v>
          </cell>
          <cell r="U866">
            <v>18535.86892800665</v>
          </cell>
          <cell r="V866">
            <v>18602.002922825308</v>
          </cell>
          <cell r="W866">
            <v>19651.327239074668</v>
          </cell>
          <cell r="X866">
            <v>18435.302897756366</v>
          </cell>
          <cell r="Y866">
            <v>18793.242298869842</v>
          </cell>
          <cell r="Z866">
            <v>19275.065616953299</v>
          </cell>
          <cell r="AA866">
            <v>239385.8487855221</v>
          </cell>
          <cell r="AB866">
            <v>261802.14451421215</v>
          </cell>
          <cell r="AC866">
            <v>280668.9765574559</v>
          </cell>
        </row>
        <row r="867">
          <cell r="A867" t="str">
            <v>CML_2130_HT</v>
          </cell>
          <cell r="E867" t="str">
            <v>Indirect selling</v>
          </cell>
          <cell r="M867">
            <v>1001.9254827722657</v>
          </cell>
          <cell r="N867">
            <v>1037.8288661777922</v>
          </cell>
          <cell r="O867">
            <v>86.886724520708697</v>
          </cell>
          <cell r="P867">
            <v>86.923846154610089</v>
          </cell>
          <cell r="Q867">
            <v>86.967856391849296</v>
          </cell>
          <cell r="R867">
            <v>86.970930958497576</v>
          </cell>
          <cell r="S867">
            <v>87.042713885909052</v>
          </cell>
          <cell r="T867">
            <v>87.053481154258236</v>
          </cell>
          <cell r="U867">
            <v>87.036760161415259</v>
          </cell>
          <cell r="V867">
            <v>87.110967048515334</v>
          </cell>
          <cell r="W867">
            <v>87.103330297966522</v>
          </cell>
          <cell r="X867">
            <v>81.944831608251462</v>
          </cell>
          <cell r="Y867">
            <v>86.542167573762697</v>
          </cell>
          <cell r="Z867">
            <v>86.245265703170247</v>
          </cell>
          <cell r="AA867">
            <v>1101.5598033702022</v>
          </cell>
          <cell r="AB867">
            <v>1176.3240109166015</v>
          </cell>
          <cell r="AC867">
            <v>1227.7431948033527</v>
          </cell>
        </row>
        <row r="868">
          <cell r="A868" t="str">
            <v>CML_2140_HT</v>
          </cell>
          <cell r="E868" t="str">
            <v>Call center/customer care</v>
          </cell>
          <cell r="M868">
            <v>215005.31010383091</v>
          </cell>
          <cell r="N868">
            <v>246922.958747139</v>
          </cell>
          <cell r="O868">
            <v>20637.031023105563</v>
          </cell>
          <cell r="P868">
            <v>20609.91641818951</v>
          </cell>
          <cell r="Q868">
            <v>20617.70238905897</v>
          </cell>
          <cell r="R868">
            <v>20621.845604937895</v>
          </cell>
          <cell r="S868">
            <v>20642.92758482026</v>
          </cell>
          <cell r="T868">
            <v>20647.312824965091</v>
          </cell>
          <cell r="U868">
            <v>20600.055844260613</v>
          </cell>
          <cell r="V868">
            <v>20581.557982804072</v>
          </cell>
          <cell r="W868">
            <v>20572.525662415632</v>
          </cell>
          <cell r="X868">
            <v>20509.136101833217</v>
          </cell>
          <cell r="Y868">
            <v>20470.875973357612</v>
          </cell>
          <cell r="Z868">
            <v>20412.071339084934</v>
          </cell>
          <cell r="AA868">
            <v>254305.05085625322</v>
          </cell>
          <cell r="AB868">
            <v>242072.39251714188</v>
          </cell>
          <cell r="AC868">
            <v>237697.39866290052</v>
          </cell>
        </row>
        <row r="869">
          <cell r="A869" t="str">
            <v>CML_2150_HT</v>
          </cell>
          <cell r="E869" t="str">
            <v>Other costs operative selling</v>
          </cell>
          <cell r="M869">
            <v>176466.04654376456</v>
          </cell>
          <cell r="N869">
            <v>219077.55882367134</v>
          </cell>
          <cell r="O869">
            <v>17020.101204125978</v>
          </cell>
          <cell r="P869">
            <v>18237.716228522531</v>
          </cell>
          <cell r="Q869">
            <v>18307.241709521804</v>
          </cell>
          <cell r="R869">
            <v>18355.150351303844</v>
          </cell>
          <cell r="S869">
            <v>18400.812661121683</v>
          </cell>
          <cell r="T869">
            <v>18426.68057880372</v>
          </cell>
          <cell r="U869">
            <v>18453.333922080321</v>
          </cell>
          <cell r="V869">
            <v>18484.134710210023</v>
          </cell>
          <cell r="W869">
            <v>18503.821991695022</v>
          </cell>
          <cell r="X869">
            <v>18156.111731854693</v>
          </cell>
          <cell r="Y869">
            <v>18341.565958690499</v>
          </cell>
          <cell r="Z869">
            <v>18390.887779199493</v>
          </cell>
          <cell r="AA869">
            <v>228302.55400815481</v>
          </cell>
          <cell r="AB869">
            <v>239622.98530628762</v>
          </cell>
          <cell r="AC869">
            <v>252425.11600462595</v>
          </cell>
        </row>
        <row r="870">
          <cell r="A870" t="str">
            <v>CML_2200_HT</v>
          </cell>
          <cell r="E870" t="str">
            <v>Marketing</v>
          </cell>
          <cell r="M870">
            <v>202438.21891939451</v>
          </cell>
          <cell r="N870">
            <v>228771.71585334576</v>
          </cell>
          <cell r="O870">
            <v>14873.796620061763</v>
          </cell>
          <cell r="P870">
            <v>14895.960208596827</v>
          </cell>
          <cell r="Q870">
            <v>16450.129309720425</v>
          </cell>
          <cell r="R870">
            <v>23768.064616855343</v>
          </cell>
          <cell r="S870">
            <v>17069.280482028233</v>
          </cell>
          <cell r="T870">
            <v>20126.355435879515</v>
          </cell>
          <cell r="U870">
            <v>20134.305545593008</v>
          </cell>
          <cell r="V870">
            <v>15136.501861262441</v>
          </cell>
          <cell r="W870">
            <v>20143.814631346351</v>
          </cell>
          <cell r="X870">
            <v>18123.527002141473</v>
          </cell>
          <cell r="Y870">
            <v>18144.749406834489</v>
          </cell>
          <cell r="Z870">
            <v>29905.230739424511</v>
          </cell>
          <cell r="AA870">
            <v>254227.65741582465</v>
          </cell>
          <cell r="AB870">
            <v>270849.09848277539</v>
          </cell>
          <cell r="AC870">
            <v>288056.532641228</v>
          </cell>
        </row>
        <row r="871">
          <cell r="A871" t="str">
            <v>CML_2400_HT</v>
          </cell>
          <cell r="E871" t="str">
            <v>Billing services, accounts receivable department</v>
          </cell>
          <cell r="M871">
            <v>222390.0356247678</v>
          </cell>
          <cell r="N871">
            <v>185173.58239871988</v>
          </cell>
          <cell r="O871">
            <v>15201.235904876816</v>
          </cell>
          <cell r="P871">
            <v>14197.276877512062</v>
          </cell>
          <cell r="Q871">
            <v>15719.338229474279</v>
          </cell>
          <cell r="R871">
            <v>15349.522816538596</v>
          </cell>
          <cell r="S871">
            <v>14965.738526390503</v>
          </cell>
          <cell r="T871">
            <v>15628.126154372732</v>
          </cell>
          <cell r="U871">
            <v>16916.394893668348</v>
          </cell>
          <cell r="V871">
            <v>15335.400260487657</v>
          </cell>
          <cell r="W871">
            <v>18570.700715209383</v>
          </cell>
          <cell r="X871">
            <v>14741.698778576418</v>
          </cell>
          <cell r="Y871">
            <v>14175.263261083815</v>
          </cell>
          <cell r="Z871">
            <v>14372.885980556737</v>
          </cell>
          <cell r="AA871">
            <v>195819.187092985</v>
          </cell>
          <cell r="AB871">
            <v>206244.71483013424</v>
          </cell>
          <cell r="AC871">
            <v>216563.54124569826</v>
          </cell>
        </row>
        <row r="872">
          <cell r="A872" t="str">
            <v>CML_2500_HT</v>
          </cell>
          <cell r="E872" t="str">
            <v>Other selling costs</v>
          </cell>
          <cell r="M872">
            <v>5446.2411019290112</v>
          </cell>
          <cell r="N872">
            <v>10202.20594051176</v>
          </cell>
          <cell r="O872">
            <v>812.74119198337007</v>
          </cell>
          <cell r="P872">
            <v>813.04409232993987</v>
          </cell>
          <cell r="Q872">
            <v>844.48154744430235</v>
          </cell>
          <cell r="R872">
            <v>871.58023952670112</v>
          </cell>
          <cell r="S872">
            <v>871.98117899580325</v>
          </cell>
          <cell r="T872">
            <v>872.142532138447</v>
          </cell>
          <cell r="U872">
            <v>862.31830181726491</v>
          </cell>
          <cell r="V872">
            <v>849.16572830452446</v>
          </cell>
          <cell r="W872">
            <v>849.42967253621157</v>
          </cell>
          <cell r="X872">
            <v>847.06070685078009</v>
          </cell>
          <cell r="Y872">
            <v>849.91874288473332</v>
          </cell>
          <cell r="Z872">
            <v>858.34200569293262</v>
          </cell>
          <cell r="AA872">
            <v>10612.315403912075</v>
          </cell>
          <cell r="AB872">
            <v>9907.1646900676387</v>
          </cell>
          <cell r="AC872">
            <v>8973.6627900678977</v>
          </cell>
        </row>
        <row r="873">
          <cell r="A873" t="str">
            <v>CML_3100_HT</v>
          </cell>
          <cell r="E873" t="str">
            <v>Finance and controlling</v>
          </cell>
          <cell r="M873">
            <v>243818.32966107174</v>
          </cell>
          <cell r="N873">
            <v>263443.74381509481</v>
          </cell>
          <cell r="O873">
            <v>20339.128315703998</v>
          </cell>
          <cell r="P873">
            <v>23151.954649058203</v>
          </cell>
          <cell r="Q873">
            <v>20650.388671824527</v>
          </cell>
          <cell r="R873">
            <v>20907.242293340212</v>
          </cell>
          <cell r="S873">
            <v>21172.879156819461</v>
          </cell>
          <cell r="T873">
            <v>23823.904372852561</v>
          </cell>
          <cell r="U873">
            <v>21198.068171225663</v>
          </cell>
          <cell r="V873">
            <v>21301.216890448995</v>
          </cell>
          <cell r="W873">
            <v>24030.189438167603</v>
          </cell>
          <cell r="X873">
            <v>21262.992922012203</v>
          </cell>
          <cell r="Y873">
            <v>21488.84397827353</v>
          </cell>
          <cell r="Z873">
            <v>24116.934995435633</v>
          </cell>
          <cell r="AA873">
            <v>290889.33144096594</v>
          </cell>
          <cell r="AB873">
            <v>309641.13085750554</v>
          </cell>
          <cell r="AC873">
            <v>324929.7215047591</v>
          </cell>
        </row>
        <row r="874">
          <cell r="A874" t="str">
            <v>CML_3200_HT</v>
          </cell>
          <cell r="E874" t="str">
            <v>Human resources</v>
          </cell>
          <cell r="M874">
            <v>318.176000003441</v>
          </cell>
          <cell r="N874">
            <v>658.62432000342233</v>
          </cell>
          <cell r="O874">
            <v>54.885359998118474</v>
          </cell>
          <cell r="P874">
            <v>54.885359998120293</v>
          </cell>
          <cell r="Q874">
            <v>54.885359998120293</v>
          </cell>
          <cell r="R874">
            <v>54.885359998120293</v>
          </cell>
          <cell r="S874">
            <v>54.885359998120293</v>
          </cell>
          <cell r="T874">
            <v>54.885359998120293</v>
          </cell>
          <cell r="U874">
            <v>54.885359998120293</v>
          </cell>
          <cell r="V874">
            <v>54.885359998120293</v>
          </cell>
          <cell r="W874">
            <v>54.885359998120293</v>
          </cell>
          <cell r="X874">
            <v>54.885359998120293</v>
          </cell>
          <cell r="Y874">
            <v>54.885359998120293</v>
          </cell>
          <cell r="Z874">
            <v>54.885359998120293</v>
          </cell>
          <cell r="AA874">
            <v>678.38304960344976</v>
          </cell>
          <cell r="AB874">
            <v>698.73454109144222</v>
          </cell>
          <cell r="AC874">
            <v>719.69657732230553</v>
          </cell>
        </row>
        <row r="875">
          <cell r="A875" t="str">
            <v>CML_3300_HT</v>
          </cell>
          <cell r="E875" t="str">
            <v>Strategy, organization, law</v>
          </cell>
          <cell r="M875">
            <v>73236.09768687062</v>
          </cell>
          <cell r="N875">
            <v>74996.507250360999</v>
          </cell>
          <cell r="O875">
            <v>6068.279120480237</v>
          </cell>
          <cell r="P875">
            <v>6069.7433676945693</v>
          </cell>
          <cell r="Q875">
            <v>6073.3123282273809</v>
          </cell>
          <cell r="R875">
            <v>6160.3802173337017</v>
          </cell>
          <cell r="S875">
            <v>6256.7048594801818</v>
          </cell>
          <cell r="T875">
            <v>6283.6437874381863</v>
          </cell>
          <cell r="U875">
            <v>6304.8675532352199</v>
          </cell>
          <cell r="V875">
            <v>6313.6647218060007</v>
          </cell>
          <cell r="W875">
            <v>6309.8511265688203</v>
          </cell>
          <cell r="X875">
            <v>6333.0027511486796</v>
          </cell>
          <cell r="Y875">
            <v>6432.2857909689701</v>
          </cell>
          <cell r="Z875">
            <v>6390.7716259557556</v>
          </cell>
          <cell r="AA875">
            <v>89751.193842190318</v>
          </cell>
          <cell r="AB875">
            <v>92164.210091907546</v>
          </cell>
          <cell r="AC875">
            <v>96315.660335001259</v>
          </cell>
        </row>
        <row r="876">
          <cell r="A876" t="str">
            <v>CML_3400_HT</v>
          </cell>
          <cell r="E876" t="str">
            <v>Management and communication</v>
          </cell>
          <cell r="M876">
            <v>245665.35236821603</v>
          </cell>
          <cell r="N876">
            <v>268371.1083824698</v>
          </cell>
          <cell r="O876">
            <v>21012.510461669455</v>
          </cell>
          <cell r="P876">
            <v>21721.202057788079</v>
          </cell>
          <cell r="Q876">
            <v>25688.963590764815</v>
          </cell>
          <cell r="R876">
            <v>21813.212492746807</v>
          </cell>
          <cell r="S876">
            <v>21907.067652733567</v>
          </cell>
          <cell r="T876">
            <v>21806.230338284895</v>
          </cell>
          <cell r="U876">
            <v>22120.83856365037</v>
          </cell>
          <cell r="V876">
            <v>22548.251723949499</v>
          </cell>
          <cell r="W876">
            <v>22382.730854540645</v>
          </cell>
          <cell r="X876">
            <v>23031.084882421601</v>
          </cell>
          <cell r="Y876">
            <v>22399.911632503907</v>
          </cell>
          <cell r="Z876">
            <v>21939.104156336802</v>
          </cell>
          <cell r="AA876">
            <v>268108.52492859907</v>
          </cell>
          <cell r="AB876">
            <v>275174.98894202127</v>
          </cell>
          <cell r="AC876">
            <v>274495.96830742713</v>
          </cell>
        </row>
        <row r="877">
          <cell r="A877" t="str">
            <v>CML_3500_HT</v>
          </cell>
          <cell r="E877" t="str">
            <v>Other general administrative costs</v>
          </cell>
          <cell r="M877">
            <v>44983.547787942567</v>
          </cell>
          <cell r="N877">
            <v>72421.998464053089</v>
          </cell>
          <cell r="O877">
            <v>2215.7815770619109</v>
          </cell>
          <cell r="P877">
            <v>2215.8867060136658</v>
          </cell>
          <cell r="Q877">
            <v>2538.2159037203082</v>
          </cell>
          <cell r="R877">
            <v>2309.3922903958755</v>
          </cell>
          <cell r="S877">
            <v>2239.5849820006988</v>
          </cell>
          <cell r="T877">
            <v>2614.413592580951</v>
          </cell>
          <cell r="U877">
            <v>2968.6171375021772</v>
          </cell>
          <cell r="V877">
            <v>2367.8500083155513</v>
          </cell>
          <cell r="W877">
            <v>3225.1800892841006</v>
          </cell>
          <cell r="X877">
            <v>8014.9627417501033</v>
          </cell>
          <cell r="Y877">
            <v>3062.2689134079678</v>
          </cell>
          <cell r="Z877">
            <v>38649.844521663348</v>
          </cell>
          <cell r="AA877">
            <v>71032.446760992461</v>
          </cell>
          <cell r="AB877">
            <v>35618.363599702781</v>
          </cell>
          <cell r="AC877">
            <v>27400.717826734493</v>
          </cell>
        </row>
        <row r="878">
          <cell r="A878" t="str">
            <v>CML_3500_TCOM</v>
          </cell>
          <cell r="E878" t="str">
            <v>Other general administrative costs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</row>
        <row r="879">
          <cell r="A879" t="str">
            <v>CML_4160_OTHCU</v>
          </cell>
          <cell r="E879" t="str">
            <v>Miscellaneous other operating income</v>
          </cell>
          <cell r="M879">
            <v>59425.14731</v>
          </cell>
          <cell r="N879">
            <v>82636.004159999997</v>
          </cell>
          <cell r="O879">
            <v>137.6009</v>
          </cell>
          <cell r="P879">
            <v>137.6009</v>
          </cell>
          <cell r="Q879">
            <v>137.6009</v>
          </cell>
          <cell r="R879">
            <v>207.6009</v>
          </cell>
          <cell r="S879">
            <v>137.6009</v>
          </cell>
          <cell r="T879">
            <v>190.20089999999999</v>
          </cell>
          <cell r="U879">
            <v>843.30089999999996</v>
          </cell>
          <cell r="V879">
            <v>242.30089999999998</v>
          </cell>
          <cell r="W879">
            <v>789.20090000000005</v>
          </cell>
          <cell r="X879">
            <v>5897.1902600000003</v>
          </cell>
          <cell r="Y879">
            <v>937.60090000000002</v>
          </cell>
          <cell r="Z879">
            <v>72978.204899999997</v>
          </cell>
          <cell r="AA879">
            <v>76727.097429999994</v>
          </cell>
          <cell r="AB879">
            <v>42363.993750000001</v>
          </cell>
          <cell r="AC879">
            <v>43260.487430000001</v>
          </cell>
        </row>
        <row r="880">
          <cell r="A880" t="str">
            <v>CML_5400_HT</v>
          </cell>
          <cell r="E880" t="str">
            <v>Losses from foreign-currency conversion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</row>
        <row r="881">
          <cell r="A881" t="str">
            <v>CML_5410_HT</v>
          </cell>
        </row>
        <row r="882">
          <cell r="A882" t="str">
            <v>CML_5600_HT</v>
          </cell>
          <cell r="E882" t="str">
            <v>Misc.oth.operating exp.(w/o.inventories/AR/secur.)</v>
          </cell>
          <cell r="M882">
            <v>6369.1</v>
          </cell>
          <cell r="N882">
            <v>6052.2942915827052</v>
          </cell>
          <cell r="O882">
            <v>504.35785763189216</v>
          </cell>
          <cell r="P882">
            <v>504.35785763189216</v>
          </cell>
          <cell r="Q882">
            <v>504.35785763189216</v>
          </cell>
          <cell r="R882">
            <v>504.35785763189216</v>
          </cell>
          <cell r="S882">
            <v>504.35785763189216</v>
          </cell>
          <cell r="T882">
            <v>504.35785763189216</v>
          </cell>
          <cell r="U882">
            <v>504.35785763189216</v>
          </cell>
          <cell r="V882">
            <v>504.35785763189216</v>
          </cell>
          <cell r="W882">
            <v>504.35785763189216</v>
          </cell>
          <cell r="X882">
            <v>504.35785763189216</v>
          </cell>
          <cell r="Y882">
            <v>504.35785763189216</v>
          </cell>
          <cell r="Z882">
            <v>504.35785763189216</v>
          </cell>
          <cell r="AA882">
            <v>6789.779055</v>
          </cell>
          <cell r="AB882">
            <v>6993.4724266499998</v>
          </cell>
          <cell r="AC882">
            <v>7203.2765994495003</v>
          </cell>
        </row>
        <row r="883">
          <cell r="A883" t="str">
            <v>CML_7200_HT</v>
          </cell>
          <cell r="E883" t="str">
            <v>Extraordinary expenses</v>
          </cell>
          <cell r="M883">
            <v>18</v>
          </cell>
          <cell r="N883">
            <v>20143.95</v>
          </cell>
          <cell r="O883">
            <v>1678.6625000000001</v>
          </cell>
          <cell r="P883">
            <v>1678.6625000000001</v>
          </cell>
          <cell r="Q883">
            <v>1678.6625000000001</v>
          </cell>
          <cell r="R883">
            <v>1678.6625000000001</v>
          </cell>
          <cell r="S883">
            <v>1678.6625000000001</v>
          </cell>
          <cell r="T883">
            <v>1678.6625000000001</v>
          </cell>
          <cell r="U883">
            <v>1678.6625000000001</v>
          </cell>
          <cell r="V883">
            <v>1678.6625000000001</v>
          </cell>
          <cell r="W883">
            <v>1678.6625000000001</v>
          </cell>
          <cell r="X883">
            <v>1678.6625000000001</v>
          </cell>
          <cell r="Y883">
            <v>1678.6625000000001</v>
          </cell>
          <cell r="Z883">
            <v>1678.6625000000001</v>
          </cell>
          <cell r="AA883">
            <v>1385</v>
          </cell>
          <cell r="AB883">
            <v>1385</v>
          </cell>
          <cell r="AC883">
            <v>1385</v>
          </cell>
        </row>
        <row r="884">
          <cell r="A884" t="str">
            <v>CML_LEAS_2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</row>
        <row r="885">
          <cell r="A885" t="str">
            <v>CML_LEAS_5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</row>
        <row r="886">
          <cell r="A886" t="str">
            <v>Adv_Paym_ASI</v>
          </cell>
          <cell r="C886" t="str">
            <v>BL0540</v>
          </cell>
          <cell r="E886" t="str">
            <v>Advances to suppliers for inventories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1973</v>
          </cell>
          <cell r="K886">
            <v>5260</v>
          </cell>
          <cell r="L886">
            <v>5000</v>
          </cell>
          <cell r="M886">
            <v>6000</v>
          </cell>
          <cell r="N886">
            <v>5255</v>
          </cell>
          <cell r="O886">
            <v>5255</v>
          </cell>
          <cell r="P886">
            <v>5255</v>
          </cell>
          <cell r="Q886">
            <v>5255</v>
          </cell>
          <cell r="R886">
            <v>5255</v>
          </cell>
          <cell r="S886">
            <v>5255</v>
          </cell>
          <cell r="T886">
            <v>5255</v>
          </cell>
          <cell r="U886">
            <v>5255</v>
          </cell>
          <cell r="V886">
            <v>5255</v>
          </cell>
          <cell r="W886">
            <v>5255</v>
          </cell>
          <cell r="X886">
            <v>5255</v>
          </cell>
          <cell r="Y886">
            <v>5255</v>
          </cell>
          <cell r="Z886">
            <v>5255</v>
          </cell>
          <cell r="AA886">
            <v>4618</v>
          </cell>
          <cell r="AB886">
            <v>4071</v>
          </cell>
          <cell r="AC886">
            <v>3598</v>
          </cell>
        </row>
        <row r="887">
          <cell r="A887" t="str">
            <v>Check_pet_book_cash_inp_CPC</v>
          </cell>
          <cell r="C887" t="str">
            <v>BL0810</v>
          </cell>
          <cell r="E887" t="str">
            <v>Checks, petty cash, cash in banks</v>
          </cell>
          <cell r="M887">
            <v>350000</v>
          </cell>
          <cell r="N887">
            <v>350000</v>
          </cell>
          <cell r="O887">
            <v>350000</v>
          </cell>
          <cell r="P887">
            <v>350000</v>
          </cell>
          <cell r="Q887">
            <v>350000</v>
          </cell>
          <cell r="R887">
            <v>350000</v>
          </cell>
          <cell r="S887">
            <v>350000</v>
          </cell>
          <cell r="T887">
            <v>350000</v>
          </cell>
          <cell r="U887">
            <v>350000</v>
          </cell>
          <cell r="V887">
            <v>350000</v>
          </cell>
          <cell r="W887">
            <v>350000</v>
          </cell>
          <cell r="X887">
            <v>350000</v>
          </cell>
          <cell r="Y887">
            <v>350000</v>
          </cell>
          <cell r="Z887">
            <v>350000</v>
          </cell>
          <cell r="AA887">
            <v>350000</v>
          </cell>
          <cell r="AB887">
            <v>350000</v>
          </cell>
          <cell r="AC887">
            <v>350000</v>
          </cell>
        </row>
        <row r="888">
          <cell r="A888" t="str">
            <v>Inv_aff_comp_ms_IAC</v>
          </cell>
          <cell r="E888" t="str">
            <v>Investments in affiliated companies current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</row>
        <row r="889">
          <cell r="A889" t="str">
            <v>Integible_ASS_IADV</v>
          </cell>
          <cell r="E889" t="str">
            <v>Intangible Assets Advanced payments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</row>
        <row r="890">
          <cell r="A890" t="str">
            <v>Goodwill_IAGO</v>
          </cell>
          <cell r="E890" t="str">
            <v>Int. Assets Goodwill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</row>
        <row r="891">
          <cell r="A891" t="str">
            <v>Inv_aff_comp_IANC</v>
          </cell>
          <cell r="E891" t="str">
            <v>Investments in affiliated companies noncurrent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</row>
        <row r="892">
          <cell r="A892" t="str">
            <v>Lg_loa_aff_comp_LTL</v>
          </cell>
          <cell r="E892" t="str">
            <v>Long-term loans to affiliated comp.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</row>
        <row r="893">
          <cell r="A893" t="str">
            <v>Lg_loa_as_rel_Comp_LTLC</v>
          </cell>
          <cell r="E893" t="str">
            <v>Long-term loans to ass. And rel. comp.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</row>
        <row r="894">
          <cell r="A894" t="str">
            <v>Miscell_oth_ASS_MOA</v>
          </cell>
          <cell r="E894" t="str">
            <v>Miscellaneous other assets</v>
          </cell>
          <cell r="M894">
            <v>202461</v>
          </cell>
          <cell r="N894">
            <v>193165.6</v>
          </cell>
          <cell r="O894">
            <v>193165.6</v>
          </cell>
          <cell r="P894">
            <v>193165.6</v>
          </cell>
          <cell r="Q894">
            <v>193165.6</v>
          </cell>
          <cell r="R894">
            <v>193165.6</v>
          </cell>
          <cell r="S894">
            <v>193165.6</v>
          </cell>
          <cell r="T894">
            <v>193165.6</v>
          </cell>
          <cell r="U894">
            <v>193165.6</v>
          </cell>
          <cell r="V894">
            <v>193165.6</v>
          </cell>
          <cell r="W894">
            <v>193165.6</v>
          </cell>
          <cell r="X894">
            <v>193165.6</v>
          </cell>
          <cell r="Y894">
            <v>193165.6</v>
          </cell>
          <cell r="Z894">
            <v>193165.6</v>
          </cell>
          <cell r="AA894">
            <v>193808.67</v>
          </cell>
          <cell r="AB894">
            <v>174050.98800000001</v>
          </cell>
          <cell r="AC894">
            <v>164733.17869999999</v>
          </cell>
        </row>
        <row r="895">
          <cell r="A895" t="str">
            <v>Marketab_Sec_MS</v>
          </cell>
          <cell r="E895" t="str">
            <v>Marketable securities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M895">
            <v>700000</v>
          </cell>
          <cell r="N895">
            <v>735000</v>
          </cell>
          <cell r="O895">
            <v>700000</v>
          </cell>
          <cell r="P895">
            <v>700000</v>
          </cell>
          <cell r="Q895">
            <v>700000</v>
          </cell>
          <cell r="R895">
            <v>600000</v>
          </cell>
          <cell r="S895">
            <v>600000</v>
          </cell>
          <cell r="T895">
            <v>650000</v>
          </cell>
          <cell r="U895">
            <v>700000</v>
          </cell>
          <cell r="V895">
            <v>800000</v>
          </cell>
          <cell r="W895">
            <v>850000</v>
          </cell>
          <cell r="X895">
            <v>800000</v>
          </cell>
          <cell r="Y895">
            <v>700000</v>
          </cell>
          <cell r="Z895">
            <v>735000</v>
          </cell>
          <cell r="AA895">
            <v>900000</v>
          </cell>
          <cell r="AB895">
            <v>1000000</v>
          </cell>
          <cell r="AC895">
            <v>1000000</v>
          </cell>
        </row>
        <row r="896">
          <cell r="A896" t="str">
            <v>Oth_Inv_noncurr_secur_OINC</v>
          </cell>
          <cell r="E896" t="str">
            <v>Other Investments in noncurrent securyties</v>
          </cell>
          <cell r="M896">
            <v>550000</v>
          </cell>
          <cell r="N896">
            <v>515000</v>
          </cell>
          <cell r="O896">
            <v>550000</v>
          </cell>
          <cell r="P896">
            <v>550000</v>
          </cell>
          <cell r="Q896">
            <v>550000</v>
          </cell>
          <cell r="R896">
            <v>550000</v>
          </cell>
          <cell r="S896">
            <v>550000</v>
          </cell>
          <cell r="T896">
            <v>550000</v>
          </cell>
          <cell r="U896">
            <v>600000</v>
          </cell>
          <cell r="V896">
            <v>550000</v>
          </cell>
          <cell r="W896">
            <v>550000</v>
          </cell>
          <cell r="X896">
            <v>550000</v>
          </cell>
          <cell r="Y896">
            <v>550000</v>
          </cell>
          <cell r="Z896">
            <v>515000</v>
          </cell>
          <cell r="AA896">
            <v>400000</v>
          </cell>
          <cell r="AB896">
            <v>300000</v>
          </cell>
          <cell r="AC896">
            <v>300000</v>
          </cell>
        </row>
        <row r="897">
          <cell r="A897" t="str">
            <v>Oth_Inv_OINV</v>
          </cell>
          <cell r="E897" t="str">
            <v>Other Investments</v>
          </cell>
          <cell r="M897">
            <v>43823</v>
          </cell>
          <cell r="N897">
            <v>43823</v>
          </cell>
          <cell r="O897">
            <v>43823</v>
          </cell>
          <cell r="P897">
            <v>43823</v>
          </cell>
          <cell r="Q897">
            <v>43823</v>
          </cell>
          <cell r="R897">
            <v>43823</v>
          </cell>
          <cell r="S897">
            <v>43823</v>
          </cell>
          <cell r="T897">
            <v>43823</v>
          </cell>
          <cell r="U897">
            <v>43823</v>
          </cell>
          <cell r="V897">
            <v>43823</v>
          </cell>
          <cell r="W897">
            <v>43823</v>
          </cell>
          <cell r="X897">
            <v>43823</v>
          </cell>
          <cell r="Y897">
            <v>43823</v>
          </cell>
          <cell r="Z897">
            <v>43823</v>
          </cell>
          <cell r="AA897">
            <v>43823</v>
          </cell>
          <cell r="AB897">
            <v>43823</v>
          </cell>
          <cell r="AC897">
            <v>43823</v>
          </cell>
        </row>
        <row r="898">
          <cell r="A898" t="str">
            <v>Inv_ass_comp_IASS</v>
          </cell>
          <cell r="E898" t="str">
            <v>Investments in associated companies</v>
          </cell>
          <cell r="M898">
            <v>3273</v>
          </cell>
          <cell r="N898">
            <v>3273</v>
          </cell>
          <cell r="O898">
            <v>3273</v>
          </cell>
          <cell r="P898">
            <v>3273</v>
          </cell>
          <cell r="Q898">
            <v>3273</v>
          </cell>
          <cell r="R898">
            <v>3273</v>
          </cell>
          <cell r="S898">
            <v>3273</v>
          </cell>
          <cell r="T898">
            <v>3273</v>
          </cell>
          <cell r="U898">
            <v>3273</v>
          </cell>
          <cell r="V898">
            <v>3273</v>
          </cell>
          <cell r="W898">
            <v>3273</v>
          </cell>
          <cell r="X898">
            <v>3273</v>
          </cell>
          <cell r="Y898">
            <v>3273</v>
          </cell>
          <cell r="Z898">
            <v>3273</v>
          </cell>
          <cell r="AA898">
            <v>3273</v>
          </cell>
          <cell r="AB898">
            <v>3273</v>
          </cell>
          <cell r="AC898">
            <v>3273</v>
          </cell>
        </row>
        <row r="899">
          <cell r="A899" t="str">
            <v>Oth_lg_loa_OLTL</v>
          </cell>
          <cell r="E899" t="str">
            <v>Other long term loans</v>
          </cell>
          <cell r="M899">
            <v>35000</v>
          </cell>
          <cell r="N899">
            <v>34208</v>
          </cell>
          <cell r="O899">
            <v>34934</v>
          </cell>
          <cell r="P899">
            <v>34868</v>
          </cell>
          <cell r="Q899">
            <v>34802</v>
          </cell>
          <cell r="R899">
            <v>34736</v>
          </cell>
          <cell r="S899">
            <v>34670</v>
          </cell>
          <cell r="T899">
            <v>34604</v>
          </cell>
          <cell r="U899">
            <v>34538</v>
          </cell>
          <cell r="V899">
            <v>34472</v>
          </cell>
          <cell r="W899">
            <v>34406</v>
          </cell>
          <cell r="X899">
            <v>34340</v>
          </cell>
          <cell r="Y899">
            <v>34274</v>
          </cell>
          <cell r="Z899">
            <v>34208</v>
          </cell>
          <cell r="AA899">
            <v>33408</v>
          </cell>
          <cell r="AB899">
            <v>32608</v>
          </cell>
          <cell r="AC899">
            <v>31808</v>
          </cell>
        </row>
        <row r="900">
          <cell r="A900" t="str">
            <v>Prep_exp_def_charg_tax_PREX</v>
          </cell>
          <cell r="E900" t="str">
            <v>Prepaid exp., deferred charges/tax</v>
          </cell>
          <cell r="M900">
            <v>76614.539999999994</v>
          </cell>
          <cell r="N900">
            <v>52778.26</v>
          </cell>
          <cell r="O900">
            <v>52778.26</v>
          </cell>
          <cell r="P900">
            <v>52778.26</v>
          </cell>
          <cell r="Q900">
            <v>52778.26</v>
          </cell>
          <cell r="R900">
            <v>52778.26</v>
          </cell>
          <cell r="S900">
            <v>52778.26</v>
          </cell>
          <cell r="T900">
            <v>52778.26</v>
          </cell>
          <cell r="U900">
            <v>52778.26</v>
          </cell>
          <cell r="V900">
            <v>52778.26</v>
          </cell>
          <cell r="W900">
            <v>52778.26</v>
          </cell>
          <cell r="X900">
            <v>52778.26</v>
          </cell>
          <cell r="Y900">
            <v>52778.26</v>
          </cell>
          <cell r="Z900">
            <v>52778.26</v>
          </cell>
          <cell r="AA900">
            <v>28948.835600000002</v>
          </cell>
          <cell r="AB900">
            <v>21436.449228000001</v>
          </cell>
          <cell r="AC900">
            <v>21398.381675640001</v>
          </cell>
        </row>
        <row r="901">
          <cell r="A901" t="str">
            <v>Receiv_f_Comp._partInt.20-50%_RASS</v>
          </cell>
          <cell r="E901" t="str">
            <v>Receiv.from companies with part.interests 20-50%</v>
          </cell>
          <cell r="M901">
            <v>43199.520000000004</v>
          </cell>
          <cell r="N901">
            <v>38039.339999999997</v>
          </cell>
          <cell r="O901">
            <v>38039.339999999997</v>
          </cell>
          <cell r="P901">
            <v>38039.339999999997</v>
          </cell>
          <cell r="Q901">
            <v>38039.339999999997</v>
          </cell>
          <cell r="R901">
            <v>38039.339999999997</v>
          </cell>
          <cell r="S901">
            <v>38039.339999999997</v>
          </cell>
          <cell r="T901">
            <v>38039.339999999997</v>
          </cell>
          <cell r="U901">
            <v>38039.339999999997</v>
          </cell>
          <cell r="V901">
            <v>38039.339999999997</v>
          </cell>
          <cell r="W901">
            <v>38039.339999999997</v>
          </cell>
          <cell r="X901">
            <v>38039.339999999997</v>
          </cell>
          <cell r="Y901">
            <v>38039.339999999997</v>
          </cell>
          <cell r="Z901">
            <v>38039.339999999997</v>
          </cell>
          <cell r="AA901">
            <v>33137.22</v>
          </cell>
          <cell r="AB901">
            <v>28480.92</v>
          </cell>
          <cell r="AC901">
            <v>24057.179999999993</v>
          </cell>
        </row>
        <row r="902">
          <cell r="A902" t="str">
            <v>Receiv_aff_comp_RAFF</v>
          </cell>
          <cell r="E902" t="str">
            <v>Receivable from affiliated companies</v>
          </cell>
          <cell r="M902">
            <v>55200</v>
          </cell>
          <cell r="N902">
            <v>36802.259999999995</v>
          </cell>
          <cell r="O902">
            <v>36802.259999999995</v>
          </cell>
          <cell r="P902">
            <v>36802.259999999995</v>
          </cell>
          <cell r="Q902">
            <v>36802.259999999995</v>
          </cell>
          <cell r="R902">
            <v>36802.259999999995</v>
          </cell>
          <cell r="S902">
            <v>36802.259999999995</v>
          </cell>
          <cell r="T902">
            <v>36802.259999999995</v>
          </cell>
          <cell r="U902">
            <v>36802.259999999995</v>
          </cell>
          <cell r="V902">
            <v>36802.259999999995</v>
          </cell>
          <cell r="W902">
            <v>36802.259999999995</v>
          </cell>
          <cell r="X902">
            <v>36802.259999999995</v>
          </cell>
          <cell r="Y902">
            <v>36802.259999999995</v>
          </cell>
          <cell r="Z902">
            <v>36802.259999999995</v>
          </cell>
          <cell r="AA902">
            <v>32112.146999999997</v>
          </cell>
          <cell r="AB902">
            <v>27656.539650000006</v>
          </cell>
          <cell r="AC902">
            <v>23423.712667500004</v>
          </cell>
        </row>
        <row r="903">
          <cell r="A903" t="str">
            <v>Startup_Expens_SBE</v>
          </cell>
          <cell r="E903" t="str">
            <v>startup and business expansion expenses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</row>
        <row r="904">
          <cell r="A904" t="str">
            <v>Treas_share_TS</v>
          </cell>
          <cell r="E904" t="str">
            <v>Treasury shares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</row>
        <row r="905">
          <cell r="A905" t="str">
            <v>work_prg_ext_WIPC</v>
          </cell>
          <cell r="E905" t="str">
            <v>Work in process current</v>
          </cell>
          <cell r="M905">
            <v>350</v>
          </cell>
          <cell r="N905">
            <v>350</v>
          </cell>
          <cell r="O905">
            <v>350</v>
          </cell>
          <cell r="P905">
            <v>350</v>
          </cell>
          <cell r="Q905">
            <v>350</v>
          </cell>
          <cell r="R905">
            <v>350</v>
          </cell>
          <cell r="S905">
            <v>350</v>
          </cell>
          <cell r="T905">
            <v>350</v>
          </cell>
          <cell r="U905">
            <v>350</v>
          </cell>
          <cell r="V905">
            <v>350</v>
          </cell>
          <cell r="W905">
            <v>350</v>
          </cell>
          <cell r="X905">
            <v>350</v>
          </cell>
          <cell r="Y905">
            <v>350</v>
          </cell>
          <cell r="Z905">
            <v>350</v>
          </cell>
          <cell r="AA905">
            <v>0</v>
          </cell>
          <cell r="AB905">
            <v>0</v>
          </cell>
          <cell r="AC905">
            <v>0</v>
          </cell>
        </row>
        <row r="906">
          <cell r="A906" t="str">
            <v>Adv_receiv_ADVR</v>
          </cell>
          <cell r="E906" t="str">
            <v>Advances received</v>
          </cell>
          <cell r="M906">
            <v>1296</v>
          </cell>
          <cell r="N906">
            <v>1134</v>
          </cell>
          <cell r="O906">
            <v>1134</v>
          </cell>
          <cell r="P906">
            <v>1134</v>
          </cell>
          <cell r="Q906">
            <v>1134</v>
          </cell>
          <cell r="R906">
            <v>1134</v>
          </cell>
          <cell r="S906">
            <v>1134</v>
          </cell>
          <cell r="T906">
            <v>1134</v>
          </cell>
          <cell r="U906">
            <v>1134</v>
          </cell>
          <cell r="V906">
            <v>1134</v>
          </cell>
          <cell r="W906">
            <v>1134</v>
          </cell>
          <cell r="X906">
            <v>1134</v>
          </cell>
          <cell r="Y906">
            <v>1134</v>
          </cell>
          <cell r="Z906">
            <v>1134</v>
          </cell>
          <cell r="AA906">
            <v>1025</v>
          </cell>
          <cell r="AB906">
            <v>926</v>
          </cell>
          <cell r="AC906">
            <v>836</v>
          </cell>
        </row>
        <row r="907">
          <cell r="A907" t="str">
            <v>Add_paidin_cap_APC</v>
          </cell>
          <cell r="E907" t="str">
            <v xml:space="preserve">Additional paid-In capital 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</row>
        <row r="908">
          <cell r="A908" t="str">
            <v>Bonds_debts_BOND</v>
          </cell>
          <cell r="E908" t="str">
            <v>Bonds/debentures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</row>
        <row r="909">
          <cell r="A909" t="str">
            <v>Cap_Stock_CS</v>
          </cell>
          <cell r="E909" t="str">
            <v>Capital stock</v>
          </cell>
          <cell r="M909">
            <v>7392738</v>
          </cell>
          <cell r="N909">
            <v>7392738</v>
          </cell>
          <cell r="O909">
            <v>7392738</v>
          </cell>
          <cell r="P909">
            <v>7392738</v>
          </cell>
          <cell r="Q909">
            <v>7392738</v>
          </cell>
          <cell r="R909">
            <v>7392738</v>
          </cell>
          <cell r="S909">
            <v>7392738</v>
          </cell>
          <cell r="T909">
            <v>7392738</v>
          </cell>
          <cell r="U909">
            <v>7392738</v>
          </cell>
          <cell r="V909">
            <v>7392738</v>
          </cell>
          <cell r="W909">
            <v>7392738</v>
          </cell>
          <cell r="X909">
            <v>7392738</v>
          </cell>
          <cell r="Y909">
            <v>7392738</v>
          </cell>
          <cell r="Z909">
            <v>7392738</v>
          </cell>
          <cell r="AA909">
            <v>7392738</v>
          </cell>
          <cell r="AB909">
            <v>7392738</v>
          </cell>
          <cell r="AC909">
            <v>7392738</v>
          </cell>
        </row>
        <row r="910">
          <cell r="A910" t="str">
            <v>Def_inc_DEFI</v>
          </cell>
          <cell r="E910" t="str">
            <v>Deferred income</v>
          </cell>
          <cell r="M910">
            <v>158492</v>
          </cell>
          <cell r="N910">
            <v>166415</v>
          </cell>
          <cell r="O910">
            <v>166415</v>
          </cell>
          <cell r="P910">
            <v>166415</v>
          </cell>
          <cell r="Q910">
            <v>166415</v>
          </cell>
          <cell r="R910">
            <v>166415</v>
          </cell>
          <cell r="S910">
            <v>166415</v>
          </cell>
          <cell r="T910">
            <v>166415</v>
          </cell>
          <cell r="U910">
            <v>166415</v>
          </cell>
          <cell r="V910">
            <v>166415</v>
          </cell>
          <cell r="W910">
            <v>166415</v>
          </cell>
          <cell r="X910">
            <v>166415</v>
          </cell>
          <cell r="Y910">
            <v>166415</v>
          </cell>
          <cell r="Z910">
            <v>166415</v>
          </cell>
          <cell r="AA910">
            <v>174734</v>
          </cell>
          <cell r="AB910">
            <v>183469</v>
          </cell>
          <cell r="AC910">
            <v>192641</v>
          </cell>
        </row>
        <row r="911">
          <cell r="A911" t="str">
            <v>Liab_ass_rel_Comp_LASS</v>
          </cell>
          <cell r="E911" t="str">
            <v>Liabilities to ass. &amp; rel. companies</v>
          </cell>
          <cell r="M911">
            <v>5000</v>
          </cell>
          <cell r="N911">
            <v>5000</v>
          </cell>
          <cell r="O911">
            <v>5000</v>
          </cell>
          <cell r="P911">
            <v>5000</v>
          </cell>
          <cell r="Q911">
            <v>5000</v>
          </cell>
          <cell r="R911">
            <v>5000</v>
          </cell>
          <cell r="S911">
            <v>5000</v>
          </cell>
          <cell r="T911">
            <v>5000</v>
          </cell>
          <cell r="U911">
            <v>5000</v>
          </cell>
          <cell r="V911">
            <v>5000</v>
          </cell>
          <cell r="W911">
            <v>5000</v>
          </cell>
          <cell r="X911">
            <v>5000</v>
          </cell>
          <cell r="Y911">
            <v>5000</v>
          </cell>
          <cell r="Z911">
            <v>5000</v>
          </cell>
          <cell r="AA911">
            <v>5000</v>
          </cell>
          <cell r="AB911">
            <v>5000</v>
          </cell>
          <cell r="AC911">
            <v>5000</v>
          </cell>
        </row>
        <row r="912">
          <cell r="A912" t="str">
            <v>Liab_bank_LIAB</v>
          </cell>
          <cell r="E912" t="str">
            <v>Liabilities to banks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</row>
        <row r="913">
          <cell r="A913" t="str">
            <v>Min_int_MINT</v>
          </cell>
          <cell r="E913" t="str">
            <v>Minority Interest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</row>
        <row r="914">
          <cell r="A914" t="str">
            <v>oth_acc_ext_OACC</v>
          </cell>
          <cell r="E914" t="str">
            <v>Other accruals</v>
          </cell>
          <cell r="M914">
            <v>769043</v>
          </cell>
          <cell r="N914">
            <v>704353.9</v>
          </cell>
          <cell r="O914">
            <v>766349.9</v>
          </cell>
          <cell r="P914">
            <v>760713.9</v>
          </cell>
          <cell r="Q914">
            <v>755077.9</v>
          </cell>
          <cell r="R914">
            <v>749441.9</v>
          </cell>
          <cell r="S914">
            <v>743805.9</v>
          </cell>
          <cell r="T914">
            <v>738169.9</v>
          </cell>
          <cell r="U914">
            <v>732533.9</v>
          </cell>
          <cell r="V914">
            <v>726897.9</v>
          </cell>
          <cell r="W914">
            <v>721261.9</v>
          </cell>
          <cell r="X914">
            <v>715625.9</v>
          </cell>
          <cell r="Y914">
            <v>709989.9</v>
          </cell>
          <cell r="Z914">
            <v>704353.9</v>
          </cell>
          <cell r="AA914">
            <v>639814.09</v>
          </cell>
          <cell r="AB914">
            <v>575431.24900000007</v>
          </cell>
          <cell r="AC914">
            <v>511213.46140000003</v>
          </cell>
        </row>
        <row r="915">
          <cell r="A915" t="str">
            <v>oth_liab_ext_OLIA</v>
          </cell>
          <cell r="E915" t="str">
            <v>Other liabilities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</row>
        <row r="916">
          <cell r="A916" t="str">
            <v>Pay_aff_Comp_PAAP</v>
          </cell>
          <cell r="E916" t="str">
            <v>Payables to affili. Compan. from trade acc payable</v>
          </cell>
          <cell r="M916">
            <v>3000</v>
          </cell>
          <cell r="N916">
            <v>3000</v>
          </cell>
          <cell r="O916">
            <v>3000</v>
          </cell>
          <cell r="P916">
            <v>3000</v>
          </cell>
          <cell r="Q916">
            <v>3000</v>
          </cell>
          <cell r="R916">
            <v>3000</v>
          </cell>
          <cell r="S916">
            <v>3000</v>
          </cell>
          <cell r="T916">
            <v>3000</v>
          </cell>
          <cell r="U916">
            <v>3000</v>
          </cell>
          <cell r="V916">
            <v>3000</v>
          </cell>
          <cell r="W916">
            <v>3000</v>
          </cell>
          <cell r="X916">
            <v>3000</v>
          </cell>
          <cell r="Y916">
            <v>3000</v>
          </cell>
          <cell r="Z916">
            <v>3000</v>
          </cell>
          <cell r="AA916">
            <v>3000</v>
          </cell>
          <cell r="AB916">
            <v>3000</v>
          </cell>
          <cell r="AC916">
            <v>3000</v>
          </cell>
        </row>
        <row r="917">
          <cell r="A917" t="str">
            <v>Pay_aff_Comp_PAFF</v>
          </cell>
          <cell r="E917" t="str">
            <v>Payables to affili. Compan. from shareholder loan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</row>
        <row r="918">
          <cell r="A918" t="str">
            <v>Pens_sim_oblig_ext_PENO</v>
          </cell>
          <cell r="E918" t="str">
            <v>Pensions and similar obligations</v>
          </cell>
          <cell r="M918">
            <v>80269</v>
          </cell>
          <cell r="N918">
            <v>80269</v>
          </cell>
          <cell r="O918">
            <v>80269</v>
          </cell>
          <cell r="P918">
            <v>80269</v>
          </cell>
          <cell r="Q918">
            <v>80269</v>
          </cell>
          <cell r="R918">
            <v>80269</v>
          </cell>
          <cell r="S918">
            <v>80269</v>
          </cell>
          <cell r="T918">
            <v>80269</v>
          </cell>
          <cell r="U918">
            <v>80269</v>
          </cell>
          <cell r="V918">
            <v>80269</v>
          </cell>
          <cell r="W918">
            <v>80269</v>
          </cell>
          <cell r="X918">
            <v>80269</v>
          </cell>
          <cell r="Y918">
            <v>80269</v>
          </cell>
          <cell r="Z918">
            <v>80269</v>
          </cell>
          <cell r="AA918">
            <v>80269</v>
          </cell>
          <cell r="AB918">
            <v>80269</v>
          </cell>
          <cell r="AC918">
            <v>80269</v>
          </cell>
        </row>
        <row r="919">
          <cell r="A919" t="str">
            <v>Ret_earn_RE</v>
          </cell>
          <cell r="E919" t="str">
            <v>Retained earnings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</row>
        <row r="920">
          <cell r="A920" t="str">
            <v>Special_res_SPRE</v>
          </cell>
          <cell r="E920" t="str">
            <v>Special reserves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</row>
        <row r="921">
          <cell r="A921" t="str">
            <v>Trad_acc_payable_TAP</v>
          </cell>
          <cell r="E921" t="str">
            <v>Trade accounts payable</v>
          </cell>
          <cell r="M921">
            <v>777000</v>
          </cell>
          <cell r="N921">
            <v>647000</v>
          </cell>
          <cell r="O921">
            <v>777000</v>
          </cell>
          <cell r="P921">
            <v>767000</v>
          </cell>
          <cell r="Q921">
            <v>757000</v>
          </cell>
          <cell r="R921">
            <v>747000</v>
          </cell>
          <cell r="S921">
            <v>737000</v>
          </cell>
          <cell r="T921">
            <v>727000</v>
          </cell>
          <cell r="U921">
            <v>717000</v>
          </cell>
          <cell r="V921">
            <v>697000</v>
          </cell>
          <cell r="W921">
            <v>677000</v>
          </cell>
          <cell r="X921">
            <v>657000</v>
          </cell>
          <cell r="Y921">
            <v>657000</v>
          </cell>
          <cell r="Z921">
            <v>647000</v>
          </cell>
          <cell r="AA921">
            <v>647000</v>
          </cell>
          <cell r="AB921">
            <v>657000</v>
          </cell>
          <cell r="AC921">
            <v>667000</v>
          </cell>
        </row>
        <row r="922">
          <cell r="A922" t="str">
            <v>Tax_acc_TAXA</v>
          </cell>
          <cell r="E922" t="str">
            <v>Tax accruals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</row>
        <row r="923">
          <cell r="A923" t="str">
            <v>CURR_I_TAX</v>
          </cell>
          <cell r="E923" t="str">
            <v>Current income taxes (without deferred taxes)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</row>
        <row r="924">
          <cell r="A924" t="str">
            <v>DEF_TAX</v>
          </cell>
          <cell r="E924" t="str">
            <v>Deferred taxes on results from ordinary business act.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</row>
        <row r="925">
          <cell r="A925" t="str">
            <v>EXP_EXTRAO</v>
          </cell>
          <cell r="E925" t="str">
            <v>Extraordinary expenses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</row>
        <row r="926">
          <cell r="A926" t="str">
            <v>EXP_INT_OT</v>
          </cell>
          <cell r="E926" t="str">
            <v>Interest and similar expenses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</row>
        <row r="927">
          <cell r="A927" t="str">
            <v>FI_WR_DOWN</v>
          </cell>
          <cell r="E927" t="str">
            <v>Other financial income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</row>
        <row r="928">
          <cell r="A928" t="str">
            <v>INC_CONS</v>
          </cell>
          <cell r="E928" t="str">
            <v>Income from the reversal of passive differential a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</row>
        <row r="929">
          <cell r="A929" t="str">
            <v>INC_CURR</v>
          </cell>
          <cell r="E929" t="str">
            <v>Income from foreign currency transaction/translation</v>
          </cell>
          <cell r="M929">
            <v>7267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</row>
        <row r="930">
          <cell r="A930" t="str">
            <v>INC_DIS_CA</v>
          </cell>
          <cell r="E930" t="str">
            <v>Income from disposal of current assets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</row>
        <row r="931">
          <cell r="A931" t="str">
            <v>INC_DIS_NC</v>
          </cell>
          <cell r="E931" t="str">
            <v>Income from disposal of noncurrent assets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</row>
        <row r="932">
          <cell r="A932" t="str">
            <v>INC_EQU</v>
          </cell>
          <cell r="E932" t="str">
            <v>Results from companies accounted for under the equity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</row>
        <row r="933">
          <cell r="A933" t="str">
            <v>INC_EXTRAO</v>
          </cell>
          <cell r="E933" t="str">
            <v>Extraordinary income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</row>
        <row r="934">
          <cell r="A934" t="str">
            <v>INC_INSUR</v>
          </cell>
          <cell r="E934" t="str">
            <v>Income from insurance compensation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</row>
        <row r="935">
          <cell r="A935" t="str">
            <v>INC_INT</v>
          </cell>
          <cell r="E935" t="str">
            <v>Income from internal sale of goods and services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</row>
        <row r="936">
          <cell r="A936" t="str">
            <v>INC_INT_OT</v>
          </cell>
          <cell r="E936" t="str">
            <v>Other interest and similar income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</row>
        <row r="937">
          <cell r="A937" t="str">
            <v>INC_INV_GR</v>
          </cell>
          <cell r="E937" t="str">
            <v>Income from investment grants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</row>
        <row r="938">
          <cell r="A938" t="str">
            <v>INC_LOSSTR</v>
          </cell>
          <cell r="E938" t="str">
            <v>Income from loss transfer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</row>
        <row r="939">
          <cell r="A939" t="str">
            <v>INC_LT_REC</v>
          </cell>
          <cell r="E939" t="str">
            <v>Income from debt securities and long-term loan rec</v>
          </cell>
          <cell r="M939">
            <v>8000</v>
          </cell>
          <cell r="N939">
            <v>12000</v>
          </cell>
          <cell r="O939">
            <v>1000</v>
          </cell>
          <cell r="P939">
            <v>1000</v>
          </cell>
          <cell r="Q939">
            <v>1000</v>
          </cell>
          <cell r="R939">
            <v>1000</v>
          </cell>
          <cell r="S939">
            <v>1000</v>
          </cell>
          <cell r="T939">
            <v>1000</v>
          </cell>
          <cell r="U939">
            <v>1000</v>
          </cell>
          <cell r="V939">
            <v>1000</v>
          </cell>
          <cell r="W939">
            <v>1000</v>
          </cell>
          <cell r="X939">
            <v>1000</v>
          </cell>
          <cell r="Y939">
            <v>1000</v>
          </cell>
          <cell r="Z939">
            <v>1000</v>
          </cell>
          <cell r="AA939">
            <v>10000</v>
          </cell>
          <cell r="AB939">
            <v>10000</v>
          </cell>
          <cell r="AC939">
            <v>10000</v>
          </cell>
        </row>
        <row r="940">
          <cell r="A940" t="str">
            <v>INC_OTH</v>
          </cell>
          <cell r="E940" t="str">
            <v>Miscellaneous other operating income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</row>
        <row r="941">
          <cell r="A941" t="str">
            <v>INC_RE_ACC</v>
          </cell>
          <cell r="E941" t="str">
            <v>Income from reversal of accruals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</row>
        <row r="942">
          <cell r="A942" t="str">
            <v>INC_RENTAL</v>
          </cell>
          <cell r="E942" t="str">
            <v>Income from rental and lease agreements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</row>
        <row r="943">
          <cell r="A943" t="str">
            <v>INC_SP_RES</v>
          </cell>
          <cell r="E943" t="str">
            <v>Income from reversal of special reserves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</row>
        <row r="944">
          <cell r="A944" t="str">
            <v>INC_SU</v>
          </cell>
          <cell r="E944" t="str">
            <v xml:space="preserve">Income from subsidies 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</row>
        <row r="945">
          <cell r="A945" t="str">
            <v>INC_SUBSID</v>
          </cell>
          <cell r="E945" t="str">
            <v xml:space="preserve">Other income (loss) from subsidiaries, associated 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</row>
        <row r="946">
          <cell r="A946" t="str">
            <v>INC_V_ADJ</v>
          </cell>
          <cell r="E946" t="str">
            <v>Income from valuation adjustments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</row>
        <row r="947">
          <cell r="A947" t="str">
            <v>INC_WU_CA</v>
          </cell>
          <cell r="E947" t="str">
            <v>Income from write-ups to current assets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</row>
        <row r="948">
          <cell r="A948" t="str">
            <v>INC_WU_NC</v>
          </cell>
          <cell r="E948" t="str">
            <v>Income from write-ups to noncurrent assets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</row>
        <row r="949">
          <cell r="A949" t="str">
            <v>INTERES_RC</v>
          </cell>
          <cell r="E949" t="str">
            <v>Interest on receivables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</row>
        <row r="950">
          <cell r="A950" t="str">
            <v>INTERES_ST</v>
          </cell>
          <cell r="E950" t="str">
            <v>Interest on stocks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</row>
        <row r="951">
          <cell r="A951" t="str">
            <v>LO_DISP_NC</v>
          </cell>
          <cell r="E951" t="str">
            <v xml:space="preserve">Losses from disposal of noncurrent assets </v>
          </cell>
          <cell r="M951">
            <v>40384</v>
          </cell>
          <cell r="N951">
            <v>40261.220411352493</v>
          </cell>
          <cell r="O951">
            <v>3355.1017009460411</v>
          </cell>
          <cell r="P951">
            <v>3355.1017009460411</v>
          </cell>
          <cell r="Q951">
            <v>3355.1017009460411</v>
          </cell>
          <cell r="R951">
            <v>3355.1017009460411</v>
          </cell>
          <cell r="S951">
            <v>3355.1017009460411</v>
          </cell>
          <cell r="T951">
            <v>3355.1017009460411</v>
          </cell>
          <cell r="U951">
            <v>3355.1017009460411</v>
          </cell>
          <cell r="V951">
            <v>3355.1017009460411</v>
          </cell>
          <cell r="W951">
            <v>3355.1017009460411</v>
          </cell>
          <cell r="X951">
            <v>3355.1017009460411</v>
          </cell>
          <cell r="Y951">
            <v>3355.1017009460411</v>
          </cell>
          <cell r="Z951">
            <v>3355.1017009460411</v>
          </cell>
          <cell r="AA951">
            <v>21374.098036334861</v>
          </cell>
          <cell r="AB951">
            <v>11458.981635372867</v>
          </cell>
          <cell r="AC951">
            <v>11665.730755082281</v>
          </cell>
        </row>
        <row r="952">
          <cell r="A952" t="str">
            <v>LOSS_CURR</v>
          </cell>
          <cell r="E952" t="str">
            <v>Losses from foreign-currency transactions/translat</v>
          </cell>
          <cell r="M952">
            <v>12000</v>
          </cell>
          <cell r="N952">
            <v>0</v>
          </cell>
          <cell r="O952">
            <v>500</v>
          </cell>
          <cell r="P952">
            <v>500</v>
          </cell>
          <cell r="Q952">
            <v>2000</v>
          </cell>
          <cell r="R952">
            <v>2000</v>
          </cell>
          <cell r="S952">
            <v>2000</v>
          </cell>
          <cell r="T952">
            <v>1000</v>
          </cell>
          <cell r="U952">
            <v>500</v>
          </cell>
          <cell r="V952">
            <v>500</v>
          </cell>
          <cell r="W952">
            <v>800</v>
          </cell>
          <cell r="X952">
            <v>800</v>
          </cell>
          <cell r="Y952">
            <v>1000</v>
          </cell>
          <cell r="Z952">
            <v>400</v>
          </cell>
          <cell r="AA952">
            <v>5000</v>
          </cell>
          <cell r="AB952">
            <v>2000</v>
          </cell>
          <cell r="AC952">
            <v>0</v>
          </cell>
        </row>
        <row r="953">
          <cell r="A953" t="str">
            <v>LOSS_OTH</v>
          </cell>
          <cell r="E953" t="str">
            <v>Miscellaneous other operating expenses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</row>
        <row r="954">
          <cell r="A954" t="str">
            <v>PROF_TRANS</v>
          </cell>
          <cell r="E954" t="str">
            <v>Profit transfer expenses from profit pooling, prof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</row>
        <row r="955">
          <cell r="A955" t="str">
            <v>TRANS_RES</v>
          </cell>
          <cell r="E955" t="str">
            <v>Transfer to special reserves</v>
          </cell>
          <cell r="M955">
            <v>196652.27609000029</v>
          </cell>
          <cell r="N955">
            <v>181030.02881645411</v>
          </cell>
          <cell r="O955">
            <v>15085.835734704509</v>
          </cell>
          <cell r="P955">
            <v>15085.835734704509</v>
          </cell>
          <cell r="Q955">
            <v>15085.835734704509</v>
          </cell>
          <cell r="R955">
            <v>15085.835734704509</v>
          </cell>
          <cell r="S955">
            <v>15085.835734704509</v>
          </cell>
          <cell r="T955">
            <v>15085.835734704509</v>
          </cell>
          <cell r="U955">
            <v>15085.835734704509</v>
          </cell>
          <cell r="V955">
            <v>15085.835734704509</v>
          </cell>
          <cell r="W955">
            <v>15085.835734704509</v>
          </cell>
          <cell r="X955">
            <v>15085.835734704509</v>
          </cell>
          <cell r="Y955">
            <v>15085.835734704509</v>
          </cell>
          <cell r="Z955">
            <v>15085.835734704509</v>
          </cell>
          <cell r="AA955">
            <v>143594.51392145315</v>
          </cell>
          <cell r="AB955">
            <v>114000.50426541502</v>
          </cell>
          <cell r="AC955">
            <v>181043.94150000019</v>
          </cell>
        </row>
        <row r="956">
          <cell r="A956" t="str">
            <v>IPO_LEID</v>
          </cell>
          <cell r="M956">
            <v>-267</v>
          </cell>
          <cell r="N956">
            <v>-607.54499999999996</v>
          </cell>
          <cell r="O956">
            <v>-50.628749999999997</v>
          </cell>
          <cell r="P956">
            <v>-50.628749999999997</v>
          </cell>
          <cell r="Q956">
            <v>-50.628749999999997</v>
          </cell>
          <cell r="R956">
            <v>-50.628749999999997</v>
          </cell>
          <cell r="S956">
            <v>-50.628749999999997</v>
          </cell>
          <cell r="T956">
            <v>-50.628749999999997</v>
          </cell>
          <cell r="U956">
            <v>-50.628749999999997</v>
          </cell>
          <cell r="V956">
            <v>-50.628749999999997</v>
          </cell>
          <cell r="W956">
            <v>-50.628749999999997</v>
          </cell>
          <cell r="X956">
            <v>-50.628749999999997</v>
          </cell>
          <cell r="Y956">
            <v>-50.628749999999997</v>
          </cell>
          <cell r="Z956">
            <v>-50.628749999999997</v>
          </cell>
          <cell r="AA956">
            <v>-783.54674999999997</v>
          </cell>
          <cell r="AB956">
            <v>-832.30787700000008</v>
          </cell>
          <cell r="AC956">
            <v>-857.27711331</v>
          </cell>
        </row>
        <row r="957">
          <cell r="A957" t="str">
            <v>IPO_REIK</v>
          </cell>
          <cell r="M957">
            <v>-45</v>
          </cell>
          <cell r="N957">
            <v>-1288.575</v>
          </cell>
          <cell r="O957">
            <v>-107.38124999999999</v>
          </cell>
          <cell r="P957">
            <v>-107.38124999999999</v>
          </cell>
          <cell r="Q957">
            <v>-107.38124999999999</v>
          </cell>
          <cell r="R957">
            <v>-107.38124999999999</v>
          </cell>
          <cell r="S957">
            <v>-107.38124999999999</v>
          </cell>
          <cell r="T957">
            <v>-107.38124999999999</v>
          </cell>
          <cell r="U957">
            <v>-107.38124999999999</v>
          </cell>
          <cell r="V957">
            <v>-107.38124999999999</v>
          </cell>
          <cell r="W957">
            <v>-107.38124999999999</v>
          </cell>
          <cell r="X957">
            <v>-107.38124999999999</v>
          </cell>
          <cell r="Y957">
            <v>-107.38124999999999</v>
          </cell>
          <cell r="Z957">
            <v>-107.38124999999999</v>
          </cell>
          <cell r="AA957">
            <v>-792.07515000000001</v>
          </cell>
          <cell r="AB957">
            <v>-598.4271675</v>
          </cell>
          <cell r="AC957">
            <v>-616.37998252500006</v>
          </cell>
        </row>
        <row r="958">
          <cell r="A958" t="str">
            <v>CML_AUAN_7</v>
          </cell>
          <cell r="M958">
            <v>8277.1522546199994</v>
          </cell>
          <cell r="N958">
            <v>0</v>
          </cell>
          <cell r="O958">
            <v>0</v>
          </cell>
          <cell r="P958">
            <v>4.3820182327181101E-7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</row>
        <row r="959">
          <cell r="A959" t="str">
            <v>CML_BL0310b_4_ALAN_AUAN</v>
          </cell>
          <cell r="M959">
            <v>1885.4894489999999</v>
          </cell>
          <cell r="N959">
            <v>30364.334000000003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30364.334000000003</v>
          </cell>
          <cell r="AA959">
            <v>8001.5370000000075</v>
          </cell>
          <cell r="AB959">
            <v>0</v>
          </cell>
          <cell r="AC959">
            <v>0</v>
          </cell>
        </row>
        <row r="960">
          <cell r="A960" t="str">
            <v>CML_BL0320_7_ALAN_AUAN</v>
          </cell>
          <cell r="M960">
            <v>8277.1522546200067</v>
          </cell>
          <cell r="N960">
            <v>3.1405988920596428E-12</v>
          </cell>
          <cell r="O960">
            <v>0</v>
          </cell>
          <cell r="P960">
            <v>4.3820496387070307E-7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</row>
        <row r="961">
          <cell r="A961" t="str">
            <v>CML_AELP_5</v>
          </cell>
          <cell r="M961">
            <v>-42595.54</v>
          </cell>
          <cell r="N961">
            <v>-29700</v>
          </cell>
          <cell r="O961">
            <v>-2475</v>
          </cell>
          <cell r="P961">
            <v>-2475</v>
          </cell>
          <cell r="Q961">
            <v>-2475</v>
          </cell>
          <cell r="R961">
            <v>-2475</v>
          </cell>
          <cell r="S961">
            <v>-2475</v>
          </cell>
          <cell r="T961">
            <v>-2475</v>
          </cell>
          <cell r="U961">
            <v>-2475</v>
          </cell>
          <cell r="V961">
            <v>-2475</v>
          </cell>
          <cell r="W961">
            <v>-2475</v>
          </cell>
          <cell r="X961">
            <v>-2475</v>
          </cell>
          <cell r="Y961">
            <v>-2475</v>
          </cell>
          <cell r="Z961">
            <v>-2475</v>
          </cell>
          <cell r="AA961">
            <v>-26820</v>
          </cell>
          <cell r="AB961">
            <v>-24080</v>
          </cell>
          <cell r="AC961">
            <v>-15996</v>
          </cell>
        </row>
        <row r="962">
          <cell r="A962" t="str">
            <v>CML_AELP_5_correction</v>
          </cell>
          <cell r="M962">
            <v>-40000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</row>
        <row r="963">
          <cell r="A963" t="str">
            <v>CML_GV0130_5_I</v>
          </cell>
          <cell r="M963">
            <v>187470.07999999999</v>
          </cell>
          <cell r="N963">
            <v>124337.31396</v>
          </cell>
          <cell r="O963">
            <v>9242.7037400000008</v>
          </cell>
          <cell r="P963">
            <v>8943.4305000000004</v>
          </cell>
          <cell r="Q963">
            <v>9251.9285799999998</v>
          </cell>
          <cell r="R963">
            <v>9463.9812199999997</v>
          </cell>
          <cell r="S963">
            <v>9788.2591400000001</v>
          </cell>
          <cell r="T963">
            <v>10479.88754</v>
          </cell>
          <cell r="U963">
            <v>12915.7467</v>
          </cell>
          <cell r="V963">
            <v>13924.082340000001</v>
          </cell>
          <cell r="W963">
            <v>10658.129260000002</v>
          </cell>
          <cell r="X963">
            <v>10059.419020000001</v>
          </cell>
          <cell r="Y963">
            <v>9683.8575400000009</v>
          </cell>
          <cell r="Z963">
            <v>9925.8883800000003</v>
          </cell>
          <cell r="AA963">
            <v>115832.87745999999</v>
          </cell>
          <cell r="AB963">
            <v>112051.46074000001</v>
          </cell>
          <cell r="AC963">
            <v>113290.32855999999</v>
          </cell>
        </row>
        <row r="964">
          <cell r="A964" t="str">
            <v>CML_BERA_4_I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</row>
        <row r="965">
          <cell r="A965" t="str">
            <v>CML_TKA_5_I</v>
          </cell>
          <cell r="M965">
            <v>86484.397824465908</v>
          </cell>
          <cell r="N965">
            <v>112263.73351631334</v>
          </cell>
          <cell r="O965">
            <v>8141.9751650026155</v>
          </cell>
          <cell r="P965">
            <v>8236.4775849156049</v>
          </cell>
          <cell r="Q965">
            <v>8522.2105295641704</v>
          </cell>
          <cell r="R965">
            <v>8674.5782684778296</v>
          </cell>
          <cell r="S965">
            <v>8932.8848096966212</v>
          </cell>
          <cell r="T965">
            <v>9464.0614102835243</v>
          </cell>
          <cell r="U965">
            <v>11368.577719345187</v>
          </cell>
          <cell r="V965">
            <v>12286.413362171616</v>
          </cell>
          <cell r="W965">
            <v>9731.5280324739524</v>
          </cell>
          <cell r="X965">
            <v>9080.4885998048194</v>
          </cell>
          <cell r="Y965">
            <v>8856.5519577620053</v>
          </cell>
          <cell r="Z965">
            <v>8967.9860768154213</v>
          </cell>
          <cell r="AA965">
            <v>115279.54832082594</v>
          </cell>
          <cell r="AB965">
            <v>122453.9028842258</v>
          </cell>
          <cell r="AC965">
            <v>126966.34758616451</v>
          </cell>
        </row>
        <row r="966">
          <cell r="A966" t="str">
            <v>CML_U_5_I</v>
          </cell>
          <cell r="M966">
            <v>187470.07999999999</v>
          </cell>
          <cell r="N966">
            <v>124337.31396</v>
          </cell>
          <cell r="O966">
            <v>9242.7037400000008</v>
          </cell>
          <cell r="P966">
            <v>8943.4305000000004</v>
          </cell>
          <cell r="Q966">
            <v>9251.9285799999998</v>
          </cell>
          <cell r="R966">
            <v>9463.9812199999997</v>
          </cell>
          <cell r="S966">
            <v>9788.2591400000001</v>
          </cell>
          <cell r="T966">
            <v>10479.88754</v>
          </cell>
          <cell r="U966">
            <v>12915.7467</v>
          </cell>
          <cell r="V966">
            <v>13924.082340000001</v>
          </cell>
          <cell r="W966">
            <v>10658.129260000002</v>
          </cell>
          <cell r="X966">
            <v>10059.419020000001</v>
          </cell>
          <cell r="Y966">
            <v>9683.8575400000009</v>
          </cell>
          <cell r="Z966">
            <v>9925.8883800000003</v>
          </cell>
          <cell r="AA966">
            <v>115832.87745999999</v>
          </cell>
          <cell r="AB966">
            <v>112051.46074000001</v>
          </cell>
          <cell r="AC966">
            <v>113290.32855999999</v>
          </cell>
        </row>
        <row r="967">
          <cell r="A967" t="str">
            <v>Unapprop_net_inc_loss_bs</v>
          </cell>
          <cell r="J967">
            <v>215359</v>
          </cell>
          <cell r="K967">
            <v>309921</v>
          </cell>
          <cell r="L967">
            <v>1572336.9846964697</v>
          </cell>
          <cell r="M967">
            <v>1734782.7862094876</v>
          </cell>
          <cell r="N967">
            <v>1633598.0661148061</v>
          </cell>
          <cell r="O967">
            <v>1861919.6790300258</v>
          </cell>
          <cell r="P967">
            <v>1991958.82318688</v>
          </cell>
          <cell r="Q967">
            <v>2111088.1243028361</v>
          </cell>
          <cell r="R967">
            <v>2235985.3305660053</v>
          </cell>
          <cell r="S967">
            <v>2366577.4601863506</v>
          </cell>
          <cell r="T967">
            <v>2491826.755455099</v>
          </cell>
          <cell r="U967">
            <v>2642673.5375202256</v>
          </cell>
          <cell r="V967">
            <v>1074012.4308718946</v>
          </cell>
          <cell r="W967">
            <v>1204907.0271100421</v>
          </cell>
          <cell r="X967">
            <v>1349907.0163362208</v>
          </cell>
          <cell r="Y967">
            <v>1494061.0408503986</v>
          </cell>
          <cell r="Z967">
            <v>1633598.0661149889</v>
          </cell>
          <cell r="AA967">
            <v>1716878.5033642268</v>
          </cell>
          <cell r="AB967">
            <v>1809198.8620020098</v>
          </cell>
          <cell r="AC967">
            <v>1988985.7337677183</v>
          </cell>
        </row>
        <row r="968">
          <cell r="A968" t="str">
            <v>CML_TACC_2</v>
          </cell>
        </row>
        <row r="969">
          <cell r="A969" t="str">
            <v>Oth_ASS_INP</v>
          </cell>
          <cell r="M969">
            <v>178677</v>
          </cell>
          <cell r="N969">
            <v>169381.6</v>
          </cell>
          <cell r="O969">
            <v>169381.6</v>
          </cell>
          <cell r="P969">
            <v>169381.6</v>
          </cell>
          <cell r="Q969">
            <v>169381.6</v>
          </cell>
          <cell r="R969">
            <v>169381.6</v>
          </cell>
          <cell r="S969">
            <v>169381.6</v>
          </cell>
          <cell r="T969">
            <v>169381.6</v>
          </cell>
          <cell r="U969">
            <v>169381.6</v>
          </cell>
          <cell r="V969">
            <v>169381.6</v>
          </cell>
          <cell r="W969">
            <v>169381.6</v>
          </cell>
          <cell r="X969">
            <v>169381.6</v>
          </cell>
          <cell r="Y969">
            <v>169381.6</v>
          </cell>
          <cell r="Z969">
            <v>169381.6</v>
          </cell>
          <cell r="AA969">
            <v>170024.67</v>
          </cell>
          <cell r="AB969">
            <v>150266.98800000001</v>
          </cell>
          <cell r="AC969">
            <v>140949.17869999999</v>
          </cell>
        </row>
        <row r="970">
          <cell r="A970" t="str">
            <v>Net_inc_release_revaluation_res</v>
          </cell>
          <cell r="M970">
            <v>-67632</v>
          </cell>
          <cell r="N970">
            <v>-67632</v>
          </cell>
          <cell r="O970">
            <v>-5636</v>
          </cell>
          <cell r="P970">
            <v>-5636</v>
          </cell>
          <cell r="Q970">
            <v>-5636</v>
          </cell>
          <cell r="R970">
            <v>-5636</v>
          </cell>
          <cell r="S970">
            <v>-5636</v>
          </cell>
          <cell r="T970">
            <v>-5636</v>
          </cell>
          <cell r="U970">
            <v>-5636</v>
          </cell>
          <cell r="V970">
            <v>-5636</v>
          </cell>
          <cell r="W970">
            <v>-5636</v>
          </cell>
          <cell r="X970">
            <v>-5636</v>
          </cell>
          <cell r="Y970">
            <v>-5636</v>
          </cell>
          <cell r="Z970">
            <v>-5636</v>
          </cell>
          <cell r="AA970">
            <v>-67632</v>
          </cell>
          <cell r="AB970">
            <v>-67632</v>
          </cell>
          <cell r="AC970">
            <v>-67632</v>
          </cell>
        </row>
        <row r="971">
          <cell r="A971" t="str">
            <v>Net_loss_asset_appraisl</v>
          </cell>
          <cell r="M971">
            <v>23784</v>
          </cell>
          <cell r="N971">
            <v>23784</v>
          </cell>
          <cell r="O971">
            <v>1982</v>
          </cell>
          <cell r="P971">
            <v>1982</v>
          </cell>
          <cell r="Q971">
            <v>1982</v>
          </cell>
          <cell r="R971">
            <v>1982</v>
          </cell>
          <cell r="S971">
            <v>1982</v>
          </cell>
          <cell r="T971">
            <v>1982</v>
          </cell>
          <cell r="U971">
            <v>1982</v>
          </cell>
          <cell r="V971">
            <v>1982</v>
          </cell>
          <cell r="W971">
            <v>1982</v>
          </cell>
          <cell r="X971">
            <v>1982</v>
          </cell>
          <cell r="Y971">
            <v>1982</v>
          </cell>
          <cell r="Z971">
            <v>1982</v>
          </cell>
          <cell r="AA971">
            <v>23784</v>
          </cell>
          <cell r="AB971">
            <v>23784</v>
          </cell>
          <cell r="AC971">
            <v>23784</v>
          </cell>
        </row>
        <row r="972">
          <cell r="A972" t="str">
            <v>Ret_earn_addpaidcap_legal</v>
          </cell>
          <cell r="M972">
            <v>97337.05</v>
          </cell>
          <cell r="N972">
            <v>184076.18931047438</v>
          </cell>
          <cell r="O972">
            <v>97337.05</v>
          </cell>
          <cell r="P972">
            <v>97337.05</v>
          </cell>
          <cell r="Q972">
            <v>97337.05</v>
          </cell>
          <cell r="R972">
            <v>97337.05</v>
          </cell>
          <cell r="S972">
            <v>97337.05</v>
          </cell>
          <cell r="T972">
            <v>97337.05</v>
          </cell>
          <cell r="U972">
            <v>97337.05</v>
          </cell>
          <cell r="V972">
            <v>184076.18931047438</v>
          </cell>
          <cell r="W972">
            <v>184076.18931047438</v>
          </cell>
          <cell r="X972">
            <v>184076.18931047438</v>
          </cell>
          <cell r="Y972">
            <v>184076.18931047438</v>
          </cell>
          <cell r="Z972">
            <v>184076.18931047438</v>
          </cell>
          <cell r="AA972">
            <v>265756.09261621471</v>
          </cell>
          <cell r="AB972">
            <v>351600.01778442605</v>
          </cell>
          <cell r="AC972">
            <v>442059.96088452655</v>
          </cell>
        </row>
        <row r="973">
          <cell r="A973" t="str">
            <v>Tax_dividend_paiment</v>
          </cell>
          <cell r="M973">
            <v>0</v>
          </cell>
          <cell r="N973">
            <v>-44219.79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-44219.79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-51589.71</v>
          </cell>
          <cell r="AB973">
            <v>-51589.71</v>
          </cell>
          <cell r="AC973">
            <v>-51589.71</v>
          </cell>
        </row>
        <row r="974">
          <cell r="A974" t="str">
            <v>Ret_earn_income</v>
          </cell>
          <cell r="M974">
            <v>294424.95</v>
          </cell>
          <cell r="N974">
            <v>1406917.8068990132</v>
          </cell>
          <cell r="O974">
            <v>294424.95</v>
          </cell>
          <cell r="P974">
            <v>294424.95</v>
          </cell>
          <cell r="Q974">
            <v>294424.95</v>
          </cell>
          <cell r="R974">
            <v>294424.95</v>
          </cell>
          <cell r="S974">
            <v>294424.95</v>
          </cell>
          <cell r="T974">
            <v>294424.95</v>
          </cell>
          <cell r="U974">
            <v>294424.95</v>
          </cell>
          <cell r="V974">
            <v>1406917.8068990132</v>
          </cell>
          <cell r="W974">
            <v>1406917.8068990132</v>
          </cell>
          <cell r="X974">
            <v>1406917.8068990132</v>
          </cell>
          <cell r="Y974">
            <v>1406917.8068990132</v>
          </cell>
          <cell r="Z974">
            <v>1406917.8068990132</v>
          </cell>
          <cell r="AA974">
            <v>2334027.259708079</v>
          </cell>
          <cell r="AB974">
            <v>3340253.1279040948</v>
          </cell>
          <cell r="AC974">
            <v>4434183.3368060039</v>
          </cell>
        </row>
        <row r="975">
          <cell r="A975" t="str">
            <v>IPO_COS_7200</v>
          </cell>
          <cell r="M975">
            <v>-18</v>
          </cell>
          <cell r="N975">
            <v>-20143.95</v>
          </cell>
          <cell r="O975">
            <v>-1678.6625000000001</v>
          </cell>
          <cell r="P975">
            <v>-1678.6625000000001</v>
          </cell>
          <cell r="Q975">
            <v>-1678.6625000000001</v>
          </cell>
          <cell r="R975">
            <v>-1678.6625000000001</v>
          </cell>
          <cell r="S975">
            <v>-1678.6625000000001</v>
          </cell>
          <cell r="T975">
            <v>-1678.6625000000001</v>
          </cell>
          <cell r="U975">
            <v>-1678.6625000000001</v>
          </cell>
          <cell r="V975">
            <v>-1678.6625000000001</v>
          </cell>
          <cell r="W975">
            <v>-1678.6625000000001</v>
          </cell>
          <cell r="X975">
            <v>-1678.6625000000001</v>
          </cell>
          <cell r="Y975">
            <v>-1678.6625000000001</v>
          </cell>
          <cell r="Z975">
            <v>-1678.6625000000001</v>
          </cell>
          <cell r="AA975">
            <v>-1385</v>
          </cell>
          <cell r="AB975">
            <v>-1385</v>
          </cell>
          <cell r="AC975">
            <v>-1385</v>
          </cell>
        </row>
        <row r="976">
          <cell r="A976" t="str">
            <v>IPO_COS_3100</v>
          </cell>
          <cell r="M976">
            <v>-391</v>
          </cell>
          <cell r="N976">
            <v>-3255.0749999999998</v>
          </cell>
          <cell r="O976">
            <v>-271.25625000000002</v>
          </cell>
          <cell r="P976">
            <v>-271.25625000000002</v>
          </cell>
          <cell r="Q976">
            <v>-271.25625000000002</v>
          </cell>
          <cell r="R976">
            <v>-271.25625000000002</v>
          </cell>
          <cell r="S976">
            <v>-271.25625000000002</v>
          </cell>
          <cell r="T976">
            <v>-271.25625000000002</v>
          </cell>
          <cell r="U976">
            <v>-271.25625000000002</v>
          </cell>
          <cell r="V976">
            <v>-271.25625000000002</v>
          </cell>
          <cell r="W976">
            <v>-271.25625000000002</v>
          </cell>
          <cell r="X976">
            <v>-271.25625000000002</v>
          </cell>
          <cell r="Y976">
            <v>-271.25625000000002</v>
          </cell>
          <cell r="Z976">
            <v>-271.25625000000002</v>
          </cell>
          <cell r="AA976">
            <v>-2348.5081500000001</v>
          </cell>
          <cell r="AB976">
            <v>-2007.2015820000001</v>
          </cell>
          <cell r="AC976">
            <v>-2067.4176294600002</v>
          </cell>
        </row>
        <row r="977">
          <cell r="A977" t="str">
            <v>INVEN_SRV_BMAT_4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</row>
        <row r="978">
          <cell r="A978" t="str">
            <v>INVEN_FIX_BMAT_5</v>
          </cell>
          <cell r="M978">
            <v>24143.8</v>
          </cell>
          <cell r="N978">
            <v>13430.449580833614</v>
          </cell>
          <cell r="O978">
            <v>15690.833463108918</v>
          </cell>
          <cell r="P978">
            <v>25004.686610958128</v>
          </cell>
          <cell r="Q978">
            <v>27988.55857943216</v>
          </cell>
          <cell r="R978">
            <v>54000.86081093915</v>
          </cell>
          <cell r="S978">
            <v>50502.290988510125</v>
          </cell>
          <cell r="T978">
            <v>45452.061889659111</v>
          </cell>
          <cell r="U978">
            <v>34998.087655037518</v>
          </cell>
          <cell r="V978">
            <v>20998.852593022511</v>
          </cell>
          <cell r="W978">
            <v>10499.426296511256</v>
          </cell>
          <cell r="X978">
            <v>14721.645709677259</v>
          </cell>
          <cell r="Y978">
            <v>19999.746268206876</v>
          </cell>
          <cell r="Z978">
            <v>13430.449580833614</v>
          </cell>
          <cell r="AA978">
            <v>14093.789347828315</v>
          </cell>
          <cell r="AB978">
            <v>14412.847830728926</v>
          </cell>
          <cell r="AC978">
            <v>14140.993273328009</v>
          </cell>
        </row>
        <row r="979">
          <cell r="A979" t="str">
            <v>INVEN_ONL_BMAT_6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</row>
        <row r="980">
          <cell r="A980" t="str">
            <v>INVEN_MOB_BMAT_7</v>
          </cell>
          <cell r="M980">
            <v>60150</v>
          </cell>
          <cell r="N980">
            <v>73056.630499999999</v>
          </cell>
          <cell r="O980">
            <v>57535.587500000001</v>
          </cell>
          <cell r="P980">
            <v>57091.467499999999</v>
          </cell>
          <cell r="Q980">
            <v>58915.343000000001</v>
          </cell>
          <cell r="R980">
            <v>68996.007500000007</v>
          </cell>
          <cell r="S980">
            <v>60549.792500000003</v>
          </cell>
          <cell r="T980">
            <v>71403.695000000007</v>
          </cell>
          <cell r="U980">
            <v>57896.45</v>
          </cell>
          <cell r="V980">
            <v>57612.297500000001</v>
          </cell>
          <cell r="W980">
            <v>57692.037499999999</v>
          </cell>
          <cell r="X980">
            <v>68907.267500000002</v>
          </cell>
          <cell r="Y980">
            <v>58993.423999999999</v>
          </cell>
          <cell r="Z980">
            <v>73056.630499999999</v>
          </cell>
          <cell r="AA980">
            <v>67983.3</v>
          </cell>
          <cell r="AB980">
            <v>57178.2</v>
          </cell>
          <cell r="AC980">
            <v>54612.15</v>
          </cell>
        </row>
        <row r="981">
          <cell r="A981" t="str">
            <v>ACCREC_CS_BS_U_5</v>
          </cell>
          <cell r="M981">
            <v>137433.98667602605</v>
          </cell>
          <cell r="N981">
            <v>137946.52078181464</v>
          </cell>
          <cell r="O981">
            <v>139907.39969721081</v>
          </cell>
          <cell r="P981">
            <v>160070.3229056198</v>
          </cell>
          <cell r="Q981">
            <v>141637.46575025874</v>
          </cell>
          <cell r="R981">
            <v>151387.82080788031</v>
          </cell>
          <cell r="S981">
            <v>165555.44861109744</v>
          </cell>
          <cell r="T981">
            <v>161809.43370873001</v>
          </cell>
          <cell r="U981">
            <v>165531.29111409574</v>
          </cell>
          <cell r="V981">
            <v>181068.22538243452</v>
          </cell>
          <cell r="W981">
            <v>194148.53683955967</v>
          </cell>
          <cell r="X981">
            <v>189179.41984965923</v>
          </cell>
          <cell r="Y981">
            <v>179099.67560306148</v>
          </cell>
          <cell r="Z981">
            <v>137946.52078181464</v>
          </cell>
          <cell r="AA981">
            <v>155431.64053972514</v>
          </cell>
          <cell r="AB981">
            <v>175264.83517524338</v>
          </cell>
          <cell r="AC981">
            <v>191287.82352926926</v>
          </cell>
        </row>
        <row r="982">
          <cell r="A982" t="str">
            <v>ACCREC_DAT_BS_U_5</v>
          </cell>
          <cell r="M982">
            <v>35089.10567711966</v>
          </cell>
          <cell r="N982">
            <v>34859.765395424678</v>
          </cell>
          <cell r="O982">
            <v>35355.289157619896</v>
          </cell>
          <cell r="P982">
            <v>40450.559185073609</v>
          </cell>
          <cell r="Q982">
            <v>35792.485372399598</v>
          </cell>
          <cell r="R982">
            <v>38256.448130607765</v>
          </cell>
          <cell r="S982">
            <v>41836.677473332536</v>
          </cell>
          <cell r="T982">
            <v>40890.041052753026</v>
          </cell>
          <cell r="U982">
            <v>41830.572754828238</v>
          </cell>
          <cell r="V982">
            <v>45756.832587180783</v>
          </cell>
          <cell r="W982">
            <v>49062.291732581565</v>
          </cell>
          <cell r="X982">
            <v>47806.571388867145</v>
          </cell>
          <cell r="Y982">
            <v>45259.37035986808</v>
          </cell>
          <cell r="Z982">
            <v>34859.765395424678</v>
          </cell>
          <cell r="AA982">
            <v>45215.465893046225</v>
          </cell>
          <cell r="AB982">
            <v>65463.189532662989</v>
          </cell>
          <cell r="AC982">
            <v>79577.467705116534</v>
          </cell>
        </row>
        <row r="983">
          <cell r="A983" t="str">
            <v>ACCREC_FIX_BS_U_5</v>
          </cell>
          <cell r="M983">
            <v>682282.63144227734</v>
          </cell>
          <cell r="N983">
            <v>620895.97199698328</v>
          </cell>
          <cell r="O983">
            <v>629721.86925950996</v>
          </cell>
          <cell r="P983">
            <v>720474.99396924174</v>
          </cell>
          <cell r="Q983">
            <v>637508.88003396208</v>
          </cell>
          <cell r="R983">
            <v>681395.13498629245</v>
          </cell>
          <cell r="S983">
            <v>745163.4923606934</v>
          </cell>
          <cell r="T983">
            <v>728302.71507730405</v>
          </cell>
          <cell r="U983">
            <v>745054.75969750714</v>
          </cell>
          <cell r="V983">
            <v>814986.35238806496</v>
          </cell>
          <cell r="W983">
            <v>873860.7092777217</v>
          </cell>
          <cell r="X983">
            <v>851494.76118475827</v>
          </cell>
          <cell r="Y983">
            <v>806125.92864007154</v>
          </cell>
          <cell r="Z983">
            <v>620895.97199698328</v>
          </cell>
          <cell r="AA983">
            <v>651075.64491146139</v>
          </cell>
          <cell r="AB983">
            <v>611010.01199527131</v>
          </cell>
          <cell r="AC983">
            <v>537396.91925114568</v>
          </cell>
        </row>
        <row r="984">
          <cell r="A984" t="str">
            <v>ACCREC_ONL_BS_U_6</v>
          </cell>
          <cell r="M984">
            <v>78364.678905844703</v>
          </cell>
          <cell r="N984">
            <v>92187.002810772683</v>
          </cell>
          <cell r="O984">
            <v>93497.420420877723</v>
          </cell>
          <cell r="P984">
            <v>106971.91363717952</v>
          </cell>
          <cell r="Q984">
            <v>94653.590240828547</v>
          </cell>
          <cell r="R984">
            <v>101169.56472143673</v>
          </cell>
          <cell r="S984">
            <v>110637.51749556235</v>
          </cell>
          <cell r="T984">
            <v>108134.1278893834</v>
          </cell>
          <cell r="U984">
            <v>110621.37350562062</v>
          </cell>
          <cell r="V984">
            <v>121004.40741578037</v>
          </cell>
          <cell r="W984">
            <v>129745.72761892639</v>
          </cell>
          <cell r="X984">
            <v>126424.96244617111</v>
          </cell>
          <cell r="Y984">
            <v>119688.8635150303</v>
          </cell>
          <cell r="Z984">
            <v>92187.002810772683</v>
          </cell>
          <cell r="AA984">
            <v>115601.92089245401</v>
          </cell>
          <cell r="AB984">
            <v>130940.01471083118</v>
          </cell>
          <cell r="AC984">
            <v>143603.06423851501</v>
          </cell>
        </row>
        <row r="985">
          <cell r="A985" t="str">
            <v>ACCREC_MOB_BS_U_7</v>
          </cell>
          <cell r="M985">
            <v>554426.57563860796</v>
          </cell>
          <cell r="N985">
            <v>541239.20067118737</v>
          </cell>
          <cell r="O985">
            <v>562913.53145477246</v>
          </cell>
          <cell r="P985">
            <v>556658.06164216483</v>
          </cell>
          <cell r="Q985">
            <v>545024.70707782393</v>
          </cell>
          <cell r="R985">
            <v>536995.00051995064</v>
          </cell>
          <cell r="S985">
            <v>540265.52339240548</v>
          </cell>
          <cell r="T985">
            <v>555211.52545912471</v>
          </cell>
          <cell r="U985">
            <v>585818.59219503857</v>
          </cell>
          <cell r="V985">
            <v>627282.19401488104</v>
          </cell>
          <cell r="W985">
            <v>629274.37538430362</v>
          </cell>
          <cell r="X985">
            <v>597910.55406326998</v>
          </cell>
          <cell r="Y985">
            <v>555293.48115776549</v>
          </cell>
          <cell r="Z985">
            <v>541239.20067118737</v>
          </cell>
          <cell r="AA985">
            <v>568141.57707230153</v>
          </cell>
          <cell r="AB985">
            <v>611626.73133340362</v>
          </cell>
          <cell r="AC985">
            <v>660103.25469710527</v>
          </cell>
        </row>
        <row r="986">
          <cell r="A986" t="str">
            <v>FGM_SRV_BHAW_4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</row>
        <row r="987">
          <cell r="A987" t="str">
            <v>FGM_FIX_BHAW_5</v>
          </cell>
          <cell r="M987">
            <v>15043.6333333333</v>
          </cell>
          <cell r="N987">
            <v>12248.26624310755</v>
          </cell>
          <cell r="O987">
            <v>15043.633333333335</v>
          </cell>
          <cell r="P987">
            <v>18459.749450897336</v>
          </cell>
          <cell r="Q987">
            <v>18091.797221950041</v>
          </cell>
          <cell r="R987">
            <v>16318.936482476705</v>
          </cell>
          <cell r="S987">
            <v>17784.39552929176</v>
          </cell>
          <cell r="T987">
            <v>17784.39552929176</v>
          </cell>
          <cell r="U987">
            <v>17606.55157399884</v>
          </cell>
          <cell r="V987">
            <v>15845.896416598956</v>
          </cell>
          <cell r="W987">
            <v>14102.847810773072</v>
          </cell>
          <cell r="X987">
            <v>14126.364187852862</v>
          </cell>
          <cell r="Y987">
            <v>16267.788427545445</v>
          </cell>
          <cell r="Z987">
            <v>12248.26624310755</v>
          </cell>
          <cell r="AA987">
            <v>12248.397128052951</v>
          </cell>
          <cell r="AB987">
            <v>12258.720195418849</v>
          </cell>
          <cell r="AC987">
            <v>12258.46569021725</v>
          </cell>
        </row>
        <row r="988">
          <cell r="A988" t="str">
            <v>FGM_ONL_BHAW_6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</row>
        <row r="989">
          <cell r="A989" t="str">
            <v>FGM_MOB_BHAW_7</v>
          </cell>
          <cell r="M989">
            <v>69173.490054392605</v>
          </cell>
          <cell r="N989">
            <v>33814.493064760172</v>
          </cell>
          <cell r="O989">
            <v>59993.396284732735</v>
          </cell>
          <cell r="P989">
            <v>49942.16927898884</v>
          </cell>
          <cell r="Q989">
            <v>45343.423001861367</v>
          </cell>
          <cell r="R989">
            <v>40661.155381935168</v>
          </cell>
          <cell r="S989">
            <v>42391.048931157202</v>
          </cell>
          <cell r="T989">
            <v>38550.05938816566</v>
          </cell>
          <cell r="U989">
            <v>34874.808468348245</v>
          </cell>
          <cell r="V989">
            <v>33742.098009690199</v>
          </cell>
          <cell r="W989">
            <v>32132.715253513055</v>
          </cell>
          <cell r="X989">
            <v>32407.698837282474</v>
          </cell>
          <cell r="Y989">
            <v>30154.24357301274</v>
          </cell>
          <cell r="Z989">
            <v>33814.493064760172</v>
          </cell>
          <cell r="AA989">
            <v>34579.697337468344</v>
          </cell>
          <cell r="AB989">
            <v>36981.250550381003</v>
          </cell>
          <cell r="AC989">
            <v>37349.60308699216</v>
          </cell>
        </row>
        <row r="990">
          <cell r="A990" t="str">
            <v>change_BHAW_4</v>
          </cell>
        </row>
        <row r="991">
          <cell r="A991" t="str">
            <v>change_BHAW_5</v>
          </cell>
          <cell r="K991">
            <v>23698.908222951068</v>
          </cell>
          <cell r="M991">
            <v>-8655.2748896177673</v>
          </cell>
          <cell r="N991">
            <v>-2795.3670902257509</v>
          </cell>
          <cell r="O991">
            <v>3.4560798667371273E-11</v>
          </cell>
          <cell r="P991">
            <v>3416.1161175640009</v>
          </cell>
          <cell r="Q991">
            <v>-367.95222894729523</v>
          </cell>
          <cell r="R991">
            <v>-1772.8607394733353</v>
          </cell>
          <cell r="S991">
            <v>1465.4590468150545</v>
          </cell>
          <cell r="T991">
            <v>0</v>
          </cell>
          <cell r="U991">
            <v>-177.84395529291942</v>
          </cell>
          <cell r="V991">
            <v>-1760.655157399884</v>
          </cell>
          <cell r="W991">
            <v>-1743.0486058258848</v>
          </cell>
          <cell r="X991">
            <v>23.516377079789891</v>
          </cell>
          <cell r="Y991">
            <v>2141.4242396925838</v>
          </cell>
          <cell r="Z991">
            <v>-4019.5221844378957</v>
          </cell>
          <cell r="AA991">
            <v>0.13088494540170359</v>
          </cell>
          <cell r="AB991">
            <v>10.323067365898169</v>
          </cell>
          <cell r="AC991">
            <v>-0.25450520159938606</v>
          </cell>
        </row>
        <row r="992">
          <cell r="A992" t="str">
            <v>change_BHAW_6</v>
          </cell>
        </row>
        <row r="993">
          <cell r="A993" t="str">
            <v>change_BHAW_7</v>
          </cell>
          <cell r="K993">
            <v>108972.09177704893</v>
          </cell>
          <cell r="M993">
            <v>-39798.601722656327</v>
          </cell>
          <cell r="N993">
            <v>-35358.996989632433</v>
          </cell>
          <cell r="O993">
            <v>-9180.0937696598703</v>
          </cell>
          <cell r="P993">
            <v>-10051.227005743895</v>
          </cell>
          <cell r="Q993">
            <v>-4598.7462771274731</v>
          </cell>
          <cell r="R993">
            <v>-4682.2676199261987</v>
          </cell>
          <cell r="S993">
            <v>1729.8935492220335</v>
          </cell>
          <cell r="T993">
            <v>-3840.9895429915414</v>
          </cell>
          <cell r="U993">
            <v>-3675.2509198174157</v>
          </cell>
          <cell r="V993">
            <v>-1132.7104586580463</v>
          </cell>
          <cell r="W993">
            <v>-1609.3827561771432</v>
          </cell>
          <cell r="X993">
            <v>274.98358376941906</v>
          </cell>
          <cell r="Y993">
            <v>-2253.4552642697345</v>
          </cell>
          <cell r="Z993">
            <v>3660.2494917474323</v>
          </cell>
          <cell r="AA993">
            <v>765.20427270817163</v>
          </cell>
          <cell r="AB993">
            <v>2401.5532129126586</v>
          </cell>
          <cell r="AC993">
            <v>368.35253661115712</v>
          </cell>
        </row>
        <row r="994">
          <cell r="A994" t="str">
            <v>Nix_int_housing_loans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</row>
        <row r="995">
          <cell r="A995" t="str">
            <v>inv_mat_supp_delta</v>
          </cell>
          <cell r="M995">
            <v>15448.923387725896</v>
          </cell>
          <cell r="N995">
            <v>-36706.083999024559</v>
          </cell>
          <cell r="O995">
            <v>-20992.472806550912</v>
          </cell>
          <cell r="P995">
            <v>2234.622259669326</v>
          </cell>
          <cell r="Q995">
            <v>-158.95103760072379</v>
          </cell>
          <cell r="R995">
            <v>29637.83837210745</v>
          </cell>
          <cell r="S995">
            <v>-8749.4322263919457</v>
          </cell>
          <cell r="T995">
            <v>1962.6838581574557</v>
          </cell>
          <cell r="U995">
            <v>-27814.31410973196</v>
          </cell>
          <cell r="V995">
            <v>-17176.753178072919</v>
          </cell>
          <cell r="W995">
            <v>-13772.117658514297</v>
          </cell>
          <cell r="X995">
            <v>15735.949374015239</v>
          </cell>
          <cell r="Y995">
            <v>-4747.773966047549</v>
          </cell>
          <cell r="Z995">
            <v>7134.6371199362766</v>
          </cell>
          <cell r="AA995">
            <v>-4631.6555753517023</v>
          </cell>
          <cell r="AB995">
            <v>-8621.1652368208452</v>
          </cell>
          <cell r="AC995">
            <v>-2942.806525991371</v>
          </cell>
        </row>
        <row r="996">
          <cell r="A996" t="str">
            <v>Receiv_oth_ASS_delta</v>
          </cell>
          <cell r="M996">
            <v>283842.51999999955</v>
          </cell>
          <cell r="N996">
            <v>-9807.2557256955188</v>
          </cell>
          <cell r="O996">
            <v>24459.792608112562</v>
          </cell>
          <cell r="P996">
            <v>123230.34134928882</v>
          </cell>
          <cell r="Q996">
            <v>-130008.72286400665</v>
          </cell>
          <cell r="R996">
            <v>54586.840690894984</v>
          </cell>
          <cell r="S996">
            <v>94254.690166923217</v>
          </cell>
          <cell r="T996">
            <v>-9110.816145796096</v>
          </cell>
          <cell r="U996">
            <v>54508.746079795295</v>
          </cell>
          <cell r="V996">
            <v>141241.42252125125</v>
          </cell>
          <cell r="W996">
            <v>85993.629064751323</v>
          </cell>
          <cell r="X996">
            <v>-63275.371920367237</v>
          </cell>
          <cell r="Y996">
            <v>-107348.94965692889</v>
          </cell>
          <cell r="Z996">
            <v>-278338.85761961411</v>
          </cell>
          <cell r="AA996">
            <v>46302.492500091437</v>
          </cell>
          <cell r="AB996">
            <v>25913.302526977146</v>
          </cell>
          <cell r="AC996">
            <v>48100.621827244759</v>
          </cell>
        </row>
        <row r="997">
          <cell r="A997" t="str">
            <v>Prep_exp_def_charg_tax_delta</v>
          </cell>
          <cell r="M997">
            <v>-23827.460000000006</v>
          </cell>
          <cell r="N997">
            <v>-23836.279999999992</v>
          </cell>
          <cell r="O997">
            <v>-23836.279999999992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-23829.4244</v>
          </cell>
          <cell r="AB997">
            <v>-7512.3863720000008</v>
          </cell>
          <cell r="AC997">
            <v>-38.067552360000263</v>
          </cell>
        </row>
        <row r="998">
          <cell r="A998" t="str">
            <v>Adv_receiv_delta</v>
          </cell>
          <cell r="M998">
            <v>1296</v>
          </cell>
          <cell r="N998">
            <v>-162</v>
          </cell>
          <cell r="O998">
            <v>-162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-109</v>
          </cell>
          <cell r="AB998">
            <v>-99</v>
          </cell>
          <cell r="AC998">
            <v>-90</v>
          </cell>
        </row>
        <row r="999">
          <cell r="A999" t="str">
            <v>Trad_acc_payable_delta</v>
          </cell>
          <cell r="M999">
            <v>99709</v>
          </cell>
          <cell r="N999">
            <v>-130000</v>
          </cell>
          <cell r="O999">
            <v>0</v>
          </cell>
          <cell r="P999">
            <v>-10000</v>
          </cell>
          <cell r="Q999">
            <v>-10000</v>
          </cell>
          <cell r="R999">
            <v>-10000</v>
          </cell>
          <cell r="S999">
            <v>-10000</v>
          </cell>
          <cell r="T999">
            <v>-10000</v>
          </cell>
          <cell r="U999">
            <v>-10000</v>
          </cell>
          <cell r="V999">
            <v>-20000</v>
          </cell>
          <cell r="W999">
            <v>-20000</v>
          </cell>
          <cell r="X999">
            <v>-20000</v>
          </cell>
          <cell r="Y999">
            <v>0</v>
          </cell>
          <cell r="Z999">
            <v>-10000</v>
          </cell>
          <cell r="AA999">
            <v>0</v>
          </cell>
          <cell r="AB999">
            <v>10000</v>
          </cell>
          <cell r="AC999">
            <v>10000</v>
          </cell>
        </row>
        <row r="1000">
          <cell r="A1000" t="str">
            <v>Pay_aff_comp_delta</v>
          </cell>
          <cell r="M1000">
            <v>3000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</row>
        <row r="1001">
          <cell r="A1001" t="str">
            <v>from_trade acc_payable_delta</v>
          </cell>
          <cell r="M1001">
            <v>3000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</row>
        <row r="1002">
          <cell r="A1002" t="str">
            <v>Liab_ass_rel_Comp_delta</v>
          </cell>
          <cell r="M1002">
            <v>5000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</row>
        <row r="1003">
          <cell r="A1003" t="str">
            <v>Oth_liab_delta</v>
          </cell>
          <cell r="M1003">
            <v>-419284.60103553499</v>
          </cell>
          <cell r="N1003">
            <v>-115587.15792751196</v>
          </cell>
          <cell r="O1003">
            <v>-115587.15792751196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57927.331327412976</v>
          </cell>
          <cell r="AB1003">
            <v>41127.730216494994</v>
          </cell>
          <cell r="AC1003">
            <v>64979.180363558931</v>
          </cell>
        </row>
        <row r="1004">
          <cell r="A1004" t="str">
            <v>Def_inc_delta</v>
          </cell>
          <cell r="M1004">
            <v>-633668</v>
          </cell>
          <cell r="N1004">
            <v>7923</v>
          </cell>
          <cell r="O1004">
            <v>7923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8319</v>
          </cell>
          <cell r="AB1004">
            <v>8735</v>
          </cell>
          <cell r="AC1004">
            <v>9172</v>
          </cell>
        </row>
        <row r="1005">
          <cell r="A1005" t="str">
            <v>Pens_sim_oblig_delta</v>
          </cell>
          <cell r="M1005">
            <v>5969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</row>
        <row r="1006">
          <cell r="A1006" t="str">
            <v>Tax accruals_delta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</row>
        <row r="1007">
          <cell r="A1007" t="str">
            <v>Oth_accruals_delta</v>
          </cell>
          <cell r="M1007">
            <v>742157</v>
          </cell>
          <cell r="N1007">
            <v>-51277.099999999977</v>
          </cell>
          <cell r="O1007">
            <v>-6934.0999999999767</v>
          </cell>
          <cell r="P1007">
            <v>-9877</v>
          </cell>
          <cell r="Q1007">
            <v>-9876</v>
          </cell>
          <cell r="R1007">
            <v>-5636</v>
          </cell>
          <cell r="S1007">
            <v>-5636</v>
          </cell>
          <cell r="T1007">
            <v>-5636</v>
          </cell>
          <cell r="U1007">
            <v>-5636</v>
          </cell>
          <cell r="V1007">
            <v>-5636</v>
          </cell>
          <cell r="W1007">
            <v>-5636</v>
          </cell>
          <cell r="X1007">
            <v>-5636</v>
          </cell>
          <cell r="Y1007">
            <v>-5636</v>
          </cell>
          <cell r="Z1007">
            <v>20498</v>
          </cell>
          <cell r="AA1007">
            <v>-64539.810000000056</v>
          </cell>
          <cell r="AB1007">
            <v>-64382.840999999898</v>
          </cell>
          <cell r="AC1007">
            <v>-64217.78760000004</v>
          </cell>
        </row>
        <row r="1008">
          <cell r="A1008" t="str">
            <v>NIX_CML_BL0320_7_ALAN_AUAN</v>
          </cell>
          <cell r="M1008">
            <v>50000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</row>
        <row r="1009">
          <cell r="A1009" t="str">
            <v>special_risks_FIX</v>
          </cell>
          <cell r="M1009">
            <v>0</v>
          </cell>
          <cell r="N1009">
            <v>16200</v>
          </cell>
          <cell r="O1009">
            <v>0</v>
          </cell>
          <cell r="P1009">
            <v>0</v>
          </cell>
          <cell r="Q1009">
            <v>8400</v>
          </cell>
          <cell r="R1009">
            <v>0</v>
          </cell>
          <cell r="S1009">
            <v>7800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</row>
        <row r="1010">
          <cell r="A1010" t="str">
            <v>corr_CML_7200_HT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-1385</v>
          </cell>
          <cell r="AB1010">
            <v>-1385</v>
          </cell>
          <cell r="AC1010">
            <v>-1385</v>
          </cell>
        </row>
        <row r="1011">
          <cell r="A1011" t="str">
            <v>corr_IPO_COS_3100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-2348.5081500000001</v>
          </cell>
          <cell r="AB1011">
            <v>-2007.2015820000001</v>
          </cell>
          <cell r="AC1011">
            <v>-2067.4176294600002</v>
          </cell>
        </row>
        <row r="1012">
          <cell r="A1012" t="str">
            <v>corr_IPO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3733.5081500000001</v>
          </cell>
          <cell r="AB1012">
            <v>3392.2015820000001</v>
          </cell>
          <cell r="AC1012">
            <v>3452.4176294600002</v>
          </cell>
        </row>
        <row r="1013">
          <cell r="A1013" t="str">
            <v>NIX_Net_inc_release_revaluation_res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</row>
        <row r="1014">
          <cell r="A1014" t="str">
            <v>NIX_Net_loss_asset_appraisl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</row>
        <row r="1015">
          <cell r="A1015" t="str">
            <v>CML_1310_TMOB</v>
          </cell>
          <cell r="M1015">
            <v>15204.016009614768</v>
          </cell>
          <cell r="N1015">
            <v>18036.77684361858</v>
          </cell>
          <cell r="O1015">
            <v>1427.6849915088019</v>
          </cell>
          <cell r="P1015">
            <v>1461.3000134669771</v>
          </cell>
          <cell r="Q1015">
            <v>1483.2249618064293</v>
          </cell>
          <cell r="R1015">
            <v>1500.7472522508278</v>
          </cell>
          <cell r="S1015">
            <v>1514.2425856734187</v>
          </cell>
          <cell r="T1015">
            <v>1524.7768468996906</v>
          </cell>
          <cell r="U1015">
            <v>1535.6164915335651</v>
          </cell>
          <cell r="V1015">
            <v>1544.5014744757684</v>
          </cell>
          <cell r="W1015">
            <v>1552.7383993001843</v>
          </cell>
          <cell r="X1015">
            <v>1489.0495436106601</v>
          </cell>
          <cell r="Y1015">
            <v>1496.6832810356905</v>
          </cell>
          <cell r="Z1015">
            <v>1506.2110020565701</v>
          </cell>
          <cell r="AA1015">
            <v>18773.216956937405</v>
          </cell>
          <cell r="AB1015">
            <v>19994.953879099761</v>
          </cell>
          <cell r="AC1015">
            <v>21164.068424174704</v>
          </cell>
        </row>
        <row r="1016">
          <cell r="A1016" t="str">
            <v>NMT_WRITE_OFF</v>
          </cell>
          <cell r="M1016">
            <v>96000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</row>
        <row r="1017">
          <cell r="A1017" t="str">
            <v>Inc_inv_ext_NMT</v>
          </cell>
          <cell r="M1017">
            <v>96000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</row>
        <row r="1018">
          <cell r="A1018" t="str">
            <v>taxrate_NMT</v>
          </cell>
          <cell r="M1018">
            <v>0.2</v>
          </cell>
          <cell r="N1018">
            <v>0.2</v>
          </cell>
          <cell r="O1018">
            <v>0.2</v>
          </cell>
          <cell r="P1018">
            <v>0.2</v>
          </cell>
          <cell r="Q1018">
            <v>0.2</v>
          </cell>
          <cell r="R1018">
            <v>0.2</v>
          </cell>
          <cell r="S1018">
            <v>0.2</v>
          </cell>
          <cell r="T1018">
            <v>0.2</v>
          </cell>
          <cell r="U1018">
            <v>0.2</v>
          </cell>
          <cell r="V1018">
            <v>0.2</v>
          </cell>
          <cell r="W1018">
            <v>0.2</v>
          </cell>
          <cell r="X1018">
            <v>0.2</v>
          </cell>
          <cell r="Y1018">
            <v>0.2</v>
          </cell>
          <cell r="Z1018">
            <v>0.2</v>
          </cell>
          <cell r="AA1018">
            <v>0.2</v>
          </cell>
          <cell r="AB1018">
            <v>0.2</v>
          </cell>
          <cell r="AC1018">
            <v>0.2</v>
          </cell>
        </row>
        <row r="1019">
          <cell r="A1019" t="str">
            <v>tax_adjustment_Marijo</v>
          </cell>
          <cell r="M1019">
            <v>-1920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ETB_P&amp;L"/>
      <sheetName val="ETB_BalSheet"/>
      <sheetName val="import_bs"/>
      <sheetName val="Import_P&amp;L"/>
      <sheetName val="Manreport"/>
      <sheetName val="Notes17to24"/>
      <sheetName val="Note13b"/>
      <sheetName val="Datapool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000_11111_Content"/>
      <sheetName val="000_11111_Income Statement Expe"/>
      <sheetName val="100_11111_OPEX Cluster View"/>
      <sheetName val="100_11111_OPEX Deviation  "/>
      <sheetName val="100_11111_OPEX Deviation CE-FI"/>
      <sheetName val="100_11111_OPEX Deviation HR-JV"/>
      <sheetName val="100_11111_OPEX Deviation CSSO-O"/>
      <sheetName val="100_11111_OPEX Deviation TE-Oth"/>
      <sheetName val="110_11111_KPI's Cluster View"/>
      <sheetName val="110_11111_FTE's Cluster View"/>
      <sheetName val="000_11111_Income Statement CoS"/>
      <sheetName val="000_11111_Balance Sheet"/>
      <sheetName val="Consulting"/>
      <sheetName val="IT Implementation"/>
      <sheetName val="cross charging"/>
      <sheetName val="Consolidated view UK  KG"/>
      <sheetName val="Settings"/>
      <sheetName val="ETB_P&amp;L"/>
      <sheetName val="Datapo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3">
          <cell r="J23" t="str">
            <v>Dec</v>
          </cell>
        </row>
      </sheetData>
      <sheetData sheetId="18" refreshError="1"/>
      <sheetData sheetId="1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PoG"/>
      <sheetName val="Rev_development"/>
      <sheetName val="FP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S"/>
      <sheetName val="BS"/>
      <sheetName val="NOTES"/>
      <sheetName val="KC-CF"/>
      <sheetName val="PL_EF"/>
      <sheetName val="KPI"/>
      <sheetName val="Intern"/>
      <sheetName val="Net Margin"/>
      <sheetName val="Help"/>
      <sheetName val="Accounts"/>
      <sheetName val="Control"/>
      <sheetName val="Settings"/>
      <sheetName val="Parameter"/>
      <sheetName val="Net_Margin"/>
      <sheetName val="Net_Margin1"/>
      <sheetName val="Net_Margin2"/>
      <sheetName val="Net_Margin3"/>
      <sheetName val="Net_Margin4"/>
      <sheetName val="Net_Margin5"/>
      <sheetName val="Net_Margin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C4" t="str">
            <v>0650</v>
          </cell>
          <cell r="D4" t="str">
            <v>HB2</v>
          </cell>
        </row>
        <row r="42">
          <cell r="S42" t="str">
            <v>Apr</v>
          </cell>
          <cell r="T42" t="str">
            <v>Apr</v>
          </cell>
          <cell r="U42" t="str">
            <v>Q2</v>
          </cell>
          <cell r="V42" t="str">
            <v>Q2</v>
          </cell>
          <cell r="W42" t="str">
            <v>Year 4</v>
          </cell>
          <cell r="X42" t="str">
            <v>Year 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S"/>
      <sheetName val="BS"/>
      <sheetName val="NOTES"/>
      <sheetName val="KC-CF"/>
      <sheetName val="PL_EF"/>
      <sheetName val="KPI"/>
      <sheetName val="Intern"/>
      <sheetName val="Net Margin"/>
      <sheetName val="Help"/>
      <sheetName val="Accounts"/>
      <sheetName val="Control"/>
      <sheetName val="Parameter"/>
      <sheetName val="Settings"/>
      <sheetName val="Net_Margin"/>
      <sheetName val="Net_Margin1"/>
      <sheetName val="Net_Margin2"/>
      <sheetName val="Net_Margin3"/>
      <sheetName val="Net_Margin4"/>
      <sheetName val="Net_Margin5"/>
      <sheetName val="Net_Margin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C4" t="str">
            <v>0650</v>
          </cell>
        </row>
        <row r="31">
          <cell r="G31" t="b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veukupno po kontima"/>
      <sheetName val="MATERIJAL"/>
      <sheetName val="uputa"/>
      <sheetName val="konta"/>
      <sheetName val="DT Group mobilna gross"/>
      <sheetName val="pug 06_2020 mobilna"/>
      <sheetName val="IOT YTD"/>
      <sheetName val="Revenue per region"/>
      <sheetName val="SAP data YTD"/>
      <sheetName val="DT Group gross"/>
      <sheetName val="0002 split"/>
      <sheetName val="DT Group fiksna"/>
      <sheetName val="Promjene"/>
      <sheetName val="iskon mobilna"/>
      <sheetName val="optima mobilna"/>
      <sheetName val="check GSM periodic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"/>
      <sheetName val="BS"/>
      <sheetName val="NOTES"/>
      <sheetName val="PL_EF"/>
      <sheetName val="KPI"/>
      <sheetName val="Net Margin"/>
      <sheetName val="Help"/>
      <sheetName val="Accounts"/>
      <sheetName val="Control"/>
      <sheetName val="Net_Margin"/>
      <sheetName val="Net_Margin1"/>
      <sheetName val="Net_Margin2"/>
      <sheetName val="Net_Margin3"/>
      <sheetName val="Net_Margin4"/>
      <sheetName val="Net_Margin5"/>
      <sheetName val="Net_Margin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I4" t="str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"/>
      <sheetName val="Help_JVS"/>
      <sheetName val="Accounts"/>
      <sheetName val="Contro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_customers"/>
      <sheetName val="Report_HRK"/>
      <sheetName val="Private_Per_currency_cluster_al"/>
      <sheetName val="Control"/>
    </sheetNames>
    <sheetDataSet>
      <sheetData sheetId="0" refreshError="1"/>
      <sheetData sheetId="1" refreshError="1"/>
      <sheetData sheetId="2" refreshError="1">
        <row r="1">
          <cell r="A1" t="str">
            <v>Service group</v>
          </cell>
          <cell r="B1" t="str">
            <v>Obracunski_period</v>
          </cell>
          <cell r="C1" t="str">
            <v>TARIFF_MODEL</v>
          </cell>
          <cell r="D1" t="str">
            <v>OPTION_0</v>
          </cell>
          <cell r="E1" t="str">
            <v>Total number of subscribers</v>
          </cell>
          <cell r="F1" t="str">
            <v>0 kn</v>
          </cell>
          <cell r="G1" t="str">
            <v>&gt;0 and &lt;=50</v>
          </cell>
          <cell r="H1" t="str">
            <v>&gt;50 and &lt;=100</v>
          </cell>
          <cell r="I1" t="str">
            <v>&gt;100 and &lt;=150</v>
          </cell>
          <cell r="J1" t="str">
            <v>&gt;150 and &lt;=200</v>
          </cell>
          <cell r="K1" t="str">
            <v>&gt;200 and &lt;=250</v>
          </cell>
          <cell r="L1" t="str">
            <v>&gt;250 and &lt;=300</v>
          </cell>
          <cell r="M1" t="str">
            <v>&gt;300 and &lt;=350</v>
          </cell>
          <cell r="N1" t="str">
            <v>&gt;350 and &lt;=400</v>
          </cell>
          <cell r="O1" t="str">
            <v>&gt;400 and &lt;=450</v>
          </cell>
          <cell r="P1" t="str">
            <v>&gt;450 and &lt;=500</v>
          </cell>
          <cell r="Q1" t="str">
            <v>&gt;500 and &lt;=550</v>
          </cell>
          <cell r="R1" t="str">
            <v>&gt;550 and &lt;=600</v>
          </cell>
          <cell r="S1" t="str">
            <v>&gt;600 and &lt;=650</v>
          </cell>
          <cell r="T1" t="str">
            <v>&gt;650 and &lt;=700</v>
          </cell>
          <cell r="U1" t="str">
            <v>&gt;700 and &lt;=750</v>
          </cell>
          <cell r="V1" t="str">
            <v>&gt;750 and &lt;=800</v>
          </cell>
          <cell r="W1" t="str">
            <v>&gt;800 and &lt;=850</v>
          </cell>
          <cell r="X1" t="str">
            <v>&gt;850 and &lt;=900</v>
          </cell>
          <cell r="Y1" t="str">
            <v>&gt;900 and &lt;=950</v>
          </cell>
          <cell r="Z1" t="str">
            <v>&gt;950 and &lt;=1000</v>
          </cell>
          <cell r="AA1" t="str">
            <v>&gt;1000 and &lt;=1200</v>
          </cell>
          <cell r="AB1" t="str">
            <v>&gt;1200 and &lt;=1400</v>
          </cell>
          <cell r="AC1" t="str">
            <v>&gt;1400 and &lt;=1600</v>
          </cell>
          <cell r="AD1" t="str">
            <v>&gt;1600 and &lt;=1800</v>
          </cell>
          <cell r="AE1" t="str">
            <v>&gt;1800 and &lt;=2000</v>
          </cell>
          <cell r="AF1" t="str">
            <v>&gt;2000</v>
          </cell>
        </row>
        <row r="2">
          <cell r="A2" t="str">
            <v>nema aktivnih priključaka</v>
          </cell>
          <cell r="B2" t="str">
            <v>July 2004</v>
          </cell>
          <cell r="C2" t="str">
            <v>Active</v>
          </cell>
          <cell r="E2">
            <v>11</v>
          </cell>
          <cell r="F2">
            <v>0</v>
          </cell>
          <cell r="G2">
            <v>1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1</v>
          </cell>
          <cell r="M2">
            <v>0</v>
          </cell>
          <cell r="N2">
            <v>0</v>
          </cell>
          <cell r="O2">
            <v>1</v>
          </cell>
          <cell r="P2">
            <v>0</v>
          </cell>
          <cell r="Q2">
            <v>4</v>
          </cell>
          <cell r="R2">
            <v>0</v>
          </cell>
          <cell r="S2">
            <v>0</v>
          </cell>
          <cell r="T2">
            <v>0</v>
          </cell>
          <cell r="U2">
            <v>1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2</v>
          </cell>
          <cell r="AE2">
            <v>0</v>
          </cell>
          <cell r="AF2">
            <v>0</v>
          </cell>
        </row>
        <row r="3">
          <cell r="A3" t="str">
            <v>nema aktivnih priključaka</v>
          </cell>
          <cell r="B3" t="str">
            <v>June 2004</v>
          </cell>
          <cell r="C3" t="str">
            <v>Active</v>
          </cell>
          <cell r="E3">
            <v>19</v>
          </cell>
          <cell r="F3">
            <v>0</v>
          </cell>
          <cell r="G3">
            <v>2</v>
          </cell>
          <cell r="H3">
            <v>0</v>
          </cell>
          <cell r="I3">
            <v>2</v>
          </cell>
          <cell r="J3">
            <v>1</v>
          </cell>
          <cell r="K3">
            <v>2</v>
          </cell>
          <cell r="L3">
            <v>0</v>
          </cell>
          <cell r="M3">
            <v>1</v>
          </cell>
          <cell r="N3">
            <v>1</v>
          </cell>
          <cell r="O3">
            <v>1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</v>
          </cell>
          <cell r="X3">
            <v>3</v>
          </cell>
          <cell r="Y3">
            <v>1</v>
          </cell>
          <cell r="Z3">
            <v>0</v>
          </cell>
          <cell r="AA3">
            <v>1</v>
          </cell>
          <cell r="AB3">
            <v>0</v>
          </cell>
          <cell r="AC3">
            <v>1</v>
          </cell>
          <cell r="AD3">
            <v>2</v>
          </cell>
          <cell r="AE3">
            <v>0</v>
          </cell>
          <cell r="AF3">
            <v>0</v>
          </cell>
        </row>
        <row r="4">
          <cell r="A4" t="str">
            <v>nema aktivnih priključaka</v>
          </cell>
          <cell r="B4" t="str">
            <v>October 2004</v>
          </cell>
          <cell r="C4" t="str">
            <v>Active</v>
          </cell>
          <cell r="E4">
            <v>8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1</v>
          </cell>
          <cell r="L4">
            <v>1</v>
          </cell>
          <cell r="M4">
            <v>0</v>
          </cell>
          <cell r="N4">
            <v>1</v>
          </cell>
          <cell r="O4">
            <v>0</v>
          </cell>
          <cell r="P4">
            <v>0</v>
          </cell>
          <cell r="Q4">
            <v>2</v>
          </cell>
          <cell r="R4">
            <v>0</v>
          </cell>
          <cell r="S4">
            <v>0</v>
          </cell>
          <cell r="T4">
            <v>0</v>
          </cell>
          <cell r="U4">
            <v>1</v>
          </cell>
          <cell r="V4">
            <v>0</v>
          </cell>
          <cell r="W4">
            <v>0</v>
          </cell>
          <cell r="X4">
            <v>1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nema aktivnih priključaka</v>
          </cell>
          <cell r="B5" t="str">
            <v>September 2004</v>
          </cell>
          <cell r="C5" t="str">
            <v>Active</v>
          </cell>
          <cell r="E5">
            <v>13</v>
          </cell>
          <cell r="F5">
            <v>0</v>
          </cell>
          <cell r="G5">
            <v>1</v>
          </cell>
          <cell r="H5">
            <v>2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1</v>
          </cell>
          <cell r="R5">
            <v>0</v>
          </cell>
          <cell r="S5">
            <v>0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1</v>
          </cell>
          <cell r="AB5">
            <v>2</v>
          </cell>
          <cell r="AC5">
            <v>1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nema aktivnih priključaka</v>
          </cell>
          <cell r="B6" t="str">
            <v>August 2004</v>
          </cell>
          <cell r="C6" t="str">
            <v>Active</v>
          </cell>
          <cell r="E6">
            <v>11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1</v>
          </cell>
          <cell r="M6">
            <v>0</v>
          </cell>
          <cell r="N6">
            <v>1</v>
          </cell>
          <cell r="O6">
            <v>0</v>
          </cell>
          <cell r="P6">
            <v>0</v>
          </cell>
          <cell r="Q6">
            <v>1</v>
          </cell>
          <cell r="R6">
            <v>0</v>
          </cell>
          <cell r="S6">
            <v>0</v>
          </cell>
          <cell r="T6">
            <v>0</v>
          </cell>
          <cell r="U6">
            <v>1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3</v>
          </cell>
          <cell r="AB6">
            <v>0</v>
          </cell>
          <cell r="AC6">
            <v>1</v>
          </cell>
          <cell r="AD6">
            <v>0</v>
          </cell>
          <cell r="AE6">
            <v>0</v>
          </cell>
          <cell r="AF6">
            <v>1</v>
          </cell>
        </row>
        <row r="7">
          <cell r="A7" t="str">
            <v>nema aktivnih priključaka</v>
          </cell>
          <cell r="B7" t="str">
            <v>August 2004</v>
          </cell>
          <cell r="C7" t="str">
            <v>Classic</v>
          </cell>
          <cell r="E7">
            <v>197</v>
          </cell>
          <cell r="F7">
            <v>0</v>
          </cell>
          <cell r="G7">
            <v>25</v>
          </cell>
          <cell r="H7">
            <v>6</v>
          </cell>
          <cell r="I7">
            <v>14</v>
          </cell>
          <cell r="J7">
            <v>12</v>
          </cell>
          <cell r="K7">
            <v>21</v>
          </cell>
          <cell r="L7">
            <v>5</v>
          </cell>
          <cell r="M7">
            <v>3</v>
          </cell>
          <cell r="N7">
            <v>16</v>
          </cell>
          <cell r="O7">
            <v>1</v>
          </cell>
          <cell r="P7">
            <v>15</v>
          </cell>
          <cell r="Q7">
            <v>3</v>
          </cell>
          <cell r="R7">
            <v>16</v>
          </cell>
          <cell r="S7">
            <v>1</v>
          </cell>
          <cell r="T7">
            <v>1</v>
          </cell>
          <cell r="U7">
            <v>21</v>
          </cell>
          <cell r="V7">
            <v>0</v>
          </cell>
          <cell r="W7">
            <v>17</v>
          </cell>
          <cell r="X7">
            <v>1</v>
          </cell>
          <cell r="Y7">
            <v>1</v>
          </cell>
          <cell r="Z7">
            <v>3</v>
          </cell>
          <cell r="AA7">
            <v>12</v>
          </cell>
          <cell r="AB7">
            <v>0</v>
          </cell>
          <cell r="AC7">
            <v>0</v>
          </cell>
          <cell r="AD7">
            <v>1</v>
          </cell>
          <cell r="AE7">
            <v>1</v>
          </cell>
          <cell r="AF7">
            <v>1</v>
          </cell>
        </row>
        <row r="8">
          <cell r="A8" t="str">
            <v>nema aktivnih priključaka</v>
          </cell>
          <cell r="B8" t="str">
            <v>July 2004</v>
          </cell>
          <cell r="C8" t="str">
            <v>Classic</v>
          </cell>
          <cell r="E8">
            <v>294</v>
          </cell>
          <cell r="F8">
            <v>0</v>
          </cell>
          <cell r="G8">
            <v>40</v>
          </cell>
          <cell r="H8">
            <v>27</v>
          </cell>
          <cell r="I8">
            <v>32</v>
          </cell>
          <cell r="J8">
            <v>18</v>
          </cell>
          <cell r="K8">
            <v>30</v>
          </cell>
          <cell r="L8">
            <v>12</v>
          </cell>
          <cell r="M8">
            <v>8</v>
          </cell>
          <cell r="N8">
            <v>14</v>
          </cell>
          <cell r="O8">
            <v>9</v>
          </cell>
          <cell r="P8">
            <v>19</v>
          </cell>
          <cell r="Q8">
            <v>1</v>
          </cell>
          <cell r="R8">
            <v>17</v>
          </cell>
          <cell r="S8">
            <v>2</v>
          </cell>
          <cell r="T8">
            <v>1</v>
          </cell>
          <cell r="U8">
            <v>15</v>
          </cell>
          <cell r="V8">
            <v>2</v>
          </cell>
          <cell r="W8">
            <v>24</v>
          </cell>
          <cell r="X8">
            <v>1</v>
          </cell>
          <cell r="Y8">
            <v>0</v>
          </cell>
          <cell r="Z8">
            <v>5</v>
          </cell>
          <cell r="AA8">
            <v>9</v>
          </cell>
          <cell r="AB8">
            <v>1</v>
          </cell>
          <cell r="AC8">
            <v>0</v>
          </cell>
          <cell r="AD8">
            <v>0</v>
          </cell>
          <cell r="AE8">
            <v>1</v>
          </cell>
          <cell r="AF8">
            <v>6</v>
          </cell>
        </row>
        <row r="9">
          <cell r="A9" t="str">
            <v>nema aktivnih priključaka</v>
          </cell>
          <cell r="B9" t="str">
            <v>June 2004</v>
          </cell>
          <cell r="C9" t="str">
            <v>Classic</v>
          </cell>
          <cell r="E9">
            <v>273</v>
          </cell>
          <cell r="F9">
            <v>0</v>
          </cell>
          <cell r="G9">
            <v>37</v>
          </cell>
          <cell r="H9">
            <v>24</v>
          </cell>
          <cell r="I9">
            <v>33</v>
          </cell>
          <cell r="J9">
            <v>9</v>
          </cell>
          <cell r="K9">
            <v>11</v>
          </cell>
          <cell r="L9">
            <v>6</v>
          </cell>
          <cell r="M9">
            <v>6</v>
          </cell>
          <cell r="N9">
            <v>23</v>
          </cell>
          <cell r="O9">
            <v>2</v>
          </cell>
          <cell r="P9">
            <v>19</v>
          </cell>
          <cell r="Q9">
            <v>1</v>
          </cell>
          <cell r="R9">
            <v>24</v>
          </cell>
          <cell r="S9">
            <v>1</v>
          </cell>
          <cell r="T9">
            <v>0</v>
          </cell>
          <cell r="U9">
            <v>27</v>
          </cell>
          <cell r="V9">
            <v>0</v>
          </cell>
          <cell r="W9">
            <v>15</v>
          </cell>
          <cell r="X9">
            <v>0</v>
          </cell>
          <cell r="Y9">
            <v>0</v>
          </cell>
          <cell r="Z9">
            <v>6</v>
          </cell>
          <cell r="AA9">
            <v>22</v>
          </cell>
          <cell r="AB9">
            <v>1</v>
          </cell>
          <cell r="AC9">
            <v>0</v>
          </cell>
          <cell r="AD9">
            <v>1</v>
          </cell>
          <cell r="AE9">
            <v>0</v>
          </cell>
          <cell r="AF9">
            <v>5</v>
          </cell>
        </row>
        <row r="10">
          <cell r="A10" t="str">
            <v>nema aktivnih priključaka</v>
          </cell>
          <cell r="B10" t="str">
            <v>October 2004</v>
          </cell>
          <cell r="C10" t="str">
            <v>Classic</v>
          </cell>
          <cell r="E10">
            <v>159</v>
          </cell>
          <cell r="F10">
            <v>2</v>
          </cell>
          <cell r="G10">
            <v>25</v>
          </cell>
          <cell r="H10">
            <v>8</v>
          </cell>
          <cell r="I10">
            <v>22</v>
          </cell>
          <cell r="J10">
            <v>8</v>
          </cell>
          <cell r="K10">
            <v>15</v>
          </cell>
          <cell r="L10">
            <v>4</v>
          </cell>
          <cell r="M10">
            <v>2</v>
          </cell>
          <cell r="N10">
            <v>13</v>
          </cell>
          <cell r="O10">
            <v>3</v>
          </cell>
          <cell r="P10">
            <v>11</v>
          </cell>
          <cell r="Q10">
            <v>0</v>
          </cell>
          <cell r="R10">
            <v>12</v>
          </cell>
          <cell r="S10">
            <v>0</v>
          </cell>
          <cell r="T10">
            <v>3</v>
          </cell>
          <cell r="U10">
            <v>7</v>
          </cell>
          <cell r="V10">
            <v>0</v>
          </cell>
          <cell r="W10">
            <v>9</v>
          </cell>
          <cell r="X10">
            <v>1</v>
          </cell>
          <cell r="Y10">
            <v>0</v>
          </cell>
          <cell r="Z10">
            <v>3</v>
          </cell>
          <cell r="AA10">
            <v>5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2</v>
          </cell>
        </row>
        <row r="11">
          <cell r="A11" t="str">
            <v>nema aktivnih priključaka</v>
          </cell>
          <cell r="B11" t="str">
            <v>September 2004</v>
          </cell>
          <cell r="C11" t="str">
            <v>Classic</v>
          </cell>
          <cell r="E11">
            <v>207</v>
          </cell>
          <cell r="F11">
            <v>0</v>
          </cell>
          <cell r="G11">
            <v>26</v>
          </cell>
          <cell r="H11">
            <v>17</v>
          </cell>
          <cell r="I11">
            <v>13</v>
          </cell>
          <cell r="J11">
            <v>10</v>
          </cell>
          <cell r="K11">
            <v>29</v>
          </cell>
          <cell r="L11">
            <v>1</v>
          </cell>
          <cell r="M11">
            <v>3</v>
          </cell>
          <cell r="N11">
            <v>22</v>
          </cell>
          <cell r="O11">
            <v>1</v>
          </cell>
          <cell r="P11">
            <v>8</v>
          </cell>
          <cell r="Q11">
            <v>2</v>
          </cell>
          <cell r="R11">
            <v>12</v>
          </cell>
          <cell r="S11">
            <v>0</v>
          </cell>
          <cell r="T11">
            <v>2</v>
          </cell>
          <cell r="U11">
            <v>21</v>
          </cell>
          <cell r="V11">
            <v>2</v>
          </cell>
          <cell r="W11">
            <v>20</v>
          </cell>
          <cell r="X11">
            <v>0</v>
          </cell>
          <cell r="Y11">
            <v>0</v>
          </cell>
          <cell r="Z11">
            <v>2</v>
          </cell>
          <cell r="AA11">
            <v>5</v>
          </cell>
          <cell r="AB11">
            <v>1</v>
          </cell>
          <cell r="AC11">
            <v>0</v>
          </cell>
          <cell r="AD11">
            <v>4</v>
          </cell>
          <cell r="AE11">
            <v>0</v>
          </cell>
          <cell r="AF11">
            <v>6</v>
          </cell>
        </row>
        <row r="12">
          <cell r="A12" t="str">
            <v>nema aktivnih priključaka</v>
          </cell>
          <cell r="B12" t="str">
            <v>July 2004</v>
          </cell>
          <cell r="C12" t="str">
            <v>DATA tariff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A13" t="str">
            <v>nema aktivnih priključaka</v>
          </cell>
          <cell r="B13" t="str">
            <v>September 2004</v>
          </cell>
          <cell r="C13" t="str">
            <v>DATA tariff</v>
          </cell>
          <cell r="E13">
            <v>1</v>
          </cell>
          <cell r="F13">
            <v>0</v>
          </cell>
          <cell r="G13">
            <v>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A14" t="str">
            <v>nema aktivnih priključaka</v>
          </cell>
          <cell r="B14" t="str">
            <v>June 2004</v>
          </cell>
          <cell r="C14" t="str">
            <v>DATA tariff</v>
          </cell>
          <cell r="E14">
            <v>2</v>
          </cell>
          <cell r="F14">
            <v>0</v>
          </cell>
          <cell r="G14">
            <v>1</v>
          </cell>
          <cell r="H14">
            <v>0</v>
          </cell>
          <cell r="I14">
            <v>0</v>
          </cell>
          <cell r="J14">
            <v>0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A15" t="str">
            <v>nema aktivnih priključaka</v>
          </cell>
          <cell r="B15" t="str">
            <v>August 2004</v>
          </cell>
          <cell r="C15" t="str">
            <v>DATA tariff</v>
          </cell>
          <cell r="E15">
            <v>2</v>
          </cell>
          <cell r="F15">
            <v>0</v>
          </cell>
          <cell r="G15">
            <v>0</v>
          </cell>
          <cell r="H15">
            <v>1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A16" t="str">
            <v>nema aktivnih priključaka</v>
          </cell>
          <cell r="B16" t="str">
            <v>October 2004</v>
          </cell>
          <cell r="C16" t="str">
            <v>DATA tariff</v>
          </cell>
          <cell r="E16">
            <v>1</v>
          </cell>
          <cell r="F16">
            <v>0</v>
          </cell>
          <cell r="G16">
            <v>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A17" t="str">
            <v>nema aktivnih priključaka</v>
          </cell>
          <cell r="B17" t="str">
            <v>August 2004</v>
          </cell>
          <cell r="C17" t="str">
            <v>Pro</v>
          </cell>
          <cell r="E17">
            <v>63</v>
          </cell>
          <cell r="F17">
            <v>0</v>
          </cell>
          <cell r="G17">
            <v>1</v>
          </cell>
          <cell r="H17">
            <v>2</v>
          </cell>
          <cell r="I17">
            <v>0</v>
          </cell>
          <cell r="J17">
            <v>2</v>
          </cell>
          <cell r="K17">
            <v>6</v>
          </cell>
          <cell r="L17">
            <v>1</v>
          </cell>
          <cell r="M17">
            <v>2</v>
          </cell>
          <cell r="N17">
            <v>3</v>
          </cell>
          <cell r="O17">
            <v>4</v>
          </cell>
          <cell r="P17">
            <v>1</v>
          </cell>
          <cell r="Q17">
            <v>0</v>
          </cell>
          <cell r="R17">
            <v>1</v>
          </cell>
          <cell r="S17">
            <v>0</v>
          </cell>
          <cell r="T17">
            <v>5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3</v>
          </cell>
          <cell r="Z17">
            <v>1</v>
          </cell>
          <cell r="AA17">
            <v>6</v>
          </cell>
          <cell r="AB17">
            <v>8</v>
          </cell>
          <cell r="AC17">
            <v>0</v>
          </cell>
          <cell r="AD17">
            <v>8</v>
          </cell>
          <cell r="AE17">
            <v>2</v>
          </cell>
          <cell r="AF17">
            <v>6</v>
          </cell>
        </row>
        <row r="18">
          <cell r="A18" t="str">
            <v>nema aktivnih priključaka</v>
          </cell>
          <cell r="B18" t="str">
            <v>July 2004</v>
          </cell>
          <cell r="C18" t="str">
            <v>Pro</v>
          </cell>
          <cell r="E18">
            <v>76</v>
          </cell>
          <cell r="F18">
            <v>0</v>
          </cell>
          <cell r="G18">
            <v>4</v>
          </cell>
          <cell r="H18">
            <v>5</v>
          </cell>
          <cell r="I18">
            <v>6</v>
          </cell>
          <cell r="J18">
            <v>4</v>
          </cell>
          <cell r="K18">
            <v>4</v>
          </cell>
          <cell r="L18">
            <v>2</v>
          </cell>
          <cell r="M18">
            <v>3</v>
          </cell>
          <cell r="N18">
            <v>2</v>
          </cell>
          <cell r="O18">
            <v>1</v>
          </cell>
          <cell r="P18">
            <v>8</v>
          </cell>
          <cell r="Q18">
            <v>1</v>
          </cell>
          <cell r="R18">
            <v>2</v>
          </cell>
          <cell r="S18">
            <v>1</v>
          </cell>
          <cell r="T18">
            <v>4</v>
          </cell>
          <cell r="U18">
            <v>0</v>
          </cell>
          <cell r="V18">
            <v>1</v>
          </cell>
          <cell r="W18">
            <v>0</v>
          </cell>
          <cell r="X18">
            <v>0</v>
          </cell>
          <cell r="Y18">
            <v>2</v>
          </cell>
          <cell r="Z18">
            <v>1</v>
          </cell>
          <cell r="AA18">
            <v>4</v>
          </cell>
          <cell r="AB18">
            <v>7</v>
          </cell>
          <cell r="AC18">
            <v>0</v>
          </cell>
          <cell r="AD18">
            <v>6</v>
          </cell>
          <cell r="AE18">
            <v>1</v>
          </cell>
          <cell r="AF18">
            <v>7</v>
          </cell>
        </row>
        <row r="19">
          <cell r="A19" t="str">
            <v>nema aktivnih priključaka</v>
          </cell>
          <cell r="B19" t="str">
            <v>June 2004</v>
          </cell>
          <cell r="C19" t="str">
            <v>Pro</v>
          </cell>
          <cell r="E19">
            <v>50</v>
          </cell>
          <cell r="F19">
            <v>0</v>
          </cell>
          <cell r="G19">
            <v>2</v>
          </cell>
          <cell r="H19">
            <v>2</v>
          </cell>
          <cell r="I19">
            <v>3</v>
          </cell>
          <cell r="J19">
            <v>2</v>
          </cell>
          <cell r="K19">
            <v>3</v>
          </cell>
          <cell r="L19">
            <v>2</v>
          </cell>
          <cell r="M19">
            <v>1</v>
          </cell>
          <cell r="N19">
            <v>0</v>
          </cell>
          <cell r="O19">
            <v>1</v>
          </cell>
          <cell r="P19">
            <v>3</v>
          </cell>
          <cell r="Q19">
            <v>0</v>
          </cell>
          <cell r="R19">
            <v>1</v>
          </cell>
          <cell r="S19">
            <v>1</v>
          </cell>
          <cell r="T19">
            <v>1</v>
          </cell>
          <cell r="U19">
            <v>0</v>
          </cell>
          <cell r="V19">
            <v>2</v>
          </cell>
          <cell r="W19">
            <v>0</v>
          </cell>
          <cell r="X19">
            <v>0</v>
          </cell>
          <cell r="Y19">
            <v>7</v>
          </cell>
          <cell r="Z19">
            <v>0</v>
          </cell>
          <cell r="AA19">
            <v>5</v>
          </cell>
          <cell r="AB19">
            <v>1</v>
          </cell>
          <cell r="AC19">
            <v>0</v>
          </cell>
          <cell r="AD19">
            <v>4</v>
          </cell>
          <cell r="AE19">
            <v>4</v>
          </cell>
          <cell r="AF19">
            <v>5</v>
          </cell>
        </row>
        <row r="20">
          <cell r="A20" t="str">
            <v>nema aktivnih priključaka</v>
          </cell>
          <cell r="B20" t="str">
            <v>October 2004</v>
          </cell>
          <cell r="C20" t="str">
            <v>Pro</v>
          </cell>
          <cell r="E20">
            <v>57</v>
          </cell>
          <cell r="F20">
            <v>0</v>
          </cell>
          <cell r="G20">
            <v>4</v>
          </cell>
          <cell r="H20">
            <v>3</v>
          </cell>
          <cell r="I20">
            <v>0</v>
          </cell>
          <cell r="J20">
            <v>2</v>
          </cell>
          <cell r="K20">
            <v>3</v>
          </cell>
          <cell r="L20">
            <v>3</v>
          </cell>
          <cell r="M20">
            <v>1</v>
          </cell>
          <cell r="N20">
            <v>2</v>
          </cell>
          <cell r="O20">
            <v>7</v>
          </cell>
          <cell r="P20">
            <v>3</v>
          </cell>
          <cell r="Q20">
            <v>1</v>
          </cell>
          <cell r="R20">
            <v>1</v>
          </cell>
          <cell r="S20">
            <v>1</v>
          </cell>
          <cell r="T20">
            <v>3</v>
          </cell>
          <cell r="U20">
            <v>0</v>
          </cell>
          <cell r="V20">
            <v>1</v>
          </cell>
          <cell r="W20">
            <v>0</v>
          </cell>
          <cell r="X20">
            <v>0</v>
          </cell>
          <cell r="Y20">
            <v>3</v>
          </cell>
          <cell r="Z20">
            <v>2</v>
          </cell>
          <cell r="AA20">
            <v>6</v>
          </cell>
          <cell r="AB20">
            <v>5</v>
          </cell>
          <cell r="AC20">
            <v>1</v>
          </cell>
          <cell r="AD20">
            <v>2</v>
          </cell>
          <cell r="AE20">
            <v>0</v>
          </cell>
          <cell r="AF20">
            <v>3</v>
          </cell>
        </row>
        <row r="21">
          <cell r="A21" t="str">
            <v>nema aktivnih priključaka</v>
          </cell>
          <cell r="B21" t="str">
            <v>September 2004</v>
          </cell>
          <cell r="C21" t="str">
            <v>Pro</v>
          </cell>
          <cell r="E21">
            <v>53</v>
          </cell>
          <cell r="F21">
            <v>0</v>
          </cell>
          <cell r="G21">
            <v>3</v>
          </cell>
          <cell r="H21">
            <v>2</v>
          </cell>
          <cell r="I21">
            <v>1</v>
          </cell>
          <cell r="J21">
            <v>3</v>
          </cell>
          <cell r="K21">
            <v>5</v>
          </cell>
          <cell r="L21">
            <v>0</v>
          </cell>
          <cell r="M21">
            <v>1</v>
          </cell>
          <cell r="N21">
            <v>0</v>
          </cell>
          <cell r="O21">
            <v>1</v>
          </cell>
          <cell r="P21">
            <v>3</v>
          </cell>
          <cell r="Q21">
            <v>0</v>
          </cell>
          <cell r="R21">
            <v>0</v>
          </cell>
          <cell r="S21">
            <v>0</v>
          </cell>
          <cell r="T21">
            <v>3</v>
          </cell>
          <cell r="U21">
            <v>0</v>
          </cell>
          <cell r="V21">
            <v>1</v>
          </cell>
          <cell r="W21">
            <v>2</v>
          </cell>
          <cell r="X21">
            <v>0</v>
          </cell>
          <cell r="Y21">
            <v>3</v>
          </cell>
          <cell r="Z21">
            <v>0</v>
          </cell>
          <cell r="AA21">
            <v>5</v>
          </cell>
          <cell r="AB21">
            <v>4</v>
          </cell>
          <cell r="AC21">
            <v>0</v>
          </cell>
          <cell r="AD21">
            <v>8</v>
          </cell>
          <cell r="AE21">
            <v>1</v>
          </cell>
          <cell r="AF21">
            <v>7</v>
          </cell>
        </row>
        <row r="22">
          <cell r="A22" t="str">
            <v>nema aktivnih priključaka</v>
          </cell>
          <cell r="B22" t="str">
            <v>September 2004</v>
          </cell>
          <cell r="C22" t="str">
            <v>Student Active</v>
          </cell>
          <cell r="E22">
            <v>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A23" t="str">
            <v>nema aktivnih priključaka</v>
          </cell>
          <cell r="B23" t="str">
            <v>August 2004</v>
          </cell>
          <cell r="C23" t="str">
            <v>Student Classic</v>
          </cell>
          <cell r="E23">
            <v>1</v>
          </cell>
          <cell r="F23">
            <v>0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A24" t="str">
            <v>nema aktivnih priključaka</v>
          </cell>
          <cell r="B24" t="str">
            <v>July 2004</v>
          </cell>
          <cell r="C24" t="str">
            <v>Student Trend</v>
          </cell>
          <cell r="E24">
            <v>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A25" t="str">
            <v>nema aktivnih priključaka</v>
          </cell>
          <cell r="B25" t="str">
            <v>September 2004</v>
          </cell>
          <cell r="C25" t="str">
            <v>Tarifa 60</v>
          </cell>
          <cell r="E25">
            <v>28</v>
          </cell>
          <cell r="F25">
            <v>0</v>
          </cell>
          <cell r="G25">
            <v>2</v>
          </cell>
          <cell r="H25">
            <v>2</v>
          </cell>
          <cell r="I25">
            <v>0</v>
          </cell>
          <cell r="J25">
            <v>0</v>
          </cell>
          <cell r="K25">
            <v>0</v>
          </cell>
          <cell r="L25">
            <v>1</v>
          </cell>
          <cell r="M25">
            <v>0</v>
          </cell>
          <cell r="N25">
            <v>1</v>
          </cell>
          <cell r="O25">
            <v>16</v>
          </cell>
          <cell r="P25">
            <v>3</v>
          </cell>
          <cell r="Q25">
            <v>2</v>
          </cell>
          <cell r="R25">
            <v>1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A26" t="str">
            <v>nema aktivnih priključaka</v>
          </cell>
          <cell r="B26" t="str">
            <v>July 2004</v>
          </cell>
          <cell r="C26" t="str">
            <v>Tarifa 60</v>
          </cell>
          <cell r="E26">
            <v>2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  <cell r="AE26">
            <v>0</v>
          </cell>
          <cell r="AF26">
            <v>0</v>
          </cell>
        </row>
        <row r="27">
          <cell r="A27" t="str">
            <v>nema aktivnih priključaka</v>
          </cell>
          <cell r="B27" t="str">
            <v>August 2004</v>
          </cell>
          <cell r="C27" t="str">
            <v>Tarifa 60</v>
          </cell>
          <cell r="E27">
            <v>7</v>
          </cell>
          <cell r="F27">
            <v>0</v>
          </cell>
          <cell r="G27">
            <v>2</v>
          </cell>
          <cell r="H27">
            <v>1</v>
          </cell>
          <cell r="I27">
            <v>1</v>
          </cell>
          <cell r="J27">
            <v>1</v>
          </cell>
          <cell r="K27">
            <v>0</v>
          </cell>
          <cell r="L27">
            <v>1</v>
          </cell>
          <cell r="M27">
            <v>0</v>
          </cell>
          <cell r="N27">
            <v>1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A28" t="str">
            <v>nema aktivnih priključaka</v>
          </cell>
          <cell r="B28" t="str">
            <v>October 2004</v>
          </cell>
          <cell r="C28" t="str">
            <v>Tarifa 60</v>
          </cell>
          <cell r="E28">
            <v>83</v>
          </cell>
          <cell r="F28">
            <v>0</v>
          </cell>
          <cell r="G28">
            <v>5</v>
          </cell>
          <cell r="H28">
            <v>3</v>
          </cell>
          <cell r="I28">
            <v>2</v>
          </cell>
          <cell r="J28">
            <v>0</v>
          </cell>
          <cell r="K28">
            <v>1</v>
          </cell>
          <cell r="L28">
            <v>0</v>
          </cell>
          <cell r="M28">
            <v>1</v>
          </cell>
          <cell r="N28">
            <v>8</v>
          </cell>
          <cell r="O28">
            <v>30</v>
          </cell>
          <cell r="P28">
            <v>15</v>
          </cell>
          <cell r="Q28">
            <v>11</v>
          </cell>
          <cell r="R28">
            <v>3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</v>
          </cell>
          <cell r="AA28">
            <v>1</v>
          </cell>
          <cell r="AB28">
            <v>1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A29" t="str">
            <v>nema aktivnih priključaka</v>
          </cell>
          <cell r="B29" t="str">
            <v>June 2004</v>
          </cell>
          <cell r="C29" t="str">
            <v>Tarifa 60</v>
          </cell>
          <cell r="E29">
            <v>3</v>
          </cell>
          <cell r="F29">
            <v>0</v>
          </cell>
          <cell r="G29">
            <v>1</v>
          </cell>
          <cell r="H29">
            <v>0</v>
          </cell>
          <cell r="I29">
            <v>1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A30" t="str">
            <v>nema aktivnih priključaka</v>
          </cell>
          <cell r="B30" t="str">
            <v>August 2004</v>
          </cell>
          <cell r="C30" t="str">
            <v>Trend</v>
          </cell>
          <cell r="E30">
            <v>378</v>
          </cell>
          <cell r="F30">
            <v>0</v>
          </cell>
          <cell r="G30">
            <v>29</v>
          </cell>
          <cell r="H30">
            <v>35</v>
          </cell>
          <cell r="I30">
            <v>18</v>
          </cell>
          <cell r="J30">
            <v>5</v>
          </cell>
          <cell r="K30">
            <v>52</v>
          </cell>
          <cell r="L30">
            <v>55</v>
          </cell>
          <cell r="M30">
            <v>21</v>
          </cell>
          <cell r="N30">
            <v>1</v>
          </cell>
          <cell r="O30">
            <v>44</v>
          </cell>
          <cell r="P30">
            <v>56</v>
          </cell>
          <cell r="Q30">
            <v>8</v>
          </cell>
          <cell r="R30">
            <v>1</v>
          </cell>
          <cell r="S30">
            <v>21</v>
          </cell>
          <cell r="T30">
            <v>13</v>
          </cell>
          <cell r="U30">
            <v>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</v>
          </cell>
          <cell r="AB30">
            <v>12</v>
          </cell>
          <cell r="AC30">
            <v>1</v>
          </cell>
          <cell r="AD30">
            <v>0</v>
          </cell>
          <cell r="AE30">
            <v>0</v>
          </cell>
          <cell r="AF30">
            <v>0</v>
          </cell>
        </row>
        <row r="31">
          <cell r="A31" t="str">
            <v>nema aktivnih priključaka</v>
          </cell>
          <cell r="B31" t="str">
            <v>July 2004</v>
          </cell>
          <cell r="C31" t="str">
            <v>Trend</v>
          </cell>
          <cell r="E31">
            <v>491</v>
          </cell>
          <cell r="F31">
            <v>0</v>
          </cell>
          <cell r="G31">
            <v>103</v>
          </cell>
          <cell r="H31">
            <v>36</v>
          </cell>
          <cell r="I31">
            <v>37</v>
          </cell>
          <cell r="J31">
            <v>12</v>
          </cell>
          <cell r="K31">
            <v>31</v>
          </cell>
          <cell r="L31">
            <v>80</v>
          </cell>
          <cell r="M31">
            <v>36</v>
          </cell>
          <cell r="N31">
            <v>0</v>
          </cell>
          <cell r="O31">
            <v>39</v>
          </cell>
          <cell r="P31">
            <v>69</v>
          </cell>
          <cell r="Q31">
            <v>9</v>
          </cell>
          <cell r="R31">
            <v>4</v>
          </cell>
          <cell r="S31">
            <v>11</v>
          </cell>
          <cell r="T31">
            <v>10</v>
          </cell>
          <cell r="U31">
            <v>0</v>
          </cell>
          <cell r="V31">
            <v>0</v>
          </cell>
          <cell r="W31">
            <v>1</v>
          </cell>
          <cell r="X31">
            <v>0</v>
          </cell>
          <cell r="Y31">
            <v>0</v>
          </cell>
          <cell r="Z31">
            <v>0</v>
          </cell>
          <cell r="AA31">
            <v>4</v>
          </cell>
          <cell r="AB31">
            <v>6</v>
          </cell>
          <cell r="AC31">
            <v>1</v>
          </cell>
          <cell r="AD31">
            <v>0</v>
          </cell>
          <cell r="AE31">
            <v>0</v>
          </cell>
          <cell r="AF31">
            <v>2</v>
          </cell>
        </row>
        <row r="32">
          <cell r="A32" t="str">
            <v>nema aktivnih priključaka</v>
          </cell>
          <cell r="B32" t="str">
            <v>June 2004</v>
          </cell>
          <cell r="C32" t="str">
            <v>Trend</v>
          </cell>
          <cell r="E32">
            <v>555</v>
          </cell>
          <cell r="F32">
            <v>0</v>
          </cell>
          <cell r="G32">
            <v>43</v>
          </cell>
          <cell r="H32">
            <v>54</v>
          </cell>
          <cell r="I32">
            <v>44</v>
          </cell>
          <cell r="J32">
            <v>7</v>
          </cell>
          <cell r="K32">
            <v>42</v>
          </cell>
          <cell r="L32">
            <v>28</v>
          </cell>
          <cell r="M32">
            <v>100</v>
          </cell>
          <cell r="N32">
            <v>3</v>
          </cell>
          <cell r="O32">
            <v>89</v>
          </cell>
          <cell r="P32">
            <v>67</v>
          </cell>
          <cell r="Q32">
            <v>19</v>
          </cell>
          <cell r="R32">
            <v>1</v>
          </cell>
          <cell r="S32">
            <v>31</v>
          </cell>
          <cell r="T32">
            <v>12</v>
          </cell>
          <cell r="U32">
            <v>1</v>
          </cell>
          <cell r="V32">
            <v>0</v>
          </cell>
          <cell r="W32">
            <v>0</v>
          </cell>
          <cell r="X32">
            <v>1</v>
          </cell>
          <cell r="Y32">
            <v>0</v>
          </cell>
          <cell r="Z32">
            <v>0</v>
          </cell>
          <cell r="AA32">
            <v>0</v>
          </cell>
          <cell r="AB32">
            <v>13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A33" t="str">
            <v>nema aktivnih priključaka</v>
          </cell>
          <cell r="B33" t="str">
            <v>October 2004</v>
          </cell>
          <cell r="C33" t="str">
            <v>Trend</v>
          </cell>
          <cell r="E33">
            <v>295</v>
          </cell>
          <cell r="F33">
            <v>1</v>
          </cell>
          <cell r="G33">
            <v>28</v>
          </cell>
          <cell r="H33">
            <v>61</v>
          </cell>
          <cell r="I33">
            <v>57</v>
          </cell>
          <cell r="J33">
            <v>5</v>
          </cell>
          <cell r="K33">
            <v>12</v>
          </cell>
          <cell r="L33">
            <v>32</v>
          </cell>
          <cell r="M33">
            <v>16</v>
          </cell>
          <cell r="N33">
            <v>2</v>
          </cell>
          <cell r="O33">
            <v>24</v>
          </cell>
          <cell r="P33">
            <v>17</v>
          </cell>
          <cell r="Q33">
            <v>12</v>
          </cell>
          <cell r="R33">
            <v>1</v>
          </cell>
          <cell r="S33">
            <v>2</v>
          </cell>
          <cell r="T33">
            <v>3</v>
          </cell>
          <cell r="U33">
            <v>0</v>
          </cell>
          <cell r="V33">
            <v>0</v>
          </cell>
          <cell r="W33">
            <v>1</v>
          </cell>
          <cell r="X33">
            <v>2</v>
          </cell>
          <cell r="Y33">
            <v>1</v>
          </cell>
          <cell r="Z33">
            <v>4</v>
          </cell>
          <cell r="AA33">
            <v>6</v>
          </cell>
          <cell r="AB33">
            <v>7</v>
          </cell>
          <cell r="AC33">
            <v>1</v>
          </cell>
          <cell r="AD33">
            <v>0</v>
          </cell>
          <cell r="AE33">
            <v>0</v>
          </cell>
          <cell r="AF33">
            <v>0</v>
          </cell>
        </row>
        <row r="34">
          <cell r="A34" t="str">
            <v>nema aktivnih priključaka</v>
          </cell>
          <cell r="B34" t="str">
            <v>September 2004</v>
          </cell>
          <cell r="C34" t="str">
            <v>Trend</v>
          </cell>
          <cell r="E34">
            <v>353</v>
          </cell>
          <cell r="F34">
            <v>1</v>
          </cell>
          <cell r="G34">
            <v>22</v>
          </cell>
          <cell r="H34">
            <v>27</v>
          </cell>
          <cell r="I34">
            <v>54</v>
          </cell>
          <cell r="J34">
            <v>3</v>
          </cell>
          <cell r="K34">
            <v>59</v>
          </cell>
          <cell r="L34">
            <v>29</v>
          </cell>
          <cell r="M34">
            <v>36</v>
          </cell>
          <cell r="N34">
            <v>1</v>
          </cell>
          <cell r="O34">
            <v>43</v>
          </cell>
          <cell r="P34">
            <v>42</v>
          </cell>
          <cell r="Q34">
            <v>7</v>
          </cell>
          <cell r="R34">
            <v>1</v>
          </cell>
          <cell r="S34">
            <v>6</v>
          </cell>
          <cell r="T34">
            <v>6</v>
          </cell>
          <cell r="U34">
            <v>0</v>
          </cell>
          <cell r="V34">
            <v>0</v>
          </cell>
          <cell r="W34">
            <v>1</v>
          </cell>
          <cell r="X34">
            <v>0</v>
          </cell>
          <cell r="Y34">
            <v>0</v>
          </cell>
          <cell r="Z34">
            <v>0</v>
          </cell>
          <cell r="AA34">
            <v>6</v>
          </cell>
          <cell r="AB34">
            <v>9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A35" t="str">
            <v>podaci u pripremi</v>
          </cell>
          <cell r="B35" t="str">
            <v>April 2004</v>
          </cell>
        </row>
        <row r="36">
          <cell r="A36" t="str">
            <v>podaci u pripremi</v>
          </cell>
          <cell r="B36" t="str">
            <v>May 2004</v>
          </cell>
        </row>
        <row r="37">
          <cell r="A37" t="str">
            <v>Privatni korisnici</v>
          </cell>
          <cell r="B37" t="str">
            <v>July 2004</v>
          </cell>
          <cell r="C37" t="str">
            <v>Active</v>
          </cell>
          <cell r="E37">
            <v>1610</v>
          </cell>
          <cell r="F37">
            <v>4</v>
          </cell>
          <cell r="G37">
            <v>18</v>
          </cell>
          <cell r="H37">
            <v>14</v>
          </cell>
          <cell r="I37">
            <v>62</v>
          </cell>
          <cell r="J37">
            <v>64</v>
          </cell>
          <cell r="K37">
            <v>100</v>
          </cell>
          <cell r="L37">
            <v>111</v>
          </cell>
          <cell r="M37">
            <v>104</v>
          </cell>
          <cell r="N37">
            <v>135</v>
          </cell>
          <cell r="O37">
            <v>117</v>
          </cell>
          <cell r="P37">
            <v>111</v>
          </cell>
          <cell r="Q37">
            <v>111</v>
          </cell>
          <cell r="R37">
            <v>101</v>
          </cell>
          <cell r="S37">
            <v>71</v>
          </cell>
          <cell r="T37">
            <v>81</v>
          </cell>
          <cell r="U37">
            <v>59</v>
          </cell>
          <cell r="V37">
            <v>27</v>
          </cell>
          <cell r="W37">
            <v>40</v>
          </cell>
          <cell r="X37">
            <v>44</v>
          </cell>
          <cell r="Y37">
            <v>31</v>
          </cell>
          <cell r="Z37">
            <v>24</v>
          </cell>
          <cell r="AA37">
            <v>69</v>
          </cell>
          <cell r="AB37">
            <v>31</v>
          </cell>
          <cell r="AC37">
            <v>31</v>
          </cell>
          <cell r="AD37">
            <v>20</v>
          </cell>
          <cell r="AE37">
            <v>6</v>
          </cell>
          <cell r="AF37">
            <v>24</v>
          </cell>
        </row>
        <row r="38">
          <cell r="A38" t="str">
            <v>Privatni korisnici</v>
          </cell>
          <cell r="B38" t="str">
            <v>September 2004</v>
          </cell>
          <cell r="C38" t="str">
            <v>Active</v>
          </cell>
          <cell r="E38">
            <v>1569</v>
          </cell>
          <cell r="F38">
            <v>4</v>
          </cell>
          <cell r="G38">
            <v>21</v>
          </cell>
          <cell r="H38">
            <v>16</v>
          </cell>
          <cell r="I38">
            <v>65</v>
          </cell>
          <cell r="J38">
            <v>92</v>
          </cell>
          <cell r="K38">
            <v>88</v>
          </cell>
          <cell r="L38">
            <v>108</v>
          </cell>
          <cell r="M38">
            <v>122</v>
          </cell>
          <cell r="N38">
            <v>116</v>
          </cell>
          <cell r="O38">
            <v>126</v>
          </cell>
          <cell r="P38">
            <v>103</v>
          </cell>
          <cell r="Q38">
            <v>94</v>
          </cell>
          <cell r="R38">
            <v>90</v>
          </cell>
          <cell r="S38">
            <v>92</v>
          </cell>
          <cell r="T38">
            <v>57</v>
          </cell>
          <cell r="U38">
            <v>45</v>
          </cell>
          <cell r="V38">
            <v>36</v>
          </cell>
          <cell r="W38">
            <v>45</v>
          </cell>
          <cell r="X38">
            <v>45</v>
          </cell>
          <cell r="Y38">
            <v>23</v>
          </cell>
          <cell r="Z38">
            <v>22</v>
          </cell>
          <cell r="AA38">
            <v>59</v>
          </cell>
          <cell r="AB38">
            <v>37</v>
          </cell>
          <cell r="AC38">
            <v>23</v>
          </cell>
          <cell r="AD38">
            <v>9</v>
          </cell>
          <cell r="AE38">
            <v>9</v>
          </cell>
          <cell r="AF38">
            <v>22</v>
          </cell>
        </row>
        <row r="39">
          <cell r="A39" t="str">
            <v>Privatni korisnici</v>
          </cell>
          <cell r="B39" t="str">
            <v>June 2004</v>
          </cell>
          <cell r="C39" t="str">
            <v>Active</v>
          </cell>
          <cell r="E39">
            <v>1593</v>
          </cell>
          <cell r="F39">
            <v>3</v>
          </cell>
          <cell r="G39">
            <v>25</v>
          </cell>
          <cell r="H39">
            <v>14</v>
          </cell>
          <cell r="I39">
            <v>62</v>
          </cell>
          <cell r="J39">
            <v>91</v>
          </cell>
          <cell r="K39">
            <v>89</v>
          </cell>
          <cell r="L39">
            <v>100</v>
          </cell>
          <cell r="M39">
            <v>115</v>
          </cell>
          <cell r="N39">
            <v>120</v>
          </cell>
          <cell r="O39">
            <v>121</v>
          </cell>
          <cell r="P39">
            <v>132</v>
          </cell>
          <cell r="Q39">
            <v>97</v>
          </cell>
          <cell r="R39">
            <v>84</v>
          </cell>
          <cell r="S39">
            <v>65</v>
          </cell>
          <cell r="T39">
            <v>54</v>
          </cell>
          <cell r="U39">
            <v>51</v>
          </cell>
          <cell r="V39">
            <v>57</v>
          </cell>
          <cell r="W39">
            <v>42</v>
          </cell>
          <cell r="X39">
            <v>38</v>
          </cell>
          <cell r="Y39">
            <v>36</v>
          </cell>
          <cell r="Z39">
            <v>20</v>
          </cell>
          <cell r="AA39">
            <v>72</v>
          </cell>
          <cell r="AB39">
            <v>34</v>
          </cell>
          <cell r="AC39">
            <v>20</v>
          </cell>
          <cell r="AD39">
            <v>14</v>
          </cell>
          <cell r="AE39">
            <v>6</v>
          </cell>
          <cell r="AF39">
            <v>31</v>
          </cell>
        </row>
        <row r="40">
          <cell r="A40" t="str">
            <v>Privatni korisnici</v>
          </cell>
          <cell r="B40" t="str">
            <v>August 2004</v>
          </cell>
          <cell r="C40" t="str">
            <v>Active</v>
          </cell>
          <cell r="E40">
            <v>1577</v>
          </cell>
          <cell r="F40">
            <v>3</v>
          </cell>
          <cell r="G40">
            <v>21</v>
          </cell>
          <cell r="H40">
            <v>16</v>
          </cell>
          <cell r="I40">
            <v>62</v>
          </cell>
          <cell r="J40">
            <v>79</v>
          </cell>
          <cell r="K40">
            <v>94</v>
          </cell>
          <cell r="L40">
            <v>95</v>
          </cell>
          <cell r="M40">
            <v>123</v>
          </cell>
          <cell r="N40">
            <v>139</v>
          </cell>
          <cell r="O40">
            <v>126</v>
          </cell>
          <cell r="P40">
            <v>105</v>
          </cell>
          <cell r="Q40">
            <v>101</v>
          </cell>
          <cell r="R40">
            <v>105</v>
          </cell>
          <cell r="S40">
            <v>72</v>
          </cell>
          <cell r="T40">
            <v>70</v>
          </cell>
          <cell r="U40">
            <v>54</v>
          </cell>
          <cell r="V40">
            <v>41</v>
          </cell>
          <cell r="W40">
            <v>39</v>
          </cell>
          <cell r="X40">
            <v>33</v>
          </cell>
          <cell r="Y40">
            <v>20</v>
          </cell>
          <cell r="Z40">
            <v>22</v>
          </cell>
          <cell r="AA40">
            <v>56</v>
          </cell>
          <cell r="AB40">
            <v>37</v>
          </cell>
          <cell r="AC40">
            <v>24</v>
          </cell>
          <cell r="AD40">
            <v>8</v>
          </cell>
          <cell r="AE40">
            <v>9</v>
          </cell>
          <cell r="AF40">
            <v>23</v>
          </cell>
        </row>
        <row r="41">
          <cell r="A41" t="str">
            <v>Privatni korisnici</v>
          </cell>
          <cell r="B41" t="str">
            <v>October 2004</v>
          </cell>
          <cell r="C41" t="str">
            <v>Active</v>
          </cell>
          <cell r="E41">
            <v>1547</v>
          </cell>
          <cell r="F41">
            <v>4</v>
          </cell>
          <cell r="G41">
            <v>20</v>
          </cell>
          <cell r="H41">
            <v>13</v>
          </cell>
          <cell r="I41">
            <v>62</v>
          </cell>
          <cell r="J41">
            <v>94</v>
          </cell>
          <cell r="K41">
            <v>89</v>
          </cell>
          <cell r="L41">
            <v>104</v>
          </cell>
          <cell r="M41">
            <v>125</v>
          </cell>
          <cell r="N41">
            <v>118</v>
          </cell>
          <cell r="O41">
            <v>95</v>
          </cell>
          <cell r="P41">
            <v>110</v>
          </cell>
          <cell r="Q41">
            <v>97</v>
          </cell>
          <cell r="R41">
            <v>93</v>
          </cell>
          <cell r="S41">
            <v>70</v>
          </cell>
          <cell r="T41">
            <v>71</v>
          </cell>
          <cell r="U41">
            <v>54</v>
          </cell>
          <cell r="V41">
            <v>40</v>
          </cell>
          <cell r="W41">
            <v>41</v>
          </cell>
          <cell r="X41">
            <v>26</v>
          </cell>
          <cell r="Y41">
            <v>32</v>
          </cell>
          <cell r="Z41">
            <v>29</v>
          </cell>
          <cell r="AA41">
            <v>60</v>
          </cell>
          <cell r="AB41">
            <v>38</v>
          </cell>
          <cell r="AC41">
            <v>20</v>
          </cell>
          <cell r="AD41">
            <v>13</v>
          </cell>
          <cell r="AE41">
            <v>5</v>
          </cell>
          <cell r="AF41">
            <v>24</v>
          </cell>
        </row>
        <row r="42">
          <cell r="A42" t="str">
            <v>Privatni korisnici</v>
          </cell>
          <cell r="B42" t="str">
            <v>August 2004</v>
          </cell>
          <cell r="C42" t="str">
            <v>Buba</v>
          </cell>
          <cell r="E42">
            <v>27</v>
          </cell>
          <cell r="F42">
            <v>0</v>
          </cell>
          <cell r="G42">
            <v>21</v>
          </cell>
          <cell r="H42">
            <v>5</v>
          </cell>
          <cell r="I42">
            <v>0</v>
          </cell>
          <cell r="J42">
            <v>0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A43" t="str">
            <v>Privatni korisnici</v>
          </cell>
          <cell r="B43" t="str">
            <v>July 2004</v>
          </cell>
          <cell r="C43" t="str">
            <v>Buba</v>
          </cell>
          <cell r="E43">
            <v>27</v>
          </cell>
          <cell r="F43">
            <v>0</v>
          </cell>
          <cell r="G43">
            <v>20</v>
          </cell>
          <cell r="H43">
            <v>5</v>
          </cell>
          <cell r="I43">
            <v>1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A44" t="str">
            <v>Privatni korisnici</v>
          </cell>
          <cell r="B44" t="str">
            <v>June 2004</v>
          </cell>
          <cell r="C44" t="str">
            <v>Buba</v>
          </cell>
          <cell r="E44">
            <v>27</v>
          </cell>
          <cell r="F44">
            <v>0</v>
          </cell>
          <cell r="G44">
            <v>19</v>
          </cell>
          <cell r="H44">
            <v>6</v>
          </cell>
          <cell r="I44">
            <v>1</v>
          </cell>
          <cell r="J44">
            <v>0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A45" t="str">
            <v>Privatni korisnici</v>
          </cell>
          <cell r="B45" t="str">
            <v>October 2004</v>
          </cell>
          <cell r="C45" t="str">
            <v>Buba</v>
          </cell>
          <cell r="E45">
            <v>24</v>
          </cell>
          <cell r="F45">
            <v>0</v>
          </cell>
          <cell r="G45">
            <v>18</v>
          </cell>
          <cell r="H45">
            <v>4</v>
          </cell>
          <cell r="I45">
            <v>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 t="str">
            <v>Privatni korisnici</v>
          </cell>
          <cell r="B46" t="str">
            <v>September 2004</v>
          </cell>
          <cell r="C46" t="str">
            <v>Buba</v>
          </cell>
          <cell r="E46">
            <v>25</v>
          </cell>
          <cell r="F46">
            <v>0</v>
          </cell>
          <cell r="G46">
            <v>22</v>
          </cell>
          <cell r="H46">
            <v>2</v>
          </cell>
          <cell r="I46">
            <v>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A47" t="str">
            <v>Privatni korisnici</v>
          </cell>
          <cell r="B47" t="str">
            <v>September 2004</v>
          </cell>
          <cell r="C47" t="str">
            <v>Classic</v>
          </cell>
          <cell r="E47">
            <v>37569</v>
          </cell>
          <cell r="F47">
            <v>59</v>
          </cell>
          <cell r="G47">
            <v>99</v>
          </cell>
          <cell r="H47">
            <v>316</v>
          </cell>
          <cell r="I47">
            <v>2253</v>
          </cell>
          <cell r="J47">
            <v>3822</v>
          </cell>
          <cell r="K47">
            <v>4688</v>
          </cell>
          <cell r="L47">
            <v>4527</v>
          </cell>
          <cell r="M47">
            <v>3958</v>
          </cell>
          <cell r="N47">
            <v>3364</v>
          </cell>
          <cell r="O47">
            <v>2625</v>
          </cell>
          <cell r="P47">
            <v>2147</v>
          </cell>
          <cell r="Q47">
            <v>1768</v>
          </cell>
          <cell r="R47">
            <v>1401</v>
          </cell>
          <cell r="S47">
            <v>1135</v>
          </cell>
          <cell r="T47">
            <v>905</v>
          </cell>
          <cell r="U47">
            <v>666</v>
          </cell>
          <cell r="V47">
            <v>557</v>
          </cell>
          <cell r="W47">
            <v>458</v>
          </cell>
          <cell r="X47">
            <v>380</v>
          </cell>
          <cell r="Y47">
            <v>328</v>
          </cell>
          <cell r="Z47">
            <v>253</v>
          </cell>
          <cell r="AA47">
            <v>726</v>
          </cell>
          <cell r="AB47">
            <v>399</v>
          </cell>
          <cell r="AC47">
            <v>229</v>
          </cell>
          <cell r="AD47">
            <v>138</v>
          </cell>
          <cell r="AE47">
            <v>95</v>
          </cell>
          <cell r="AF47">
            <v>273</v>
          </cell>
        </row>
        <row r="48">
          <cell r="A48" t="str">
            <v>Privatni korisnici</v>
          </cell>
          <cell r="B48" t="str">
            <v>August 2004</v>
          </cell>
          <cell r="C48" t="str">
            <v>Classic</v>
          </cell>
          <cell r="E48">
            <v>37954</v>
          </cell>
          <cell r="F48">
            <v>60</v>
          </cell>
          <cell r="G48">
            <v>100</v>
          </cell>
          <cell r="H48">
            <v>327</v>
          </cell>
          <cell r="I48">
            <v>2238</v>
          </cell>
          <cell r="J48">
            <v>3647</v>
          </cell>
          <cell r="K48">
            <v>4579</v>
          </cell>
          <cell r="L48">
            <v>4419</v>
          </cell>
          <cell r="M48">
            <v>4094</v>
          </cell>
          <cell r="N48">
            <v>3498</v>
          </cell>
          <cell r="O48">
            <v>2831</v>
          </cell>
          <cell r="P48">
            <v>2240</v>
          </cell>
          <cell r="Q48">
            <v>1806</v>
          </cell>
          <cell r="R48">
            <v>1406</v>
          </cell>
          <cell r="S48">
            <v>1124</v>
          </cell>
          <cell r="T48">
            <v>944</v>
          </cell>
          <cell r="U48">
            <v>734</v>
          </cell>
          <cell r="V48">
            <v>610</v>
          </cell>
          <cell r="W48">
            <v>476</v>
          </cell>
          <cell r="X48">
            <v>377</v>
          </cell>
          <cell r="Y48">
            <v>349</v>
          </cell>
          <cell r="Z48">
            <v>261</v>
          </cell>
          <cell r="AA48">
            <v>732</v>
          </cell>
          <cell r="AB48">
            <v>379</v>
          </cell>
          <cell r="AC48">
            <v>210</v>
          </cell>
          <cell r="AD48">
            <v>166</v>
          </cell>
          <cell r="AE48">
            <v>77</v>
          </cell>
          <cell r="AF48">
            <v>270</v>
          </cell>
        </row>
        <row r="49">
          <cell r="A49" t="str">
            <v>Privatni korisnici</v>
          </cell>
          <cell r="B49" t="str">
            <v>July 2004</v>
          </cell>
          <cell r="C49" t="str">
            <v>Classic</v>
          </cell>
          <cell r="E49">
            <v>38292</v>
          </cell>
          <cell r="F49">
            <v>59</v>
          </cell>
          <cell r="G49">
            <v>83</v>
          </cell>
          <cell r="H49">
            <v>292</v>
          </cell>
          <cell r="I49">
            <v>2239</v>
          </cell>
          <cell r="J49">
            <v>3371</v>
          </cell>
          <cell r="K49">
            <v>4255</v>
          </cell>
          <cell r="L49">
            <v>4331</v>
          </cell>
          <cell r="M49">
            <v>4096</v>
          </cell>
          <cell r="N49">
            <v>3454</v>
          </cell>
          <cell r="O49">
            <v>2903</v>
          </cell>
          <cell r="P49">
            <v>2397</v>
          </cell>
          <cell r="Q49">
            <v>1893</v>
          </cell>
          <cell r="R49">
            <v>1522</v>
          </cell>
          <cell r="S49">
            <v>1184</v>
          </cell>
          <cell r="T49">
            <v>961</v>
          </cell>
          <cell r="U49">
            <v>825</v>
          </cell>
          <cell r="V49">
            <v>642</v>
          </cell>
          <cell r="W49">
            <v>544</v>
          </cell>
          <cell r="X49">
            <v>428</v>
          </cell>
          <cell r="Y49">
            <v>386</v>
          </cell>
          <cell r="Z49">
            <v>355</v>
          </cell>
          <cell r="AA49">
            <v>842</v>
          </cell>
          <cell r="AB49">
            <v>421</v>
          </cell>
          <cell r="AC49">
            <v>234</v>
          </cell>
          <cell r="AD49">
            <v>175</v>
          </cell>
          <cell r="AE49">
            <v>86</v>
          </cell>
          <cell r="AF49">
            <v>314</v>
          </cell>
        </row>
        <row r="50">
          <cell r="A50" t="str">
            <v>Privatni korisnici</v>
          </cell>
          <cell r="B50" t="str">
            <v>June 2004</v>
          </cell>
          <cell r="C50" t="str">
            <v>Classic</v>
          </cell>
          <cell r="E50">
            <v>38351</v>
          </cell>
          <cell r="F50">
            <v>56</v>
          </cell>
          <cell r="G50">
            <v>75</v>
          </cell>
          <cell r="H50">
            <v>326</v>
          </cell>
          <cell r="I50">
            <v>2320</v>
          </cell>
          <cell r="J50">
            <v>3734</v>
          </cell>
          <cell r="K50">
            <v>4525</v>
          </cell>
          <cell r="L50">
            <v>4521</v>
          </cell>
          <cell r="M50">
            <v>4118</v>
          </cell>
          <cell r="N50">
            <v>3342</v>
          </cell>
          <cell r="O50">
            <v>2792</v>
          </cell>
          <cell r="P50">
            <v>2237</v>
          </cell>
          <cell r="Q50">
            <v>1802</v>
          </cell>
          <cell r="R50">
            <v>1400</v>
          </cell>
          <cell r="S50">
            <v>1149</v>
          </cell>
          <cell r="T50">
            <v>908</v>
          </cell>
          <cell r="U50">
            <v>735</v>
          </cell>
          <cell r="V50">
            <v>645</v>
          </cell>
          <cell r="W50">
            <v>477</v>
          </cell>
          <cell r="X50">
            <v>415</v>
          </cell>
          <cell r="Y50">
            <v>303</v>
          </cell>
          <cell r="Z50">
            <v>285</v>
          </cell>
          <cell r="AA50">
            <v>838</v>
          </cell>
          <cell r="AB50">
            <v>429</v>
          </cell>
          <cell r="AC50">
            <v>272</v>
          </cell>
          <cell r="AD50">
            <v>173</v>
          </cell>
          <cell r="AE50">
            <v>126</v>
          </cell>
          <cell r="AF50">
            <v>348</v>
          </cell>
        </row>
        <row r="51">
          <cell r="A51" t="str">
            <v>Privatni korisnici</v>
          </cell>
          <cell r="B51" t="str">
            <v>October 2004</v>
          </cell>
          <cell r="C51" t="str">
            <v>Classic</v>
          </cell>
          <cell r="E51">
            <v>37340</v>
          </cell>
          <cell r="F51">
            <v>61</v>
          </cell>
          <cell r="G51">
            <v>107</v>
          </cell>
          <cell r="H51">
            <v>294</v>
          </cell>
          <cell r="I51">
            <v>2168</v>
          </cell>
          <cell r="J51">
            <v>3845</v>
          </cell>
          <cell r="K51">
            <v>4684</v>
          </cell>
          <cell r="L51">
            <v>4403</v>
          </cell>
          <cell r="M51">
            <v>3989</v>
          </cell>
          <cell r="N51">
            <v>3447</v>
          </cell>
          <cell r="O51">
            <v>2741</v>
          </cell>
          <cell r="P51">
            <v>2192</v>
          </cell>
          <cell r="Q51">
            <v>1685</v>
          </cell>
          <cell r="R51">
            <v>1334</v>
          </cell>
          <cell r="S51">
            <v>1116</v>
          </cell>
          <cell r="T51">
            <v>866</v>
          </cell>
          <cell r="U51">
            <v>685</v>
          </cell>
          <cell r="V51">
            <v>560</v>
          </cell>
          <cell r="W51">
            <v>480</v>
          </cell>
          <cell r="X51">
            <v>378</v>
          </cell>
          <cell r="Y51">
            <v>337</v>
          </cell>
          <cell r="Z51">
            <v>245</v>
          </cell>
          <cell r="AA51">
            <v>679</v>
          </cell>
          <cell r="AB51">
            <v>359</v>
          </cell>
          <cell r="AC51">
            <v>213</v>
          </cell>
          <cell r="AD51">
            <v>128</v>
          </cell>
          <cell r="AE51">
            <v>94</v>
          </cell>
          <cell r="AF51">
            <v>250</v>
          </cell>
        </row>
        <row r="52">
          <cell r="A52" t="str">
            <v>Privatni korisnici</v>
          </cell>
          <cell r="B52" t="str">
            <v>July 2004</v>
          </cell>
          <cell r="C52" t="str">
            <v>DATA tariff</v>
          </cell>
          <cell r="E52">
            <v>106</v>
          </cell>
          <cell r="F52">
            <v>0</v>
          </cell>
          <cell r="G52">
            <v>23</v>
          </cell>
          <cell r="H52">
            <v>57</v>
          </cell>
          <cell r="I52">
            <v>9</v>
          </cell>
          <cell r="J52">
            <v>5</v>
          </cell>
          <cell r="K52">
            <v>3</v>
          </cell>
          <cell r="L52">
            <v>2</v>
          </cell>
          <cell r="M52">
            <v>1</v>
          </cell>
          <cell r="N52">
            <v>1</v>
          </cell>
          <cell r="O52">
            <v>0</v>
          </cell>
          <cell r="P52">
            <v>2</v>
          </cell>
          <cell r="Q52">
            <v>1</v>
          </cell>
          <cell r="R52">
            <v>1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A53" t="str">
            <v>Privatni korisnici</v>
          </cell>
          <cell r="B53" t="str">
            <v>June 2004</v>
          </cell>
          <cell r="C53" t="str">
            <v>DATA tariff</v>
          </cell>
          <cell r="E53">
            <v>114</v>
          </cell>
          <cell r="F53">
            <v>0</v>
          </cell>
          <cell r="G53">
            <v>23</v>
          </cell>
          <cell r="H53">
            <v>63</v>
          </cell>
          <cell r="I53">
            <v>10</v>
          </cell>
          <cell r="J53">
            <v>4</v>
          </cell>
          <cell r="K53">
            <v>7</v>
          </cell>
          <cell r="L53">
            <v>2</v>
          </cell>
          <cell r="M53">
            <v>2</v>
          </cell>
          <cell r="N53">
            <v>0</v>
          </cell>
          <cell r="O53">
            <v>0</v>
          </cell>
          <cell r="P53">
            <v>1</v>
          </cell>
          <cell r="Q53">
            <v>0</v>
          </cell>
          <cell r="R53">
            <v>1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A54" t="str">
            <v>Privatni korisnici</v>
          </cell>
          <cell r="B54" t="str">
            <v>October 2004</v>
          </cell>
          <cell r="C54" t="str">
            <v>DATA tariff</v>
          </cell>
          <cell r="E54">
            <v>86</v>
          </cell>
          <cell r="F54">
            <v>0</v>
          </cell>
          <cell r="G54">
            <v>15</v>
          </cell>
          <cell r="H54">
            <v>52</v>
          </cell>
          <cell r="I54">
            <v>9</v>
          </cell>
          <cell r="J54">
            <v>4</v>
          </cell>
          <cell r="K54">
            <v>2</v>
          </cell>
          <cell r="L54">
            <v>3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A55" t="str">
            <v>Privatni korisnici</v>
          </cell>
          <cell r="B55" t="str">
            <v>September 2004</v>
          </cell>
          <cell r="C55" t="str">
            <v>DATA tariff</v>
          </cell>
          <cell r="E55">
            <v>95</v>
          </cell>
          <cell r="F55">
            <v>0</v>
          </cell>
          <cell r="G55">
            <v>14</v>
          </cell>
          <cell r="H55">
            <v>57</v>
          </cell>
          <cell r="I55">
            <v>9</v>
          </cell>
          <cell r="J55">
            <v>4</v>
          </cell>
          <cell r="K55">
            <v>2</v>
          </cell>
          <cell r="L55">
            <v>3</v>
          </cell>
          <cell r="M55">
            <v>0</v>
          </cell>
          <cell r="N55">
            <v>2</v>
          </cell>
          <cell r="O55">
            <v>0</v>
          </cell>
          <cell r="P55">
            <v>0</v>
          </cell>
          <cell r="Q55">
            <v>1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1</v>
          </cell>
          <cell r="W55">
            <v>0</v>
          </cell>
          <cell r="X55">
            <v>0</v>
          </cell>
          <cell r="Y55">
            <v>0</v>
          </cell>
          <cell r="Z55">
            <v>1</v>
          </cell>
          <cell r="AA55">
            <v>0</v>
          </cell>
          <cell r="AB55">
            <v>0</v>
          </cell>
          <cell r="AC55">
            <v>1</v>
          </cell>
          <cell r="AD55">
            <v>0</v>
          </cell>
          <cell r="AE55">
            <v>0</v>
          </cell>
          <cell r="AF55">
            <v>0</v>
          </cell>
        </row>
        <row r="56">
          <cell r="A56" t="str">
            <v>Privatni korisnici</v>
          </cell>
          <cell r="B56" t="str">
            <v>August 2004</v>
          </cell>
          <cell r="C56" t="str">
            <v>DATA tariff</v>
          </cell>
          <cell r="E56">
            <v>102</v>
          </cell>
          <cell r="F56">
            <v>0</v>
          </cell>
          <cell r="G56">
            <v>19</v>
          </cell>
          <cell r="H56">
            <v>54</v>
          </cell>
          <cell r="I56">
            <v>14</v>
          </cell>
          <cell r="J56">
            <v>6</v>
          </cell>
          <cell r="K56">
            <v>4</v>
          </cell>
          <cell r="L56">
            <v>1</v>
          </cell>
          <cell r="M56">
            <v>1</v>
          </cell>
          <cell r="N56">
            <v>0</v>
          </cell>
          <cell r="O56">
            <v>0</v>
          </cell>
          <cell r="P56">
            <v>1</v>
          </cell>
          <cell r="Q56">
            <v>1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1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A57" t="str">
            <v>Privatni korisnici</v>
          </cell>
          <cell r="B57" t="str">
            <v>August 2004</v>
          </cell>
          <cell r="C57" t="str">
            <v>Mobile Internet</v>
          </cell>
          <cell r="E57">
            <v>15</v>
          </cell>
          <cell r="F57">
            <v>0</v>
          </cell>
          <cell r="G57">
            <v>0</v>
          </cell>
          <cell r="H57">
            <v>0</v>
          </cell>
          <cell r="I57">
            <v>7</v>
          </cell>
          <cell r="J57">
            <v>0</v>
          </cell>
          <cell r="K57">
            <v>2</v>
          </cell>
          <cell r="L57">
            <v>1</v>
          </cell>
          <cell r="M57">
            <v>2</v>
          </cell>
          <cell r="N57">
            <v>1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1</v>
          </cell>
          <cell r="AB57">
            <v>0</v>
          </cell>
          <cell r="AC57">
            <v>0</v>
          </cell>
          <cell r="AD57">
            <v>1</v>
          </cell>
          <cell r="AE57">
            <v>0</v>
          </cell>
          <cell r="AF57">
            <v>0</v>
          </cell>
        </row>
        <row r="58">
          <cell r="A58" t="str">
            <v>Privatni korisnici</v>
          </cell>
          <cell r="B58" t="str">
            <v>July 2004</v>
          </cell>
          <cell r="C58" t="str">
            <v>Mobile Internet</v>
          </cell>
          <cell r="E58">
            <v>14</v>
          </cell>
          <cell r="F58">
            <v>0</v>
          </cell>
          <cell r="G58">
            <v>0</v>
          </cell>
          <cell r="H58">
            <v>0</v>
          </cell>
          <cell r="I58">
            <v>6</v>
          </cell>
          <cell r="J58">
            <v>1</v>
          </cell>
          <cell r="K58">
            <v>0</v>
          </cell>
          <cell r="L58">
            <v>1</v>
          </cell>
          <cell r="M58">
            <v>0</v>
          </cell>
          <cell r="N58">
            <v>1</v>
          </cell>
          <cell r="O58">
            <v>0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1</v>
          </cell>
          <cell r="AB58">
            <v>0</v>
          </cell>
          <cell r="AC58">
            <v>1</v>
          </cell>
          <cell r="AD58">
            <v>0</v>
          </cell>
          <cell r="AE58">
            <v>1</v>
          </cell>
          <cell r="AF58">
            <v>0</v>
          </cell>
        </row>
        <row r="59">
          <cell r="A59" t="str">
            <v>Privatni korisnici</v>
          </cell>
          <cell r="B59" t="str">
            <v>June 2004</v>
          </cell>
          <cell r="C59" t="str">
            <v>Mobile Internet</v>
          </cell>
          <cell r="E59">
            <v>12</v>
          </cell>
          <cell r="F59">
            <v>0</v>
          </cell>
          <cell r="G59">
            <v>0</v>
          </cell>
          <cell r="H59">
            <v>0</v>
          </cell>
          <cell r="I59">
            <v>1</v>
          </cell>
          <cell r="J59">
            <v>2</v>
          </cell>
          <cell r="K59">
            <v>2</v>
          </cell>
          <cell r="L59">
            <v>2</v>
          </cell>
          <cell r="M59">
            <v>1</v>
          </cell>
          <cell r="N59">
            <v>0</v>
          </cell>
          <cell r="O59">
            <v>0</v>
          </cell>
          <cell r="P59">
            <v>2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0</v>
          </cell>
          <cell r="AE59">
            <v>0</v>
          </cell>
          <cell r="AF59">
            <v>1</v>
          </cell>
        </row>
        <row r="60">
          <cell r="A60" t="str">
            <v>Privatni korisnici</v>
          </cell>
          <cell r="B60" t="str">
            <v>October 2004</v>
          </cell>
          <cell r="C60" t="str">
            <v>Mobile Internet</v>
          </cell>
          <cell r="E60">
            <v>14</v>
          </cell>
          <cell r="F60">
            <v>0</v>
          </cell>
          <cell r="G60">
            <v>0</v>
          </cell>
          <cell r="H60">
            <v>0</v>
          </cell>
          <cell r="I60">
            <v>11</v>
          </cell>
          <cell r="J60">
            <v>2</v>
          </cell>
          <cell r="K60">
            <v>0</v>
          </cell>
          <cell r="L60">
            <v>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A61" t="str">
            <v>Privatni korisnici</v>
          </cell>
          <cell r="B61" t="str">
            <v>September 2004</v>
          </cell>
          <cell r="C61" t="str">
            <v>Mobile Internet</v>
          </cell>
          <cell r="E61">
            <v>17</v>
          </cell>
          <cell r="F61">
            <v>0</v>
          </cell>
          <cell r="G61">
            <v>2</v>
          </cell>
          <cell r="H61">
            <v>0</v>
          </cell>
          <cell r="I61">
            <v>10</v>
          </cell>
          <cell r="J61">
            <v>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1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A62" t="str">
            <v>Privatni korisnici</v>
          </cell>
          <cell r="B62" t="str">
            <v>June 2004</v>
          </cell>
          <cell r="C62" t="str">
            <v>Pro</v>
          </cell>
          <cell r="E62">
            <v>5138</v>
          </cell>
          <cell r="F62">
            <v>42</v>
          </cell>
          <cell r="G62">
            <v>22</v>
          </cell>
          <cell r="H62">
            <v>17</v>
          </cell>
          <cell r="I62">
            <v>29</v>
          </cell>
          <cell r="J62">
            <v>57</v>
          </cell>
          <cell r="K62">
            <v>141</v>
          </cell>
          <cell r="L62">
            <v>122</v>
          </cell>
          <cell r="M62">
            <v>161</v>
          </cell>
          <cell r="N62">
            <v>189</v>
          </cell>
          <cell r="O62">
            <v>207</v>
          </cell>
          <cell r="P62">
            <v>247</v>
          </cell>
          <cell r="Q62">
            <v>270</v>
          </cell>
          <cell r="R62">
            <v>260</v>
          </cell>
          <cell r="S62">
            <v>268</v>
          </cell>
          <cell r="T62">
            <v>255</v>
          </cell>
          <cell r="U62">
            <v>261</v>
          </cell>
          <cell r="V62">
            <v>248</v>
          </cell>
          <cell r="W62">
            <v>215</v>
          </cell>
          <cell r="X62">
            <v>200</v>
          </cell>
          <cell r="Y62">
            <v>159</v>
          </cell>
          <cell r="Z62">
            <v>161</v>
          </cell>
          <cell r="AA62">
            <v>490</v>
          </cell>
          <cell r="AB62">
            <v>296</v>
          </cell>
          <cell r="AC62">
            <v>197</v>
          </cell>
          <cell r="AD62">
            <v>139</v>
          </cell>
          <cell r="AE62">
            <v>111</v>
          </cell>
          <cell r="AF62">
            <v>374</v>
          </cell>
        </row>
        <row r="63">
          <cell r="A63" t="str">
            <v>Privatni korisnici</v>
          </cell>
          <cell r="B63" t="str">
            <v>October 2004</v>
          </cell>
          <cell r="C63" t="str">
            <v>Pro</v>
          </cell>
          <cell r="E63">
            <v>5225</v>
          </cell>
          <cell r="F63">
            <v>36</v>
          </cell>
          <cell r="G63">
            <v>38</v>
          </cell>
          <cell r="H63">
            <v>9</v>
          </cell>
          <cell r="I63">
            <v>21</v>
          </cell>
          <cell r="J63">
            <v>64</v>
          </cell>
          <cell r="K63">
            <v>116</v>
          </cell>
          <cell r="L63">
            <v>147</v>
          </cell>
          <cell r="M63">
            <v>167</v>
          </cell>
          <cell r="N63">
            <v>211</v>
          </cell>
          <cell r="O63">
            <v>263</v>
          </cell>
          <cell r="P63">
            <v>241</v>
          </cell>
          <cell r="Q63">
            <v>270</v>
          </cell>
          <cell r="R63">
            <v>278</v>
          </cell>
          <cell r="S63">
            <v>260</v>
          </cell>
          <cell r="T63">
            <v>247</v>
          </cell>
          <cell r="U63">
            <v>256</v>
          </cell>
          <cell r="V63">
            <v>239</v>
          </cell>
          <cell r="W63">
            <v>218</v>
          </cell>
          <cell r="X63">
            <v>190</v>
          </cell>
          <cell r="Y63">
            <v>187</v>
          </cell>
          <cell r="Z63">
            <v>140</v>
          </cell>
          <cell r="AA63">
            <v>506</v>
          </cell>
          <cell r="AB63">
            <v>319</v>
          </cell>
          <cell r="AC63">
            <v>210</v>
          </cell>
          <cell r="AD63">
            <v>165</v>
          </cell>
          <cell r="AE63">
            <v>113</v>
          </cell>
          <cell r="AF63">
            <v>314</v>
          </cell>
        </row>
        <row r="64">
          <cell r="A64" t="str">
            <v>Privatni korisnici</v>
          </cell>
          <cell r="B64" t="str">
            <v>July 2004</v>
          </cell>
          <cell r="C64" t="str">
            <v>Pro</v>
          </cell>
          <cell r="E64">
            <v>5067</v>
          </cell>
          <cell r="F64">
            <v>39</v>
          </cell>
          <cell r="G64">
            <v>31</v>
          </cell>
          <cell r="H64">
            <v>6</v>
          </cell>
          <cell r="I64">
            <v>19</v>
          </cell>
          <cell r="J64">
            <v>59</v>
          </cell>
          <cell r="K64">
            <v>133</v>
          </cell>
          <cell r="L64">
            <v>124</v>
          </cell>
          <cell r="M64">
            <v>140</v>
          </cell>
          <cell r="N64">
            <v>216</v>
          </cell>
          <cell r="O64">
            <v>199</v>
          </cell>
          <cell r="P64">
            <v>240</v>
          </cell>
          <cell r="Q64">
            <v>254</v>
          </cell>
          <cell r="R64">
            <v>272</v>
          </cell>
          <cell r="S64">
            <v>259</v>
          </cell>
          <cell r="T64">
            <v>228</v>
          </cell>
          <cell r="U64">
            <v>263</v>
          </cell>
          <cell r="V64">
            <v>232</v>
          </cell>
          <cell r="W64">
            <v>209</v>
          </cell>
          <cell r="X64">
            <v>185</v>
          </cell>
          <cell r="Y64">
            <v>194</v>
          </cell>
          <cell r="Z64">
            <v>159</v>
          </cell>
          <cell r="AA64">
            <v>517</v>
          </cell>
          <cell r="AB64">
            <v>307</v>
          </cell>
          <cell r="AC64">
            <v>213</v>
          </cell>
          <cell r="AD64">
            <v>143</v>
          </cell>
          <cell r="AE64">
            <v>93</v>
          </cell>
          <cell r="AF64">
            <v>333</v>
          </cell>
        </row>
        <row r="65">
          <cell r="A65" t="str">
            <v>Privatni korisnici</v>
          </cell>
          <cell r="B65" t="str">
            <v>August 2004</v>
          </cell>
          <cell r="C65" t="str">
            <v>Pro</v>
          </cell>
          <cell r="E65">
            <v>5108</v>
          </cell>
          <cell r="F65">
            <v>35</v>
          </cell>
          <cell r="G65">
            <v>38</v>
          </cell>
          <cell r="H65">
            <v>11</v>
          </cell>
          <cell r="I65">
            <v>21</v>
          </cell>
          <cell r="J65">
            <v>57</v>
          </cell>
          <cell r="K65">
            <v>139</v>
          </cell>
          <cell r="L65">
            <v>157</v>
          </cell>
          <cell r="M65">
            <v>165</v>
          </cell>
          <cell r="N65">
            <v>252</v>
          </cell>
          <cell r="O65">
            <v>236</v>
          </cell>
          <cell r="P65">
            <v>265</v>
          </cell>
          <cell r="Q65">
            <v>245</v>
          </cell>
          <cell r="R65">
            <v>254</v>
          </cell>
          <cell r="S65">
            <v>295</v>
          </cell>
          <cell r="T65">
            <v>280</v>
          </cell>
          <cell r="U65">
            <v>233</v>
          </cell>
          <cell r="V65">
            <v>250</v>
          </cell>
          <cell r="W65">
            <v>202</v>
          </cell>
          <cell r="X65">
            <v>206</v>
          </cell>
          <cell r="Y65">
            <v>171</v>
          </cell>
          <cell r="Z65">
            <v>163</v>
          </cell>
          <cell r="AA65">
            <v>460</v>
          </cell>
          <cell r="AB65">
            <v>285</v>
          </cell>
          <cell r="AC65">
            <v>196</v>
          </cell>
          <cell r="AD65">
            <v>136</v>
          </cell>
          <cell r="AE65">
            <v>86</v>
          </cell>
          <cell r="AF65">
            <v>270</v>
          </cell>
        </row>
        <row r="66">
          <cell r="A66" t="str">
            <v>Privatni korisnici</v>
          </cell>
          <cell r="B66" t="str">
            <v>September 2004</v>
          </cell>
          <cell r="C66" t="str">
            <v>Pro</v>
          </cell>
          <cell r="E66">
            <v>5159</v>
          </cell>
          <cell r="F66">
            <v>38</v>
          </cell>
          <cell r="G66">
            <v>41</v>
          </cell>
          <cell r="H66">
            <v>11</v>
          </cell>
          <cell r="I66">
            <v>19</v>
          </cell>
          <cell r="J66">
            <v>54</v>
          </cell>
          <cell r="K66">
            <v>121</v>
          </cell>
          <cell r="L66">
            <v>143</v>
          </cell>
          <cell r="M66">
            <v>208</v>
          </cell>
          <cell r="N66">
            <v>211</v>
          </cell>
          <cell r="O66">
            <v>243</v>
          </cell>
          <cell r="P66">
            <v>253</v>
          </cell>
          <cell r="Q66">
            <v>251</v>
          </cell>
          <cell r="R66">
            <v>268</v>
          </cell>
          <cell r="S66">
            <v>272</v>
          </cell>
          <cell r="T66">
            <v>251</v>
          </cell>
          <cell r="U66">
            <v>263</v>
          </cell>
          <cell r="V66">
            <v>240</v>
          </cell>
          <cell r="W66">
            <v>211</v>
          </cell>
          <cell r="X66">
            <v>191</v>
          </cell>
          <cell r="Y66">
            <v>172</v>
          </cell>
          <cell r="Z66">
            <v>146</v>
          </cell>
          <cell r="AA66">
            <v>471</v>
          </cell>
          <cell r="AB66">
            <v>330</v>
          </cell>
          <cell r="AC66">
            <v>189</v>
          </cell>
          <cell r="AD66">
            <v>157</v>
          </cell>
          <cell r="AE66">
            <v>90</v>
          </cell>
          <cell r="AF66">
            <v>315</v>
          </cell>
        </row>
        <row r="67">
          <cell r="A67" t="str">
            <v>Privatni korisnici</v>
          </cell>
          <cell r="B67" t="str">
            <v>August 2004</v>
          </cell>
          <cell r="C67" t="str">
            <v>Student Active</v>
          </cell>
          <cell r="E67">
            <v>2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</v>
          </cell>
          <cell r="U67">
            <v>0</v>
          </cell>
          <cell r="V67">
            <v>0</v>
          </cell>
          <cell r="W67">
            <v>0</v>
          </cell>
          <cell r="X67">
            <v>1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A68" t="str">
            <v>Privatni korisnici</v>
          </cell>
          <cell r="B68" t="str">
            <v>July 2004</v>
          </cell>
          <cell r="C68" t="str">
            <v>Student Active</v>
          </cell>
          <cell r="E68">
            <v>3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1</v>
          </cell>
          <cell r="R68">
            <v>0</v>
          </cell>
          <cell r="S68">
            <v>0</v>
          </cell>
          <cell r="T68">
            <v>1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A69" t="str">
            <v>Privatni korisnici</v>
          </cell>
          <cell r="B69" t="str">
            <v>June 2004</v>
          </cell>
          <cell r="C69" t="str">
            <v>Student Active</v>
          </cell>
          <cell r="E69">
            <v>3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1</v>
          </cell>
          <cell r="AC69">
            <v>0</v>
          </cell>
          <cell r="AD69">
            <v>0</v>
          </cell>
          <cell r="AE69">
            <v>0</v>
          </cell>
          <cell r="AF69">
            <v>1</v>
          </cell>
        </row>
        <row r="70">
          <cell r="A70" t="str">
            <v>Privatni korisnici</v>
          </cell>
          <cell r="B70" t="str">
            <v>October 2004</v>
          </cell>
          <cell r="C70" t="str">
            <v>Student Active</v>
          </cell>
          <cell r="E70">
            <v>2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1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1</v>
          </cell>
          <cell r="AF70">
            <v>0</v>
          </cell>
        </row>
        <row r="71">
          <cell r="A71" t="str">
            <v>Privatni korisnici</v>
          </cell>
          <cell r="B71" t="str">
            <v>September 2004</v>
          </cell>
          <cell r="C71" t="str">
            <v>Student Active</v>
          </cell>
          <cell r="E71">
            <v>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0</v>
          </cell>
          <cell r="AE71">
            <v>0</v>
          </cell>
          <cell r="AF71">
            <v>0</v>
          </cell>
        </row>
        <row r="72">
          <cell r="A72" t="str">
            <v>Privatni korisnici</v>
          </cell>
          <cell r="B72" t="str">
            <v>September 2004</v>
          </cell>
          <cell r="C72" t="str">
            <v>Student Classic</v>
          </cell>
          <cell r="E72">
            <v>23</v>
          </cell>
          <cell r="F72">
            <v>0</v>
          </cell>
          <cell r="G72">
            <v>0</v>
          </cell>
          <cell r="H72">
            <v>0</v>
          </cell>
          <cell r="I72">
            <v>3</v>
          </cell>
          <cell r="J72">
            <v>1</v>
          </cell>
          <cell r="K72">
            <v>1</v>
          </cell>
          <cell r="L72">
            <v>3</v>
          </cell>
          <cell r="M72">
            <v>5</v>
          </cell>
          <cell r="N72">
            <v>1</v>
          </cell>
          <cell r="O72">
            <v>1</v>
          </cell>
          <cell r="P72">
            <v>3</v>
          </cell>
          <cell r="Q72">
            <v>0</v>
          </cell>
          <cell r="R72">
            <v>2</v>
          </cell>
          <cell r="S72">
            <v>1</v>
          </cell>
          <cell r="T72">
            <v>0</v>
          </cell>
          <cell r="U72">
            <v>0</v>
          </cell>
          <cell r="V72">
            <v>1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1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A73" t="str">
            <v>Privatni korisnici</v>
          </cell>
          <cell r="B73" t="str">
            <v>August 2004</v>
          </cell>
          <cell r="C73" t="str">
            <v>Student Classic</v>
          </cell>
          <cell r="E73">
            <v>24</v>
          </cell>
          <cell r="F73">
            <v>0</v>
          </cell>
          <cell r="G73">
            <v>0</v>
          </cell>
          <cell r="H73">
            <v>0</v>
          </cell>
          <cell r="I73">
            <v>1</v>
          </cell>
          <cell r="J73">
            <v>3</v>
          </cell>
          <cell r="K73">
            <v>2</v>
          </cell>
          <cell r="L73">
            <v>5</v>
          </cell>
          <cell r="M73">
            <v>1</v>
          </cell>
          <cell r="N73">
            <v>5</v>
          </cell>
          <cell r="O73">
            <v>1</v>
          </cell>
          <cell r="P73">
            <v>1</v>
          </cell>
          <cell r="Q73">
            <v>1</v>
          </cell>
          <cell r="R73">
            <v>1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1</v>
          </cell>
          <cell r="Z73">
            <v>0</v>
          </cell>
          <cell r="AA73">
            <v>1</v>
          </cell>
          <cell r="AB73">
            <v>1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A74" t="str">
            <v>Privatni korisnici</v>
          </cell>
          <cell r="B74" t="str">
            <v>July 2004</v>
          </cell>
          <cell r="C74" t="str">
            <v>Student Classic</v>
          </cell>
          <cell r="E74">
            <v>28</v>
          </cell>
          <cell r="F74">
            <v>0</v>
          </cell>
          <cell r="G74">
            <v>0</v>
          </cell>
          <cell r="H74">
            <v>0</v>
          </cell>
          <cell r="I74">
            <v>2</v>
          </cell>
          <cell r="J74">
            <v>1</v>
          </cell>
          <cell r="K74">
            <v>3</v>
          </cell>
          <cell r="L74">
            <v>2</v>
          </cell>
          <cell r="M74">
            <v>5</v>
          </cell>
          <cell r="N74">
            <v>2</v>
          </cell>
          <cell r="O74">
            <v>2</v>
          </cell>
          <cell r="P74">
            <v>2</v>
          </cell>
          <cell r="Q74">
            <v>4</v>
          </cell>
          <cell r="R74">
            <v>0</v>
          </cell>
          <cell r="S74">
            <v>0</v>
          </cell>
          <cell r="T74">
            <v>2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1</v>
          </cell>
          <cell r="AB74">
            <v>0</v>
          </cell>
          <cell r="AC74">
            <v>1</v>
          </cell>
          <cell r="AD74">
            <v>0</v>
          </cell>
          <cell r="AE74">
            <v>0</v>
          </cell>
          <cell r="AF74">
            <v>1</v>
          </cell>
        </row>
        <row r="75">
          <cell r="A75" t="str">
            <v>Privatni korisnici</v>
          </cell>
          <cell r="B75" t="str">
            <v>June 2004</v>
          </cell>
          <cell r="C75" t="str">
            <v>Student Classic</v>
          </cell>
          <cell r="E75">
            <v>26</v>
          </cell>
          <cell r="F75">
            <v>0</v>
          </cell>
          <cell r="G75">
            <v>0</v>
          </cell>
          <cell r="H75">
            <v>0</v>
          </cell>
          <cell r="I75">
            <v>3</v>
          </cell>
          <cell r="J75">
            <v>0</v>
          </cell>
          <cell r="K75">
            <v>2</v>
          </cell>
          <cell r="L75">
            <v>5</v>
          </cell>
          <cell r="M75">
            <v>4</v>
          </cell>
          <cell r="N75">
            <v>2</v>
          </cell>
          <cell r="O75">
            <v>3</v>
          </cell>
          <cell r="P75">
            <v>1</v>
          </cell>
          <cell r="Q75">
            <v>0</v>
          </cell>
          <cell r="R75">
            <v>1</v>
          </cell>
          <cell r="S75">
            <v>0</v>
          </cell>
          <cell r="T75">
            <v>0</v>
          </cell>
          <cell r="U75">
            <v>1</v>
          </cell>
          <cell r="V75">
            <v>0</v>
          </cell>
          <cell r="W75">
            <v>1</v>
          </cell>
          <cell r="X75">
            <v>1</v>
          </cell>
          <cell r="Y75">
            <v>0</v>
          </cell>
          <cell r="Z75">
            <v>0</v>
          </cell>
          <cell r="AA75">
            <v>0</v>
          </cell>
          <cell r="AB75">
            <v>1</v>
          </cell>
          <cell r="AC75">
            <v>0</v>
          </cell>
          <cell r="AD75">
            <v>0</v>
          </cell>
          <cell r="AE75">
            <v>0</v>
          </cell>
          <cell r="AF75">
            <v>1</v>
          </cell>
        </row>
        <row r="76">
          <cell r="A76" t="str">
            <v>Privatni korisnici</v>
          </cell>
          <cell r="B76" t="str">
            <v>October 2004</v>
          </cell>
          <cell r="C76" t="str">
            <v>Student Classic</v>
          </cell>
          <cell r="E76">
            <v>22</v>
          </cell>
          <cell r="F76">
            <v>0</v>
          </cell>
          <cell r="G76">
            <v>0</v>
          </cell>
          <cell r="H76">
            <v>0</v>
          </cell>
          <cell r="I76">
            <v>3</v>
          </cell>
          <cell r="J76">
            <v>1</v>
          </cell>
          <cell r="K76">
            <v>2</v>
          </cell>
          <cell r="L76">
            <v>4</v>
          </cell>
          <cell r="M76">
            <v>3</v>
          </cell>
          <cell r="N76">
            <v>1</v>
          </cell>
          <cell r="O76">
            <v>2</v>
          </cell>
          <cell r="P76">
            <v>3</v>
          </cell>
          <cell r="Q76">
            <v>0</v>
          </cell>
          <cell r="R76">
            <v>1</v>
          </cell>
          <cell r="S76">
            <v>0</v>
          </cell>
          <cell r="T76">
            <v>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0</v>
          </cell>
          <cell r="AE76">
            <v>0</v>
          </cell>
          <cell r="AF76">
            <v>0</v>
          </cell>
        </row>
        <row r="77">
          <cell r="A77" t="str">
            <v>Privatni korisnici</v>
          </cell>
          <cell r="B77" t="str">
            <v>September 2004</v>
          </cell>
          <cell r="C77" t="str">
            <v>Student Data</v>
          </cell>
          <cell r="E77">
            <v>1</v>
          </cell>
          <cell r="F77">
            <v>0</v>
          </cell>
          <cell r="G77">
            <v>1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A78" t="str">
            <v>Privatni korisnici</v>
          </cell>
          <cell r="B78" t="str">
            <v>October 2004</v>
          </cell>
          <cell r="C78" t="str">
            <v>Student Data</v>
          </cell>
          <cell r="E78">
            <v>1</v>
          </cell>
          <cell r="F78">
            <v>0</v>
          </cell>
          <cell r="G78">
            <v>1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A79" t="str">
            <v>Privatni korisnici</v>
          </cell>
          <cell r="B79" t="str">
            <v>August 2004</v>
          </cell>
          <cell r="C79" t="str">
            <v>Student Data</v>
          </cell>
          <cell r="E79">
            <v>1</v>
          </cell>
          <cell r="F79">
            <v>0</v>
          </cell>
          <cell r="G79">
            <v>1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A80" t="str">
            <v>Privatni korisnici</v>
          </cell>
          <cell r="B80" t="str">
            <v>July 2004</v>
          </cell>
          <cell r="C80" t="str">
            <v>Student Data</v>
          </cell>
          <cell r="E80">
            <v>1</v>
          </cell>
          <cell r="F80">
            <v>0</v>
          </cell>
          <cell r="G80">
            <v>1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A81" t="str">
            <v>Privatni korisnici</v>
          </cell>
          <cell r="B81" t="str">
            <v>June 2004</v>
          </cell>
          <cell r="C81" t="str">
            <v>Student Data</v>
          </cell>
          <cell r="E81">
            <v>1</v>
          </cell>
          <cell r="F81">
            <v>0</v>
          </cell>
          <cell r="G81">
            <v>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A82" t="str">
            <v>Privatni korisnici</v>
          </cell>
          <cell r="B82" t="str">
            <v>August 2004</v>
          </cell>
          <cell r="C82" t="str">
            <v>Student Pro</v>
          </cell>
          <cell r="E82">
            <v>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A83" t="str">
            <v>Privatni korisnici</v>
          </cell>
          <cell r="B83" t="str">
            <v>July 2004</v>
          </cell>
          <cell r="C83" t="str">
            <v>Student Pro</v>
          </cell>
          <cell r="E83">
            <v>2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1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A84" t="str">
            <v>Privatni korisnici</v>
          </cell>
          <cell r="B84" t="str">
            <v>June 2004</v>
          </cell>
          <cell r="C84" t="str">
            <v>Student Pro</v>
          </cell>
          <cell r="E84">
            <v>2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A85" t="str">
            <v>Privatni korisnici</v>
          </cell>
          <cell r="B85" t="str">
            <v>October 2004</v>
          </cell>
          <cell r="C85" t="str">
            <v>Student Pro</v>
          </cell>
          <cell r="E85">
            <v>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1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1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A86" t="str">
            <v>Privatni korisnici</v>
          </cell>
          <cell r="B86" t="str">
            <v>September 2004</v>
          </cell>
          <cell r="C86" t="str">
            <v>Student Pro</v>
          </cell>
          <cell r="E86">
            <v>2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A87" t="str">
            <v>Privatni korisnici</v>
          </cell>
          <cell r="B87" t="str">
            <v>June 2004</v>
          </cell>
          <cell r="C87" t="str">
            <v>Student Trend</v>
          </cell>
          <cell r="E87">
            <v>107</v>
          </cell>
          <cell r="F87">
            <v>0</v>
          </cell>
          <cell r="G87">
            <v>1</v>
          </cell>
          <cell r="H87">
            <v>19</v>
          </cell>
          <cell r="I87">
            <v>14</v>
          </cell>
          <cell r="J87">
            <v>24</v>
          </cell>
          <cell r="K87">
            <v>13</v>
          </cell>
          <cell r="L87">
            <v>12</v>
          </cell>
          <cell r="M87">
            <v>6</v>
          </cell>
          <cell r="N87">
            <v>5</v>
          </cell>
          <cell r="O87">
            <v>4</v>
          </cell>
          <cell r="P87">
            <v>1</v>
          </cell>
          <cell r="Q87">
            <v>3</v>
          </cell>
          <cell r="R87">
            <v>1</v>
          </cell>
          <cell r="S87">
            <v>1</v>
          </cell>
          <cell r="T87">
            <v>1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A88" t="str">
            <v>Privatni korisnici</v>
          </cell>
          <cell r="B88" t="str">
            <v>October 2004</v>
          </cell>
          <cell r="C88" t="str">
            <v>Student Trend</v>
          </cell>
          <cell r="E88">
            <v>91</v>
          </cell>
          <cell r="F88">
            <v>0</v>
          </cell>
          <cell r="G88">
            <v>0</v>
          </cell>
          <cell r="H88">
            <v>18</v>
          </cell>
          <cell r="I88">
            <v>14</v>
          </cell>
          <cell r="J88">
            <v>13</v>
          </cell>
          <cell r="K88">
            <v>12</v>
          </cell>
          <cell r="L88">
            <v>14</v>
          </cell>
          <cell r="M88">
            <v>7</v>
          </cell>
          <cell r="N88">
            <v>6</v>
          </cell>
          <cell r="O88">
            <v>1</v>
          </cell>
          <cell r="P88">
            <v>0</v>
          </cell>
          <cell r="Q88">
            <v>1</v>
          </cell>
          <cell r="R88">
            <v>1</v>
          </cell>
          <cell r="S88">
            <v>1</v>
          </cell>
          <cell r="T88">
            <v>0</v>
          </cell>
          <cell r="U88">
            <v>1</v>
          </cell>
          <cell r="V88">
            <v>0</v>
          </cell>
          <cell r="W88">
            <v>0</v>
          </cell>
          <cell r="X88">
            <v>1</v>
          </cell>
          <cell r="Y88">
            <v>0</v>
          </cell>
          <cell r="Z88">
            <v>1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A89" t="str">
            <v>Privatni korisnici</v>
          </cell>
          <cell r="B89" t="str">
            <v>July 2004</v>
          </cell>
          <cell r="C89" t="str">
            <v>Student Trend</v>
          </cell>
          <cell r="E89">
            <v>110</v>
          </cell>
          <cell r="F89">
            <v>0</v>
          </cell>
          <cell r="G89">
            <v>2</v>
          </cell>
          <cell r="H89">
            <v>19</v>
          </cell>
          <cell r="I89">
            <v>14</v>
          </cell>
          <cell r="J89">
            <v>19</v>
          </cell>
          <cell r="K89">
            <v>16</v>
          </cell>
          <cell r="L89">
            <v>16</v>
          </cell>
          <cell r="M89">
            <v>10</v>
          </cell>
          <cell r="N89">
            <v>5</v>
          </cell>
          <cell r="O89">
            <v>2</v>
          </cell>
          <cell r="P89">
            <v>3</v>
          </cell>
          <cell r="Q89">
            <v>0</v>
          </cell>
          <cell r="R89">
            <v>2</v>
          </cell>
          <cell r="S89">
            <v>0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1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A90" t="str">
            <v>Privatni korisnici</v>
          </cell>
          <cell r="B90" t="str">
            <v>August 2004</v>
          </cell>
          <cell r="C90" t="str">
            <v>Student Trend</v>
          </cell>
          <cell r="E90">
            <v>103</v>
          </cell>
          <cell r="F90">
            <v>0</v>
          </cell>
          <cell r="G90">
            <v>0</v>
          </cell>
          <cell r="H90">
            <v>16</v>
          </cell>
          <cell r="I90">
            <v>25</v>
          </cell>
          <cell r="J90">
            <v>18</v>
          </cell>
          <cell r="K90">
            <v>13</v>
          </cell>
          <cell r="L90">
            <v>7</v>
          </cell>
          <cell r="M90">
            <v>9</v>
          </cell>
          <cell r="N90">
            <v>2</v>
          </cell>
          <cell r="O90">
            <v>2</v>
          </cell>
          <cell r="P90">
            <v>7</v>
          </cell>
          <cell r="Q90">
            <v>1</v>
          </cell>
          <cell r="R90">
            <v>1</v>
          </cell>
          <cell r="S90">
            <v>0</v>
          </cell>
          <cell r="T90">
            <v>2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A91" t="str">
            <v>Privatni korisnici</v>
          </cell>
          <cell r="B91" t="str">
            <v>September 2004</v>
          </cell>
          <cell r="C91" t="str">
            <v>Student Trend</v>
          </cell>
          <cell r="E91">
            <v>95</v>
          </cell>
          <cell r="F91">
            <v>0</v>
          </cell>
          <cell r="G91">
            <v>0</v>
          </cell>
          <cell r="H91">
            <v>18</v>
          </cell>
          <cell r="I91">
            <v>13</v>
          </cell>
          <cell r="J91">
            <v>21</v>
          </cell>
          <cell r="K91">
            <v>6</v>
          </cell>
          <cell r="L91">
            <v>15</v>
          </cell>
          <cell r="M91">
            <v>3</v>
          </cell>
          <cell r="N91">
            <v>4</v>
          </cell>
          <cell r="O91">
            <v>6</v>
          </cell>
          <cell r="P91">
            <v>5</v>
          </cell>
          <cell r="Q91">
            <v>1</v>
          </cell>
          <cell r="R91">
            <v>1</v>
          </cell>
          <cell r="S91">
            <v>2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A92" t="str">
            <v>Privatni korisnici</v>
          </cell>
          <cell r="B92" t="str">
            <v>August 2004</v>
          </cell>
          <cell r="C92" t="str">
            <v>Tarifa 60</v>
          </cell>
          <cell r="E92">
            <v>10397</v>
          </cell>
          <cell r="F92">
            <v>0</v>
          </cell>
          <cell r="G92">
            <v>39</v>
          </cell>
          <cell r="H92">
            <v>1776</v>
          </cell>
          <cell r="I92">
            <v>2205</v>
          </cell>
          <cell r="J92">
            <v>1619</v>
          </cell>
          <cell r="K92">
            <v>1297</v>
          </cell>
          <cell r="L92">
            <v>875</v>
          </cell>
          <cell r="M92">
            <v>577</v>
          </cell>
          <cell r="N92">
            <v>442</v>
          </cell>
          <cell r="O92">
            <v>310</v>
          </cell>
          <cell r="P92">
            <v>274</v>
          </cell>
          <cell r="Q92">
            <v>188</v>
          </cell>
          <cell r="R92">
            <v>143</v>
          </cell>
          <cell r="S92">
            <v>104</v>
          </cell>
          <cell r="T92">
            <v>88</v>
          </cell>
          <cell r="U92">
            <v>59</v>
          </cell>
          <cell r="V92">
            <v>57</v>
          </cell>
          <cell r="W92">
            <v>43</v>
          </cell>
          <cell r="X92">
            <v>34</v>
          </cell>
          <cell r="Y92">
            <v>27</v>
          </cell>
          <cell r="Z92">
            <v>35</v>
          </cell>
          <cell r="AA92">
            <v>68</v>
          </cell>
          <cell r="AB92">
            <v>39</v>
          </cell>
          <cell r="AC92">
            <v>28</v>
          </cell>
          <cell r="AD92">
            <v>14</v>
          </cell>
          <cell r="AE92">
            <v>22</v>
          </cell>
          <cell r="AF92">
            <v>34</v>
          </cell>
        </row>
        <row r="93">
          <cell r="A93" t="str">
            <v>Privatni korisnici</v>
          </cell>
          <cell r="B93" t="str">
            <v>July 2004</v>
          </cell>
          <cell r="C93" t="str">
            <v>Tarifa 60</v>
          </cell>
          <cell r="E93">
            <v>8153</v>
          </cell>
          <cell r="F93">
            <v>0</v>
          </cell>
          <cell r="G93">
            <v>11</v>
          </cell>
          <cell r="H93">
            <v>1136</v>
          </cell>
          <cell r="I93">
            <v>1777</v>
          </cell>
          <cell r="J93">
            <v>1312</v>
          </cell>
          <cell r="K93">
            <v>969</v>
          </cell>
          <cell r="L93">
            <v>730</v>
          </cell>
          <cell r="M93">
            <v>552</v>
          </cell>
          <cell r="N93">
            <v>345</v>
          </cell>
          <cell r="O93">
            <v>272</v>
          </cell>
          <cell r="P93">
            <v>194</v>
          </cell>
          <cell r="Q93">
            <v>162</v>
          </cell>
          <cell r="R93">
            <v>107</v>
          </cell>
          <cell r="S93">
            <v>90</v>
          </cell>
          <cell r="T93">
            <v>79</v>
          </cell>
          <cell r="U93">
            <v>64</v>
          </cell>
          <cell r="V93">
            <v>44</v>
          </cell>
          <cell r="W93">
            <v>40</v>
          </cell>
          <cell r="X93">
            <v>23</v>
          </cell>
          <cell r="Y93">
            <v>19</v>
          </cell>
          <cell r="Z93">
            <v>23</v>
          </cell>
          <cell r="AA93">
            <v>62</v>
          </cell>
          <cell r="AB93">
            <v>35</v>
          </cell>
          <cell r="AC93">
            <v>26</v>
          </cell>
          <cell r="AD93">
            <v>23</v>
          </cell>
          <cell r="AE93">
            <v>16</v>
          </cell>
          <cell r="AF93">
            <v>42</v>
          </cell>
        </row>
        <row r="94">
          <cell r="A94" t="str">
            <v>Privatni korisnici</v>
          </cell>
          <cell r="B94" t="str">
            <v>June 2004</v>
          </cell>
          <cell r="C94" t="str">
            <v>Tarifa 60</v>
          </cell>
          <cell r="E94">
            <v>6789</v>
          </cell>
          <cell r="F94">
            <v>1</v>
          </cell>
          <cell r="G94">
            <v>16</v>
          </cell>
          <cell r="H94">
            <v>983</v>
          </cell>
          <cell r="I94">
            <v>1569</v>
          </cell>
          <cell r="J94">
            <v>1149</v>
          </cell>
          <cell r="K94">
            <v>881</v>
          </cell>
          <cell r="L94">
            <v>593</v>
          </cell>
          <cell r="M94">
            <v>434</v>
          </cell>
          <cell r="N94">
            <v>285</v>
          </cell>
          <cell r="O94">
            <v>203</v>
          </cell>
          <cell r="P94">
            <v>137</v>
          </cell>
          <cell r="Q94">
            <v>116</v>
          </cell>
          <cell r="R94">
            <v>76</v>
          </cell>
          <cell r="S94">
            <v>49</v>
          </cell>
          <cell r="T94">
            <v>61</v>
          </cell>
          <cell r="U94">
            <v>36</v>
          </cell>
          <cell r="V94">
            <v>37</v>
          </cell>
          <cell r="W94">
            <v>20</v>
          </cell>
          <cell r="X94">
            <v>19</v>
          </cell>
          <cell r="Y94">
            <v>13</v>
          </cell>
          <cell r="Z94">
            <v>13</v>
          </cell>
          <cell r="AA94">
            <v>26</v>
          </cell>
          <cell r="AB94">
            <v>21</v>
          </cell>
          <cell r="AC94">
            <v>21</v>
          </cell>
          <cell r="AD94">
            <v>9</v>
          </cell>
          <cell r="AE94">
            <v>2</v>
          </cell>
          <cell r="AF94">
            <v>19</v>
          </cell>
        </row>
        <row r="95">
          <cell r="A95" t="str">
            <v>Privatni korisnici</v>
          </cell>
          <cell r="B95" t="str">
            <v>October 2004</v>
          </cell>
          <cell r="C95" t="str">
            <v>Tarifa 60</v>
          </cell>
          <cell r="E95">
            <v>15488</v>
          </cell>
          <cell r="F95">
            <v>3</v>
          </cell>
          <cell r="G95">
            <v>49</v>
          </cell>
          <cell r="H95">
            <v>2622</v>
          </cell>
          <cell r="I95">
            <v>3641</v>
          </cell>
          <cell r="J95">
            <v>2566</v>
          </cell>
          <cell r="K95">
            <v>1721</v>
          </cell>
          <cell r="L95">
            <v>1252</v>
          </cell>
          <cell r="M95">
            <v>807</v>
          </cell>
          <cell r="N95">
            <v>653</v>
          </cell>
          <cell r="O95">
            <v>482</v>
          </cell>
          <cell r="P95">
            <v>332</v>
          </cell>
          <cell r="Q95">
            <v>255</v>
          </cell>
          <cell r="R95">
            <v>194</v>
          </cell>
          <cell r="S95">
            <v>157</v>
          </cell>
          <cell r="T95">
            <v>118</v>
          </cell>
          <cell r="U95">
            <v>99</v>
          </cell>
          <cell r="V95">
            <v>80</v>
          </cell>
          <cell r="W95">
            <v>54</v>
          </cell>
          <cell r="X95">
            <v>61</v>
          </cell>
          <cell r="Y95">
            <v>37</v>
          </cell>
          <cell r="Z95">
            <v>30</v>
          </cell>
          <cell r="AA95">
            <v>111</v>
          </cell>
          <cell r="AB95">
            <v>50</v>
          </cell>
          <cell r="AC95">
            <v>29</v>
          </cell>
          <cell r="AD95">
            <v>21</v>
          </cell>
          <cell r="AE95">
            <v>14</v>
          </cell>
          <cell r="AF95">
            <v>50</v>
          </cell>
        </row>
        <row r="96">
          <cell r="A96" t="str">
            <v>Privatni korisnici</v>
          </cell>
          <cell r="B96" t="str">
            <v>September 2004</v>
          </cell>
          <cell r="C96" t="str">
            <v>Tarifa 60</v>
          </cell>
          <cell r="E96">
            <v>12058</v>
          </cell>
          <cell r="F96">
            <v>1</v>
          </cell>
          <cell r="G96">
            <v>37</v>
          </cell>
          <cell r="H96">
            <v>2180</v>
          </cell>
          <cell r="I96">
            <v>2648</v>
          </cell>
          <cell r="J96">
            <v>1894</v>
          </cell>
          <cell r="K96">
            <v>1392</v>
          </cell>
          <cell r="L96">
            <v>969</v>
          </cell>
          <cell r="M96">
            <v>698</v>
          </cell>
          <cell r="N96">
            <v>466</v>
          </cell>
          <cell r="O96">
            <v>400</v>
          </cell>
          <cell r="P96">
            <v>273</v>
          </cell>
          <cell r="Q96">
            <v>201</v>
          </cell>
          <cell r="R96">
            <v>157</v>
          </cell>
          <cell r="S96">
            <v>116</v>
          </cell>
          <cell r="T96">
            <v>92</v>
          </cell>
          <cell r="U96">
            <v>77</v>
          </cell>
          <cell r="V96">
            <v>63</v>
          </cell>
          <cell r="W96">
            <v>47</v>
          </cell>
          <cell r="X96">
            <v>56</v>
          </cell>
          <cell r="Y96">
            <v>30</v>
          </cell>
          <cell r="Z96">
            <v>36</v>
          </cell>
          <cell r="AA96">
            <v>86</v>
          </cell>
          <cell r="AB96">
            <v>43</v>
          </cell>
          <cell r="AC96">
            <v>27</v>
          </cell>
          <cell r="AD96">
            <v>19</v>
          </cell>
          <cell r="AE96">
            <v>8</v>
          </cell>
          <cell r="AF96">
            <v>42</v>
          </cell>
        </row>
        <row r="97">
          <cell r="A97" t="str">
            <v>Privatni korisnici</v>
          </cell>
          <cell r="B97" t="str">
            <v>September 2004</v>
          </cell>
          <cell r="C97" t="str">
            <v>Trend</v>
          </cell>
          <cell r="E97">
            <v>43964</v>
          </cell>
          <cell r="F97">
            <v>21</v>
          </cell>
          <cell r="G97">
            <v>209</v>
          </cell>
          <cell r="H97">
            <v>5630</v>
          </cell>
          <cell r="I97">
            <v>7355</v>
          </cell>
          <cell r="J97">
            <v>7132</v>
          </cell>
          <cell r="K97">
            <v>5893</v>
          </cell>
          <cell r="L97">
            <v>4561</v>
          </cell>
          <cell r="M97">
            <v>3240</v>
          </cell>
          <cell r="N97">
            <v>2356</v>
          </cell>
          <cell r="O97">
            <v>1741</v>
          </cell>
          <cell r="P97">
            <v>1292</v>
          </cell>
          <cell r="Q97">
            <v>952</v>
          </cell>
          <cell r="R97">
            <v>726</v>
          </cell>
          <cell r="S97">
            <v>551</v>
          </cell>
          <cell r="T97">
            <v>416</v>
          </cell>
          <cell r="U97">
            <v>286</v>
          </cell>
          <cell r="V97">
            <v>264</v>
          </cell>
          <cell r="W97">
            <v>212</v>
          </cell>
          <cell r="X97">
            <v>167</v>
          </cell>
          <cell r="Y97">
            <v>130</v>
          </cell>
          <cell r="Z97">
            <v>88</v>
          </cell>
          <cell r="AA97">
            <v>303</v>
          </cell>
          <cell r="AB97">
            <v>162</v>
          </cell>
          <cell r="AC97">
            <v>95</v>
          </cell>
          <cell r="AD97">
            <v>43</v>
          </cell>
          <cell r="AE97">
            <v>36</v>
          </cell>
          <cell r="AF97">
            <v>103</v>
          </cell>
        </row>
        <row r="98">
          <cell r="A98" t="str">
            <v>Privatni korisnici</v>
          </cell>
          <cell r="B98" t="str">
            <v>August 2004</v>
          </cell>
          <cell r="C98" t="str">
            <v>Trend</v>
          </cell>
          <cell r="E98">
            <v>45199</v>
          </cell>
          <cell r="F98">
            <v>22</v>
          </cell>
          <cell r="G98">
            <v>263</v>
          </cell>
          <cell r="H98">
            <v>5653</v>
          </cell>
          <cell r="I98">
            <v>6989</v>
          </cell>
          <cell r="J98">
            <v>7229</v>
          </cell>
          <cell r="K98">
            <v>5979</v>
          </cell>
          <cell r="L98">
            <v>4572</v>
          </cell>
          <cell r="M98">
            <v>3504</v>
          </cell>
          <cell r="N98">
            <v>2571</v>
          </cell>
          <cell r="O98">
            <v>1932</v>
          </cell>
          <cell r="P98">
            <v>1398</v>
          </cell>
          <cell r="Q98">
            <v>1007</v>
          </cell>
          <cell r="R98">
            <v>829</v>
          </cell>
          <cell r="S98">
            <v>595</v>
          </cell>
          <cell r="T98">
            <v>490</v>
          </cell>
          <cell r="U98">
            <v>392</v>
          </cell>
          <cell r="V98">
            <v>301</v>
          </cell>
          <cell r="W98">
            <v>219</v>
          </cell>
          <cell r="X98">
            <v>181</v>
          </cell>
          <cell r="Y98">
            <v>147</v>
          </cell>
          <cell r="Z98">
            <v>112</v>
          </cell>
          <cell r="AA98">
            <v>330</v>
          </cell>
          <cell r="AB98">
            <v>157</v>
          </cell>
          <cell r="AC98">
            <v>83</v>
          </cell>
          <cell r="AD98">
            <v>76</v>
          </cell>
          <cell r="AE98">
            <v>46</v>
          </cell>
          <cell r="AF98">
            <v>122</v>
          </cell>
        </row>
        <row r="99">
          <cell r="A99" t="str">
            <v>Privatni korisnici</v>
          </cell>
          <cell r="B99" t="str">
            <v>July 2004</v>
          </cell>
          <cell r="C99" t="str">
            <v>Trend</v>
          </cell>
          <cell r="E99">
            <v>46781</v>
          </cell>
          <cell r="F99">
            <v>18</v>
          </cell>
          <cell r="G99">
            <v>262</v>
          </cell>
          <cell r="H99">
            <v>5499</v>
          </cell>
          <cell r="I99">
            <v>7060</v>
          </cell>
          <cell r="J99">
            <v>7163</v>
          </cell>
          <cell r="K99">
            <v>6275</v>
          </cell>
          <cell r="L99">
            <v>4878</v>
          </cell>
          <cell r="M99">
            <v>3848</v>
          </cell>
          <cell r="N99">
            <v>2870</v>
          </cell>
          <cell r="O99">
            <v>1984</v>
          </cell>
          <cell r="P99">
            <v>1508</v>
          </cell>
          <cell r="Q99">
            <v>1048</v>
          </cell>
          <cell r="R99">
            <v>843</v>
          </cell>
          <cell r="S99">
            <v>665</v>
          </cell>
          <cell r="T99">
            <v>496</v>
          </cell>
          <cell r="U99">
            <v>405</v>
          </cell>
          <cell r="V99">
            <v>354</v>
          </cell>
          <cell r="W99">
            <v>247</v>
          </cell>
          <cell r="X99">
            <v>195</v>
          </cell>
          <cell r="Y99">
            <v>174</v>
          </cell>
          <cell r="Z99">
            <v>126</v>
          </cell>
          <cell r="AA99">
            <v>328</v>
          </cell>
          <cell r="AB99">
            <v>179</v>
          </cell>
          <cell r="AC99">
            <v>112</v>
          </cell>
          <cell r="AD99">
            <v>55</v>
          </cell>
          <cell r="AE99">
            <v>38</v>
          </cell>
          <cell r="AF99">
            <v>151</v>
          </cell>
        </row>
        <row r="100">
          <cell r="A100" t="str">
            <v>Privatni korisnici</v>
          </cell>
          <cell r="B100" t="str">
            <v>June 2004</v>
          </cell>
          <cell r="C100" t="str">
            <v>Trend</v>
          </cell>
          <cell r="E100">
            <v>46967</v>
          </cell>
          <cell r="F100">
            <v>27</v>
          </cell>
          <cell r="G100">
            <v>255</v>
          </cell>
          <cell r="H100">
            <v>5792</v>
          </cell>
          <cell r="I100">
            <v>7702</v>
          </cell>
          <cell r="J100">
            <v>7558</v>
          </cell>
          <cell r="K100">
            <v>6340</v>
          </cell>
          <cell r="L100">
            <v>4770</v>
          </cell>
          <cell r="M100">
            <v>3544</v>
          </cell>
          <cell r="N100">
            <v>2617</v>
          </cell>
          <cell r="O100">
            <v>1869</v>
          </cell>
          <cell r="P100">
            <v>1383</v>
          </cell>
          <cell r="Q100">
            <v>1074</v>
          </cell>
          <cell r="R100">
            <v>781</v>
          </cell>
          <cell r="S100">
            <v>598</v>
          </cell>
          <cell r="T100">
            <v>425</v>
          </cell>
          <cell r="U100">
            <v>352</v>
          </cell>
          <cell r="V100">
            <v>294</v>
          </cell>
          <cell r="W100">
            <v>259</v>
          </cell>
          <cell r="X100">
            <v>150</v>
          </cell>
          <cell r="Y100">
            <v>139</v>
          </cell>
          <cell r="Z100">
            <v>133</v>
          </cell>
          <cell r="AA100">
            <v>319</v>
          </cell>
          <cell r="AB100">
            <v>183</v>
          </cell>
          <cell r="AC100">
            <v>113</v>
          </cell>
          <cell r="AD100">
            <v>67</v>
          </cell>
          <cell r="AE100">
            <v>44</v>
          </cell>
          <cell r="AF100">
            <v>179</v>
          </cell>
        </row>
        <row r="101">
          <cell r="A101" t="str">
            <v>Privatni korisnici</v>
          </cell>
          <cell r="B101" t="str">
            <v>October 2004</v>
          </cell>
          <cell r="C101" t="str">
            <v>Trend</v>
          </cell>
          <cell r="E101">
            <v>42637</v>
          </cell>
          <cell r="F101">
            <v>24</v>
          </cell>
          <cell r="G101">
            <v>208</v>
          </cell>
          <cell r="H101">
            <v>5102</v>
          </cell>
          <cell r="I101">
            <v>7259</v>
          </cell>
          <cell r="J101">
            <v>7121</v>
          </cell>
          <cell r="K101">
            <v>5840</v>
          </cell>
          <cell r="L101">
            <v>4372</v>
          </cell>
          <cell r="M101">
            <v>3238</v>
          </cell>
          <cell r="N101">
            <v>2369</v>
          </cell>
          <cell r="O101">
            <v>1708</v>
          </cell>
          <cell r="P101">
            <v>1176</v>
          </cell>
          <cell r="Q101">
            <v>979</v>
          </cell>
          <cell r="R101">
            <v>646</v>
          </cell>
          <cell r="S101">
            <v>495</v>
          </cell>
          <cell r="T101">
            <v>393</v>
          </cell>
          <cell r="U101">
            <v>266</v>
          </cell>
          <cell r="V101">
            <v>231</v>
          </cell>
          <cell r="W101">
            <v>192</v>
          </cell>
          <cell r="X101">
            <v>145</v>
          </cell>
          <cell r="Y101">
            <v>128</v>
          </cell>
          <cell r="Z101">
            <v>113</v>
          </cell>
          <cell r="AA101">
            <v>276</v>
          </cell>
          <cell r="AB101">
            <v>121</v>
          </cell>
          <cell r="AC101">
            <v>67</v>
          </cell>
          <cell r="AD101">
            <v>56</v>
          </cell>
          <cell r="AE101">
            <v>31</v>
          </cell>
          <cell r="AF101">
            <v>81</v>
          </cell>
        </row>
      </sheetData>
      <sheetData sheetId="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_customers"/>
      <sheetName val="Report"/>
      <sheetName val="Private_Per_minute_cluster_all_"/>
    </sheetNames>
    <sheetDataSet>
      <sheetData sheetId="0" refreshError="1"/>
      <sheetData sheetId="1" refreshError="1"/>
      <sheetData sheetId="2" refreshError="1">
        <row r="1">
          <cell r="A1" t="str">
            <v>Service group</v>
          </cell>
          <cell r="B1" t="str">
            <v>Obracunski_period</v>
          </cell>
          <cell r="C1" t="str">
            <v>TARIFF_MODEL</v>
          </cell>
          <cell r="D1" t="str">
            <v>OPTION_0</v>
          </cell>
          <cell r="E1" t="str">
            <v>Total number of subscribers</v>
          </cell>
          <cell r="F1" t="str">
            <v>0 min</v>
          </cell>
          <cell r="G1" t="str">
            <v>&gt;0 and &lt;=25</v>
          </cell>
          <cell r="H1" t="str">
            <v>&gt;25 and &lt;=50</v>
          </cell>
          <cell r="I1" t="str">
            <v>&gt;50 and &lt;=75</v>
          </cell>
          <cell r="J1" t="str">
            <v>&gt;75 and &lt;=100</v>
          </cell>
          <cell r="K1" t="str">
            <v>&gt;100 and &lt;=125</v>
          </cell>
          <cell r="L1" t="str">
            <v>&gt;125 and &lt;=150</v>
          </cell>
          <cell r="M1" t="str">
            <v>&gt;150 and &lt;=175</v>
          </cell>
          <cell r="N1" t="str">
            <v>&gt;175 and &lt;=200</v>
          </cell>
          <cell r="O1" t="str">
            <v>&gt;200 and &lt;=225</v>
          </cell>
          <cell r="P1" t="str">
            <v>&gt;225 and &lt;=250</v>
          </cell>
          <cell r="Q1" t="str">
            <v>&gt;250 and &lt;=275</v>
          </cell>
          <cell r="R1" t="str">
            <v>&gt;275 and &lt;=300</v>
          </cell>
          <cell r="S1" t="str">
            <v>&gt;300 and &lt;=325</v>
          </cell>
          <cell r="T1" t="str">
            <v>&gt;325 and &lt;=350</v>
          </cell>
          <cell r="U1" t="str">
            <v>&gt;350 and &lt;=375</v>
          </cell>
          <cell r="V1" t="str">
            <v>&gt;375 and &lt;=400</v>
          </cell>
          <cell r="W1" t="str">
            <v>&gt;400 and &lt;=425</v>
          </cell>
          <cell r="X1" t="str">
            <v>&gt;425 and &lt;=450</v>
          </cell>
          <cell r="Y1" t="str">
            <v>&gt;450 and &lt;=475</v>
          </cell>
          <cell r="Z1" t="str">
            <v>&gt;475 and &lt;=500</v>
          </cell>
          <cell r="AA1" t="str">
            <v>&gt;500 and &lt;=525</v>
          </cell>
          <cell r="AB1" t="str">
            <v>&gt;525 and &lt;=550</v>
          </cell>
          <cell r="AC1" t="str">
            <v>&gt;550 and &lt;=575</v>
          </cell>
          <cell r="AD1" t="str">
            <v>&gt;575 and &lt;=600</v>
          </cell>
          <cell r="AE1" t="str">
            <v>&gt;600 and &lt;=625</v>
          </cell>
          <cell r="AF1" t="str">
            <v>&gt;625</v>
          </cell>
        </row>
        <row r="2">
          <cell r="A2" t="str">
            <v>podaci u pripremi</v>
          </cell>
          <cell r="B2" t="str">
            <v>April 2004</v>
          </cell>
        </row>
        <row r="3">
          <cell r="A3" t="str">
            <v>podaci u pripremi</v>
          </cell>
          <cell r="B3" t="str">
            <v>May 2004</v>
          </cell>
        </row>
        <row r="4">
          <cell r="A4" t="str">
            <v>nema aktivnih priključaka</v>
          </cell>
          <cell r="B4" t="str">
            <v>June 2004</v>
          </cell>
          <cell r="C4" t="str">
            <v>Active</v>
          </cell>
          <cell r="E4">
            <v>19</v>
          </cell>
          <cell r="F4">
            <v>8</v>
          </cell>
          <cell r="G4">
            <v>2</v>
          </cell>
          <cell r="H4">
            <v>1</v>
          </cell>
          <cell r="I4">
            <v>0</v>
          </cell>
          <cell r="J4">
            <v>0</v>
          </cell>
          <cell r="K4">
            <v>2</v>
          </cell>
          <cell r="L4">
            <v>0</v>
          </cell>
          <cell r="M4">
            <v>1</v>
          </cell>
          <cell r="N4">
            <v>0</v>
          </cell>
          <cell r="O4">
            <v>3</v>
          </cell>
          <cell r="P4">
            <v>2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nema aktivnih priključaka</v>
          </cell>
          <cell r="B5" t="str">
            <v>June 2004</v>
          </cell>
          <cell r="C5" t="str">
            <v>Classic</v>
          </cell>
          <cell r="E5">
            <v>273</v>
          </cell>
          <cell r="F5">
            <v>158</v>
          </cell>
          <cell r="G5">
            <v>26</v>
          </cell>
          <cell r="H5">
            <v>24</v>
          </cell>
          <cell r="I5">
            <v>17</v>
          </cell>
          <cell r="J5">
            <v>8</v>
          </cell>
          <cell r="K5">
            <v>8</v>
          </cell>
          <cell r="L5">
            <v>3</v>
          </cell>
          <cell r="M5">
            <v>6</v>
          </cell>
          <cell r="N5">
            <v>7</v>
          </cell>
          <cell r="O5">
            <v>1</v>
          </cell>
          <cell r="P5">
            <v>3</v>
          </cell>
          <cell r="Q5">
            <v>3</v>
          </cell>
          <cell r="R5">
            <v>4</v>
          </cell>
          <cell r="S5">
            <v>0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3</v>
          </cell>
        </row>
        <row r="6">
          <cell r="A6" t="str">
            <v>nema aktivnih priključaka</v>
          </cell>
          <cell r="B6" t="str">
            <v>June 2004</v>
          </cell>
          <cell r="C6" t="str">
            <v>DATA tariff</v>
          </cell>
          <cell r="E6">
            <v>2</v>
          </cell>
          <cell r="F6">
            <v>2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</row>
        <row r="7">
          <cell r="A7" t="str">
            <v>nema aktivnih priključaka</v>
          </cell>
          <cell r="B7" t="str">
            <v>June 2004</v>
          </cell>
          <cell r="C7" t="str">
            <v>Pro</v>
          </cell>
          <cell r="E7">
            <v>50</v>
          </cell>
          <cell r="F7">
            <v>27</v>
          </cell>
          <cell r="G7">
            <v>2</v>
          </cell>
          <cell r="H7">
            <v>1</v>
          </cell>
          <cell r="I7">
            <v>1</v>
          </cell>
          <cell r="J7">
            <v>0</v>
          </cell>
          <cell r="K7">
            <v>4</v>
          </cell>
          <cell r="L7">
            <v>2</v>
          </cell>
          <cell r="M7">
            <v>2</v>
          </cell>
          <cell r="N7">
            <v>0</v>
          </cell>
          <cell r="O7">
            <v>1</v>
          </cell>
          <cell r="P7">
            <v>1</v>
          </cell>
          <cell r="Q7">
            <v>1</v>
          </cell>
          <cell r="R7">
            <v>0</v>
          </cell>
          <cell r="S7">
            <v>1</v>
          </cell>
          <cell r="T7">
            <v>1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6</v>
          </cell>
        </row>
        <row r="8">
          <cell r="A8" t="str">
            <v>nema aktivnih priključaka</v>
          </cell>
          <cell r="B8" t="str">
            <v>June 2004</v>
          </cell>
          <cell r="C8" t="str">
            <v>Tarifa 60</v>
          </cell>
          <cell r="E8">
            <v>3</v>
          </cell>
          <cell r="F8">
            <v>1</v>
          </cell>
          <cell r="G8">
            <v>0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</row>
        <row r="9">
          <cell r="A9" t="str">
            <v>nema aktivnih priključaka</v>
          </cell>
          <cell r="B9" t="str">
            <v>June 2004</v>
          </cell>
          <cell r="C9" t="str">
            <v>Trend</v>
          </cell>
          <cell r="E9">
            <v>555</v>
          </cell>
          <cell r="F9">
            <v>480</v>
          </cell>
          <cell r="G9">
            <v>37</v>
          </cell>
          <cell r="H9">
            <v>14</v>
          </cell>
          <cell r="I9">
            <v>8</v>
          </cell>
          <cell r="J9">
            <v>3</v>
          </cell>
          <cell r="K9">
            <v>4</v>
          </cell>
          <cell r="L9">
            <v>3</v>
          </cell>
          <cell r="M9">
            <v>1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1</v>
          </cell>
          <cell r="T9">
            <v>1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A10" t="str">
            <v>Privatni korisnici</v>
          </cell>
          <cell r="B10" t="str">
            <v>June 2004</v>
          </cell>
          <cell r="C10" t="str">
            <v>Active</v>
          </cell>
          <cell r="E10">
            <v>1593</v>
          </cell>
          <cell r="F10">
            <v>43</v>
          </cell>
          <cell r="G10">
            <v>82</v>
          </cell>
          <cell r="H10">
            <v>83</v>
          </cell>
          <cell r="I10">
            <v>95</v>
          </cell>
          <cell r="J10">
            <v>100</v>
          </cell>
          <cell r="K10">
            <v>101</v>
          </cell>
          <cell r="L10">
            <v>89</v>
          </cell>
          <cell r="M10">
            <v>94</v>
          </cell>
          <cell r="N10">
            <v>95</v>
          </cell>
          <cell r="O10">
            <v>77</v>
          </cell>
          <cell r="P10">
            <v>89</v>
          </cell>
          <cell r="Q10">
            <v>76</v>
          </cell>
          <cell r="R10">
            <v>71</v>
          </cell>
          <cell r="S10">
            <v>50</v>
          </cell>
          <cell r="T10">
            <v>50</v>
          </cell>
          <cell r="U10">
            <v>41</v>
          </cell>
          <cell r="V10">
            <v>24</v>
          </cell>
          <cell r="W10">
            <v>36</v>
          </cell>
          <cell r="X10">
            <v>37</v>
          </cell>
          <cell r="Y10">
            <v>24</v>
          </cell>
          <cell r="Z10">
            <v>31</v>
          </cell>
          <cell r="AA10">
            <v>22</v>
          </cell>
          <cell r="AB10">
            <v>14</v>
          </cell>
          <cell r="AC10">
            <v>12</v>
          </cell>
          <cell r="AD10">
            <v>24</v>
          </cell>
          <cell r="AE10">
            <v>19</v>
          </cell>
          <cell r="AF10">
            <v>114</v>
          </cell>
        </row>
        <row r="11">
          <cell r="A11" t="str">
            <v>Privatni korisnici</v>
          </cell>
          <cell r="B11" t="str">
            <v>June 2004</v>
          </cell>
          <cell r="C11" t="str">
            <v>Buba</v>
          </cell>
          <cell r="E11">
            <v>27</v>
          </cell>
          <cell r="F11">
            <v>15</v>
          </cell>
          <cell r="G11">
            <v>11</v>
          </cell>
          <cell r="H11">
            <v>0</v>
          </cell>
          <cell r="I11">
            <v>1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A12" t="str">
            <v>Privatni korisnici</v>
          </cell>
          <cell r="B12" t="str">
            <v>June 2004</v>
          </cell>
          <cell r="C12" t="str">
            <v>Classic</v>
          </cell>
          <cell r="E12">
            <v>38351</v>
          </cell>
          <cell r="F12">
            <v>916</v>
          </cell>
          <cell r="G12">
            <v>3261</v>
          </cell>
          <cell r="H12">
            <v>3946</v>
          </cell>
          <cell r="I12">
            <v>4017</v>
          </cell>
          <cell r="J12">
            <v>3864</v>
          </cell>
          <cell r="K12">
            <v>3563</v>
          </cell>
          <cell r="L12">
            <v>2939</v>
          </cell>
          <cell r="M12">
            <v>2499</v>
          </cell>
          <cell r="N12">
            <v>2082</v>
          </cell>
          <cell r="O12">
            <v>1774</v>
          </cell>
          <cell r="P12">
            <v>1476</v>
          </cell>
          <cell r="Q12">
            <v>1216</v>
          </cell>
          <cell r="R12">
            <v>1015</v>
          </cell>
          <cell r="S12">
            <v>878</v>
          </cell>
          <cell r="T12">
            <v>687</v>
          </cell>
          <cell r="U12">
            <v>566</v>
          </cell>
          <cell r="V12">
            <v>485</v>
          </cell>
          <cell r="W12">
            <v>414</v>
          </cell>
          <cell r="X12">
            <v>317</v>
          </cell>
          <cell r="Y12">
            <v>297</v>
          </cell>
          <cell r="Z12">
            <v>271</v>
          </cell>
          <cell r="AA12">
            <v>210</v>
          </cell>
          <cell r="AB12">
            <v>205</v>
          </cell>
          <cell r="AC12">
            <v>170</v>
          </cell>
          <cell r="AD12">
            <v>145</v>
          </cell>
          <cell r="AE12">
            <v>107</v>
          </cell>
          <cell r="AF12">
            <v>1031</v>
          </cell>
        </row>
        <row r="13">
          <cell r="A13" t="str">
            <v>Privatni korisnici</v>
          </cell>
          <cell r="B13" t="str">
            <v>June 2004</v>
          </cell>
          <cell r="C13" t="str">
            <v>DATA tariff</v>
          </cell>
          <cell r="E13">
            <v>114</v>
          </cell>
          <cell r="F13">
            <v>75</v>
          </cell>
          <cell r="G13">
            <v>33</v>
          </cell>
          <cell r="H13">
            <v>3</v>
          </cell>
          <cell r="I13">
            <v>2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A14" t="str">
            <v>Privatni korisnici</v>
          </cell>
          <cell r="B14" t="str">
            <v>June 2004</v>
          </cell>
          <cell r="C14" t="str">
            <v>Mobile Internet</v>
          </cell>
          <cell r="E14">
            <v>12</v>
          </cell>
          <cell r="F14">
            <v>10</v>
          </cell>
          <cell r="G14">
            <v>2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A15" t="str">
            <v>Privatni korisnici</v>
          </cell>
          <cell r="B15" t="str">
            <v>June 2004</v>
          </cell>
          <cell r="C15" t="str">
            <v>Pro</v>
          </cell>
          <cell r="E15">
            <v>5138</v>
          </cell>
          <cell r="F15">
            <v>124</v>
          </cell>
          <cell r="G15">
            <v>108</v>
          </cell>
          <cell r="H15">
            <v>77</v>
          </cell>
          <cell r="I15">
            <v>100</v>
          </cell>
          <cell r="J15">
            <v>126</v>
          </cell>
          <cell r="K15">
            <v>122</v>
          </cell>
          <cell r="L15">
            <v>138</v>
          </cell>
          <cell r="M15">
            <v>150</v>
          </cell>
          <cell r="N15">
            <v>172</v>
          </cell>
          <cell r="O15">
            <v>158</v>
          </cell>
          <cell r="P15">
            <v>176</v>
          </cell>
          <cell r="Q15">
            <v>163</v>
          </cell>
          <cell r="R15">
            <v>178</v>
          </cell>
          <cell r="S15">
            <v>198</v>
          </cell>
          <cell r="T15">
            <v>172</v>
          </cell>
          <cell r="U15">
            <v>168</v>
          </cell>
          <cell r="V15">
            <v>184</v>
          </cell>
          <cell r="W15">
            <v>148</v>
          </cell>
          <cell r="X15">
            <v>156</v>
          </cell>
          <cell r="Y15">
            <v>132</v>
          </cell>
          <cell r="Z15">
            <v>148</v>
          </cell>
          <cell r="AA15">
            <v>129</v>
          </cell>
          <cell r="AB15">
            <v>135</v>
          </cell>
          <cell r="AC15">
            <v>118</v>
          </cell>
          <cell r="AD15">
            <v>111</v>
          </cell>
          <cell r="AE15">
            <v>105</v>
          </cell>
          <cell r="AF15">
            <v>1442</v>
          </cell>
        </row>
        <row r="16">
          <cell r="A16" t="str">
            <v>Privatni korisnici</v>
          </cell>
          <cell r="B16" t="str">
            <v>June 2004</v>
          </cell>
          <cell r="C16" t="str">
            <v>Student Active</v>
          </cell>
          <cell r="E16">
            <v>3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2</v>
          </cell>
        </row>
        <row r="17">
          <cell r="A17" t="str">
            <v>Privatni korisnici</v>
          </cell>
          <cell r="B17" t="str">
            <v>June 2004</v>
          </cell>
          <cell r="C17" t="str">
            <v>Student Classic</v>
          </cell>
          <cell r="E17">
            <v>26</v>
          </cell>
          <cell r="F17">
            <v>2</v>
          </cell>
          <cell r="G17">
            <v>1</v>
          </cell>
          <cell r="H17">
            <v>0</v>
          </cell>
          <cell r="I17">
            <v>0</v>
          </cell>
          <cell r="J17">
            <v>5</v>
          </cell>
          <cell r="K17">
            <v>4</v>
          </cell>
          <cell r="L17">
            <v>1</v>
          </cell>
          <cell r="M17">
            <v>2</v>
          </cell>
          <cell r="N17">
            <v>2</v>
          </cell>
          <cell r="O17">
            <v>0</v>
          </cell>
          <cell r="P17">
            <v>1</v>
          </cell>
          <cell r="Q17">
            <v>1</v>
          </cell>
          <cell r="R17">
            <v>2</v>
          </cell>
          <cell r="S17">
            <v>0</v>
          </cell>
          <cell r="T17">
            <v>1</v>
          </cell>
          <cell r="U17">
            <v>1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1</v>
          </cell>
        </row>
        <row r="18">
          <cell r="A18" t="str">
            <v>Privatni korisnici</v>
          </cell>
          <cell r="B18" t="str">
            <v>June 2004</v>
          </cell>
          <cell r="C18" t="str">
            <v>Student Data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19">
          <cell r="A19" t="str">
            <v>Privatni korisnici</v>
          </cell>
          <cell r="B19" t="str">
            <v>June 2004</v>
          </cell>
          <cell r="C19" t="str">
            <v>Student Pro</v>
          </cell>
          <cell r="E19">
            <v>2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1</v>
          </cell>
        </row>
        <row r="20">
          <cell r="A20" t="str">
            <v>Privatni korisnici</v>
          </cell>
          <cell r="B20" t="str">
            <v>June 2004</v>
          </cell>
          <cell r="C20" t="str">
            <v>Student Trend</v>
          </cell>
          <cell r="E20">
            <v>107</v>
          </cell>
          <cell r="F20">
            <v>5</v>
          </cell>
          <cell r="G20">
            <v>22</v>
          </cell>
          <cell r="H20">
            <v>26</v>
          </cell>
          <cell r="I20">
            <v>13</v>
          </cell>
          <cell r="J20">
            <v>17</v>
          </cell>
          <cell r="K20">
            <v>3</v>
          </cell>
          <cell r="L20">
            <v>4</v>
          </cell>
          <cell r="M20">
            <v>8</v>
          </cell>
          <cell r="N20">
            <v>2</v>
          </cell>
          <cell r="O20">
            <v>3</v>
          </cell>
          <cell r="P20">
            <v>1</v>
          </cell>
          <cell r="Q20">
            <v>1</v>
          </cell>
          <cell r="R20">
            <v>0</v>
          </cell>
          <cell r="S20">
            <v>1</v>
          </cell>
          <cell r="T20">
            <v>0</v>
          </cell>
          <cell r="U20">
            <v>1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A21" t="str">
            <v>Privatni korisnici</v>
          </cell>
          <cell r="B21" t="str">
            <v>June 2004</v>
          </cell>
          <cell r="C21" t="str">
            <v>Tarifa 60</v>
          </cell>
          <cell r="E21">
            <v>6789</v>
          </cell>
          <cell r="F21">
            <v>349</v>
          </cell>
          <cell r="G21">
            <v>1682</v>
          </cell>
          <cell r="H21">
            <v>1313</v>
          </cell>
          <cell r="I21">
            <v>981</v>
          </cell>
          <cell r="J21">
            <v>629</v>
          </cell>
          <cell r="K21">
            <v>459</v>
          </cell>
          <cell r="L21">
            <v>321</v>
          </cell>
          <cell r="M21">
            <v>254</v>
          </cell>
          <cell r="N21">
            <v>170</v>
          </cell>
          <cell r="O21">
            <v>142</v>
          </cell>
          <cell r="P21">
            <v>90</v>
          </cell>
          <cell r="Q21">
            <v>73</v>
          </cell>
          <cell r="R21">
            <v>42</v>
          </cell>
          <cell r="S21">
            <v>44</v>
          </cell>
          <cell r="T21">
            <v>38</v>
          </cell>
          <cell r="U21">
            <v>33</v>
          </cell>
          <cell r="V21">
            <v>14</v>
          </cell>
          <cell r="W21">
            <v>19</v>
          </cell>
          <cell r="X21">
            <v>18</v>
          </cell>
          <cell r="Y21">
            <v>12</v>
          </cell>
          <cell r="Z21">
            <v>12</v>
          </cell>
          <cell r="AA21">
            <v>7</v>
          </cell>
          <cell r="AB21">
            <v>5</v>
          </cell>
          <cell r="AC21">
            <v>8</v>
          </cell>
          <cell r="AD21">
            <v>6</v>
          </cell>
          <cell r="AE21">
            <v>7</v>
          </cell>
          <cell r="AF21">
            <v>61</v>
          </cell>
        </row>
        <row r="22">
          <cell r="A22" t="str">
            <v>Privatni korisnici</v>
          </cell>
          <cell r="B22" t="str">
            <v>June 2004</v>
          </cell>
          <cell r="C22" t="str">
            <v>Trend</v>
          </cell>
          <cell r="E22">
            <v>46967</v>
          </cell>
          <cell r="F22">
            <v>2676</v>
          </cell>
          <cell r="G22">
            <v>9366</v>
          </cell>
          <cell r="H22">
            <v>8728</v>
          </cell>
          <cell r="I22">
            <v>6820</v>
          </cell>
          <cell r="J22">
            <v>5115</v>
          </cell>
          <cell r="K22">
            <v>3631</v>
          </cell>
          <cell r="L22">
            <v>2554</v>
          </cell>
          <cell r="M22">
            <v>1909</v>
          </cell>
          <cell r="N22">
            <v>1324</v>
          </cell>
          <cell r="O22">
            <v>1067</v>
          </cell>
          <cell r="P22">
            <v>812</v>
          </cell>
          <cell r="Q22">
            <v>527</v>
          </cell>
          <cell r="R22">
            <v>452</v>
          </cell>
          <cell r="S22">
            <v>360</v>
          </cell>
          <cell r="T22">
            <v>262</v>
          </cell>
          <cell r="U22">
            <v>236</v>
          </cell>
          <cell r="V22">
            <v>168</v>
          </cell>
          <cell r="W22">
            <v>126</v>
          </cell>
          <cell r="X22">
            <v>104</v>
          </cell>
          <cell r="Y22">
            <v>109</v>
          </cell>
          <cell r="Z22">
            <v>86</v>
          </cell>
          <cell r="AA22">
            <v>67</v>
          </cell>
          <cell r="AB22">
            <v>47</v>
          </cell>
          <cell r="AC22">
            <v>56</v>
          </cell>
          <cell r="AD22">
            <v>39</v>
          </cell>
          <cell r="AE22">
            <v>28</v>
          </cell>
          <cell r="AF22">
            <v>298</v>
          </cell>
        </row>
        <row r="23">
          <cell r="A23" t="str">
            <v>nema aktivnih priključaka</v>
          </cell>
          <cell r="B23" t="str">
            <v>July 2004</v>
          </cell>
          <cell r="C23" t="str">
            <v>Active</v>
          </cell>
          <cell r="E23">
            <v>11</v>
          </cell>
          <cell r="F23">
            <v>6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</v>
          </cell>
          <cell r="O23">
            <v>0</v>
          </cell>
          <cell r="P23">
            <v>1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A24" t="str">
            <v>nema aktivnih priključaka</v>
          </cell>
          <cell r="B24" t="str">
            <v>July 2004</v>
          </cell>
          <cell r="C24" t="str">
            <v>Classic</v>
          </cell>
          <cell r="E24">
            <v>294</v>
          </cell>
          <cell r="F24">
            <v>124</v>
          </cell>
          <cell r="G24">
            <v>31</v>
          </cell>
          <cell r="H24">
            <v>26</v>
          </cell>
          <cell r="I24">
            <v>12</v>
          </cell>
          <cell r="J24">
            <v>17</v>
          </cell>
          <cell r="K24">
            <v>14</v>
          </cell>
          <cell r="L24">
            <v>11</v>
          </cell>
          <cell r="M24">
            <v>11</v>
          </cell>
          <cell r="N24">
            <v>8</v>
          </cell>
          <cell r="O24">
            <v>7</v>
          </cell>
          <cell r="P24">
            <v>4</v>
          </cell>
          <cell r="Q24">
            <v>5</v>
          </cell>
          <cell r="R24">
            <v>4</v>
          </cell>
          <cell r="S24">
            <v>4</v>
          </cell>
          <cell r="T24">
            <v>1</v>
          </cell>
          <cell r="U24">
            <v>1</v>
          </cell>
          <cell r="V24">
            <v>2</v>
          </cell>
          <cell r="W24">
            <v>1</v>
          </cell>
          <cell r="X24">
            <v>1</v>
          </cell>
          <cell r="Y24">
            <v>0</v>
          </cell>
          <cell r="Z24">
            <v>2</v>
          </cell>
          <cell r="AA24">
            <v>1</v>
          </cell>
          <cell r="AB24">
            <v>2</v>
          </cell>
          <cell r="AC24">
            <v>0</v>
          </cell>
          <cell r="AD24">
            <v>0</v>
          </cell>
          <cell r="AE24">
            <v>0</v>
          </cell>
          <cell r="AF24">
            <v>5</v>
          </cell>
        </row>
        <row r="25">
          <cell r="A25" t="str">
            <v>nema aktivnih priključaka</v>
          </cell>
          <cell r="B25" t="str">
            <v>July 2004</v>
          </cell>
          <cell r="C25" t="str">
            <v>DATA tariff</v>
          </cell>
          <cell r="E25">
            <v>1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A26" t="str">
            <v>nema aktivnih priključaka</v>
          </cell>
          <cell r="B26" t="str">
            <v>July 2004</v>
          </cell>
          <cell r="C26" t="str">
            <v>Pro</v>
          </cell>
          <cell r="E26">
            <v>76</v>
          </cell>
          <cell r="F26">
            <v>28</v>
          </cell>
          <cell r="G26">
            <v>4</v>
          </cell>
          <cell r="H26">
            <v>0</v>
          </cell>
          <cell r="I26">
            <v>4</v>
          </cell>
          <cell r="J26">
            <v>4</v>
          </cell>
          <cell r="K26">
            <v>4</v>
          </cell>
          <cell r="L26">
            <v>7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1</v>
          </cell>
          <cell r="U26">
            <v>1</v>
          </cell>
          <cell r="V26">
            <v>1</v>
          </cell>
          <cell r="W26">
            <v>0</v>
          </cell>
          <cell r="X26">
            <v>2</v>
          </cell>
          <cell r="Y26">
            <v>3</v>
          </cell>
          <cell r="Z26">
            <v>1</v>
          </cell>
          <cell r="AA26">
            <v>1</v>
          </cell>
          <cell r="AB26">
            <v>1</v>
          </cell>
          <cell r="AC26">
            <v>2</v>
          </cell>
          <cell r="AD26">
            <v>0</v>
          </cell>
          <cell r="AE26">
            <v>0</v>
          </cell>
          <cell r="AF26">
            <v>6</v>
          </cell>
        </row>
        <row r="27">
          <cell r="A27" t="str">
            <v>nema aktivnih priključaka</v>
          </cell>
          <cell r="B27" t="str">
            <v>July 2004</v>
          </cell>
          <cell r="C27" t="str">
            <v>Student Trend</v>
          </cell>
          <cell r="E27">
            <v>2</v>
          </cell>
          <cell r="F27">
            <v>2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A28" t="str">
            <v>nema aktivnih priključaka</v>
          </cell>
          <cell r="B28" t="str">
            <v>July 2004</v>
          </cell>
          <cell r="C28" t="str">
            <v>Tarifa 60</v>
          </cell>
          <cell r="E28">
            <v>2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1</v>
          </cell>
        </row>
        <row r="29">
          <cell r="A29" t="str">
            <v>nema aktivnih priključaka</v>
          </cell>
          <cell r="B29" t="str">
            <v>July 2004</v>
          </cell>
          <cell r="C29" t="str">
            <v>Trend</v>
          </cell>
          <cell r="E29">
            <v>491</v>
          </cell>
          <cell r="F29">
            <v>338</v>
          </cell>
          <cell r="G29">
            <v>82</v>
          </cell>
          <cell r="H29">
            <v>24</v>
          </cell>
          <cell r="I29">
            <v>18</v>
          </cell>
          <cell r="J29">
            <v>6</v>
          </cell>
          <cell r="K29">
            <v>3</v>
          </cell>
          <cell r="L29">
            <v>8</v>
          </cell>
          <cell r="M29">
            <v>2</v>
          </cell>
          <cell r="N29">
            <v>2</v>
          </cell>
          <cell r="O29">
            <v>3</v>
          </cell>
          <cell r="P29">
            <v>2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2</v>
          </cell>
        </row>
        <row r="30">
          <cell r="A30" t="str">
            <v>Privatni korisnici</v>
          </cell>
          <cell r="B30" t="str">
            <v>July 2004</v>
          </cell>
          <cell r="C30" t="str">
            <v>Active</v>
          </cell>
          <cell r="E30">
            <v>1610</v>
          </cell>
          <cell r="F30">
            <v>42</v>
          </cell>
          <cell r="G30">
            <v>62</v>
          </cell>
          <cell r="H30">
            <v>70</v>
          </cell>
          <cell r="I30">
            <v>95</v>
          </cell>
          <cell r="J30">
            <v>89</v>
          </cell>
          <cell r="K30">
            <v>106</v>
          </cell>
          <cell r="L30">
            <v>97</v>
          </cell>
          <cell r="M30">
            <v>100</v>
          </cell>
          <cell r="N30">
            <v>90</v>
          </cell>
          <cell r="O30">
            <v>98</v>
          </cell>
          <cell r="P30">
            <v>91</v>
          </cell>
          <cell r="Q30">
            <v>62</v>
          </cell>
          <cell r="R30">
            <v>58</v>
          </cell>
          <cell r="S30">
            <v>55</v>
          </cell>
          <cell r="T30">
            <v>56</v>
          </cell>
          <cell r="U30">
            <v>51</v>
          </cell>
          <cell r="V30">
            <v>40</v>
          </cell>
          <cell r="W30">
            <v>28</v>
          </cell>
          <cell r="X30">
            <v>36</v>
          </cell>
          <cell r="Y30">
            <v>26</v>
          </cell>
          <cell r="Z30">
            <v>33</v>
          </cell>
          <cell r="AA30">
            <v>27</v>
          </cell>
          <cell r="AB30">
            <v>20</v>
          </cell>
          <cell r="AC30">
            <v>20</v>
          </cell>
          <cell r="AD30">
            <v>21</v>
          </cell>
          <cell r="AE30">
            <v>15</v>
          </cell>
          <cell r="AF30">
            <v>122</v>
          </cell>
        </row>
        <row r="31">
          <cell r="A31" t="str">
            <v>Privatni korisnici</v>
          </cell>
          <cell r="B31" t="str">
            <v>July 2004</v>
          </cell>
          <cell r="C31" t="str">
            <v>Buba</v>
          </cell>
          <cell r="E31">
            <v>27</v>
          </cell>
          <cell r="F31">
            <v>15</v>
          </cell>
          <cell r="G31">
            <v>12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A32" t="str">
            <v>Privatni korisnici</v>
          </cell>
          <cell r="B32" t="str">
            <v>July 2004</v>
          </cell>
          <cell r="C32" t="str">
            <v>Classic</v>
          </cell>
          <cell r="E32">
            <v>38292</v>
          </cell>
          <cell r="F32">
            <v>938</v>
          </cell>
          <cell r="G32">
            <v>2947</v>
          </cell>
          <cell r="H32">
            <v>3606</v>
          </cell>
          <cell r="I32">
            <v>3718</v>
          </cell>
          <cell r="J32">
            <v>3641</v>
          </cell>
          <cell r="K32">
            <v>3393</v>
          </cell>
          <cell r="L32">
            <v>2924</v>
          </cell>
          <cell r="M32">
            <v>2563</v>
          </cell>
          <cell r="N32">
            <v>2217</v>
          </cell>
          <cell r="O32">
            <v>1936</v>
          </cell>
          <cell r="P32">
            <v>1583</v>
          </cell>
          <cell r="Q32">
            <v>1304</v>
          </cell>
          <cell r="R32">
            <v>1048</v>
          </cell>
          <cell r="S32">
            <v>858</v>
          </cell>
          <cell r="T32">
            <v>767</v>
          </cell>
          <cell r="U32">
            <v>643</v>
          </cell>
          <cell r="V32">
            <v>546</v>
          </cell>
          <cell r="W32">
            <v>467</v>
          </cell>
          <cell r="X32">
            <v>384</v>
          </cell>
          <cell r="Y32">
            <v>344</v>
          </cell>
          <cell r="Z32">
            <v>331</v>
          </cell>
          <cell r="AA32">
            <v>248</v>
          </cell>
          <cell r="AB32">
            <v>215</v>
          </cell>
          <cell r="AC32">
            <v>194</v>
          </cell>
          <cell r="AD32">
            <v>166</v>
          </cell>
          <cell r="AE32">
            <v>156</v>
          </cell>
          <cell r="AF32">
            <v>1155</v>
          </cell>
        </row>
        <row r="33">
          <cell r="A33" t="str">
            <v>Privatni korisnici</v>
          </cell>
          <cell r="B33" t="str">
            <v>July 2004</v>
          </cell>
          <cell r="C33" t="str">
            <v>DATA tariff</v>
          </cell>
          <cell r="E33">
            <v>106</v>
          </cell>
          <cell r="F33">
            <v>66</v>
          </cell>
          <cell r="G33">
            <v>30</v>
          </cell>
          <cell r="H33">
            <v>5</v>
          </cell>
          <cell r="I33">
            <v>1</v>
          </cell>
          <cell r="J33">
            <v>2</v>
          </cell>
          <cell r="K33">
            <v>2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34" t="str">
            <v>Privatni korisnici</v>
          </cell>
          <cell r="B34" t="str">
            <v>July 2004</v>
          </cell>
          <cell r="C34" t="str">
            <v>Mobile Internet</v>
          </cell>
          <cell r="E34">
            <v>14</v>
          </cell>
          <cell r="F34">
            <v>13</v>
          </cell>
          <cell r="G34">
            <v>1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A35" t="str">
            <v>Privatni korisnici</v>
          </cell>
          <cell r="B35" t="str">
            <v>July 2004</v>
          </cell>
          <cell r="C35" t="str">
            <v>Pro</v>
          </cell>
          <cell r="E35">
            <v>5067</v>
          </cell>
          <cell r="F35">
            <v>124</v>
          </cell>
          <cell r="G35">
            <v>112</v>
          </cell>
          <cell r="H35">
            <v>89</v>
          </cell>
          <cell r="I35">
            <v>78</v>
          </cell>
          <cell r="J35">
            <v>96</v>
          </cell>
          <cell r="K35">
            <v>130</v>
          </cell>
          <cell r="L35">
            <v>153</v>
          </cell>
          <cell r="M35">
            <v>121</v>
          </cell>
          <cell r="N35">
            <v>170</v>
          </cell>
          <cell r="O35">
            <v>174</v>
          </cell>
          <cell r="P35">
            <v>177</v>
          </cell>
          <cell r="Q35">
            <v>173</v>
          </cell>
          <cell r="R35">
            <v>159</v>
          </cell>
          <cell r="S35">
            <v>152</v>
          </cell>
          <cell r="T35">
            <v>164</v>
          </cell>
          <cell r="U35">
            <v>137</v>
          </cell>
          <cell r="V35">
            <v>148</v>
          </cell>
          <cell r="W35">
            <v>182</v>
          </cell>
          <cell r="X35">
            <v>119</v>
          </cell>
          <cell r="Y35">
            <v>131</v>
          </cell>
          <cell r="Z35">
            <v>140</v>
          </cell>
          <cell r="AA35">
            <v>138</v>
          </cell>
          <cell r="AB35">
            <v>133</v>
          </cell>
          <cell r="AC35">
            <v>109</v>
          </cell>
          <cell r="AD35">
            <v>107</v>
          </cell>
          <cell r="AE35">
            <v>109</v>
          </cell>
          <cell r="AF35">
            <v>1542</v>
          </cell>
        </row>
        <row r="36">
          <cell r="A36" t="str">
            <v>Privatni korisnici</v>
          </cell>
          <cell r="B36" t="str">
            <v>July 2004</v>
          </cell>
          <cell r="C36" t="str">
            <v>Student Active</v>
          </cell>
          <cell r="E36">
            <v>3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1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1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</v>
          </cell>
        </row>
        <row r="37">
          <cell r="A37" t="str">
            <v>Privatni korisnici</v>
          </cell>
          <cell r="B37" t="str">
            <v>July 2004</v>
          </cell>
          <cell r="C37" t="str">
            <v>Student Classic</v>
          </cell>
          <cell r="E37">
            <v>28</v>
          </cell>
          <cell r="F37">
            <v>3</v>
          </cell>
          <cell r="G37">
            <v>1</v>
          </cell>
          <cell r="H37">
            <v>0</v>
          </cell>
          <cell r="I37">
            <v>4</v>
          </cell>
          <cell r="J37">
            <v>1</v>
          </cell>
          <cell r="K37">
            <v>1</v>
          </cell>
          <cell r="L37">
            <v>3</v>
          </cell>
          <cell r="M37">
            <v>4</v>
          </cell>
          <cell r="N37">
            <v>0</v>
          </cell>
          <cell r="O37">
            <v>1</v>
          </cell>
          <cell r="P37">
            <v>1</v>
          </cell>
          <cell r="Q37">
            <v>3</v>
          </cell>
          <cell r="R37">
            <v>1</v>
          </cell>
          <cell r="S37">
            <v>0</v>
          </cell>
          <cell r="T37">
            <v>1</v>
          </cell>
          <cell r="U37">
            <v>0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1</v>
          </cell>
          <cell r="AA37">
            <v>0</v>
          </cell>
          <cell r="AB37">
            <v>0</v>
          </cell>
          <cell r="AC37">
            <v>1</v>
          </cell>
          <cell r="AD37">
            <v>0</v>
          </cell>
          <cell r="AE37">
            <v>0</v>
          </cell>
          <cell r="AF37">
            <v>1</v>
          </cell>
        </row>
        <row r="38">
          <cell r="A38" t="str">
            <v>Privatni korisnici</v>
          </cell>
          <cell r="B38" t="str">
            <v>July 2004</v>
          </cell>
          <cell r="C38" t="str">
            <v>Student Data</v>
          </cell>
          <cell r="E38">
            <v>1</v>
          </cell>
          <cell r="F38">
            <v>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A39" t="str">
            <v>Privatni korisnici</v>
          </cell>
          <cell r="B39" t="str">
            <v>July 2004</v>
          </cell>
          <cell r="C39" t="str">
            <v>Student Pro</v>
          </cell>
          <cell r="E39">
            <v>2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</v>
          </cell>
        </row>
        <row r="40">
          <cell r="A40" t="str">
            <v>Privatni korisnici</v>
          </cell>
          <cell r="B40" t="str">
            <v>July 2004</v>
          </cell>
          <cell r="C40" t="str">
            <v>Student Trend</v>
          </cell>
          <cell r="E40">
            <v>110</v>
          </cell>
          <cell r="F40">
            <v>10</v>
          </cell>
          <cell r="G40">
            <v>23</v>
          </cell>
          <cell r="H40">
            <v>18</v>
          </cell>
          <cell r="I40">
            <v>18</v>
          </cell>
          <cell r="J40">
            <v>14</v>
          </cell>
          <cell r="K40">
            <v>6</v>
          </cell>
          <cell r="L40">
            <v>4</v>
          </cell>
          <cell r="M40">
            <v>6</v>
          </cell>
          <cell r="N40">
            <v>4</v>
          </cell>
          <cell r="O40">
            <v>3</v>
          </cell>
          <cell r="P40">
            <v>1</v>
          </cell>
          <cell r="Q40">
            <v>0</v>
          </cell>
          <cell r="R40">
            <v>0</v>
          </cell>
          <cell r="S40">
            <v>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0</v>
          </cell>
          <cell r="AE40">
            <v>0</v>
          </cell>
          <cell r="AF40">
            <v>0</v>
          </cell>
        </row>
        <row r="41">
          <cell r="A41" t="str">
            <v>Privatni korisnici</v>
          </cell>
          <cell r="B41" t="str">
            <v>July 2004</v>
          </cell>
          <cell r="C41" t="str">
            <v>Tarifa 60</v>
          </cell>
          <cell r="E41">
            <v>8153</v>
          </cell>
          <cell r="F41">
            <v>252</v>
          </cell>
          <cell r="G41">
            <v>1570</v>
          </cell>
          <cell r="H41">
            <v>1457</v>
          </cell>
          <cell r="I41">
            <v>1185</v>
          </cell>
          <cell r="J41">
            <v>923</v>
          </cell>
          <cell r="K41">
            <v>652</v>
          </cell>
          <cell r="L41">
            <v>471</v>
          </cell>
          <cell r="M41">
            <v>369</v>
          </cell>
          <cell r="N41">
            <v>272</v>
          </cell>
          <cell r="O41">
            <v>181</v>
          </cell>
          <cell r="P41">
            <v>149</v>
          </cell>
          <cell r="Q41">
            <v>94</v>
          </cell>
          <cell r="R41">
            <v>95</v>
          </cell>
          <cell r="S41">
            <v>82</v>
          </cell>
          <cell r="T41">
            <v>63</v>
          </cell>
          <cell r="U41">
            <v>37</v>
          </cell>
          <cell r="V41">
            <v>42</v>
          </cell>
          <cell r="W41">
            <v>31</v>
          </cell>
          <cell r="X41">
            <v>24</v>
          </cell>
          <cell r="Y41">
            <v>24</v>
          </cell>
          <cell r="Z41">
            <v>23</v>
          </cell>
          <cell r="AA41">
            <v>15</v>
          </cell>
          <cell r="AB41">
            <v>14</v>
          </cell>
          <cell r="AC41">
            <v>15</v>
          </cell>
          <cell r="AD41">
            <v>12</v>
          </cell>
          <cell r="AE41">
            <v>12</v>
          </cell>
          <cell r="AF41">
            <v>89</v>
          </cell>
        </row>
        <row r="42">
          <cell r="A42" t="str">
            <v>Privatni korisnici</v>
          </cell>
          <cell r="B42" t="str">
            <v>July 2004</v>
          </cell>
          <cell r="C42" t="str">
            <v>Trend</v>
          </cell>
          <cell r="E42">
            <v>46781</v>
          </cell>
          <cell r="F42">
            <v>2671</v>
          </cell>
          <cell r="G42">
            <v>8538</v>
          </cell>
          <cell r="H42">
            <v>8231</v>
          </cell>
          <cell r="I42">
            <v>6637</v>
          </cell>
          <cell r="J42">
            <v>5134</v>
          </cell>
          <cell r="K42">
            <v>3772</v>
          </cell>
          <cell r="L42">
            <v>2828</v>
          </cell>
          <cell r="M42">
            <v>2109</v>
          </cell>
          <cell r="N42">
            <v>1526</v>
          </cell>
          <cell r="O42">
            <v>1116</v>
          </cell>
          <cell r="P42">
            <v>831</v>
          </cell>
          <cell r="Q42">
            <v>669</v>
          </cell>
          <cell r="R42">
            <v>468</v>
          </cell>
          <cell r="S42">
            <v>384</v>
          </cell>
          <cell r="T42">
            <v>330</v>
          </cell>
          <cell r="U42">
            <v>260</v>
          </cell>
          <cell r="V42">
            <v>193</v>
          </cell>
          <cell r="W42">
            <v>164</v>
          </cell>
          <cell r="X42">
            <v>124</v>
          </cell>
          <cell r="Y42">
            <v>91</v>
          </cell>
          <cell r="Z42">
            <v>100</v>
          </cell>
          <cell r="AA42">
            <v>80</v>
          </cell>
          <cell r="AB42">
            <v>72</v>
          </cell>
          <cell r="AC42">
            <v>61</v>
          </cell>
          <cell r="AD42">
            <v>47</v>
          </cell>
          <cell r="AE42">
            <v>39</v>
          </cell>
          <cell r="AF42">
            <v>306</v>
          </cell>
        </row>
        <row r="43">
          <cell r="A43" t="str">
            <v>nema aktivnih priključaka</v>
          </cell>
          <cell r="B43" t="str">
            <v>August 2004</v>
          </cell>
          <cell r="C43" t="str">
            <v>Active</v>
          </cell>
          <cell r="E43">
            <v>11</v>
          </cell>
          <cell r="F43">
            <v>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</v>
          </cell>
          <cell r="R43">
            <v>0</v>
          </cell>
          <cell r="S43">
            <v>0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A44" t="str">
            <v>nema aktivnih priključaka</v>
          </cell>
          <cell r="B44" t="str">
            <v>August 2004</v>
          </cell>
          <cell r="C44" t="str">
            <v>Classic</v>
          </cell>
          <cell r="E44">
            <v>197</v>
          </cell>
          <cell r="F44">
            <v>121</v>
          </cell>
          <cell r="G44">
            <v>20</v>
          </cell>
          <cell r="H44">
            <v>7</v>
          </cell>
          <cell r="I44">
            <v>12</v>
          </cell>
          <cell r="J44">
            <v>8</v>
          </cell>
          <cell r="K44">
            <v>8</v>
          </cell>
          <cell r="L44">
            <v>2</v>
          </cell>
          <cell r="M44">
            <v>5</v>
          </cell>
          <cell r="N44">
            <v>2</v>
          </cell>
          <cell r="O44">
            <v>0</v>
          </cell>
          <cell r="P44">
            <v>3</v>
          </cell>
          <cell r="Q44">
            <v>0</v>
          </cell>
          <cell r="R44">
            <v>1</v>
          </cell>
          <cell r="S44">
            <v>1</v>
          </cell>
          <cell r="T44">
            <v>1</v>
          </cell>
          <cell r="U44">
            <v>1</v>
          </cell>
          <cell r="V44">
            <v>1</v>
          </cell>
          <cell r="W44">
            <v>0</v>
          </cell>
          <cell r="X44">
            <v>2</v>
          </cell>
          <cell r="Y44">
            <v>0</v>
          </cell>
          <cell r="Z44">
            <v>1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</v>
          </cell>
        </row>
        <row r="45">
          <cell r="A45" t="str">
            <v>nema aktivnih priključaka</v>
          </cell>
          <cell r="B45" t="str">
            <v>August 2004</v>
          </cell>
          <cell r="C45" t="str">
            <v>DATA tariff</v>
          </cell>
          <cell r="E45">
            <v>2</v>
          </cell>
          <cell r="F45">
            <v>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 t="str">
            <v>nema aktivnih priključaka</v>
          </cell>
          <cell r="B46" t="str">
            <v>August 2004</v>
          </cell>
          <cell r="C46" t="str">
            <v>Pro</v>
          </cell>
          <cell r="E46">
            <v>63</v>
          </cell>
          <cell r="F46">
            <v>41</v>
          </cell>
          <cell r="G46">
            <v>2</v>
          </cell>
          <cell r="H46">
            <v>0</v>
          </cell>
          <cell r="I46">
            <v>1</v>
          </cell>
          <cell r="J46">
            <v>0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0</v>
          </cell>
          <cell r="T46">
            <v>2</v>
          </cell>
          <cell r="U46">
            <v>1</v>
          </cell>
          <cell r="V46">
            <v>0</v>
          </cell>
          <cell r="W46">
            <v>1</v>
          </cell>
          <cell r="X46">
            <v>0</v>
          </cell>
          <cell r="Y46">
            <v>2</v>
          </cell>
          <cell r="Z46">
            <v>2</v>
          </cell>
          <cell r="AA46">
            <v>1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4</v>
          </cell>
        </row>
        <row r="47">
          <cell r="A47" t="str">
            <v>nema aktivnih priključaka</v>
          </cell>
          <cell r="B47" t="str">
            <v>August 2004</v>
          </cell>
          <cell r="C47" t="str">
            <v>Student Classic</v>
          </cell>
          <cell r="E47">
            <v>1</v>
          </cell>
          <cell r="F47">
            <v>0</v>
          </cell>
          <cell r="G47">
            <v>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A48" t="str">
            <v>nema aktivnih priključaka</v>
          </cell>
          <cell r="B48" t="str">
            <v>August 2004</v>
          </cell>
          <cell r="C48" t="str">
            <v>Tarifa 60</v>
          </cell>
          <cell r="E48">
            <v>7</v>
          </cell>
          <cell r="F48">
            <v>2</v>
          </cell>
          <cell r="G48">
            <v>3</v>
          </cell>
          <cell r="H48">
            <v>0</v>
          </cell>
          <cell r="I48">
            <v>0</v>
          </cell>
          <cell r="J48">
            <v>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A49" t="str">
            <v>nema aktivnih priključaka</v>
          </cell>
          <cell r="B49" t="str">
            <v>August 2004</v>
          </cell>
          <cell r="C49" t="str">
            <v>Trend</v>
          </cell>
          <cell r="E49">
            <v>378</v>
          </cell>
          <cell r="F49">
            <v>325</v>
          </cell>
          <cell r="G49">
            <v>24</v>
          </cell>
          <cell r="H49">
            <v>10</v>
          </cell>
          <cell r="I49">
            <v>4</v>
          </cell>
          <cell r="J49">
            <v>4</v>
          </cell>
          <cell r="K49">
            <v>3</v>
          </cell>
          <cell r="L49">
            <v>1</v>
          </cell>
          <cell r="M49">
            <v>2</v>
          </cell>
          <cell r="N49">
            <v>1</v>
          </cell>
          <cell r="O49">
            <v>1</v>
          </cell>
          <cell r="P49">
            <v>0</v>
          </cell>
          <cell r="Q49">
            <v>0</v>
          </cell>
          <cell r="R49">
            <v>0</v>
          </cell>
          <cell r="S49">
            <v>1</v>
          </cell>
          <cell r="T49">
            <v>0</v>
          </cell>
          <cell r="U49">
            <v>1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A50" t="str">
            <v>Privatni korisnici</v>
          </cell>
          <cell r="B50" t="str">
            <v>August 2004</v>
          </cell>
          <cell r="C50" t="str">
            <v>Active</v>
          </cell>
          <cell r="E50">
            <v>1577</v>
          </cell>
          <cell r="F50">
            <v>37</v>
          </cell>
          <cell r="G50">
            <v>74</v>
          </cell>
          <cell r="H50">
            <v>87</v>
          </cell>
          <cell r="I50">
            <v>83</v>
          </cell>
          <cell r="J50">
            <v>110</v>
          </cell>
          <cell r="K50">
            <v>100</v>
          </cell>
          <cell r="L50">
            <v>114</v>
          </cell>
          <cell r="M50">
            <v>94</v>
          </cell>
          <cell r="N50">
            <v>99</v>
          </cell>
          <cell r="O50">
            <v>102</v>
          </cell>
          <cell r="P50">
            <v>77</v>
          </cell>
          <cell r="Q50">
            <v>68</v>
          </cell>
          <cell r="R50">
            <v>62</v>
          </cell>
          <cell r="S50">
            <v>61</v>
          </cell>
          <cell r="T50">
            <v>55</v>
          </cell>
          <cell r="U50">
            <v>42</v>
          </cell>
          <cell r="V50">
            <v>25</v>
          </cell>
          <cell r="W50">
            <v>26</v>
          </cell>
          <cell r="X50">
            <v>29</v>
          </cell>
          <cell r="Y50">
            <v>29</v>
          </cell>
          <cell r="Z50">
            <v>25</v>
          </cell>
          <cell r="AA50">
            <v>22</v>
          </cell>
          <cell r="AB50">
            <v>14</v>
          </cell>
          <cell r="AC50">
            <v>17</v>
          </cell>
          <cell r="AD50">
            <v>12</v>
          </cell>
          <cell r="AE50">
            <v>7</v>
          </cell>
          <cell r="AF50">
            <v>106</v>
          </cell>
        </row>
        <row r="51">
          <cell r="A51" t="str">
            <v>Privatni korisnici</v>
          </cell>
          <cell r="B51" t="str">
            <v>August 2004</v>
          </cell>
          <cell r="C51" t="str">
            <v>Buba</v>
          </cell>
          <cell r="E51">
            <v>27</v>
          </cell>
          <cell r="F51">
            <v>17</v>
          </cell>
          <cell r="G51">
            <v>10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A52" t="str">
            <v>Privatni korisnici</v>
          </cell>
          <cell r="B52" t="str">
            <v>August 2004</v>
          </cell>
          <cell r="C52" t="str">
            <v>Classic</v>
          </cell>
          <cell r="E52">
            <v>37954</v>
          </cell>
          <cell r="F52">
            <v>924</v>
          </cell>
          <cell r="G52">
            <v>3204</v>
          </cell>
          <cell r="H52">
            <v>3817</v>
          </cell>
          <cell r="I52">
            <v>4133</v>
          </cell>
          <cell r="J52">
            <v>3924</v>
          </cell>
          <cell r="K52">
            <v>3446</v>
          </cell>
          <cell r="L52">
            <v>3066</v>
          </cell>
          <cell r="M52">
            <v>2579</v>
          </cell>
          <cell r="N52">
            <v>2139</v>
          </cell>
          <cell r="O52">
            <v>1742</v>
          </cell>
          <cell r="P52">
            <v>1489</v>
          </cell>
          <cell r="Q52">
            <v>1222</v>
          </cell>
          <cell r="R52">
            <v>974</v>
          </cell>
          <cell r="S52">
            <v>744</v>
          </cell>
          <cell r="T52">
            <v>673</v>
          </cell>
          <cell r="U52">
            <v>579</v>
          </cell>
          <cell r="V52">
            <v>446</v>
          </cell>
          <cell r="W52">
            <v>359</v>
          </cell>
          <cell r="X52">
            <v>345</v>
          </cell>
          <cell r="Y52">
            <v>289</v>
          </cell>
          <cell r="Z52">
            <v>203</v>
          </cell>
          <cell r="AA52">
            <v>207</v>
          </cell>
          <cell r="AB52">
            <v>161</v>
          </cell>
          <cell r="AC52">
            <v>158</v>
          </cell>
          <cell r="AD52">
            <v>116</v>
          </cell>
          <cell r="AE52">
            <v>125</v>
          </cell>
          <cell r="AF52">
            <v>890</v>
          </cell>
        </row>
        <row r="53">
          <cell r="A53" t="str">
            <v>Privatni korisnici</v>
          </cell>
          <cell r="B53" t="str">
            <v>August 2004</v>
          </cell>
          <cell r="C53" t="str">
            <v>DATA tariff</v>
          </cell>
          <cell r="E53">
            <v>102</v>
          </cell>
          <cell r="F53">
            <v>67</v>
          </cell>
          <cell r="G53">
            <v>30</v>
          </cell>
          <cell r="H53">
            <v>4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A54" t="str">
            <v>Privatni korisnici</v>
          </cell>
          <cell r="B54" t="str">
            <v>August 2004</v>
          </cell>
          <cell r="C54" t="str">
            <v>Mobile Internet</v>
          </cell>
          <cell r="E54">
            <v>15</v>
          </cell>
          <cell r="F54">
            <v>14</v>
          </cell>
          <cell r="G54">
            <v>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A55" t="str">
            <v>Privatni korisnici</v>
          </cell>
          <cell r="B55" t="str">
            <v>August 2004</v>
          </cell>
          <cell r="C55" t="str">
            <v>Pro</v>
          </cell>
          <cell r="E55">
            <v>5108</v>
          </cell>
          <cell r="F55">
            <v>126</v>
          </cell>
          <cell r="G55">
            <v>116</v>
          </cell>
          <cell r="H55">
            <v>92</v>
          </cell>
          <cell r="I55">
            <v>109</v>
          </cell>
          <cell r="J55">
            <v>120</v>
          </cell>
          <cell r="K55">
            <v>178</v>
          </cell>
          <cell r="L55">
            <v>169</v>
          </cell>
          <cell r="M55">
            <v>172</v>
          </cell>
          <cell r="N55">
            <v>156</v>
          </cell>
          <cell r="O55">
            <v>193</v>
          </cell>
          <cell r="P55">
            <v>192</v>
          </cell>
          <cell r="Q55">
            <v>177</v>
          </cell>
          <cell r="R55">
            <v>208</v>
          </cell>
          <cell r="S55">
            <v>184</v>
          </cell>
          <cell r="T55">
            <v>159</v>
          </cell>
          <cell r="U55">
            <v>153</v>
          </cell>
          <cell r="V55">
            <v>160</v>
          </cell>
          <cell r="W55">
            <v>143</v>
          </cell>
          <cell r="X55">
            <v>186</v>
          </cell>
          <cell r="Y55">
            <v>158</v>
          </cell>
          <cell r="Z55">
            <v>131</v>
          </cell>
          <cell r="AA55">
            <v>129</v>
          </cell>
          <cell r="AB55">
            <v>111</v>
          </cell>
          <cell r="AC55">
            <v>106</v>
          </cell>
          <cell r="AD55">
            <v>97</v>
          </cell>
          <cell r="AE55">
            <v>79</v>
          </cell>
          <cell r="AF55">
            <v>1304</v>
          </cell>
        </row>
        <row r="56">
          <cell r="A56" t="str">
            <v>Privatni korisnici</v>
          </cell>
          <cell r="B56" t="str">
            <v>August 2004</v>
          </cell>
          <cell r="C56" t="str">
            <v>Student Active</v>
          </cell>
          <cell r="E56">
            <v>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1</v>
          </cell>
          <cell r="AF56">
            <v>0</v>
          </cell>
        </row>
        <row r="57">
          <cell r="A57" t="str">
            <v>Privatni korisnici</v>
          </cell>
          <cell r="B57" t="str">
            <v>August 2004</v>
          </cell>
          <cell r="C57" t="str">
            <v>Student Classic</v>
          </cell>
          <cell r="E57">
            <v>24</v>
          </cell>
          <cell r="F57">
            <v>1</v>
          </cell>
          <cell r="G57">
            <v>2</v>
          </cell>
          <cell r="H57">
            <v>1</v>
          </cell>
          <cell r="I57">
            <v>4</v>
          </cell>
          <cell r="J57">
            <v>3</v>
          </cell>
          <cell r="K57">
            <v>2</v>
          </cell>
          <cell r="L57">
            <v>0</v>
          </cell>
          <cell r="M57">
            <v>1</v>
          </cell>
          <cell r="N57">
            <v>1</v>
          </cell>
          <cell r="O57">
            <v>1</v>
          </cell>
          <cell r="P57">
            <v>0</v>
          </cell>
          <cell r="Q57">
            <v>1</v>
          </cell>
          <cell r="R57">
            <v>2</v>
          </cell>
          <cell r="S57">
            <v>3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2</v>
          </cell>
          <cell r="AF57">
            <v>0</v>
          </cell>
        </row>
        <row r="58">
          <cell r="A58" t="str">
            <v>Privatni korisnici</v>
          </cell>
          <cell r="B58" t="str">
            <v>August 2004</v>
          </cell>
          <cell r="C58" t="str">
            <v>Student Data</v>
          </cell>
          <cell r="E58">
            <v>1</v>
          </cell>
          <cell r="F58">
            <v>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A59" t="str">
            <v>Privatni korisnici</v>
          </cell>
          <cell r="B59" t="str">
            <v>August 2004</v>
          </cell>
          <cell r="C59" t="str">
            <v>Student Pro</v>
          </cell>
          <cell r="E59">
            <v>2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0</v>
          </cell>
          <cell r="AE59">
            <v>0</v>
          </cell>
          <cell r="AF59">
            <v>0</v>
          </cell>
        </row>
        <row r="60">
          <cell r="A60" t="str">
            <v>Privatni korisnici</v>
          </cell>
          <cell r="B60" t="str">
            <v>August 2004</v>
          </cell>
          <cell r="C60" t="str">
            <v>Student Trend</v>
          </cell>
          <cell r="E60">
            <v>103</v>
          </cell>
          <cell r="F60">
            <v>9</v>
          </cell>
          <cell r="G60">
            <v>21</v>
          </cell>
          <cell r="H60">
            <v>25</v>
          </cell>
          <cell r="I60">
            <v>13</v>
          </cell>
          <cell r="J60">
            <v>12</v>
          </cell>
          <cell r="K60">
            <v>8</v>
          </cell>
          <cell r="L60">
            <v>2</v>
          </cell>
          <cell r="M60">
            <v>3</v>
          </cell>
          <cell r="N60">
            <v>3</v>
          </cell>
          <cell r="O60">
            <v>1</v>
          </cell>
          <cell r="P60">
            <v>3</v>
          </cell>
          <cell r="Q60">
            <v>1</v>
          </cell>
          <cell r="R60">
            <v>0</v>
          </cell>
          <cell r="S60">
            <v>1</v>
          </cell>
          <cell r="T60">
            <v>0</v>
          </cell>
          <cell r="U60">
            <v>1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A61" t="str">
            <v>Privatni korisnici</v>
          </cell>
          <cell r="B61" t="str">
            <v>August 2004</v>
          </cell>
          <cell r="C61" t="str">
            <v>Tarifa 60</v>
          </cell>
          <cell r="E61">
            <v>10397</v>
          </cell>
          <cell r="F61">
            <v>395</v>
          </cell>
          <cell r="G61">
            <v>1922</v>
          </cell>
          <cell r="H61">
            <v>1884</v>
          </cell>
          <cell r="I61">
            <v>1666</v>
          </cell>
          <cell r="J61">
            <v>1182</v>
          </cell>
          <cell r="K61">
            <v>838</v>
          </cell>
          <cell r="L61">
            <v>604</v>
          </cell>
          <cell r="M61">
            <v>411</v>
          </cell>
          <cell r="N61">
            <v>318</v>
          </cell>
          <cell r="O61">
            <v>234</v>
          </cell>
          <cell r="P61">
            <v>165</v>
          </cell>
          <cell r="Q61">
            <v>145</v>
          </cell>
          <cell r="R61">
            <v>106</v>
          </cell>
          <cell r="S61">
            <v>100</v>
          </cell>
          <cell r="T61">
            <v>65</v>
          </cell>
          <cell r="U61">
            <v>57</v>
          </cell>
          <cell r="V61">
            <v>46</v>
          </cell>
          <cell r="W61">
            <v>34</v>
          </cell>
          <cell r="X61">
            <v>28</v>
          </cell>
          <cell r="Y61">
            <v>27</v>
          </cell>
          <cell r="Z61">
            <v>31</v>
          </cell>
          <cell r="AA61">
            <v>13</v>
          </cell>
          <cell r="AB61">
            <v>13</v>
          </cell>
          <cell r="AC61">
            <v>14</v>
          </cell>
          <cell r="AD61">
            <v>8</v>
          </cell>
          <cell r="AE61">
            <v>12</v>
          </cell>
          <cell r="AF61">
            <v>79</v>
          </cell>
        </row>
        <row r="62">
          <cell r="A62" t="str">
            <v>Privatni korisnici</v>
          </cell>
          <cell r="B62" t="str">
            <v>August 2004</v>
          </cell>
          <cell r="C62" t="str">
            <v>Trend</v>
          </cell>
          <cell r="E62">
            <v>45199</v>
          </cell>
          <cell r="F62">
            <v>2548</v>
          </cell>
          <cell r="G62">
            <v>8725</v>
          </cell>
          <cell r="H62">
            <v>8371</v>
          </cell>
          <cell r="I62">
            <v>6629</v>
          </cell>
          <cell r="J62">
            <v>4958</v>
          </cell>
          <cell r="K62">
            <v>3592</v>
          </cell>
          <cell r="L62">
            <v>2565</v>
          </cell>
          <cell r="M62">
            <v>1891</v>
          </cell>
          <cell r="N62">
            <v>1355</v>
          </cell>
          <cell r="O62">
            <v>1019</v>
          </cell>
          <cell r="P62">
            <v>794</v>
          </cell>
          <cell r="Q62">
            <v>564</v>
          </cell>
          <cell r="R62">
            <v>407</v>
          </cell>
          <cell r="S62">
            <v>337</v>
          </cell>
          <cell r="T62">
            <v>274</v>
          </cell>
          <cell r="U62">
            <v>188</v>
          </cell>
          <cell r="V62">
            <v>156</v>
          </cell>
          <cell r="W62">
            <v>120</v>
          </cell>
          <cell r="X62">
            <v>99</v>
          </cell>
          <cell r="Y62">
            <v>96</v>
          </cell>
          <cell r="Z62">
            <v>71</v>
          </cell>
          <cell r="AA62">
            <v>39</v>
          </cell>
          <cell r="AB62">
            <v>39</v>
          </cell>
          <cell r="AC62">
            <v>53</v>
          </cell>
          <cell r="AD62">
            <v>26</v>
          </cell>
          <cell r="AE62">
            <v>33</v>
          </cell>
          <cell r="AF62">
            <v>250</v>
          </cell>
        </row>
        <row r="63">
          <cell r="A63" t="str">
            <v>nema aktivnih priključaka</v>
          </cell>
          <cell r="B63" t="str">
            <v>September 2004</v>
          </cell>
          <cell r="C63" t="str">
            <v>Active</v>
          </cell>
          <cell r="E63">
            <v>13</v>
          </cell>
          <cell r="F63">
            <v>6</v>
          </cell>
          <cell r="G63">
            <v>1</v>
          </cell>
          <cell r="H63">
            <v>0</v>
          </cell>
          <cell r="I63">
            <v>2</v>
          </cell>
          <cell r="J63">
            <v>1</v>
          </cell>
          <cell r="K63">
            <v>0</v>
          </cell>
          <cell r="L63">
            <v>1</v>
          </cell>
          <cell r="M63">
            <v>1</v>
          </cell>
          <cell r="N63">
            <v>1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A64" t="str">
            <v>nema aktivnih priključaka</v>
          </cell>
          <cell r="B64" t="str">
            <v>September 2004</v>
          </cell>
          <cell r="C64" t="str">
            <v>Classic</v>
          </cell>
          <cell r="E64">
            <v>207</v>
          </cell>
          <cell r="F64">
            <v>119</v>
          </cell>
          <cell r="G64">
            <v>23</v>
          </cell>
          <cell r="H64">
            <v>15</v>
          </cell>
          <cell r="I64">
            <v>13</v>
          </cell>
          <cell r="J64">
            <v>6</v>
          </cell>
          <cell r="K64">
            <v>5</v>
          </cell>
          <cell r="L64">
            <v>5</v>
          </cell>
          <cell r="M64">
            <v>4</v>
          </cell>
          <cell r="N64">
            <v>4</v>
          </cell>
          <cell r="O64">
            <v>2</v>
          </cell>
          <cell r="P64">
            <v>3</v>
          </cell>
          <cell r="Q64">
            <v>1</v>
          </cell>
          <cell r="R64">
            <v>1</v>
          </cell>
          <cell r="S64">
            <v>3</v>
          </cell>
          <cell r="T64">
            <v>1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1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1</v>
          </cell>
        </row>
        <row r="65">
          <cell r="A65" t="str">
            <v>nema aktivnih priključaka</v>
          </cell>
          <cell r="B65" t="str">
            <v>September 2004</v>
          </cell>
          <cell r="C65" t="str">
            <v>DATA tariff</v>
          </cell>
          <cell r="E65">
            <v>1</v>
          </cell>
          <cell r="F65">
            <v>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A66" t="str">
            <v>nema aktivnih priključaka</v>
          </cell>
          <cell r="B66" t="str">
            <v>September 2004</v>
          </cell>
          <cell r="C66" t="str">
            <v>Pro</v>
          </cell>
          <cell r="E66">
            <v>53</v>
          </cell>
          <cell r="F66">
            <v>37</v>
          </cell>
          <cell r="G66">
            <v>2</v>
          </cell>
          <cell r="H66">
            <v>0</v>
          </cell>
          <cell r="I66">
            <v>3</v>
          </cell>
          <cell r="J66">
            <v>1</v>
          </cell>
          <cell r="K66">
            <v>1</v>
          </cell>
          <cell r="L66">
            <v>0</v>
          </cell>
          <cell r="M66">
            <v>0</v>
          </cell>
          <cell r="N66">
            <v>2</v>
          </cell>
          <cell r="O66">
            <v>2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0</v>
          </cell>
          <cell r="AE66">
            <v>0</v>
          </cell>
          <cell r="AF66">
            <v>3</v>
          </cell>
        </row>
        <row r="67">
          <cell r="A67" t="str">
            <v>nema aktivnih priključaka</v>
          </cell>
          <cell r="B67" t="str">
            <v>September 2004</v>
          </cell>
          <cell r="C67" t="str">
            <v>Student Active</v>
          </cell>
          <cell r="E67">
            <v>1</v>
          </cell>
          <cell r="F67">
            <v>1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A68" t="str">
            <v>nema aktivnih priključaka</v>
          </cell>
          <cell r="B68" t="str">
            <v>September 2004</v>
          </cell>
          <cell r="C68" t="str">
            <v>Tarifa 60</v>
          </cell>
          <cell r="E68">
            <v>28</v>
          </cell>
          <cell r="F68">
            <v>24</v>
          </cell>
          <cell r="G68">
            <v>3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A69" t="str">
            <v>nema aktivnih priključaka</v>
          </cell>
          <cell r="B69" t="str">
            <v>September 2004</v>
          </cell>
          <cell r="C69" t="str">
            <v>Trend</v>
          </cell>
          <cell r="E69">
            <v>353</v>
          </cell>
          <cell r="F69">
            <v>308</v>
          </cell>
          <cell r="G69">
            <v>21</v>
          </cell>
          <cell r="H69">
            <v>10</v>
          </cell>
          <cell r="I69">
            <v>3</v>
          </cell>
          <cell r="J69">
            <v>1</v>
          </cell>
          <cell r="K69">
            <v>2</v>
          </cell>
          <cell r="L69">
            <v>3</v>
          </cell>
          <cell r="M69">
            <v>1</v>
          </cell>
          <cell r="N69">
            <v>0</v>
          </cell>
          <cell r="O69">
            <v>1</v>
          </cell>
          <cell r="P69">
            <v>0</v>
          </cell>
          <cell r="Q69">
            <v>2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A70" t="str">
            <v>Privatni korisnici</v>
          </cell>
          <cell r="B70" t="str">
            <v>September 2004</v>
          </cell>
          <cell r="C70" t="str">
            <v>Active</v>
          </cell>
          <cell r="E70">
            <v>1569</v>
          </cell>
          <cell r="F70">
            <v>46</v>
          </cell>
          <cell r="G70">
            <v>81</v>
          </cell>
          <cell r="H70">
            <v>89</v>
          </cell>
          <cell r="I70">
            <v>90</v>
          </cell>
          <cell r="J70">
            <v>106</v>
          </cell>
          <cell r="K70">
            <v>110</v>
          </cell>
          <cell r="L70">
            <v>98</v>
          </cell>
          <cell r="M70">
            <v>97</v>
          </cell>
          <cell r="N70">
            <v>94</v>
          </cell>
          <cell r="O70">
            <v>75</v>
          </cell>
          <cell r="P70">
            <v>79</v>
          </cell>
          <cell r="Q70">
            <v>64</v>
          </cell>
          <cell r="R70">
            <v>53</v>
          </cell>
          <cell r="S70">
            <v>55</v>
          </cell>
          <cell r="T70">
            <v>45</v>
          </cell>
          <cell r="U70">
            <v>46</v>
          </cell>
          <cell r="V70">
            <v>39</v>
          </cell>
          <cell r="W70">
            <v>32</v>
          </cell>
          <cell r="X70">
            <v>25</v>
          </cell>
          <cell r="Y70">
            <v>28</v>
          </cell>
          <cell r="Z70">
            <v>18</v>
          </cell>
          <cell r="AA70">
            <v>16</v>
          </cell>
          <cell r="AB70">
            <v>20</v>
          </cell>
          <cell r="AC70">
            <v>13</v>
          </cell>
          <cell r="AD70">
            <v>16</v>
          </cell>
          <cell r="AE70">
            <v>9</v>
          </cell>
          <cell r="AF70">
            <v>125</v>
          </cell>
        </row>
        <row r="71">
          <cell r="A71" t="str">
            <v>Privatni korisnici</v>
          </cell>
          <cell r="B71" t="str">
            <v>September 2004</v>
          </cell>
          <cell r="C71" t="str">
            <v>Buba</v>
          </cell>
          <cell r="E71">
            <v>25</v>
          </cell>
          <cell r="F71">
            <v>16</v>
          </cell>
          <cell r="G71">
            <v>9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A72" t="str">
            <v>Privatni korisnici</v>
          </cell>
          <cell r="B72" t="str">
            <v>September 2004</v>
          </cell>
          <cell r="C72" t="str">
            <v>Classic</v>
          </cell>
          <cell r="E72">
            <v>37569</v>
          </cell>
          <cell r="F72">
            <v>952</v>
          </cell>
          <cell r="G72">
            <v>3341</v>
          </cell>
          <cell r="H72">
            <v>4011</v>
          </cell>
          <cell r="I72">
            <v>4235</v>
          </cell>
          <cell r="J72">
            <v>3838</v>
          </cell>
          <cell r="K72">
            <v>3422</v>
          </cell>
          <cell r="L72">
            <v>2958</v>
          </cell>
          <cell r="M72">
            <v>2420</v>
          </cell>
          <cell r="N72">
            <v>1993</v>
          </cell>
          <cell r="O72">
            <v>1745</v>
          </cell>
          <cell r="P72">
            <v>1348</v>
          </cell>
          <cell r="Q72">
            <v>1149</v>
          </cell>
          <cell r="R72">
            <v>916</v>
          </cell>
          <cell r="S72">
            <v>764</v>
          </cell>
          <cell r="T72">
            <v>642</v>
          </cell>
          <cell r="U72">
            <v>536</v>
          </cell>
          <cell r="V72">
            <v>420</v>
          </cell>
          <cell r="W72">
            <v>411</v>
          </cell>
          <cell r="X72">
            <v>345</v>
          </cell>
          <cell r="Y72">
            <v>282</v>
          </cell>
          <cell r="Z72">
            <v>214</v>
          </cell>
          <cell r="AA72">
            <v>212</v>
          </cell>
          <cell r="AB72">
            <v>154</v>
          </cell>
          <cell r="AC72">
            <v>142</v>
          </cell>
          <cell r="AD72">
            <v>118</v>
          </cell>
          <cell r="AE72">
            <v>113</v>
          </cell>
          <cell r="AF72">
            <v>888</v>
          </cell>
        </row>
        <row r="73">
          <cell r="A73" t="str">
            <v>Privatni korisnici</v>
          </cell>
          <cell r="B73" t="str">
            <v>September 2004</v>
          </cell>
          <cell r="C73" t="str">
            <v>DATA tariff</v>
          </cell>
          <cell r="E73">
            <v>95</v>
          </cell>
          <cell r="F73">
            <v>65</v>
          </cell>
          <cell r="G73">
            <v>24</v>
          </cell>
          <cell r="H73">
            <v>2</v>
          </cell>
          <cell r="I73">
            <v>3</v>
          </cell>
          <cell r="J73">
            <v>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A74" t="str">
            <v>Privatni korisnici</v>
          </cell>
          <cell r="B74" t="str">
            <v>September 2004</v>
          </cell>
          <cell r="C74" t="str">
            <v>Mobile Internet</v>
          </cell>
          <cell r="E74">
            <v>17</v>
          </cell>
          <cell r="F74">
            <v>15</v>
          </cell>
          <cell r="G74">
            <v>1</v>
          </cell>
          <cell r="H74">
            <v>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A75" t="str">
            <v>Privatni korisnici</v>
          </cell>
          <cell r="B75" t="str">
            <v>September 2004</v>
          </cell>
          <cell r="C75" t="str">
            <v>Pro</v>
          </cell>
          <cell r="E75">
            <v>5159</v>
          </cell>
          <cell r="F75">
            <v>114</v>
          </cell>
          <cell r="G75">
            <v>134</v>
          </cell>
          <cell r="H75">
            <v>83</v>
          </cell>
          <cell r="I75">
            <v>117</v>
          </cell>
          <cell r="J75">
            <v>131</v>
          </cell>
          <cell r="K75">
            <v>129</v>
          </cell>
          <cell r="L75">
            <v>167</v>
          </cell>
          <cell r="M75">
            <v>166</v>
          </cell>
          <cell r="N75">
            <v>173</v>
          </cell>
          <cell r="O75">
            <v>171</v>
          </cell>
          <cell r="P75">
            <v>164</v>
          </cell>
          <cell r="Q75">
            <v>196</v>
          </cell>
          <cell r="R75">
            <v>170</v>
          </cell>
          <cell r="S75">
            <v>165</v>
          </cell>
          <cell r="T75">
            <v>178</v>
          </cell>
          <cell r="U75">
            <v>181</v>
          </cell>
          <cell r="V75">
            <v>166</v>
          </cell>
          <cell r="W75">
            <v>153</v>
          </cell>
          <cell r="X75">
            <v>143</v>
          </cell>
          <cell r="Y75">
            <v>147</v>
          </cell>
          <cell r="Z75">
            <v>136</v>
          </cell>
          <cell r="AA75">
            <v>123</v>
          </cell>
          <cell r="AB75">
            <v>112</v>
          </cell>
          <cell r="AC75">
            <v>126</v>
          </cell>
          <cell r="AD75">
            <v>98</v>
          </cell>
          <cell r="AE75">
            <v>111</v>
          </cell>
          <cell r="AF75">
            <v>1405</v>
          </cell>
        </row>
        <row r="76">
          <cell r="A76" t="str">
            <v>Privatni korisnici</v>
          </cell>
          <cell r="B76" t="str">
            <v>September 2004</v>
          </cell>
          <cell r="C76" t="str">
            <v>Student Active</v>
          </cell>
          <cell r="E76">
            <v>2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1</v>
          </cell>
        </row>
        <row r="77">
          <cell r="A77" t="str">
            <v>Privatni korisnici</v>
          </cell>
          <cell r="B77" t="str">
            <v>September 2004</v>
          </cell>
          <cell r="C77" t="str">
            <v>Student Classic</v>
          </cell>
          <cell r="E77">
            <v>23</v>
          </cell>
          <cell r="F77">
            <v>2</v>
          </cell>
          <cell r="G77">
            <v>0</v>
          </cell>
          <cell r="H77">
            <v>2</v>
          </cell>
          <cell r="I77">
            <v>4</v>
          </cell>
          <cell r="J77">
            <v>1</v>
          </cell>
          <cell r="K77">
            <v>2</v>
          </cell>
          <cell r="L77">
            <v>1</v>
          </cell>
          <cell r="M77">
            <v>1</v>
          </cell>
          <cell r="N77">
            <v>2</v>
          </cell>
          <cell r="O77">
            <v>2</v>
          </cell>
          <cell r="P77">
            <v>0</v>
          </cell>
          <cell r="Q77">
            <v>1</v>
          </cell>
          <cell r="R77">
            <v>0</v>
          </cell>
          <cell r="S77">
            <v>0</v>
          </cell>
          <cell r="T77">
            <v>1</v>
          </cell>
          <cell r="U77">
            <v>2</v>
          </cell>
          <cell r="V77">
            <v>0</v>
          </cell>
          <cell r="W77">
            <v>1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1</v>
          </cell>
        </row>
        <row r="78">
          <cell r="A78" t="str">
            <v>Privatni korisnici</v>
          </cell>
          <cell r="B78" t="str">
            <v>September 2004</v>
          </cell>
          <cell r="C78" t="str">
            <v>Student Data</v>
          </cell>
          <cell r="E78">
            <v>1</v>
          </cell>
          <cell r="F78">
            <v>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A79" t="str">
            <v>Privatni korisnici</v>
          </cell>
          <cell r="B79" t="str">
            <v>September 2004</v>
          </cell>
          <cell r="C79" t="str">
            <v>Student Pro</v>
          </cell>
          <cell r="E79">
            <v>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1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1</v>
          </cell>
          <cell r="AF79">
            <v>0</v>
          </cell>
        </row>
        <row r="80">
          <cell r="A80" t="str">
            <v>Privatni korisnici</v>
          </cell>
          <cell r="B80" t="str">
            <v>September 2004</v>
          </cell>
          <cell r="C80" t="str">
            <v>Student Trend</v>
          </cell>
          <cell r="E80">
            <v>95</v>
          </cell>
          <cell r="F80">
            <v>9</v>
          </cell>
          <cell r="G80">
            <v>19</v>
          </cell>
          <cell r="H80">
            <v>19</v>
          </cell>
          <cell r="I80">
            <v>15</v>
          </cell>
          <cell r="J80">
            <v>8</v>
          </cell>
          <cell r="K80">
            <v>6</v>
          </cell>
          <cell r="L80">
            <v>10</v>
          </cell>
          <cell r="M80">
            <v>3</v>
          </cell>
          <cell r="N80">
            <v>1</v>
          </cell>
          <cell r="O80">
            <v>1</v>
          </cell>
          <cell r="P80">
            <v>3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A81" t="str">
            <v>Privatni korisnici</v>
          </cell>
          <cell r="B81" t="str">
            <v>September 2004</v>
          </cell>
          <cell r="C81" t="str">
            <v>Tarifa 60</v>
          </cell>
          <cell r="E81">
            <v>12058</v>
          </cell>
          <cell r="F81">
            <v>406</v>
          </cell>
          <cell r="G81">
            <v>2271</v>
          </cell>
          <cell r="H81">
            <v>2213</v>
          </cell>
          <cell r="I81">
            <v>1925</v>
          </cell>
          <cell r="J81">
            <v>1354</v>
          </cell>
          <cell r="K81">
            <v>985</v>
          </cell>
          <cell r="L81">
            <v>681</v>
          </cell>
          <cell r="M81">
            <v>460</v>
          </cell>
          <cell r="N81">
            <v>393</v>
          </cell>
          <cell r="O81">
            <v>245</v>
          </cell>
          <cell r="P81">
            <v>211</v>
          </cell>
          <cell r="Q81">
            <v>177</v>
          </cell>
          <cell r="R81">
            <v>128</v>
          </cell>
          <cell r="S81">
            <v>107</v>
          </cell>
          <cell r="T81">
            <v>70</v>
          </cell>
          <cell r="U81">
            <v>71</v>
          </cell>
          <cell r="V81">
            <v>57</v>
          </cell>
          <cell r="W81">
            <v>31</v>
          </cell>
          <cell r="X81">
            <v>42</v>
          </cell>
          <cell r="Y81">
            <v>34</v>
          </cell>
          <cell r="Z81">
            <v>19</v>
          </cell>
          <cell r="AA81">
            <v>19</v>
          </cell>
          <cell r="AB81">
            <v>14</v>
          </cell>
          <cell r="AC81">
            <v>14</v>
          </cell>
          <cell r="AD81">
            <v>13</v>
          </cell>
          <cell r="AE81">
            <v>14</v>
          </cell>
          <cell r="AF81">
            <v>104</v>
          </cell>
        </row>
        <row r="82">
          <cell r="A82" t="str">
            <v>Privatni korisnici</v>
          </cell>
          <cell r="B82" t="str">
            <v>September 2004</v>
          </cell>
          <cell r="C82" t="str">
            <v>Trend</v>
          </cell>
          <cell r="E82">
            <v>43964</v>
          </cell>
          <cell r="F82">
            <v>2464</v>
          </cell>
          <cell r="G82">
            <v>9327</v>
          </cell>
          <cell r="H82">
            <v>8474</v>
          </cell>
          <cell r="I82">
            <v>6528</v>
          </cell>
          <cell r="J82">
            <v>4624</v>
          </cell>
          <cell r="K82">
            <v>3258</v>
          </cell>
          <cell r="L82">
            <v>2354</v>
          </cell>
          <cell r="M82">
            <v>1690</v>
          </cell>
          <cell r="N82">
            <v>1235</v>
          </cell>
          <cell r="O82">
            <v>851</v>
          </cell>
          <cell r="P82">
            <v>661</v>
          </cell>
          <cell r="Q82">
            <v>502</v>
          </cell>
          <cell r="R82">
            <v>352</v>
          </cell>
          <cell r="S82">
            <v>292</v>
          </cell>
          <cell r="T82">
            <v>206</v>
          </cell>
          <cell r="U82">
            <v>186</v>
          </cell>
          <cell r="V82">
            <v>157</v>
          </cell>
          <cell r="W82">
            <v>126</v>
          </cell>
          <cell r="X82">
            <v>117</v>
          </cell>
          <cell r="Y82">
            <v>71</v>
          </cell>
          <cell r="Z82">
            <v>58</v>
          </cell>
          <cell r="AA82">
            <v>46</v>
          </cell>
          <cell r="AB82">
            <v>50</v>
          </cell>
          <cell r="AC82">
            <v>34</v>
          </cell>
          <cell r="AD82">
            <v>29</v>
          </cell>
          <cell r="AE82">
            <v>34</v>
          </cell>
          <cell r="AF82">
            <v>238</v>
          </cell>
        </row>
        <row r="83">
          <cell r="A83" t="str">
            <v>nema aktivnih priključaka</v>
          </cell>
          <cell r="B83" t="str">
            <v>October 2004</v>
          </cell>
          <cell r="C83" t="str">
            <v>Active</v>
          </cell>
          <cell r="E83">
            <v>8</v>
          </cell>
          <cell r="F83">
            <v>5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O83">
            <v>2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A84" t="str">
            <v>nema aktivnih priključaka</v>
          </cell>
          <cell r="B84" t="str">
            <v>October 2004</v>
          </cell>
          <cell r="C84" t="str">
            <v>Classic</v>
          </cell>
          <cell r="E84">
            <v>159</v>
          </cell>
          <cell r="F84">
            <v>89</v>
          </cell>
          <cell r="G84">
            <v>21</v>
          </cell>
          <cell r="H84">
            <v>8</v>
          </cell>
          <cell r="I84">
            <v>7</v>
          </cell>
          <cell r="J84">
            <v>3</v>
          </cell>
          <cell r="K84">
            <v>5</v>
          </cell>
          <cell r="L84">
            <v>3</v>
          </cell>
          <cell r="M84">
            <v>6</v>
          </cell>
          <cell r="N84">
            <v>4</v>
          </cell>
          <cell r="O84">
            <v>1</v>
          </cell>
          <cell r="P84">
            <v>2</v>
          </cell>
          <cell r="Q84">
            <v>3</v>
          </cell>
          <cell r="R84">
            <v>0</v>
          </cell>
          <cell r="S84">
            <v>2</v>
          </cell>
          <cell r="T84">
            <v>0</v>
          </cell>
          <cell r="U84">
            <v>0</v>
          </cell>
          <cell r="V84">
            <v>2</v>
          </cell>
          <cell r="W84">
            <v>1</v>
          </cell>
          <cell r="X84">
            <v>0</v>
          </cell>
          <cell r="Y84">
            <v>1</v>
          </cell>
          <cell r="Z84">
            <v>0</v>
          </cell>
          <cell r="AA84">
            <v>1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A85" t="str">
            <v>nema aktivnih priključaka</v>
          </cell>
          <cell r="B85" t="str">
            <v>October 2004</v>
          </cell>
          <cell r="C85" t="str">
            <v>DATA tariff</v>
          </cell>
          <cell r="E85">
            <v>1</v>
          </cell>
          <cell r="F85">
            <v>1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A86" t="str">
            <v>nema aktivnih priključaka</v>
          </cell>
          <cell r="B86" t="str">
            <v>October 2004</v>
          </cell>
          <cell r="C86" t="str">
            <v>Pro</v>
          </cell>
          <cell r="E86">
            <v>57</v>
          </cell>
          <cell r="F86">
            <v>22</v>
          </cell>
          <cell r="G86">
            <v>2</v>
          </cell>
          <cell r="H86">
            <v>2</v>
          </cell>
          <cell r="I86">
            <v>2</v>
          </cell>
          <cell r="J86">
            <v>0</v>
          </cell>
          <cell r="K86">
            <v>1</v>
          </cell>
          <cell r="L86">
            <v>0</v>
          </cell>
          <cell r="M86">
            <v>1</v>
          </cell>
          <cell r="N86">
            <v>4</v>
          </cell>
          <cell r="O86">
            <v>2</v>
          </cell>
          <cell r="P86">
            <v>1</v>
          </cell>
          <cell r="Q86">
            <v>2</v>
          </cell>
          <cell r="R86">
            <v>5</v>
          </cell>
          <cell r="S86">
            <v>1</v>
          </cell>
          <cell r="T86">
            <v>0</v>
          </cell>
          <cell r="U86">
            <v>1</v>
          </cell>
          <cell r="V86">
            <v>2</v>
          </cell>
          <cell r="W86">
            <v>1</v>
          </cell>
          <cell r="X86">
            <v>1</v>
          </cell>
          <cell r="Y86">
            <v>0</v>
          </cell>
          <cell r="Z86">
            <v>1</v>
          </cell>
          <cell r="AA86">
            <v>0</v>
          </cell>
          <cell r="AB86">
            <v>1</v>
          </cell>
          <cell r="AC86">
            <v>0</v>
          </cell>
          <cell r="AD86">
            <v>1</v>
          </cell>
          <cell r="AE86">
            <v>0</v>
          </cell>
          <cell r="AF86">
            <v>4</v>
          </cell>
        </row>
        <row r="87">
          <cell r="A87" t="str">
            <v>nema aktivnih priključaka</v>
          </cell>
          <cell r="B87" t="str">
            <v>October 2004</v>
          </cell>
          <cell r="C87" t="str">
            <v>Tarifa 60</v>
          </cell>
          <cell r="E87">
            <v>83</v>
          </cell>
          <cell r="F87">
            <v>78</v>
          </cell>
          <cell r="G87">
            <v>2</v>
          </cell>
          <cell r="H87">
            <v>1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2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A88" t="str">
            <v>nema aktivnih priključaka</v>
          </cell>
          <cell r="B88" t="str">
            <v>October 2004</v>
          </cell>
          <cell r="C88" t="str">
            <v>Trend</v>
          </cell>
          <cell r="E88">
            <v>295</v>
          </cell>
          <cell r="F88">
            <v>233</v>
          </cell>
          <cell r="G88">
            <v>23</v>
          </cell>
          <cell r="H88">
            <v>13</v>
          </cell>
          <cell r="I88">
            <v>10</v>
          </cell>
          <cell r="J88">
            <v>6</v>
          </cell>
          <cell r="K88">
            <v>2</v>
          </cell>
          <cell r="L88">
            <v>0</v>
          </cell>
          <cell r="M88">
            <v>1</v>
          </cell>
          <cell r="N88">
            <v>0</v>
          </cell>
          <cell r="O88">
            <v>1</v>
          </cell>
          <cell r="P88">
            <v>2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</v>
          </cell>
          <cell r="V88">
            <v>0</v>
          </cell>
          <cell r="W88">
            <v>1</v>
          </cell>
          <cell r="X88">
            <v>1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1</v>
          </cell>
        </row>
        <row r="89">
          <cell r="A89" t="str">
            <v>Privatni korisnici</v>
          </cell>
          <cell r="B89" t="str">
            <v>October 2004</v>
          </cell>
          <cell r="C89" t="str">
            <v>Active</v>
          </cell>
          <cell r="E89">
            <v>1547</v>
          </cell>
          <cell r="F89">
            <v>38</v>
          </cell>
          <cell r="G89">
            <v>83</v>
          </cell>
          <cell r="H89">
            <v>83</v>
          </cell>
          <cell r="I89">
            <v>98</v>
          </cell>
          <cell r="J89">
            <v>117</v>
          </cell>
          <cell r="K89">
            <v>98</v>
          </cell>
          <cell r="L89">
            <v>85</v>
          </cell>
          <cell r="M89">
            <v>99</v>
          </cell>
          <cell r="N89">
            <v>86</v>
          </cell>
          <cell r="O89">
            <v>75</v>
          </cell>
          <cell r="P89">
            <v>73</v>
          </cell>
          <cell r="Q89">
            <v>67</v>
          </cell>
          <cell r="R89">
            <v>59</v>
          </cell>
          <cell r="S89">
            <v>54</v>
          </cell>
          <cell r="T89">
            <v>45</v>
          </cell>
          <cell r="U89">
            <v>47</v>
          </cell>
          <cell r="V89">
            <v>28</v>
          </cell>
          <cell r="W89">
            <v>31</v>
          </cell>
          <cell r="X89">
            <v>33</v>
          </cell>
          <cell r="Y89">
            <v>32</v>
          </cell>
          <cell r="Z89">
            <v>21</v>
          </cell>
          <cell r="AA89">
            <v>18</v>
          </cell>
          <cell r="AB89">
            <v>24</v>
          </cell>
          <cell r="AC89">
            <v>17</v>
          </cell>
          <cell r="AD89">
            <v>15</v>
          </cell>
          <cell r="AE89">
            <v>3</v>
          </cell>
          <cell r="AF89">
            <v>118</v>
          </cell>
        </row>
        <row r="90">
          <cell r="A90" t="str">
            <v>Privatni korisnici</v>
          </cell>
          <cell r="B90" t="str">
            <v>October 2004</v>
          </cell>
          <cell r="C90" t="str">
            <v>Buba</v>
          </cell>
          <cell r="E90">
            <v>24</v>
          </cell>
          <cell r="F90">
            <v>14</v>
          </cell>
          <cell r="G90">
            <v>10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A91" t="str">
            <v>Privatni korisnici</v>
          </cell>
          <cell r="B91" t="str">
            <v>October 2004</v>
          </cell>
          <cell r="C91" t="str">
            <v>Classic</v>
          </cell>
          <cell r="E91">
            <v>37340</v>
          </cell>
          <cell r="F91">
            <v>926</v>
          </cell>
          <cell r="G91">
            <v>3385</v>
          </cell>
          <cell r="H91">
            <v>4051</v>
          </cell>
          <cell r="I91">
            <v>4228</v>
          </cell>
          <cell r="J91">
            <v>3849</v>
          </cell>
          <cell r="K91">
            <v>3293</v>
          </cell>
          <cell r="L91">
            <v>2928</v>
          </cell>
          <cell r="M91">
            <v>2493</v>
          </cell>
          <cell r="N91">
            <v>2061</v>
          </cell>
          <cell r="O91">
            <v>1659</v>
          </cell>
          <cell r="P91">
            <v>1344</v>
          </cell>
          <cell r="Q91">
            <v>1117</v>
          </cell>
          <cell r="R91">
            <v>917</v>
          </cell>
          <cell r="S91">
            <v>776</v>
          </cell>
          <cell r="T91">
            <v>620</v>
          </cell>
          <cell r="U91">
            <v>531</v>
          </cell>
          <cell r="V91">
            <v>452</v>
          </cell>
          <cell r="W91">
            <v>372</v>
          </cell>
          <cell r="X91">
            <v>325</v>
          </cell>
          <cell r="Y91">
            <v>230</v>
          </cell>
          <cell r="Z91">
            <v>199</v>
          </cell>
          <cell r="AA91">
            <v>199</v>
          </cell>
          <cell r="AB91">
            <v>152</v>
          </cell>
          <cell r="AC91">
            <v>130</v>
          </cell>
          <cell r="AD91">
            <v>132</v>
          </cell>
          <cell r="AE91">
            <v>89</v>
          </cell>
          <cell r="AF91">
            <v>882</v>
          </cell>
        </row>
        <row r="92">
          <cell r="A92" t="str">
            <v>Privatni korisnici</v>
          </cell>
          <cell r="B92" t="str">
            <v>October 2004</v>
          </cell>
          <cell r="C92" t="str">
            <v>DATA tariff</v>
          </cell>
          <cell r="E92">
            <v>86</v>
          </cell>
          <cell r="F92">
            <v>55</v>
          </cell>
          <cell r="G92">
            <v>26</v>
          </cell>
          <cell r="H92">
            <v>4</v>
          </cell>
          <cell r="I92">
            <v>0</v>
          </cell>
          <cell r="J92">
            <v>0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A93" t="str">
            <v>Privatni korisnici</v>
          </cell>
          <cell r="B93" t="str">
            <v>October 2004</v>
          </cell>
          <cell r="C93" t="str">
            <v>Mobile Internet</v>
          </cell>
          <cell r="E93">
            <v>14</v>
          </cell>
          <cell r="F93">
            <v>13</v>
          </cell>
          <cell r="G93">
            <v>1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A94" t="str">
            <v>Privatni korisnici</v>
          </cell>
          <cell r="B94" t="str">
            <v>October 2004</v>
          </cell>
          <cell r="C94" t="str">
            <v>Pro</v>
          </cell>
          <cell r="E94">
            <v>5225</v>
          </cell>
          <cell r="F94">
            <v>112</v>
          </cell>
          <cell r="G94">
            <v>123</v>
          </cell>
          <cell r="H94">
            <v>98</v>
          </cell>
          <cell r="I94">
            <v>110</v>
          </cell>
          <cell r="J94">
            <v>136</v>
          </cell>
          <cell r="K94">
            <v>143</v>
          </cell>
          <cell r="L94">
            <v>153</v>
          </cell>
          <cell r="M94">
            <v>178</v>
          </cell>
          <cell r="N94">
            <v>187</v>
          </cell>
          <cell r="O94">
            <v>172</v>
          </cell>
          <cell r="P94">
            <v>191</v>
          </cell>
          <cell r="Q94">
            <v>182</v>
          </cell>
          <cell r="R94">
            <v>172</v>
          </cell>
          <cell r="S94">
            <v>173</v>
          </cell>
          <cell r="T94">
            <v>183</v>
          </cell>
          <cell r="U94">
            <v>176</v>
          </cell>
          <cell r="V94">
            <v>140</v>
          </cell>
          <cell r="W94">
            <v>175</v>
          </cell>
          <cell r="X94">
            <v>156</v>
          </cell>
          <cell r="Y94">
            <v>125</v>
          </cell>
          <cell r="Z94">
            <v>145</v>
          </cell>
          <cell r="AA94">
            <v>134</v>
          </cell>
          <cell r="AB94">
            <v>123</v>
          </cell>
          <cell r="AC94">
            <v>109</v>
          </cell>
          <cell r="AD94">
            <v>115</v>
          </cell>
          <cell r="AE94">
            <v>97</v>
          </cell>
          <cell r="AF94">
            <v>1417</v>
          </cell>
        </row>
        <row r="95">
          <cell r="A95" t="str">
            <v>Privatni korisnici</v>
          </cell>
          <cell r="B95" t="str">
            <v>October 2004</v>
          </cell>
          <cell r="C95" t="str">
            <v>Student Active</v>
          </cell>
          <cell r="E95">
            <v>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1</v>
          </cell>
        </row>
        <row r="96">
          <cell r="A96" t="str">
            <v>Privatni korisnici</v>
          </cell>
          <cell r="B96" t="str">
            <v>October 2004</v>
          </cell>
          <cell r="C96" t="str">
            <v>Student Classic</v>
          </cell>
          <cell r="E96">
            <v>22</v>
          </cell>
          <cell r="F96">
            <v>1</v>
          </cell>
          <cell r="G96">
            <v>1</v>
          </cell>
          <cell r="H96">
            <v>1</v>
          </cell>
          <cell r="I96">
            <v>3</v>
          </cell>
          <cell r="J96">
            <v>5</v>
          </cell>
          <cell r="K96">
            <v>1</v>
          </cell>
          <cell r="L96">
            <v>1</v>
          </cell>
          <cell r="M96">
            <v>1</v>
          </cell>
          <cell r="N96">
            <v>2</v>
          </cell>
          <cell r="O96">
            <v>0</v>
          </cell>
          <cell r="P96">
            <v>0</v>
          </cell>
          <cell r="Q96">
            <v>2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0</v>
          </cell>
          <cell r="W96">
            <v>1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1</v>
          </cell>
        </row>
        <row r="97">
          <cell r="A97" t="str">
            <v>Privatni korisnici</v>
          </cell>
          <cell r="B97" t="str">
            <v>October 2004</v>
          </cell>
          <cell r="C97" t="str">
            <v>Student Data</v>
          </cell>
          <cell r="E97">
            <v>1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A98" t="str">
            <v>Privatni korisnici</v>
          </cell>
          <cell r="B98" t="str">
            <v>October 2004</v>
          </cell>
          <cell r="C98" t="str">
            <v>Student Pro</v>
          </cell>
          <cell r="E98">
            <v>2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1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A99" t="str">
            <v>Privatni korisnici</v>
          </cell>
          <cell r="B99" t="str">
            <v>October 2004</v>
          </cell>
          <cell r="C99" t="str">
            <v>Student Trend</v>
          </cell>
          <cell r="E99">
            <v>91</v>
          </cell>
          <cell r="F99">
            <v>6</v>
          </cell>
          <cell r="G99">
            <v>23</v>
          </cell>
          <cell r="H99">
            <v>13</v>
          </cell>
          <cell r="I99">
            <v>13</v>
          </cell>
          <cell r="J99">
            <v>11</v>
          </cell>
          <cell r="K99">
            <v>7</v>
          </cell>
          <cell r="L99">
            <v>5</v>
          </cell>
          <cell r="M99">
            <v>5</v>
          </cell>
          <cell r="N99">
            <v>2</v>
          </cell>
          <cell r="O99">
            <v>3</v>
          </cell>
          <cell r="P99">
            <v>2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1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A100" t="str">
            <v>Privatni korisnici</v>
          </cell>
          <cell r="B100" t="str">
            <v>October 2004</v>
          </cell>
          <cell r="C100" t="str">
            <v>Tarifa 60</v>
          </cell>
          <cell r="E100">
            <v>15488</v>
          </cell>
          <cell r="F100">
            <v>554</v>
          </cell>
          <cell r="G100">
            <v>3206</v>
          </cell>
          <cell r="H100">
            <v>2954</v>
          </cell>
          <cell r="I100">
            <v>2349</v>
          </cell>
          <cell r="J100">
            <v>1640</v>
          </cell>
          <cell r="K100">
            <v>1194</v>
          </cell>
          <cell r="L100">
            <v>860</v>
          </cell>
          <cell r="M100">
            <v>617</v>
          </cell>
          <cell r="N100">
            <v>434</v>
          </cell>
          <cell r="O100">
            <v>310</v>
          </cell>
          <cell r="P100">
            <v>292</v>
          </cell>
          <cell r="Q100">
            <v>190</v>
          </cell>
          <cell r="R100">
            <v>154</v>
          </cell>
          <cell r="S100">
            <v>120</v>
          </cell>
          <cell r="T100">
            <v>98</v>
          </cell>
          <cell r="U100">
            <v>73</v>
          </cell>
          <cell r="V100">
            <v>55</v>
          </cell>
          <cell r="W100">
            <v>47</v>
          </cell>
          <cell r="X100">
            <v>48</v>
          </cell>
          <cell r="Y100">
            <v>42</v>
          </cell>
          <cell r="Z100">
            <v>31</v>
          </cell>
          <cell r="AA100">
            <v>25</v>
          </cell>
          <cell r="AB100">
            <v>19</v>
          </cell>
          <cell r="AC100">
            <v>17</v>
          </cell>
          <cell r="AD100">
            <v>16</v>
          </cell>
          <cell r="AE100">
            <v>12</v>
          </cell>
          <cell r="AF100">
            <v>131</v>
          </cell>
        </row>
        <row r="101">
          <cell r="A101" t="str">
            <v>Privatni korisnici</v>
          </cell>
          <cell r="B101" t="str">
            <v>October 2004</v>
          </cell>
          <cell r="C101" t="str">
            <v>Trend</v>
          </cell>
          <cell r="E101">
            <v>42637</v>
          </cell>
          <cell r="F101">
            <v>2300</v>
          </cell>
          <cell r="G101">
            <v>9104</v>
          </cell>
          <cell r="H101">
            <v>8347</v>
          </cell>
          <cell r="I101">
            <v>6160</v>
          </cell>
          <cell r="J101">
            <v>4506</v>
          </cell>
          <cell r="K101">
            <v>3225</v>
          </cell>
          <cell r="L101">
            <v>2260</v>
          </cell>
          <cell r="M101">
            <v>1697</v>
          </cell>
          <cell r="N101">
            <v>1195</v>
          </cell>
          <cell r="O101">
            <v>836</v>
          </cell>
          <cell r="P101">
            <v>658</v>
          </cell>
          <cell r="Q101">
            <v>457</v>
          </cell>
          <cell r="R101">
            <v>387</v>
          </cell>
          <cell r="S101">
            <v>272</v>
          </cell>
          <cell r="T101">
            <v>219</v>
          </cell>
          <cell r="U101">
            <v>153</v>
          </cell>
          <cell r="V101">
            <v>137</v>
          </cell>
          <cell r="W101">
            <v>87</v>
          </cell>
          <cell r="X101">
            <v>96</v>
          </cell>
          <cell r="Y101">
            <v>82</v>
          </cell>
          <cell r="Z101">
            <v>72</v>
          </cell>
          <cell r="AA101">
            <v>43</v>
          </cell>
          <cell r="AB101">
            <v>46</v>
          </cell>
          <cell r="AC101">
            <v>32</v>
          </cell>
          <cell r="AD101">
            <v>41</v>
          </cell>
          <cell r="AE101">
            <v>31</v>
          </cell>
          <cell r="AF101">
            <v>194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-Master"/>
      <sheetName val="Income Stm eur"/>
      <sheetName val="Income Stm loc"/>
      <sheetName val="Income Stm Mthly eur"/>
      <sheetName val="Income Stm Mthly loc"/>
      <sheetName val="Balance eur"/>
      <sheetName val="Balance loc"/>
      <sheetName val="Balance Mthly eur"/>
      <sheetName val="Balance Mthly loc"/>
      <sheetName val="KPI-1 eur"/>
      <sheetName val="KPI-1 loc"/>
      <sheetName val="KPI-2 eur"/>
      <sheetName val="KPI-2 loc"/>
      <sheetName val="KPI-3 eur"/>
      <sheetName val="KPI-3 loc"/>
      <sheetName val="KPI-4 eur"/>
      <sheetName val="KPI-4 loc"/>
      <sheetName val="Control"/>
      <sheetName val="Private_Per_minute_cluster_all_"/>
      <sheetName val="Check_KPI"/>
      <sheetName val="Summe TMO"/>
      <sheetName val="Cockp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A4" t="str">
            <v>NatCo Released</v>
          </cell>
          <cell r="B4" t="str">
            <v>Actual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"/>
      <sheetName val="calc. CFO KPIs"/>
      <sheetName val="CAPEX (Fu)"/>
      <sheetName val="Device Mgmt."/>
      <sheetName val="Employees (Fu)"/>
      <sheetName val="Market (Fu)"/>
      <sheetName val="Network"/>
      <sheetName val="Perf.Meas.(Fu)"/>
      <sheetName val="Subscribers (Fu_01)"/>
      <sheetName val="Subscribers (Fu_02)"/>
      <sheetName val="Usage"/>
      <sheetName val="CAPEX (Fi)"/>
      <sheetName val="Employees (Fi)"/>
      <sheetName val="Perf.Meas.(Fi)"/>
      <sheetName val="Revenues"/>
      <sheetName val="Positionplan"/>
      <sheetName val="CoS-ret"/>
      <sheetName val="BS-ret"/>
      <sheetName val="Notes-ret"/>
      <sheetName val="CashFlow-ret"/>
      <sheetName val="P&amp;L SAB"/>
      <sheetName val="Control"/>
      <sheetName val="calc__CFO_KPIs"/>
      <sheetName val="CAPEX_(Fu)"/>
      <sheetName val="Device_Mgmt_"/>
      <sheetName val="Employees_(Fu)"/>
      <sheetName val="Market_(Fu)"/>
      <sheetName val="Perf_Meas_(Fu)"/>
      <sheetName val="Subscribers_(Fu_01)"/>
      <sheetName val="Subscribers_(Fu_02)"/>
      <sheetName val="CAPEX_(Fi)"/>
      <sheetName val="Employees_(Fi)"/>
      <sheetName val="Perf_Meas_(Fi)"/>
      <sheetName val="P&amp;L_SAB"/>
      <sheetName val="calc__CFO_KPIs1"/>
      <sheetName val="CAPEX_(Fu)1"/>
      <sheetName val="Device_Mgmt_1"/>
      <sheetName val="Employees_(Fu)1"/>
      <sheetName val="Market_(Fu)1"/>
      <sheetName val="Perf_Meas_(Fu)1"/>
      <sheetName val="Subscribers_(Fu_01)1"/>
      <sheetName val="Subscribers_(Fu_02)1"/>
      <sheetName val="CAPEX_(Fi)1"/>
      <sheetName val="Employees_(Fi)1"/>
      <sheetName val="Perf_Meas_(Fi)1"/>
      <sheetName val="P&amp;L_SAB1"/>
      <sheetName val="calc__CFO_KPIs2"/>
      <sheetName val="CAPEX_(Fu)2"/>
      <sheetName val="Device_Mgmt_2"/>
      <sheetName val="Employees_(Fu)2"/>
      <sheetName val="Market_(Fu)2"/>
      <sheetName val="Perf_Meas_(Fu)2"/>
      <sheetName val="Subscribers_(Fu_01)2"/>
      <sheetName val="Subscribers_(Fu_02)2"/>
      <sheetName val="CAPEX_(Fi)2"/>
      <sheetName val="Employees_(Fi)2"/>
      <sheetName val="Perf_Meas_(Fi)2"/>
      <sheetName val="P&amp;L_SAB2"/>
      <sheetName val="calc__CFO_KPIs3"/>
      <sheetName val="CAPEX_(Fu)3"/>
      <sheetName val="Device_Mgmt_3"/>
      <sheetName val="Employees_(Fu)3"/>
      <sheetName val="Market_(Fu)3"/>
      <sheetName val="Perf_Meas_(Fu)3"/>
      <sheetName val="Subscribers_(Fu_01)3"/>
      <sheetName val="Subscribers_(Fu_02)3"/>
      <sheetName val="CAPEX_(Fi)3"/>
      <sheetName val="Employees_(Fi)3"/>
      <sheetName val="Perf_Meas_(Fi)3"/>
      <sheetName val="P&amp;L_SAB3"/>
      <sheetName val="calc__CFO_KPIs4"/>
      <sheetName val="CAPEX_(Fu)4"/>
      <sheetName val="Device_Mgmt_4"/>
      <sheetName val="Employees_(Fu)4"/>
      <sheetName val="Market_(Fu)4"/>
      <sheetName val="Perf_Meas_(Fu)4"/>
      <sheetName val="Subscribers_(Fu_01)4"/>
      <sheetName val="Subscribers_(Fu_02)4"/>
      <sheetName val="CAPEX_(Fi)4"/>
      <sheetName val="Employees_(Fi)4"/>
      <sheetName val="Perf_Meas_(Fi)4"/>
      <sheetName val="P&amp;L_SAB4"/>
      <sheetName val="calc__CFO_KPIs5"/>
      <sheetName val="CAPEX_(Fu)5"/>
      <sheetName val="Device_Mgmt_5"/>
      <sheetName val="Employees_(Fu)5"/>
      <sheetName val="Market_(Fu)5"/>
      <sheetName val="Perf_Meas_(Fu)5"/>
      <sheetName val="Subscribers_(Fu_01)5"/>
      <sheetName val="Subscribers_(Fu_02)5"/>
      <sheetName val="CAPEX_(Fi)5"/>
      <sheetName val="Employees_(Fi)5"/>
      <sheetName val="Perf_Meas_(Fi)5"/>
      <sheetName val="P&amp;L_SAB5"/>
      <sheetName val="calc__CFO_KPIs6"/>
      <sheetName val="CAPEX_(Fu)6"/>
      <sheetName val="Device_Mgmt_6"/>
      <sheetName val="Employees_(Fu)6"/>
      <sheetName val="Market_(Fu)6"/>
      <sheetName val="Perf_Meas_(Fu)6"/>
      <sheetName val="Subscribers_(Fu_01)6"/>
      <sheetName val="Subscribers_(Fu_02)6"/>
      <sheetName val="CAPEX_(Fi)6"/>
      <sheetName val="Employees_(Fi)6"/>
      <sheetName val="Perf_Meas_(Fi)6"/>
      <sheetName val="P&amp;L_SAB6"/>
      <sheetName val="calc__CFO_KPIs7"/>
      <sheetName val="CAPEX_(Fu)7"/>
      <sheetName val="Device_Mgmt_7"/>
      <sheetName val="Employees_(Fu)7"/>
      <sheetName val="Market_(Fu)7"/>
      <sheetName val="Perf_Meas_(Fu)7"/>
      <sheetName val="Subscribers_(Fu_01)7"/>
      <sheetName val="Subscribers_(Fu_02)7"/>
      <sheetName val="CAPEX_(Fi)7"/>
      <sheetName val="Employees_(Fi)7"/>
      <sheetName val="Perf_Meas_(Fi)7"/>
      <sheetName val="P&amp;L_SAB7"/>
    </sheetNames>
    <sheetDataSet>
      <sheetData sheetId="0" refreshError="1">
        <row r="3">
          <cell r="C3" t="str">
            <v>TMHU</v>
          </cell>
        </row>
        <row r="4">
          <cell r="C4" t="str">
            <v>Forecast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dex"/>
      <sheetName val="A2"/>
      <sheetName val="Analysis"/>
      <sheetName val="Overview"/>
      <sheetName val="readme"/>
      <sheetName val="Financing"/>
      <sheetName val="A1"/>
      <sheetName val="A3"/>
      <sheetName val="A4"/>
      <sheetName val="A5"/>
      <sheetName val="B6"/>
      <sheetName val="Control"/>
      <sheetName val="SE Ausgabe"/>
      <sheetName val="Parameter "/>
      <sheetName val="Check_KPI"/>
    </sheetNames>
    <sheetDataSet>
      <sheetData sheetId="0" refreshError="1"/>
      <sheetData sheetId="1" refreshError="1"/>
      <sheetData sheetId="2" refreshError="1">
        <row r="347">
          <cell r="P347">
            <v>12</v>
          </cell>
          <cell r="Q347">
            <v>13</v>
          </cell>
          <cell r="R347">
            <v>14</v>
          </cell>
          <cell r="S347">
            <v>15</v>
          </cell>
        </row>
        <row r="348">
          <cell r="P348" t="str">
            <v/>
          </cell>
          <cell r="Q348" t="str">
            <v/>
          </cell>
          <cell r="R348" t="str">
            <v/>
          </cell>
          <cell r="S348" t="str">
            <v/>
          </cell>
        </row>
        <row r="349">
          <cell r="P349" t="str">
            <v/>
          </cell>
          <cell r="Q349" t="str">
            <v/>
          </cell>
          <cell r="R349" t="str">
            <v/>
          </cell>
          <cell r="S349" t="str">
            <v/>
          </cell>
        </row>
        <row r="350">
          <cell r="P350" t="str">
            <v/>
          </cell>
          <cell r="Q350" t="str">
            <v/>
          </cell>
          <cell r="R350" t="str">
            <v/>
          </cell>
          <cell r="S350" t="str">
            <v/>
          </cell>
        </row>
        <row r="351">
          <cell r="P351">
            <v>0.15</v>
          </cell>
          <cell r="Q351">
            <v>0.15</v>
          </cell>
          <cell r="R351">
            <v>0.15</v>
          </cell>
          <cell r="S351">
            <v>0.15</v>
          </cell>
        </row>
        <row r="352">
          <cell r="P352" t="str">
            <v/>
          </cell>
          <cell r="Q352" t="str">
            <v/>
          </cell>
          <cell r="R352" t="str">
            <v/>
          </cell>
          <cell r="S352" t="str">
            <v/>
          </cell>
        </row>
        <row r="353">
          <cell r="P353" t="str">
            <v/>
          </cell>
          <cell r="Q353" t="str">
            <v/>
          </cell>
          <cell r="R353" t="str">
            <v/>
          </cell>
          <cell r="S353" t="str">
            <v/>
          </cell>
        </row>
        <row r="354">
          <cell r="P354" t="str">
            <v/>
          </cell>
          <cell r="Q354" t="str">
            <v/>
          </cell>
          <cell r="R354" t="str">
            <v/>
          </cell>
          <cell r="S354" t="str">
            <v/>
          </cell>
        </row>
        <row r="355">
          <cell r="P355" t="str">
            <v/>
          </cell>
          <cell r="Q355" t="str">
            <v/>
          </cell>
          <cell r="R355" t="str">
            <v/>
          </cell>
          <cell r="S355" t="str">
            <v/>
          </cell>
        </row>
        <row r="356">
          <cell r="P356" t="str">
            <v/>
          </cell>
          <cell r="Q356" t="str">
            <v/>
          </cell>
          <cell r="R356" t="str">
            <v/>
          </cell>
          <cell r="S356" t="str">
            <v/>
          </cell>
        </row>
        <row r="357">
          <cell r="P357" t="str">
            <v/>
          </cell>
          <cell r="Q357" t="str">
            <v/>
          </cell>
          <cell r="R357" t="str">
            <v/>
          </cell>
          <cell r="S357" t="str">
            <v/>
          </cell>
        </row>
        <row r="358">
          <cell r="P358" t="str">
            <v/>
          </cell>
          <cell r="Q358" t="str">
            <v/>
          </cell>
          <cell r="R358" t="str">
            <v/>
          </cell>
          <cell r="S358" t="str">
            <v/>
          </cell>
        </row>
        <row r="359">
          <cell r="P359" t="str">
            <v/>
          </cell>
          <cell r="Q359" t="str">
            <v/>
          </cell>
          <cell r="R359" t="str">
            <v/>
          </cell>
          <cell r="S359" t="str">
            <v/>
          </cell>
        </row>
        <row r="360">
          <cell r="P360" t="str">
            <v/>
          </cell>
          <cell r="Q360" t="str">
            <v/>
          </cell>
          <cell r="R360" t="str">
            <v/>
          </cell>
          <cell r="S360" t="str">
            <v/>
          </cell>
        </row>
        <row r="361">
          <cell r="P361" t="str">
            <v/>
          </cell>
          <cell r="Q361" t="str">
            <v/>
          </cell>
          <cell r="R361" t="str">
            <v/>
          </cell>
          <cell r="S361" t="str">
            <v/>
          </cell>
        </row>
        <row r="362">
          <cell r="P362" t="str">
            <v/>
          </cell>
          <cell r="Q362" t="str">
            <v/>
          </cell>
          <cell r="R362" t="str">
            <v/>
          </cell>
          <cell r="S362" t="str">
            <v/>
          </cell>
        </row>
        <row r="363">
          <cell r="P363" t="str">
            <v/>
          </cell>
          <cell r="Q363" t="str">
            <v/>
          </cell>
          <cell r="R363" t="str">
            <v/>
          </cell>
          <cell r="S363" t="str">
            <v/>
          </cell>
        </row>
        <row r="364">
          <cell r="P364" t="str">
            <v/>
          </cell>
          <cell r="Q364" t="str">
            <v/>
          </cell>
          <cell r="R364" t="str">
            <v/>
          </cell>
          <cell r="S364" t="str">
            <v/>
          </cell>
        </row>
        <row r="365">
          <cell r="P365" t="str">
            <v/>
          </cell>
          <cell r="Q365" t="str">
            <v/>
          </cell>
          <cell r="R365" t="str">
            <v/>
          </cell>
          <cell r="S365" t="str">
            <v/>
          </cell>
        </row>
        <row r="366">
          <cell r="P366" t="str">
            <v/>
          </cell>
          <cell r="Q366" t="str">
            <v/>
          </cell>
          <cell r="R366" t="str">
            <v/>
          </cell>
          <cell r="S366" t="str">
            <v/>
          </cell>
        </row>
        <row r="367">
          <cell r="P367" t="str">
            <v/>
          </cell>
          <cell r="Q367" t="str">
            <v/>
          </cell>
          <cell r="R367" t="str">
            <v/>
          </cell>
          <cell r="S367" t="str">
            <v/>
          </cell>
        </row>
        <row r="368">
          <cell r="P368" t="str">
            <v/>
          </cell>
          <cell r="Q368" t="str">
            <v/>
          </cell>
          <cell r="R368" t="str">
            <v/>
          </cell>
          <cell r="S368" t="str">
            <v/>
          </cell>
        </row>
        <row r="369">
          <cell r="P369" t="str">
            <v/>
          </cell>
          <cell r="Q369" t="str">
            <v/>
          </cell>
          <cell r="R369" t="str">
            <v/>
          </cell>
          <cell r="S369" t="str">
            <v/>
          </cell>
        </row>
        <row r="372">
          <cell r="P372" t="str">
            <v/>
          </cell>
          <cell r="Q372" t="str">
            <v/>
          </cell>
          <cell r="R372" t="str">
            <v/>
          </cell>
          <cell r="S372" t="str">
            <v/>
          </cell>
        </row>
        <row r="373">
          <cell r="P373" t="str">
            <v/>
          </cell>
          <cell r="Q373" t="str">
            <v/>
          </cell>
          <cell r="R373" t="str">
            <v/>
          </cell>
          <cell r="S373" t="str">
            <v/>
          </cell>
        </row>
        <row r="374">
          <cell r="P374" t="str">
            <v/>
          </cell>
          <cell r="Q374" t="str">
            <v/>
          </cell>
          <cell r="R374" t="str">
            <v/>
          </cell>
          <cell r="S374" t="str">
            <v/>
          </cell>
        </row>
        <row r="375">
          <cell r="P375" t="str">
            <v/>
          </cell>
          <cell r="Q375" t="str">
            <v/>
          </cell>
          <cell r="R375" t="str">
            <v/>
          </cell>
          <cell r="S375" t="str">
            <v/>
          </cell>
        </row>
        <row r="376">
          <cell r="P376" t="str">
            <v/>
          </cell>
          <cell r="Q376" t="str">
            <v/>
          </cell>
          <cell r="R376" t="str">
            <v/>
          </cell>
          <cell r="S376" t="str">
            <v/>
          </cell>
        </row>
        <row r="377">
          <cell r="P377" t="str">
            <v/>
          </cell>
          <cell r="Q377" t="str">
            <v/>
          </cell>
          <cell r="R377" t="str">
            <v/>
          </cell>
          <cell r="S377" t="str">
            <v/>
          </cell>
        </row>
        <row r="378">
          <cell r="P378" t="str">
            <v/>
          </cell>
          <cell r="Q378" t="str">
            <v/>
          </cell>
          <cell r="R378" t="str">
            <v/>
          </cell>
          <cell r="S378" t="str">
            <v/>
          </cell>
        </row>
        <row r="379">
          <cell r="P379" t="str">
            <v/>
          </cell>
          <cell r="Q379" t="str">
            <v/>
          </cell>
          <cell r="R379" t="str">
            <v/>
          </cell>
          <cell r="S379" t="str">
            <v/>
          </cell>
        </row>
        <row r="380">
          <cell r="P380" t="str">
            <v/>
          </cell>
          <cell r="Q380" t="str">
            <v/>
          </cell>
          <cell r="R380" t="str">
            <v/>
          </cell>
          <cell r="S380" t="str">
            <v/>
          </cell>
        </row>
        <row r="381"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</row>
        <row r="382">
          <cell r="P382" t="str">
            <v/>
          </cell>
          <cell r="Q382" t="str">
            <v/>
          </cell>
          <cell r="R382" t="str">
            <v/>
          </cell>
          <cell r="S382" t="str">
            <v/>
          </cell>
        </row>
        <row r="383">
          <cell r="P383" t="str">
            <v/>
          </cell>
          <cell r="Q383" t="str">
            <v/>
          </cell>
          <cell r="R383" t="str">
            <v/>
          </cell>
          <cell r="S383" t="str">
            <v/>
          </cell>
        </row>
        <row r="384">
          <cell r="P384" t="str">
            <v/>
          </cell>
          <cell r="Q384" t="str">
            <v/>
          </cell>
          <cell r="R384" t="str">
            <v/>
          </cell>
          <cell r="S384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et Situation"/>
      <sheetName val="Budget  Market Share"/>
      <sheetName val="Revenue"/>
      <sheetName val="OPEX M&amp;S monthly"/>
      <sheetName val="TOTAL Mobile"/>
      <sheetName val="Mobitel"/>
      <sheetName val="GSM-Total"/>
      <sheetName val="GSM-Postpaid"/>
      <sheetName val="GSM-Prepaid"/>
      <sheetName val="Basisdaten"/>
      <sheetName val="GSM-gross adds"/>
      <sheetName val="overview subscribers"/>
      <sheetName val="Churn - Gesamt inkl. Korr."/>
      <sheetName val="Churn alt"/>
      <sheetName val="Churn ink. Korrektur alt"/>
      <sheetName val="Churnbericht relativ ink. Korr."/>
      <sheetName val="XXX"/>
      <sheetName val="GSM-Postpaid (2)"/>
      <sheetName val="GSM-Postpaid (3)"/>
      <sheetName val="Tabelle1"/>
      <sheetName val="Market_Situation"/>
      <sheetName val="Budget__Market_Share"/>
      <sheetName val="OPEX_M&amp;S_monthly"/>
      <sheetName val="TOTAL_Mobile"/>
      <sheetName val="GSM-gross_adds"/>
      <sheetName val="overview_subscribers"/>
      <sheetName val="Churn_-_Gesamt_inkl__Korr_"/>
      <sheetName val="Churn_alt"/>
      <sheetName val="Churn_ink__Korrektur_alt"/>
      <sheetName val="Churnbericht_relativ_ink__Korr_"/>
      <sheetName val="GSM-Postpaid_(2)"/>
      <sheetName val="GSM-Postpaid_(3)"/>
      <sheetName val="Market_Situation1"/>
      <sheetName val="Budget__Market_Share1"/>
      <sheetName val="OPEX_M&amp;S_monthly1"/>
      <sheetName val="TOTAL_Mobile1"/>
      <sheetName val="GSM-gross_adds1"/>
      <sheetName val="overview_subscribers1"/>
      <sheetName val="Churn_-_Gesamt_inkl__Korr_1"/>
      <sheetName val="Churn_alt1"/>
      <sheetName val="Churn_ink__Korrektur_alt1"/>
      <sheetName val="Churnbericht_relativ_ink__Korr1"/>
      <sheetName val="GSM-Postpaid_(2)1"/>
      <sheetName val="GSM-Postpaid_(3)1"/>
      <sheetName val="Market_Situation2"/>
      <sheetName val="Budget__Market_Share2"/>
      <sheetName val="OPEX_M&amp;S_monthly2"/>
      <sheetName val="TOTAL_Mobile2"/>
      <sheetName val="GSM-gross_adds2"/>
      <sheetName val="overview_subscribers2"/>
      <sheetName val="Churn_-_Gesamt_inkl__Korr_2"/>
      <sheetName val="Churn_alt2"/>
      <sheetName val="Churn_ink__Korrektur_alt2"/>
      <sheetName val="Churnbericht_relativ_ink__Korr2"/>
      <sheetName val="GSM-Postpaid_(2)2"/>
      <sheetName val="GSM-Postpaid_(3)2"/>
      <sheetName val="Market_Situation3"/>
      <sheetName val="Budget__Market_Share3"/>
      <sheetName val="OPEX_M&amp;S_monthly3"/>
      <sheetName val="TOTAL_Mobile3"/>
      <sheetName val="GSM-gross_adds3"/>
      <sheetName val="overview_subscribers3"/>
      <sheetName val="Churn_-_Gesamt_inkl__Korr_3"/>
      <sheetName val="Churn_alt3"/>
      <sheetName val="Churn_ink__Korrektur_alt3"/>
      <sheetName val="Churnbericht_relativ_ink__Korr3"/>
      <sheetName val="GSM-Postpaid_(2)3"/>
      <sheetName val="GSM-Postpaid_(3)3"/>
      <sheetName val="Market_Situation4"/>
      <sheetName val="Budget__Market_Share4"/>
      <sheetName val="OPEX_M&amp;S_monthly4"/>
      <sheetName val="TOTAL_Mobile4"/>
      <sheetName val="GSM-gross_adds4"/>
      <sheetName val="overview_subscribers4"/>
      <sheetName val="Churn_-_Gesamt_inkl__Korr_4"/>
      <sheetName val="Churn_alt4"/>
      <sheetName val="Churn_ink__Korrektur_alt4"/>
      <sheetName val="Churnbericht_relativ_ink__Korr4"/>
      <sheetName val="GSM-Postpaid_(2)4"/>
      <sheetName val="GSM-Postpaid_(3)4"/>
      <sheetName val="Market_Situation5"/>
      <sheetName val="Budget__Market_Share5"/>
      <sheetName val="OPEX_M&amp;S_monthly5"/>
      <sheetName val="TOTAL_Mobile5"/>
      <sheetName val="GSM-gross_adds5"/>
      <sheetName val="overview_subscribers5"/>
      <sheetName val="Churn_-_Gesamt_inkl__Korr_5"/>
      <sheetName val="Churn_alt5"/>
      <sheetName val="Churn_ink__Korrektur_alt5"/>
      <sheetName val="Churnbericht_relativ_ink__Korr5"/>
      <sheetName val="GSM-Postpaid_(2)5"/>
      <sheetName val="GSM-Postpaid_(3)5"/>
      <sheetName val="Market_Situation6"/>
      <sheetName val="Budget__Market_Share6"/>
      <sheetName val="OPEX_M&amp;S_monthly6"/>
      <sheetName val="TOTAL_Mobile6"/>
      <sheetName val="GSM-gross_adds6"/>
      <sheetName val="overview_subscribers6"/>
      <sheetName val="Churn_-_Gesamt_inkl__Korr_6"/>
      <sheetName val="Churn_alt6"/>
      <sheetName val="Churn_ink__Korrektur_alt6"/>
      <sheetName val="Churnbericht_relativ_ink__Korr6"/>
      <sheetName val="GSM-Postpaid_(2)6"/>
      <sheetName val="GSM-Postpaid_(3)6"/>
      <sheetName val="Market_Situation7"/>
      <sheetName val="Budget__Market_Share7"/>
      <sheetName val="OPEX_M&amp;S_monthly7"/>
      <sheetName val="TOTAL_Mobile7"/>
      <sheetName val="GSM-gross_adds7"/>
      <sheetName val="overview_subscribers7"/>
      <sheetName val="Churn_-_Gesamt_inkl__Korr_7"/>
      <sheetName val="Churn_alt7"/>
      <sheetName val="Churn_ink__Korrektur_alt7"/>
      <sheetName val="Churnbericht_relativ_ink__Korr7"/>
      <sheetName val="GSM-Postpaid_(2)7"/>
      <sheetName val="GSM-Postpaid_(3)7"/>
      <sheetName val="Market_Situation8"/>
      <sheetName val="Budget__Market_Share8"/>
      <sheetName val="OPEX_M&amp;S_monthly8"/>
      <sheetName val="TOTAL_Mobile8"/>
      <sheetName val="GSM-gross_adds8"/>
      <sheetName val="overview_subscribers8"/>
      <sheetName val="Churn_-_Gesamt_inkl__Korr_8"/>
      <sheetName val="Churn_alt8"/>
      <sheetName val="Churn_ink__Korrektur_alt8"/>
      <sheetName val="Churnbericht_relativ_ink__Korr8"/>
      <sheetName val="GSM-Postpaid_(2)8"/>
      <sheetName val="GSM-Postpaid_(3)8"/>
      <sheetName val="Market_Situation9"/>
      <sheetName val="Budget__Market_Share9"/>
      <sheetName val="OPEX_M&amp;S_monthly9"/>
      <sheetName val="TOTAL_Mobile9"/>
      <sheetName val="GSM-gross_adds9"/>
      <sheetName val="overview_subscribers9"/>
      <sheetName val="Churn_-_Gesamt_inkl__Korr_9"/>
      <sheetName val="Churn_alt9"/>
      <sheetName val="Churn_ink__Korrektur_alt9"/>
      <sheetName val="Churnbericht_relativ_ink__Korr9"/>
      <sheetName val="GSM-Postpaid_(2)9"/>
      <sheetName val="GSM-Postpaid_(3)9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/>
      <sheetData sheetId="8"/>
      <sheetData sheetId="9" refreshError="1">
        <row r="2">
          <cell r="A2" t="str">
            <v>Subscriber net adds</v>
          </cell>
        </row>
        <row r="61">
          <cell r="A61" t="str">
            <v>Gross adds / Churn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1_NatCo"/>
      <sheetName val="2_ Financials"/>
      <sheetName val="3_ Graphs_A"/>
      <sheetName val="3_ Graphs_B"/>
      <sheetName val="3_ Graphs_C"/>
      <sheetName val="3_ Graphs_D"/>
      <sheetName val="4_KPIs"/>
      <sheetName val="5_P&amp;L_CoS"/>
      <sheetName val="5_Funct. P&amp;L cost types"/>
      <sheetName val="6_P&amp;L_exp"/>
      <sheetName val="7_Balance"/>
      <sheetName val="8_Comments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ü"/>
      <sheetName val="Management Summary"/>
      <sheetName val="Master zur Ergebnisdarstellung"/>
      <sheetName val="MER (T-Mobil)"/>
      <sheetName val="Finanzergebnis"/>
      <sheetName val="GuV (GKV)"/>
      <sheetName val="GuV (UKV)"/>
      <sheetName val="Berechnung Verrechnung DTAG"/>
      <sheetName val="Bilanzprämissen"/>
      <sheetName val="Bilanz HGB Brutto"/>
      <sheetName val="Bilanz HGB Netto"/>
      <sheetName val="Bilanz US-GAAP"/>
      <sheetName val="Cash Flow (Konzern-Richtlinie)"/>
      <sheetName val="Unternehmenswert"/>
      <sheetName val="Kennzahlen"/>
      <sheetName val="KPI"/>
      <sheetName val="Allgemeine Parameter"/>
      <sheetName val="Teilnehmer"/>
      <sheetName val="Planung Erlöse Sprache Gehend"/>
      <sheetName val="Planung Erlöse Sprache Kommend"/>
      <sheetName val="Planung Erlöse Multimed Gehend"/>
      <sheetName val="Planung Erlöse Multimed Kommend"/>
      <sheetName val="Planung Erlöse SMS"/>
      <sheetName val="T-D1 Ergebnisübersicht"/>
      <sheetName val="Aggregation Usage und Tarife"/>
      <sheetName val="Aggregation UMTS T-D1"/>
      <sheetName val="Aggregation Umsatzerlöse T-D1"/>
      <sheetName val="Verkehrserlöse"/>
      <sheetName val="Monatserlöse"/>
      <sheetName val="Einmalerlöse"/>
      <sheetName val="Sonstige Erlöse"/>
      <sheetName val="Erlösschmälerungen"/>
      <sheetName val="Erlösschmälerungen Best.kunden"/>
      <sheetName val="Erlösschmälerungen Neukunden"/>
      <sheetName val="Sonstige betr. Erträge i.e.S."/>
      <sheetName val="Interconnection-Kosten"/>
      <sheetName val="Mehrwertdienste"/>
      <sheetName val="Lizenzen für Mobilfunk"/>
      <sheetName val="Vertriebsprovisionen"/>
      <sheetName val="Prämienähnliche Subventionen EG"/>
      <sheetName val="Prämienähnl. Subv. EG Bestand"/>
      <sheetName val="Prämienähnl. Subv. EG Neukunden"/>
      <sheetName val="RHB Werbung"/>
      <sheetName val="Werbeaufwand i.e.S. "/>
      <sheetName val="Werbeaufwand (WKZ)"/>
      <sheetName val="RHB SIM-Karten"/>
      <sheetName val="Rechts- u. Beratungskosten ieS"/>
      <sheetName val="Sonstige Einzelkosten"/>
      <sheetName val="AfA auf Forderungen"/>
      <sheetName val="Umsatzerlöse Roaming"/>
      <sheetName val="Roamingaufwand"/>
      <sheetName val="Endgerätegeschäft T-D1"/>
      <sheetName val="IPK-Ergebnisse u. Prämissen"/>
      <sheetName val="IPK-Berechnungen"/>
      <sheetName val="C-Tel"/>
      <sheetName val="Restgeschäft"/>
      <sheetName val="P-Prämissen &amp; Ergebnisse"/>
      <sheetName val="P-Berechnungen"/>
      <sheetName val="M-Prämissen &amp; Ergebnisse"/>
      <sheetName val="M-Berechnungen"/>
      <sheetName val="V-Prämissen &amp; Ergebnisse"/>
      <sheetName val="V-Berechnungen"/>
      <sheetName val="F-Prämissen &amp; Ergebnisse"/>
      <sheetName val="F-Berechnungen"/>
      <sheetName val="K-Prämissen &amp; Ergebnisse"/>
      <sheetName val="K-Berechnungen"/>
      <sheetName val="T-Prämissen &amp; Ergebnisse"/>
      <sheetName val="T-Berechnungen"/>
      <sheetName val="Bereich Z2"/>
      <sheetName val="Übergreifende Kostenstellen"/>
      <sheetName val="Management Adjustments"/>
      <sheetName val="Rechts- und Beratungskosten"/>
      <sheetName val="AfA und Kalk. Zinsen Erg. &amp; Pr."/>
      <sheetName val="AfA und Kalk. Zinsen Berechnung"/>
      <sheetName val="Balance 2000"/>
      <sheetName val="P &amp; L 2000"/>
      <sheetName val="Balance 2001"/>
      <sheetName val="P &amp; L 2001"/>
      <sheetName val="Balance 2002"/>
      <sheetName val="P &amp; L 2002"/>
      <sheetName val="Definitions KPI"/>
      <sheetName val="NatCo"/>
      <sheetName val="1_NatCo"/>
      <sheetName val="Basic Settings"/>
      <sheetName val="Management_Summary"/>
      <sheetName val="Master_zur_Ergebnisdarstellung"/>
      <sheetName val="MER_(T-Mobil)"/>
      <sheetName val="GuV_(GKV)"/>
      <sheetName val="GuV_(UKV)"/>
      <sheetName val="Berechnung_Verrechnung_DTAG"/>
      <sheetName val="Bilanz_HGB_Brutto"/>
      <sheetName val="Bilanz_HGB_Netto"/>
      <sheetName val="Bilanz_US-GAAP"/>
      <sheetName val="Cash_Flow_(Konzern-Richtlinie)"/>
      <sheetName val="Allgemeine_Parameter"/>
      <sheetName val="Planung_Erlöse_Sprache_Gehend"/>
      <sheetName val="Planung_Erlöse_Sprache_Kommend"/>
      <sheetName val="Planung_Erlöse_Multimed_Gehend"/>
      <sheetName val="Planung_Erlöse_Multimed_Kommend"/>
      <sheetName val="Planung_Erlöse_SMS"/>
      <sheetName val="T-D1_Ergebnisübersicht"/>
      <sheetName val="Aggregation_Usage_und_Tarife"/>
      <sheetName val="Aggregation_UMTS_T-D1"/>
      <sheetName val="Aggregation_Umsatzerlöse_T-D1"/>
      <sheetName val="Sonstige_Erlöse"/>
      <sheetName val="Erlösschmälerungen_Best_kunden"/>
      <sheetName val="Erlösschmälerungen_Neukunden"/>
      <sheetName val="Sonstige_betr__Erträge_i_e_S_"/>
      <sheetName val="Lizenzen_für_Mobilfunk"/>
      <sheetName val="Prämienähnliche_Subventionen_EG"/>
      <sheetName val="Prämienähnl__Subv__EG_Bestand"/>
      <sheetName val="Prämienähnl__Subv__EG_Neukunden"/>
      <sheetName val="RHB_Werbung"/>
      <sheetName val="Werbeaufwand_i_e_S__"/>
      <sheetName val="Werbeaufwand_(WKZ)"/>
      <sheetName val="RHB_SIM-Karten"/>
      <sheetName val="Rechts-_u__Beratungskosten_ieS"/>
      <sheetName val="Sonstige_Einzelkosten"/>
      <sheetName val="AfA_auf_Forderungen"/>
      <sheetName val="Umsatzerlöse_Roaming"/>
      <sheetName val="Endgerätegeschäft_T-D1"/>
      <sheetName val="IPK-Ergebnisse_u__Prämissen"/>
      <sheetName val="P-Prämissen_&amp;_Ergebnisse"/>
      <sheetName val="M-Prämissen_&amp;_Ergebnisse"/>
      <sheetName val="V-Prämissen_&amp;_Ergebnisse"/>
      <sheetName val="F-Prämissen_&amp;_Ergebnisse"/>
      <sheetName val="K-Prämissen_&amp;_Ergebnisse"/>
      <sheetName val="T-Prämissen_&amp;_Ergebnisse"/>
      <sheetName val="Bereich_Z2"/>
      <sheetName val="Übergreifende_Kostenstellen"/>
      <sheetName val="Management_Adjustments"/>
      <sheetName val="Rechts-_und_Beratungskosten"/>
      <sheetName val="AfA_und_Kalk__Zinsen_Erg__&amp;_Pr_"/>
      <sheetName val="AfA_und_Kalk__Zinsen_Berechnung"/>
      <sheetName val="Balance_2000"/>
      <sheetName val="P_&amp;_L_2000"/>
      <sheetName val="Balance_2001"/>
      <sheetName val="P_&amp;_L_2001"/>
      <sheetName val="Balance_2002"/>
      <sheetName val="P_&amp;_L_2002"/>
      <sheetName val="Definitions_KPI"/>
      <sheetName val="Basic_Settings"/>
      <sheetName val="Management_Summary1"/>
      <sheetName val="Master_zur_Ergebnisdarstellung1"/>
      <sheetName val="MER_(T-Mobil)1"/>
      <sheetName val="GuV_(GKV)1"/>
      <sheetName val="GuV_(UKV)1"/>
      <sheetName val="Berechnung_Verrechnung_DTAG1"/>
      <sheetName val="Bilanz_HGB_Brutto1"/>
      <sheetName val="Bilanz_HGB_Netto1"/>
      <sheetName val="Bilanz_US-GAAP1"/>
      <sheetName val="Cash_Flow_(Konzern-Richtlinie)1"/>
      <sheetName val="Allgemeine_Parameter1"/>
      <sheetName val="Planung_Erlöse_Sprache_Gehend1"/>
      <sheetName val="Planung_Erlöse_Sprache_Kommend1"/>
      <sheetName val="Planung_Erlöse_Multimed_Gehend1"/>
      <sheetName val="Planung_Erlöse_Multimed_Kommen1"/>
      <sheetName val="Planung_Erlöse_SMS1"/>
      <sheetName val="T-D1_Ergebnisübersicht1"/>
      <sheetName val="Aggregation_Usage_und_Tarife1"/>
      <sheetName val="Aggregation_UMTS_T-D11"/>
      <sheetName val="Aggregation_Umsatzerlöse_T-D11"/>
      <sheetName val="Sonstige_Erlöse1"/>
      <sheetName val="Erlösschmälerungen_Best_kunden1"/>
      <sheetName val="Erlösschmälerungen_Neukunden1"/>
      <sheetName val="Sonstige_betr__Erträge_i_e_S_1"/>
      <sheetName val="Lizenzen_für_Mobilfunk1"/>
      <sheetName val="Prämienähnliche_Subventionen_E1"/>
      <sheetName val="Prämienähnl__Subv__EG_Bestand1"/>
      <sheetName val="Prämienähnl__Subv__EG_Neukunde1"/>
      <sheetName val="RHB_Werbung1"/>
      <sheetName val="Werbeaufwand_i_e_S__1"/>
      <sheetName val="Werbeaufwand_(WKZ)1"/>
      <sheetName val="RHB_SIM-Karten1"/>
      <sheetName val="Rechts-_u__Beratungskosten_ieS1"/>
      <sheetName val="Sonstige_Einzelkosten1"/>
      <sheetName val="AfA_auf_Forderungen1"/>
      <sheetName val="Umsatzerlöse_Roaming1"/>
      <sheetName val="Endgerätegeschäft_T-D11"/>
      <sheetName val="IPK-Ergebnisse_u__Prämissen1"/>
      <sheetName val="P-Prämissen_&amp;_Ergebnisse1"/>
      <sheetName val="M-Prämissen_&amp;_Ergebnisse1"/>
      <sheetName val="V-Prämissen_&amp;_Ergebnisse1"/>
      <sheetName val="F-Prämissen_&amp;_Ergebnisse1"/>
      <sheetName val="K-Prämissen_&amp;_Ergebnisse1"/>
      <sheetName val="T-Prämissen_&amp;_Ergebnisse1"/>
      <sheetName val="Bereich_Z21"/>
      <sheetName val="Übergreifende_Kostenstellen1"/>
      <sheetName val="Management_Adjustments1"/>
      <sheetName val="Rechts-_und_Beratungskosten1"/>
      <sheetName val="AfA_und_Kalk__Zinsen_Erg__&amp;_Pr1"/>
      <sheetName val="AfA_und_Kalk__Zinsen_Berechnun1"/>
      <sheetName val="Balance_20001"/>
      <sheetName val="P_&amp;_L_20001"/>
      <sheetName val="Balance_20011"/>
      <sheetName val="P_&amp;_L_20011"/>
      <sheetName val="Balance_20021"/>
      <sheetName val="P_&amp;_L_20021"/>
      <sheetName val="Definitions_KPI1"/>
      <sheetName val="Basic_Settings1"/>
      <sheetName val="Management_Summary2"/>
      <sheetName val="Master_zur_Ergebnisdarstellung2"/>
      <sheetName val="MER_(T-Mobil)2"/>
      <sheetName val="GuV_(GKV)2"/>
      <sheetName val="GuV_(UKV)2"/>
      <sheetName val="Berechnung_Verrechnung_DTAG2"/>
      <sheetName val="Bilanz_HGB_Brutto2"/>
      <sheetName val="Bilanz_HGB_Netto2"/>
      <sheetName val="Bilanz_US-GAAP2"/>
      <sheetName val="Cash_Flow_(Konzern-Richtlinie)2"/>
      <sheetName val="Allgemeine_Parameter2"/>
      <sheetName val="Planung_Erlöse_Sprache_Gehend2"/>
      <sheetName val="Planung_Erlöse_Sprache_Kommend2"/>
      <sheetName val="Planung_Erlöse_Multimed_Gehend2"/>
      <sheetName val="Planung_Erlöse_Multimed_Kommen2"/>
      <sheetName val="Planung_Erlöse_SMS2"/>
      <sheetName val="T-D1_Ergebnisübersicht2"/>
      <sheetName val="Aggregation_Usage_und_Tarife2"/>
      <sheetName val="Aggregation_UMTS_T-D12"/>
      <sheetName val="Aggregation_Umsatzerlöse_T-D12"/>
      <sheetName val="Sonstige_Erlöse2"/>
      <sheetName val="Erlösschmälerungen_Best_kunden2"/>
      <sheetName val="Erlösschmälerungen_Neukunden2"/>
      <sheetName val="Sonstige_betr__Erträge_i_e_S_2"/>
      <sheetName val="Lizenzen_für_Mobilfunk2"/>
      <sheetName val="Prämienähnliche_Subventionen_E2"/>
      <sheetName val="Prämienähnl__Subv__EG_Bestand2"/>
      <sheetName val="Prämienähnl__Subv__EG_Neukunde2"/>
      <sheetName val="RHB_Werbung2"/>
      <sheetName val="Werbeaufwand_i_e_S__2"/>
      <sheetName val="Werbeaufwand_(WKZ)2"/>
      <sheetName val="RHB_SIM-Karten2"/>
      <sheetName val="Rechts-_u__Beratungskosten_ieS2"/>
      <sheetName val="Sonstige_Einzelkosten2"/>
      <sheetName val="AfA_auf_Forderungen2"/>
      <sheetName val="Umsatzerlöse_Roaming2"/>
      <sheetName val="Endgerätegeschäft_T-D12"/>
      <sheetName val="IPK-Ergebnisse_u__Prämissen2"/>
      <sheetName val="P-Prämissen_&amp;_Ergebnisse2"/>
      <sheetName val="M-Prämissen_&amp;_Ergebnisse2"/>
      <sheetName val="V-Prämissen_&amp;_Ergebnisse2"/>
      <sheetName val="F-Prämissen_&amp;_Ergebnisse2"/>
      <sheetName val="K-Prämissen_&amp;_Ergebnisse2"/>
      <sheetName val="T-Prämissen_&amp;_Ergebnisse2"/>
      <sheetName val="Bereich_Z22"/>
      <sheetName val="Übergreifende_Kostenstellen2"/>
      <sheetName val="Management_Adjustments2"/>
      <sheetName val="Rechts-_und_Beratungskosten2"/>
      <sheetName val="AfA_und_Kalk__Zinsen_Erg__&amp;_Pr2"/>
      <sheetName val="AfA_und_Kalk__Zinsen_Berechnun2"/>
      <sheetName val="Balance_20002"/>
      <sheetName val="P_&amp;_L_20002"/>
      <sheetName val="Balance_20012"/>
      <sheetName val="P_&amp;_L_20012"/>
      <sheetName val="Balance_20022"/>
      <sheetName val="P_&amp;_L_20022"/>
      <sheetName val="Definitions_KPI2"/>
      <sheetName val="Basic_Settings2"/>
      <sheetName val="Management_Summary3"/>
      <sheetName val="Master_zur_Ergebnisdarstellung3"/>
      <sheetName val="MER_(T-Mobil)3"/>
      <sheetName val="GuV_(GKV)3"/>
      <sheetName val="GuV_(UKV)3"/>
      <sheetName val="Berechnung_Verrechnung_DTAG3"/>
      <sheetName val="Bilanz_HGB_Brutto3"/>
      <sheetName val="Bilanz_HGB_Netto3"/>
      <sheetName val="Bilanz_US-GAAP3"/>
      <sheetName val="Cash_Flow_(Konzern-Richtlinie)3"/>
      <sheetName val="Allgemeine_Parameter3"/>
      <sheetName val="Planung_Erlöse_Sprache_Gehend3"/>
      <sheetName val="Planung_Erlöse_Sprache_Kommend3"/>
      <sheetName val="Planung_Erlöse_Multimed_Gehend3"/>
      <sheetName val="Planung_Erlöse_Multimed_Kommen3"/>
      <sheetName val="Planung_Erlöse_SMS3"/>
      <sheetName val="T-D1_Ergebnisübersicht3"/>
      <sheetName val="Aggregation_Usage_und_Tarife3"/>
      <sheetName val="Aggregation_UMTS_T-D13"/>
      <sheetName val="Aggregation_Umsatzerlöse_T-D13"/>
      <sheetName val="Sonstige_Erlöse3"/>
      <sheetName val="Erlösschmälerungen_Best_kunden3"/>
      <sheetName val="Erlösschmälerungen_Neukunden3"/>
      <sheetName val="Sonstige_betr__Erträge_i_e_S_3"/>
      <sheetName val="Lizenzen_für_Mobilfunk3"/>
      <sheetName val="Prämienähnliche_Subventionen_E3"/>
      <sheetName val="Prämienähnl__Subv__EG_Bestand3"/>
      <sheetName val="Prämienähnl__Subv__EG_Neukunde3"/>
      <sheetName val="RHB_Werbung3"/>
      <sheetName val="Werbeaufwand_i_e_S__3"/>
      <sheetName val="Werbeaufwand_(WKZ)3"/>
      <sheetName val="RHB_SIM-Karten3"/>
      <sheetName val="Rechts-_u__Beratungskosten_ieS3"/>
      <sheetName val="Sonstige_Einzelkosten3"/>
      <sheetName val="AfA_auf_Forderungen3"/>
      <sheetName val="Umsatzerlöse_Roaming3"/>
      <sheetName val="Endgerätegeschäft_T-D13"/>
      <sheetName val="IPK-Ergebnisse_u__Prämissen3"/>
      <sheetName val="P-Prämissen_&amp;_Ergebnisse3"/>
      <sheetName val="M-Prämissen_&amp;_Ergebnisse3"/>
      <sheetName val="V-Prämissen_&amp;_Ergebnisse3"/>
      <sheetName val="F-Prämissen_&amp;_Ergebnisse3"/>
      <sheetName val="K-Prämissen_&amp;_Ergebnisse3"/>
      <sheetName val="T-Prämissen_&amp;_Ergebnisse3"/>
      <sheetName val="Bereich_Z23"/>
      <sheetName val="Übergreifende_Kostenstellen3"/>
      <sheetName val="Management_Adjustments3"/>
      <sheetName val="Rechts-_und_Beratungskosten3"/>
      <sheetName val="AfA_und_Kalk__Zinsen_Erg__&amp;_Pr3"/>
      <sheetName val="AfA_und_Kalk__Zinsen_Berechnun3"/>
      <sheetName val="Balance_20003"/>
      <sheetName val="P_&amp;_L_20003"/>
      <sheetName val="Balance_20013"/>
      <sheetName val="P_&amp;_L_20013"/>
      <sheetName val="Balance_20023"/>
      <sheetName val="P_&amp;_L_20023"/>
      <sheetName val="Definitions_KPI3"/>
      <sheetName val="Basic_Settings3"/>
      <sheetName val="Management_Summary4"/>
      <sheetName val="Master_zur_Ergebnisdarstellung4"/>
      <sheetName val="MER_(T-Mobil)4"/>
      <sheetName val="GuV_(GKV)4"/>
      <sheetName val="GuV_(UKV)4"/>
      <sheetName val="Berechnung_Verrechnung_DTAG4"/>
      <sheetName val="Bilanz_HGB_Brutto4"/>
      <sheetName val="Bilanz_HGB_Netto4"/>
      <sheetName val="Bilanz_US-GAAP4"/>
      <sheetName val="Cash_Flow_(Konzern-Richtlinie)4"/>
      <sheetName val="Allgemeine_Parameter4"/>
      <sheetName val="Planung_Erlöse_Sprache_Gehend4"/>
      <sheetName val="Planung_Erlöse_Sprache_Kommend4"/>
      <sheetName val="Planung_Erlöse_Multimed_Gehend4"/>
      <sheetName val="Planung_Erlöse_Multimed_Kommen4"/>
      <sheetName val="Planung_Erlöse_SMS4"/>
      <sheetName val="T-D1_Ergebnisübersicht4"/>
      <sheetName val="Aggregation_Usage_und_Tarife4"/>
      <sheetName val="Aggregation_UMTS_T-D14"/>
      <sheetName val="Aggregation_Umsatzerlöse_T-D14"/>
      <sheetName val="Sonstige_Erlöse4"/>
      <sheetName val="Erlösschmälerungen_Best_kunden4"/>
      <sheetName val="Erlösschmälerungen_Neukunden4"/>
      <sheetName val="Sonstige_betr__Erträge_i_e_S_4"/>
      <sheetName val="Lizenzen_für_Mobilfunk4"/>
      <sheetName val="Prämienähnliche_Subventionen_E4"/>
      <sheetName val="Prämienähnl__Subv__EG_Bestand4"/>
      <sheetName val="Prämienähnl__Subv__EG_Neukunde4"/>
      <sheetName val="RHB_Werbung4"/>
      <sheetName val="Werbeaufwand_i_e_S__4"/>
      <sheetName val="Werbeaufwand_(WKZ)4"/>
      <sheetName val="RHB_SIM-Karten4"/>
      <sheetName val="Rechts-_u__Beratungskosten_ieS4"/>
      <sheetName val="Sonstige_Einzelkosten4"/>
      <sheetName val="AfA_auf_Forderungen4"/>
      <sheetName val="Umsatzerlöse_Roaming4"/>
      <sheetName val="Endgerätegeschäft_T-D14"/>
      <sheetName val="IPK-Ergebnisse_u__Prämissen4"/>
      <sheetName val="P-Prämissen_&amp;_Ergebnisse4"/>
      <sheetName val="M-Prämissen_&amp;_Ergebnisse4"/>
      <sheetName val="V-Prämissen_&amp;_Ergebnisse4"/>
      <sheetName val="F-Prämissen_&amp;_Ergebnisse4"/>
      <sheetName val="K-Prämissen_&amp;_Ergebnisse4"/>
      <sheetName val="T-Prämissen_&amp;_Ergebnisse4"/>
      <sheetName val="Bereich_Z24"/>
      <sheetName val="Übergreifende_Kostenstellen4"/>
      <sheetName val="Management_Adjustments4"/>
      <sheetName val="Rechts-_und_Beratungskosten4"/>
      <sheetName val="AfA_und_Kalk__Zinsen_Erg__&amp;_Pr4"/>
      <sheetName val="AfA_und_Kalk__Zinsen_Berechnun4"/>
      <sheetName val="Balance_20004"/>
      <sheetName val="P_&amp;_L_20004"/>
      <sheetName val="Balance_20014"/>
      <sheetName val="P_&amp;_L_20014"/>
      <sheetName val="Balance_20024"/>
      <sheetName val="P_&amp;_L_20024"/>
      <sheetName val="Definitions_KPI4"/>
      <sheetName val="Basic_Settings4"/>
      <sheetName val="Management_Summary5"/>
      <sheetName val="Master_zur_Ergebnisdarstellung5"/>
      <sheetName val="MER_(T-Mobil)5"/>
      <sheetName val="GuV_(GKV)5"/>
      <sheetName val="GuV_(UKV)5"/>
      <sheetName val="Berechnung_Verrechnung_DTAG5"/>
      <sheetName val="Bilanz_HGB_Brutto5"/>
      <sheetName val="Bilanz_HGB_Netto5"/>
      <sheetName val="Bilanz_US-GAAP5"/>
      <sheetName val="Cash_Flow_(Konzern-Richtlinie)5"/>
      <sheetName val="Allgemeine_Parameter5"/>
      <sheetName val="Planung_Erlöse_Sprache_Gehend5"/>
      <sheetName val="Planung_Erlöse_Sprache_Kommend5"/>
      <sheetName val="Planung_Erlöse_Multimed_Gehend5"/>
      <sheetName val="Planung_Erlöse_Multimed_Kommen5"/>
      <sheetName val="Planung_Erlöse_SMS5"/>
      <sheetName val="T-D1_Ergebnisübersicht5"/>
      <sheetName val="Aggregation_Usage_und_Tarife5"/>
      <sheetName val="Aggregation_UMTS_T-D15"/>
      <sheetName val="Aggregation_Umsatzerlöse_T-D15"/>
      <sheetName val="Sonstige_Erlöse5"/>
      <sheetName val="Erlösschmälerungen_Best_kunden5"/>
      <sheetName val="Erlösschmälerungen_Neukunden5"/>
      <sheetName val="Sonstige_betr__Erträge_i_e_S_5"/>
      <sheetName val="Lizenzen_für_Mobilfunk5"/>
      <sheetName val="Prämienähnliche_Subventionen_E5"/>
      <sheetName val="Prämienähnl__Subv__EG_Bestand5"/>
      <sheetName val="Prämienähnl__Subv__EG_Neukunde5"/>
      <sheetName val="RHB_Werbung5"/>
      <sheetName val="Werbeaufwand_i_e_S__5"/>
      <sheetName val="Werbeaufwand_(WKZ)5"/>
      <sheetName val="RHB_SIM-Karten5"/>
      <sheetName val="Rechts-_u__Beratungskosten_ieS5"/>
      <sheetName val="Sonstige_Einzelkosten5"/>
      <sheetName val="AfA_auf_Forderungen5"/>
      <sheetName val="Umsatzerlöse_Roaming5"/>
      <sheetName val="Endgerätegeschäft_T-D15"/>
      <sheetName val="IPK-Ergebnisse_u__Prämissen5"/>
      <sheetName val="P-Prämissen_&amp;_Ergebnisse5"/>
      <sheetName val="M-Prämissen_&amp;_Ergebnisse5"/>
      <sheetName val="V-Prämissen_&amp;_Ergebnisse5"/>
      <sheetName val="F-Prämissen_&amp;_Ergebnisse5"/>
      <sheetName val="K-Prämissen_&amp;_Ergebnisse5"/>
      <sheetName val="T-Prämissen_&amp;_Ergebnisse5"/>
      <sheetName val="Bereich_Z25"/>
      <sheetName val="Übergreifende_Kostenstellen5"/>
      <sheetName val="Management_Adjustments5"/>
      <sheetName val="Rechts-_und_Beratungskosten5"/>
      <sheetName val="AfA_und_Kalk__Zinsen_Erg__&amp;_Pr5"/>
      <sheetName val="AfA_und_Kalk__Zinsen_Berechnun5"/>
      <sheetName val="Balance_20005"/>
      <sheetName val="P_&amp;_L_20005"/>
      <sheetName val="Balance_20015"/>
      <sheetName val="P_&amp;_L_20015"/>
      <sheetName val="Balance_20025"/>
      <sheetName val="P_&amp;_L_20025"/>
      <sheetName val="Definitions_KPI5"/>
      <sheetName val="Basic_Settings5"/>
      <sheetName val="Management_Summary6"/>
      <sheetName val="Master_zur_Ergebnisdarstellung6"/>
      <sheetName val="MER_(T-Mobil)6"/>
      <sheetName val="GuV_(GKV)6"/>
      <sheetName val="GuV_(UKV)6"/>
      <sheetName val="Berechnung_Verrechnung_DTAG6"/>
      <sheetName val="Bilanz_HGB_Brutto6"/>
      <sheetName val="Bilanz_HGB_Netto6"/>
      <sheetName val="Bilanz_US-GAAP6"/>
      <sheetName val="Cash_Flow_(Konzern-Richtlinie)6"/>
      <sheetName val="Allgemeine_Parameter6"/>
      <sheetName val="Planung_Erlöse_Sprache_Gehend6"/>
      <sheetName val="Planung_Erlöse_Sprache_Kommend6"/>
      <sheetName val="Planung_Erlöse_Multimed_Gehend6"/>
      <sheetName val="Planung_Erlöse_Multimed_Kommen6"/>
      <sheetName val="Planung_Erlöse_SMS6"/>
      <sheetName val="T-D1_Ergebnisübersicht6"/>
      <sheetName val="Aggregation_Usage_und_Tarife6"/>
      <sheetName val="Aggregation_UMTS_T-D16"/>
      <sheetName val="Aggregation_Umsatzerlöse_T-D16"/>
      <sheetName val="Sonstige_Erlöse6"/>
      <sheetName val="Erlösschmälerungen_Best_kunden6"/>
      <sheetName val="Erlösschmälerungen_Neukunden6"/>
      <sheetName val="Sonstige_betr__Erträge_i_e_S_6"/>
      <sheetName val="Lizenzen_für_Mobilfunk6"/>
      <sheetName val="Prämienähnliche_Subventionen_E6"/>
      <sheetName val="Prämienähnl__Subv__EG_Bestand6"/>
      <sheetName val="Prämienähnl__Subv__EG_Neukunde6"/>
      <sheetName val="RHB_Werbung6"/>
      <sheetName val="Werbeaufwand_i_e_S__6"/>
      <sheetName val="Werbeaufwand_(WKZ)6"/>
      <sheetName val="RHB_SIM-Karten6"/>
      <sheetName val="Rechts-_u__Beratungskosten_ieS6"/>
      <sheetName val="Sonstige_Einzelkosten6"/>
      <sheetName val="AfA_auf_Forderungen6"/>
      <sheetName val="Umsatzerlöse_Roaming6"/>
      <sheetName val="Endgerätegeschäft_T-D16"/>
      <sheetName val="IPK-Ergebnisse_u__Prämissen6"/>
      <sheetName val="P-Prämissen_&amp;_Ergebnisse6"/>
      <sheetName val="M-Prämissen_&amp;_Ergebnisse6"/>
      <sheetName val="V-Prämissen_&amp;_Ergebnisse6"/>
      <sheetName val="F-Prämissen_&amp;_Ergebnisse6"/>
      <sheetName val="K-Prämissen_&amp;_Ergebnisse6"/>
      <sheetName val="T-Prämissen_&amp;_Ergebnisse6"/>
      <sheetName val="Bereich_Z26"/>
      <sheetName val="Übergreifende_Kostenstellen6"/>
      <sheetName val="Management_Adjustments6"/>
      <sheetName val="Rechts-_und_Beratungskosten6"/>
      <sheetName val="AfA_und_Kalk__Zinsen_Erg__&amp;_Pr6"/>
      <sheetName val="AfA_und_Kalk__Zinsen_Berechnun6"/>
      <sheetName val="Balance_20006"/>
      <sheetName val="P_&amp;_L_20006"/>
      <sheetName val="Balance_20016"/>
      <sheetName val="P_&amp;_L_20016"/>
      <sheetName val="Balance_20026"/>
      <sheetName val="P_&amp;_L_20026"/>
      <sheetName val="Definitions_KPI6"/>
      <sheetName val="Basic_Settings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8">
          <cell r="K8" t="str">
            <v>Ist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>
        <row r="8">
          <cell r="K8" t="str">
            <v>Ist</v>
          </cell>
        </row>
      </sheetData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>
        <row r="8">
          <cell r="K8" t="str">
            <v>Ist</v>
          </cell>
        </row>
      </sheetData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>
        <row r="8">
          <cell r="K8" t="str">
            <v>Ist</v>
          </cell>
        </row>
      </sheetData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>
        <row r="8">
          <cell r="K8" t="str">
            <v>Ist</v>
          </cell>
        </row>
      </sheetData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>
        <row r="8">
          <cell r="K8" t="str">
            <v>Ist</v>
          </cell>
        </row>
      </sheetData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>
        <row r="8">
          <cell r="K8" t="str">
            <v>Ist</v>
          </cell>
        </row>
      </sheetData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>
        <row r="8">
          <cell r="K8" t="str">
            <v>Ist</v>
          </cell>
        </row>
      </sheetData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enters"/>
      <sheetName val="costs"/>
      <sheetName val="template opex"/>
      <sheetName val="template headcount"/>
      <sheetName val="Documents"/>
      <sheetName val="Control"/>
      <sheetName val="Adjustments"/>
      <sheetName val="import file"/>
      <sheetName val="DT affiliates T_Com"/>
      <sheetName val="IC Iskon"/>
      <sheetName val="IC COMBIS"/>
      <sheetName val="IC KDS"/>
      <sheetName val="IKOS PL"/>
      <sheetName val="Sheet4"/>
      <sheetName val="net revenue"/>
      <sheetName val="Zajednička konta m i f"/>
      <sheetName val="net revenue per PG"/>
      <sheetName val="net revenue Mobile"/>
      <sheetName val="OW net revenue"/>
      <sheetName val="Netting"/>
      <sheetName val="P&amp;L _CCat"/>
      <sheetName val="P&amp;L T-HT Inc._CCat"/>
      <sheetName val="P&amp;L HT Inc Ccat NEW "/>
      <sheetName val="P&amp;L T-HT_CCat"/>
      <sheetName val="croatia flash"/>
      <sheetName val="P&amp;L T-Com CCat NEW"/>
      <sheetName val="Reconciliation IC"/>
      <sheetName val="report"/>
      <sheetName val="Validation upload file"/>
      <sheetName val="Sheet1"/>
      <sheetName val="Sheet3"/>
      <sheetName val="Sheet2"/>
      <sheetName val="cost_centers"/>
      <sheetName val="template_opex"/>
      <sheetName val="template_headcount"/>
      <sheetName val="import_file"/>
      <sheetName val="DT_affiliates_T_Com"/>
      <sheetName val="IC_Iskon"/>
      <sheetName val="IC_COMBIS"/>
      <sheetName val="IC_KDS"/>
      <sheetName val="IKOS_PL"/>
      <sheetName val="net_revenue"/>
      <sheetName val="Zajednička_konta_m_i_f"/>
      <sheetName val="net_revenue_per_PG"/>
      <sheetName val="net_revenue_Mobile"/>
      <sheetName val="OW_net_revenue"/>
      <sheetName val="P&amp;L__CCat"/>
      <sheetName val="P&amp;L_T-HT_Inc__CCat"/>
      <sheetName val="P&amp;L_HT_Inc_Ccat_NEW_"/>
      <sheetName val="P&amp;L_T-HT_CCat"/>
      <sheetName val="croatia_flash"/>
      <sheetName val="P&amp;L_T-Com_CCat_NEW"/>
      <sheetName val="Reconciliation_IC"/>
      <sheetName val="Validation_upload_file"/>
      <sheetName val="cost_centers1"/>
      <sheetName val="template_opex1"/>
      <sheetName val="template_headcount1"/>
      <sheetName val="import_file1"/>
      <sheetName val="DT_affiliates_T_Com1"/>
      <sheetName val="IC_Iskon1"/>
      <sheetName val="IC_COMBIS1"/>
      <sheetName val="IC_KDS1"/>
      <sheetName val="IKOS_PL1"/>
      <sheetName val="net_revenue1"/>
      <sheetName val="Zajednička_konta_m_i_f1"/>
      <sheetName val="net_revenue_per_PG1"/>
      <sheetName val="net_revenue_Mobile1"/>
      <sheetName val="OW_net_revenue1"/>
      <sheetName val="P&amp;L__CCat1"/>
      <sheetName val="P&amp;L_T-HT_Inc__CCat1"/>
      <sheetName val="P&amp;L_HT_Inc_Ccat_NEW_1"/>
      <sheetName val="P&amp;L_T-HT_CCat1"/>
      <sheetName val="croatia_flash1"/>
      <sheetName val="P&amp;L_T-Com_CCat_NEW1"/>
      <sheetName val="Reconciliation_IC1"/>
      <sheetName val="Validation_upload_file1"/>
      <sheetName val="cost_centers2"/>
      <sheetName val="template_opex2"/>
      <sheetName val="template_headcount2"/>
      <sheetName val="import_file2"/>
      <sheetName val="DT_affiliates_T_Com2"/>
      <sheetName val="IC_Iskon2"/>
      <sheetName val="IC_COMBIS2"/>
      <sheetName val="IC_KDS2"/>
      <sheetName val="IKOS_PL2"/>
      <sheetName val="net_revenue2"/>
      <sheetName val="Zajednička_konta_m_i_f2"/>
      <sheetName val="net_revenue_per_PG2"/>
      <sheetName val="net_revenue_Mobile2"/>
      <sheetName val="OW_net_revenue2"/>
      <sheetName val="P&amp;L__CCat2"/>
      <sheetName val="P&amp;L_T-HT_Inc__CCat2"/>
      <sheetName val="P&amp;L_HT_Inc_Ccat_NEW_2"/>
      <sheetName val="P&amp;L_T-HT_CCat2"/>
      <sheetName val="croatia_flash2"/>
      <sheetName val="P&amp;L_T-Com_CCat_NEW2"/>
      <sheetName val="Reconciliation_IC2"/>
      <sheetName val="Validation_upload_file2"/>
      <sheetName val="cost_centers3"/>
      <sheetName val="template_opex3"/>
      <sheetName val="template_headcount3"/>
      <sheetName val="import_file3"/>
      <sheetName val="DT_affiliates_T_Com3"/>
      <sheetName val="IC_Iskon3"/>
      <sheetName val="IC_COMBIS3"/>
      <sheetName val="IC_KDS3"/>
      <sheetName val="IKOS_PL3"/>
      <sheetName val="net_revenue3"/>
      <sheetName val="Zajednička_konta_m_i_f3"/>
      <sheetName val="net_revenue_per_PG3"/>
      <sheetName val="net_revenue_Mobile3"/>
      <sheetName val="OW_net_revenue3"/>
      <sheetName val="P&amp;L__CCat3"/>
      <sheetName val="P&amp;L_T-HT_Inc__CCat3"/>
      <sheetName val="P&amp;L_HT_Inc_Ccat_NEW_3"/>
      <sheetName val="P&amp;L_T-HT_CCat3"/>
      <sheetName val="croatia_flash3"/>
      <sheetName val="P&amp;L_T-Com_CCat_NEW3"/>
      <sheetName val="Reconciliation_IC3"/>
      <sheetName val="Validation_upload_file3"/>
      <sheetName val="cost_centers4"/>
      <sheetName val="template_opex4"/>
      <sheetName val="template_headcount4"/>
      <sheetName val="import_file4"/>
      <sheetName val="DT_affiliates_T_Com4"/>
      <sheetName val="IC_Iskon4"/>
      <sheetName val="IC_COMBIS4"/>
      <sheetName val="IC_KDS4"/>
      <sheetName val="IKOS_PL4"/>
      <sheetName val="net_revenue4"/>
      <sheetName val="Zajednička_konta_m_i_f4"/>
      <sheetName val="net_revenue_per_PG4"/>
      <sheetName val="net_revenue_Mobile4"/>
      <sheetName val="OW_net_revenue4"/>
      <sheetName val="P&amp;L__CCat4"/>
      <sheetName val="P&amp;L_T-HT_Inc__CCat4"/>
      <sheetName val="P&amp;L_HT_Inc_Ccat_NEW_4"/>
      <sheetName val="P&amp;L_T-HT_CCat4"/>
      <sheetName val="croatia_flash4"/>
      <sheetName val="P&amp;L_T-Com_CCat_NEW4"/>
      <sheetName val="Reconciliation_IC4"/>
      <sheetName val="Validation_upload_file4"/>
      <sheetName val="cost_centers5"/>
      <sheetName val="template_opex5"/>
      <sheetName val="template_headcount5"/>
      <sheetName val="import_file5"/>
      <sheetName val="DT_affiliates_T_Com5"/>
      <sheetName val="IC_Iskon5"/>
      <sheetName val="IC_COMBIS5"/>
      <sheetName val="IC_KDS5"/>
      <sheetName val="IKOS_PL5"/>
      <sheetName val="net_revenue5"/>
      <sheetName val="Zajednička_konta_m_i_f5"/>
      <sheetName val="net_revenue_per_PG5"/>
      <sheetName val="net_revenue_Mobile5"/>
      <sheetName val="OW_net_revenue5"/>
      <sheetName val="P&amp;L__CCat5"/>
      <sheetName val="P&amp;L_T-HT_Inc__CCat5"/>
      <sheetName val="P&amp;L_HT_Inc_Ccat_NEW_5"/>
      <sheetName val="P&amp;L_T-HT_CCat5"/>
      <sheetName val="croatia_flash5"/>
      <sheetName val="P&amp;L_T-Com_CCat_NEW5"/>
      <sheetName val="Reconciliation_IC5"/>
      <sheetName val="Validation_upload_file5"/>
      <sheetName val="cost_centers6"/>
      <sheetName val="template_opex6"/>
      <sheetName val="template_headcount6"/>
      <sheetName val="import_file6"/>
      <sheetName val="DT_affiliates_T_Com6"/>
      <sheetName val="IC_Iskon6"/>
      <sheetName val="IC_COMBIS6"/>
      <sheetName val="IC_KDS6"/>
      <sheetName val="IKOS_PL6"/>
      <sheetName val="net_revenue6"/>
      <sheetName val="Zajednička_konta_m_i_f6"/>
      <sheetName val="net_revenue_per_PG6"/>
      <sheetName val="net_revenue_Mobile6"/>
      <sheetName val="OW_net_revenue6"/>
      <sheetName val="P&amp;L__CCat6"/>
      <sheetName val="P&amp;L_T-HT_Inc__CCat6"/>
      <sheetName val="P&amp;L_HT_Inc_Ccat_NEW_6"/>
      <sheetName val="P&amp;L_T-HT_CCat6"/>
      <sheetName val="croatia_flash6"/>
      <sheetName val="P&amp;L_T-Com_CCat_NEW6"/>
      <sheetName val="Reconciliation_IC6"/>
      <sheetName val="Validation_upload_file6"/>
      <sheetName val="cost_centers7"/>
      <sheetName val="template_opex7"/>
      <sheetName val="template_headcount7"/>
      <sheetName val="import_file7"/>
      <sheetName val="DT_affiliates_T_Com7"/>
      <sheetName val="IC_Iskon7"/>
      <sheetName val="IC_COMBIS7"/>
      <sheetName val="IC_KDS7"/>
      <sheetName val="IKOS_PL7"/>
      <sheetName val="net_revenue7"/>
      <sheetName val="Zajednička_konta_m_i_f7"/>
      <sheetName val="net_revenue_per_PG7"/>
      <sheetName val="net_revenue_Mobile7"/>
      <sheetName val="OW_net_revenue7"/>
      <sheetName val="P&amp;L__CCat7"/>
      <sheetName val="P&amp;L_T-HT_Inc__CCat7"/>
      <sheetName val="P&amp;L_HT_Inc_Ccat_NEW_7"/>
      <sheetName val="P&amp;L_T-HT_CCat7"/>
      <sheetName val="croatia_flash7"/>
      <sheetName val="P&amp;L_T-Com_CCat_NEW7"/>
      <sheetName val="Reconciliation_IC7"/>
      <sheetName val="Validation_upload_file7"/>
      <sheetName val="cost_centers8"/>
      <sheetName val="template_opex8"/>
      <sheetName val="template_headcount8"/>
      <sheetName val="import_file8"/>
      <sheetName val="DT_affiliates_T_Com8"/>
      <sheetName val="IC_Iskon8"/>
      <sheetName val="IC_COMBIS8"/>
      <sheetName val="IC_KDS8"/>
      <sheetName val="IKOS_PL8"/>
      <sheetName val="net_revenue8"/>
      <sheetName val="Zajednička_konta_m_i_f8"/>
      <sheetName val="net_revenue_per_PG8"/>
      <sheetName val="net_revenue_Mobile8"/>
      <sheetName val="OW_net_revenue8"/>
      <sheetName val="P&amp;L__CCat8"/>
      <sheetName val="P&amp;L_T-HT_Inc__CCat8"/>
      <sheetName val="P&amp;L_HT_Inc_Ccat_NEW_8"/>
      <sheetName val="P&amp;L_T-HT_CCat8"/>
      <sheetName val="croatia_flash8"/>
      <sheetName val="P&amp;L_T-Com_CCat_NEW8"/>
      <sheetName val="Reconciliation_IC8"/>
      <sheetName val="Validation_upload_file8"/>
    </sheetNames>
    <sheetDataSet>
      <sheetData sheetId="0" refreshError="1"/>
      <sheetData sheetId="1" refreshError="1">
        <row r="12">
          <cell r="C12" t="str">
            <v>LONG-TERM FINANC.ASSETS AND RECEIV.VALUE ADJUST.</v>
          </cell>
        </row>
        <row r="13">
          <cell r="C13" t="str">
            <v>SHORT-TERM FINANCIAL ASSET VALUE ADJUSTMENT</v>
          </cell>
        </row>
        <row r="14">
          <cell r="C14" t="str">
            <v>SHORT-TERM RECEIV.VALUE ADJ.-CHEQUES FROM SHOPS</v>
          </cell>
        </row>
        <row r="15">
          <cell r="C15" t="str">
            <v>SHORT-TERM RECEIV. VALUE ADJUSTMENT-OTH.RECEIV.</v>
          </cell>
        </row>
        <row r="16">
          <cell r="C16" t="str">
            <v>IS-T SHORT-TERM RECEIVABLES VALUE ADJUSTMENT</v>
          </cell>
        </row>
        <row r="17">
          <cell r="C17" t="str">
            <v>SHORT-TERM RECEIVAB.VALUE ADJUSTMENT-DATA-CROAPACK</v>
          </cell>
        </row>
        <row r="18">
          <cell r="C18" t="str">
            <v>SHORT-TERM RECEIVAB.VALUE ADJUSTMENT-INTERNET</v>
          </cell>
        </row>
        <row r="19">
          <cell r="C19" t="str">
            <v>SHORT-TERM RECEIVAB.VALUE ADJUSTMENT-INTEL.NET</v>
          </cell>
        </row>
        <row r="20">
          <cell r="C20" t="str">
            <v>SHORT-TERM RECEIVAB.VALUE ADJUSTMENT-INTER.SETTL.</v>
          </cell>
        </row>
        <row r="21">
          <cell r="C21" t="str">
            <v>SHORT-TERM RECEIVABLES VALUE ADJUST.-INTERESTS</v>
          </cell>
        </row>
        <row r="22">
          <cell r="C22" t="str">
            <v>SHORT-TERM RECEIVABLES VALUE ADJUSTMENT-DUTIES</v>
          </cell>
        </row>
        <row r="23">
          <cell r="C23" t="str">
            <v>SHORT-TERM RECEIV.VALUE ADJ.- KTKU FIXED</v>
          </cell>
        </row>
        <row r="24">
          <cell r="C24" t="str">
            <v>VAL.ADJ.OF GIVEN DOWNPAY.FOR MATER.AND SPARE PARTS</v>
          </cell>
        </row>
        <row r="25">
          <cell r="C25" t="str">
            <v>VAL.ADJ.OF MATERIAL,SPARE PARTS STOCK &amp; SMALL INV.</v>
          </cell>
        </row>
        <row r="26">
          <cell r="C26" t="str">
            <v>REVALUA.OF USED MATERIAL,SP.PARTS AND SMALL INV.</v>
          </cell>
        </row>
        <row r="27">
          <cell r="C27" t="str">
            <v>REVALUATION OF SOLD PRODUCTS</v>
          </cell>
        </row>
        <row r="28">
          <cell r="C28" t="str">
            <v>VALUE NOT DEPREC.&amp;OTH.EXP.OF SEIZED,WRIT.OFF ASS.</v>
          </cell>
        </row>
        <row r="29">
          <cell r="C29" t="str">
            <v>VALUE NOT DEPREC.&amp;OTH.EXPEN.OF SOLD FIXED ASSETS</v>
          </cell>
        </row>
        <row r="30">
          <cell r="C30" t="str">
            <v>VALUE NOT DEPREC.&amp;OTH.EXPOFF ASSETS-HT MOBILE</v>
          </cell>
        </row>
        <row r="31">
          <cell r="C31" t="str">
            <v>VALUE NOT DEPREC.&amp;OTH.EXPOFF ASSETS-CORRECTION ACC</v>
          </cell>
        </row>
        <row r="32">
          <cell r="C32" t="str">
            <v>INTELLECTUAL SERVICES</v>
          </cell>
        </row>
        <row r="33">
          <cell r="C33" t="str">
            <v>VOCATION.TRAIN.COSTS (SEMIN.,SYMP.,TUITION FEES )</v>
          </cell>
        </row>
        <row r="34">
          <cell r="C34" t="str">
            <v>EDUCATION COSTS, MANAGEMENT DEVELOPMENT</v>
          </cell>
        </row>
        <row r="35">
          <cell r="C35" t="str">
            <v>EDUCATION COSTS, ,EMPLOYEE DEVELOPMENT</v>
          </cell>
        </row>
        <row r="36">
          <cell r="C36" t="str">
            <v>EDUCATION COSTS, PROFESSIONAL EDUCATION</v>
          </cell>
        </row>
        <row r="37">
          <cell r="C37" t="str">
            <v>EDUCATION COSTS, PROF.SEMINARS/CONFER.</v>
          </cell>
        </row>
        <row r="38">
          <cell r="C38" t="str">
            <v>EDUCATION COSTS, MBA EDUCATION</v>
          </cell>
        </row>
        <row r="39">
          <cell r="C39" t="str">
            <v>EDUCATION COSTS, FOREIGN LANGUAGES</v>
          </cell>
        </row>
        <row r="40">
          <cell r="C40" t="str">
            <v>EDUCATION COSTS, IT EDUCATION</v>
          </cell>
        </row>
        <row r="41">
          <cell r="C41" t="str">
            <v>EDUCATION COSTS, SCHOLARSHIPS</v>
          </cell>
        </row>
        <row r="42">
          <cell r="C42" t="str">
            <v>EDUCATION COSTS, OTHER</v>
          </cell>
        </row>
        <row r="43">
          <cell r="C43" t="str">
            <v>SPENT FUEL,OIL,LUBR. AND GAS</v>
          </cell>
        </row>
        <row r="44">
          <cell r="C44" t="str">
            <v>SPENT FUEL,OIL,LUBRIC., FOR PERSONAL TRAVELLING</v>
          </cell>
        </row>
        <row r="45">
          <cell r="C45" t="str">
            <v>SPENT FUEL,OIL,LUBRIC.,GAS FOR TRUCKS</v>
          </cell>
        </row>
        <row r="46">
          <cell r="C46" t="str">
            <v>SPENT FUEL,OIL,LUBRIC.,GAS FOR PERS.VEH.-DECIS.4H</v>
          </cell>
        </row>
        <row r="47">
          <cell r="C47" t="str">
            <v>ELECTRICAL POWER</v>
          </cell>
        </row>
        <row r="48">
          <cell r="C48" t="str">
            <v>ELECTRICAL POWER USED FOR PRODUCTION</v>
          </cell>
        </row>
        <row r="49">
          <cell r="C49" t="str">
            <v>GAS</v>
          </cell>
        </row>
        <row r="50">
          <cell r="C50" t="str">
            <v>STEAM (THERMAL HEAT)</v>
          </cell>
        </row>
        <row r="51">
          <cell r="C51" t="str">
            <v>FUEL FOR PERSONAL AND CAR RENTAL VEHICLES</v>
          </cell>
        </row>
        <row r="52">
          <cell r="C52" t="str">
            <v>FUEL FOR OTHER MEANS OF TRANSPORT</v>
          </cell>
        </row>
        <row r="53">
          <cell r="C53" t="str">
            <v>FUEL AND OTH.MAT.FOR POWER GENER.(COAL,WOOD,OIL)</v>
          </cell>
        </row>
        <row r="54">
          <cell r="C54" t="str">
            <v>EXCHANGE RATES LOSSES (REAL.)</v>
          </cell>
        </row>
        <row r="55">
          <cell r="C55" t="str">
            <v>EXCHANGE RATES LOSSES (REAL.)-PEROD.PROC.</v>
          </cell>
        </row>
        <row r="56">
          <cell r="C56" t="str">
            <v>EXCHANGE RATES LOSSES (REAL.)-HGB</v>
          </cell>
        </row>
        <row r="57">
          <cell r="C57" t="str">
            <v>CREDIT BASIS&amp;FIX.ASSETS COMMIT.EXCH.RATE DIFF.</v>
          </cell>
        </row>
        <row r="58">
          <cell r="C58" t="str">
            <v>CRED.BASIS AND SH.-TERM ASSET COMM.EXCH.RATE DIFF.</v>
          </cell>
        </row>
        <row r="60">
          <cell r="C60" t="str">
            <v>PROCUREMENT VALUE COSTS OF GOODS SOLD IN RETAIL</v>
          </cell>
        </row>
        <row r="61">
          <cell r="C61" t="str">
            <v>PROCUREMENT VALUE COSTS OF GOODS SOLD WHOLESALE</v>
          </cell>
        </row>
        <row r="62">
          <cell r="C62" t="str">
            <v>PROCUREM.VALUE COSTS OF GOODS SOLD ON COMMISSION</v>
          </cell>
        </row>
        <row r="63">
          <cell r="C63" t="str">
            <v>GOODS ULLAGE, WASTE, MALFUNCT. AND BREAKDOWN COSTS</v>
          </cell>
        </row>
        <row r="64">
          <cell r="C64" t="str">
            <v>DEFICIT OF TRADING GOODS</v>
          </cell>
        </row>
        <row r="65">
          <cell r="C65" t="str">
            <v>TRADING GOODS VALUE ADJUSTMENT</v>
          </cell>
        </row>
        <row r="66">
          <cell r="C66" t="str">
            <v>SERVICES OF REGULAR EQUIPMENT MAINTENANCE</v>
          </cell>
        </row>
        <row r="67">
          <cell r="C67" t="str">
            <v>COSTS OF REGULAR EQUIP.MAINTEN.-TC DEVICES</v>
          </cell>
        </row>
        <row r="68">
          <cell r="C68" t="str">
            <v>COSTS OF REGULAR EQUIP.MAINTENANCE-BUILDINGS</v>
          </cell>
        </row>
        <row r="69">
          <cell r="C69" t="str">
            <v>SERV.OF REGULAR EQUIP.MAINT.- TRUCKS</v>
          </cell>
        </row>
        <row r="70">
          <cell r="C70" t="str">
            <v>SERVICES OF REGULAR EQUIP.MAINTEN.-PERS.VEHICLES</v>
          </cell>
        </row>
        <row r="71">
          <cell r="C71" t="str">
            <v>MAINTENANCE SERVICES FOR PERS.V.-DECIS.24H US</v>
          </cell>
        </row>
        <row r="72">
          <cell r="C72" t="str">
            <v>COSTS OF REGULAR EQUIPMENT MAINTENANCE-IT EQUIP.</v>
          </cell>
        </row>
        <row r="73">
          <cell r="C73" t="str">
            <v>COSTS OF REGULAR EQUIP.MAINTENANCE-PRODUCTION</v>
          </cell>
        </row>
        <row r="74">
          <cell r="C74" t="str">
            <v>COSTS OF REGULAR EQUIP.MAINTEN.-OTHER EQUIPMENT</v>
          </cell>
        </row>
        <row r="75">
          <cell r="C75" t="str">
            <v>COSTS OF EQUIP.INVESTM.MAINTEN.-TC LINES AND NETW.</v>
          </cell>
        </row>
        <row r="76">
          <cell r="C76" t="str">
            <v>COSTS OF EQUIP.INVESTM.MAINTENANCE-TC DEVICES</v>
          </cell>
        </row>
        <row r="77">
          <cell r="C77" t="str">
            <v>COSTS OF EQUIP.INVESTM.MAINTENANCE-BUILDINGS</v>
          </cell>
        </row>
        <row r="78">
          <cell r="C78" t="str">
            <v>COSTS OF EQUIP.INVESTM.MAINTEN.-OTH.MEANS OF TRAN.</v>
          </cell>
        </row>
        <row r="79">
          <cell r="C79" t="str">
            <v>COSTS OF EQUIP.INVEST.MAINTEN.-PERSONAL VEHICLES</v>
          </cell>
        </row>
        <row r="80">
          <cell r="C80" t="str">
            <v>COSTS OF EQUIP.INVEST.MAINTENANCE - IT EQUIPMENT</v>
          </cell>
        </row>
        <row r="81">
          <cell r="C81" t="str">
            <v>COSTS OF EQUIP.INVESTM.MAINTEN.-OTHER EQUIPMENT</v>
          </cell>
        </row>
        <row r="82">
          <cell r="C82" t="str">
            <v>MAINTEN.AND INSPEC.COSTS OF LIGHTNING CONDUCT.INST</v>
          </cell>
        </row>
        <row r="83">
          <cell r="C83" t="str">
            <v>DEVICE AND INSTALL.MAINTEN.FOR DETECTION AND INFO.</v>
          </cell>
        </row>
        <row r="85">
          <cell r="C85" t="str">
            <v>RAW MATERIAL, MATERIAL AND INVENTORY TRANSPORT</v>
          </cell>
        </row>
        <row r="86">
          <cell r="C86" t="str">
            <v>TRANSP.OF MATER.AND INVENT.USED FOR PRODUCTION</v>
          </cell>
        </row>
        <row r="87">
          <cell r="C87" t="str">
            <v>OTHER TRANSPORT SERVICES</v>
          </cell>
        </row>
        <row r="88">
          <cell r="C88" t="str">
            <v>OTHER TRANSPORT SERVICES USED FOR PRODUCTION</v>
          </cell>
        </row>
        <row r="89">
          <cell r="C89" t="str">
            <v>TRANSPORTATION SERVICES</v>
          </cell>
        </row>
        <row r="90">
          <cell r="C90" t="str">
            <v>PRODUCTION SERVICES</v>
          </cell>
        </row>
        <row r="91">
          <cell r="C91" t="str">
            <v>SANDING, COATING AND VARNISHING SERV.PERFORMED</v>
          </cell>
        </row>
        <row r="92">
          <cell r="C92" t="str">
            <v>GALVANIZING OF ANTENNA CASING</v>
          </cell>
        </row>
        <row r="93">
          <cell r="C93" t="str">
            <v>OTHER PRODUCT PRODUCTION SERVICES</v>
          </cell>
        </row>
        <row r="94">
          <cell r="C94" t="str">
            <v>COSTS FOR CURR.SAFETY AT WORK REQUIR.-SAF.AT WORK</v>
          </cell>
        </row>
        <row r="95">
          <cell r="C95" t="str">
            <v>COSTS FOR CURR.SAFETY AT WORK REQUIR.-ENRICH.DIET</v>
          </cell>
        </row>
        <row r="96">
          <cell r="C96" t="str">
            <v>COSTS FOR FIRE PREVENTION</v>
          </cell>
        </row>
        <row r="97">
          <cell r="C97" t="str">
            <v>WATER CONSUMP.,SEWERAGE,WASTE WATER PURIFICATION</v>
          </cell>
        </row>
        <row r="98">
          <cell r="C98" t="str">
            <v>CLEANING SERVICES,CHIMNEY SWEEP.SERV.,COLLECTION</v>
          </cell>
        </row>
        <row r="99">
          <cell r="C99" t="str">
            <v>RAT POISONING, PEST CONTROL AND DESINFECTION</v>
          </cell>
        </row>
        <row r="100">
          <cell r="C100" t="str">
            <v>OTHER PUBLIC UTILITIES</v>
          </cell>
        </row>
        <row r="101">
          <cell r="C101" t="str">
            <v>FEES TO CONSIGNEES FOR GOODS RECEIVED ON COMMISS.</v>
          </cell>
        </row>
        <row r="102">
          <cell r="C102" t="str">
            <v>FORWARDING SERVICES</v>
          </cell>
        </row>
        <row r="103">
          <cell r="C103" t="str">
            <v>OTHER SERVICE COSTS</v>
          </cell>
        </row>
        <row r="104">
          <cell r="C104" t="str">
            <v>CHIP CARD PRODUCTION SERVICES</v>
          </cell>
        </row>
        <row r="105">
          <cell r="C105" t="str">
            <v>SIM CARD PRODUCTION SERVICES</v>
          </cell>
        </row>
        <row r="106">
          <cell r="C106" t="str">
            <v>CHIP CARD,MOBILE PHONE ETC TESTING SERVICES</v>
          </cell>
        </row>
        <row r="107">
          <cell r="C107" t="str">
            <v>SIMPA BONS PRODUCTION SERVICES</v>
          </cell>
        </row>
        <row r="108">
          <cell r="C108" t="str">
            <v>CD FOR ON-LINE SOFTWARE PRODUCTION SERVICES</v>
          </cell>
        </row>
        <row r="109">
          <cell r="C109" t="str">
            <v>SIMPA BONS PROCUREMENT SERVICES</v>
          </cell>
        </row>
        <row r="110">
          <cell r="C110" t="str">
            <v>COSTS OF WASTE MATERIAL MANAGEMENT</v>
          </cell>
        </row>
        <row r="111">
          <cell r="C111" t="str">
            <v>TC INVOICES PRINTING SERVICES</v>
          </cell>
        </row>
        <row r="112">
          <cell r="C112" t="str">
            <v>TRADE PUBLICATION PRINTING SERVICES</v>
          </cell>
        </row>
        <row r="113">
          <cell r="C113" t="str">
            <v>EOP SERVICES</v>
          </cell>
        </row>
        <row r="114">
          <cell r="C114" t="str">
            <v>EQUIPMENT REPAIR SERVICES (ABROAD)</v>
          </cell>
        </row>
        <row r="115">
          <cell r="C115" t="str">
            <v>MEDIATION SERVICE FEE - FIXED NETWORK</v>
          </cell>
        </row>
        <row r="116">
          <cell r="C116" t="str">
            <v>MEDIATION SERVICE FEE - MOBILE NETWORK</v>
          </cell>
        </row>
        <row r="117">
          <cell r="C117" t="str">
            <v>MEDIATION SERVICE FEE - HINET</v>
          </cell>
        </row>
        <row r="118">
          <cell r="C118" t="str">
            <v>MEDIATION SERVICE FEE - DATA NETWORK</v>
          </cell>
        </row>
        <row r="119">
          <cell r="C119" t="str">
            <v>OTHER SERVICES(HTV LICENCE FEE AND SO ON)</v>
          </cell>
        </row>
        <row r="120">
          <cell r="C120" t="str">
            <v>MASS COMMUNIC.COSTS (POSITIONS, PROJ.TENDER.ETC.)</v>
          </cell>
        </row>
        <row r="121">
          <cell r="C121" t="str">
            <v>ASSET PROTECTION SERVICES</v>
          </cell>
        </row>
        <row r="122">
          <cell r="C122" t="str">
            <v>PHOTOCOPYING SERVICES</v>
          </cell>
        </row>
        <row r="123">
          <cell r="C123" t="str">
            <v>LEGAL SERVICES COSTS</v>
          </cell>
        </row>
        <row r="124">
          <cell r="C124" t="str">
            <v>AUDIT COSTS</v>
          </cell>
        </row>
        <row r="125">
          <cell r="C125" t="str">
            <v>HORTICULTURE COSTS</v>
          </cell>
        </row>
        <row r="126">
          <cell r="C126" t="str">
            <v>COSTS OF WEB CONTENT</v>
          </cell>
        </row>
        <row r="127">
          <cell r="C127" t="str">
            <v>OTHER SERVICES</v>
          </cell>
        </row>
        <row r="128">
          <cell r="C128" t="str">
            <v>BANK SERVICES</v>
          </cell>
        </row>
        <row r="129">
          <cell r="C129" t="str">
            <v>BANK SERVICES FOR FOREIGN EXC.EARNINGS&amp;OUTFLOW</v>
          </cell>
        </row>
        <row r="130">
          <cell r="C130" t="str">
            <v>BANK SERVICES-AGENCY COSTS,ORGANIZ.&amp;MEDIATION COST</v>
          </cell>
        </row>
        <row r="131">
          <cell r="C131" t="str">
            <v>BANK SERVICES-GUARANTEE COSTS,ORGAN.AND MEDIAT.</v>
          </cell>
        </row>
        <row r="132">
          <cell r="C132" t="str">
            <v>BANK SERV.-COMM.FOR SALE OF SIMPA PREPAID C.-ATM</v>
          </cell>
        </row>
        <row r="133">
          <cell r="C133" t="str">
            <v>MONEY TRANSFER SERVICES</v>
          </cell>
        </row>
        <row r="134">
          <cell r="C134" t="str">
            <v>REIMBURSEMENTS OF CREDIT CARD SALE CHARGE</v>
          </cell>
        </row>
        <row r="135">
          <cell r="C135" t="str">
            <v>REIMBURSEM.OF CREDIT CARD SALE CHARGE-AMEX</v>
          </cell>
        </row>
        <row r="136">
          <cell r="C136" t="str">
            <v>REIMBURSEM.OF CREDIT CARD SALE CHARGE - DINERS</v>
          </cell>
        </row>
        <row r="137">
          <cell r="C137" t="str">
            <v>REIMBURSEM.OF CREDIT CARD SALE CHARGE-EC/MC</v>
          </cell>
        </row>
        <row r="138">
          <cell r="C138" t="str">
            <v>REIMBUR.OF CREDIT CARD SALE CHARGE-OTH.CR.CARDS</v>
          </cell>
        </row>
        <row r="139">
          <cell r="C139" t="str">
            <v>COURT COSTS AND ADMINISTRATIVE FEES AND DUTIES</v>
          </cell>
        </row>
        <row r="140">
          <cell r="C140" t="str">
            <v>COSTS OF ABROAD LIC. &amp; SOFTWARE</v>
          </cell>
        </row>
        <row r="141">
          <cell r="C141" t="str">
            <v>FEE FOR THE USE OF RADIO FREQUENCIES-CONCESSIONS</v>
          </cell>
        </row>
        <row r="142">
          <cell r="C142" t="str">
            <v>FEES FOR THE USE OF RADIO FREQ.-CRONET AND MOBIT.</v>
          </cell>
        </row>
        <row r="143">
          <cell r="C143" t="str">
            <v>FEE FOR THE USE OF RADIO FREQUENC. IN PUBLIC NETW.</v>
          </cell>
        </row>
        <row r="144">
          <cell r="C144" t="str">
            <v>FEE FOR THE USE OF NUMBERS FOR TC SERVICES IN MN</v>
          </cell>
        </row>
        <row r="145">
          <cell r="C145" t="str">
            <v>FEE FOR THE USE OF NUMBERS FOR TC SERVICES IN FN</v>
          </cell>
        </row>
        <row r="146">
          <cell r="C146" t="str">
            <v>FEE FOR  INTERNET SERVICES</v>
          </cell>
        </row>
        <row r="147">
          <cell r="C147" t="str">
            <v>ONE-TIME LICENCES COSTS UP TO ONE YEAR</v>
          </cell>
        </row>
        <row r="148">
          <cell r="C148" t="str">
            <v>SPENT MATERIAL FOR MAINTAINING ASSETS</v>
          </cell>
        </row>
        <row r="149">
          <cell r="C149" t="str">
            <v>MATERIAL FOR TC DEVICE MAINTENANCE</v>
          </cell>
        </row>
        <row r="150">
          <cell r="C150" t="str">
            <v>MATERIAL FOR OTHER EQUIPMENT MAINTENANCE</v>
          </cell>
        </row>
        <row r="151">
          <cell r="C151" t="str">
            <v>SPENT MATERIAL FOR WORKING FOR EXTERNAL CUSTOMERS</v>
          </cell>
        </row>
        <row r="152">
          <cell r="C152" t="str">
            <v>MATERIAL FOR EXTERNAL SERVICES ON TC DEVICES</v>
          </cell>
        </row>
        <row r="153">
          <cell r="C153" t="str">
            <v>SPENT MAT. FOR TRUCKS</v>
          </cell>
        </row>
        <row r="154">
          <cell r="C154" t="str">
            <v>MATERIAL FOR PERSONAL VEHICLE MAINTENANCE</v>
          </cell>
        </row>
        <row r="155">
          <cell r="C155" t="str">
            <v>SPENT MAT. FOR PERSONAL VEHICLE-DES.24H</v>
          </cell>
        </row>
        <row r="156">
          <cell r="C156" t="str">
            <v>MATERIAL IN CONSTRUCTION DEPARTMENT</v>
          </cell>
        </row>
        <row r="157">
          <cell r="C157" t="str">
            <v>MATER.USED INTERNAL SERV.-TC LINES AND NETWORKS</v>
          </cell>
        </row>
        <row r="158">
          <cell r="C158" t="str">
            <v>MATERIAL FOR INTERNAL SERVICES - TC DEVICES</v>
          </cell>
        </row>
        <row r="159">
          <cell r="C159" t="str">
            <v>MATER.USED IN RESORTS AND RESTAUR.(FOOD AND BEV.)</v>
          </cell>
        </row>
        <row r="160">
          <cell r="C160" t="str">
            <v>MATERIAL USED FOR FINISHED PRODUCTS PRODUCTION</v>
          </cell>
        </row>
        <row r="161">
          <cell r="C161" t="str">
            <v>LUBRICANTS USED FOR PRODUCTION</v>
          </cell>
        </row>
        <row r="162">
          <cell r="C162" t="str">
            <v>ULLAGE, WASTE, MALFUNCTION AND BREAKDOWN</v>
          </cell>
        </row>
        <row r="163">
          <cell r="C163" t="str">
            <v>LIGHTING MATERIAL</v>
          </cell>
        </row>
        <row r="164">
          <cell r="C164" t="str">
            <v>CLEANING MATERIAL</v>
          </cell>
        </row>
        <row r="165">
          <cell r="C165" t="str">
            <v>OFFICE SUPPL.,FORMS,CARTRIDGES,CDS,FLOPPY DISCS ET</v>
          </cell>
        </row>
        <row r="166">
          <cell r="C166" t="str">
            <v>PHONEBOOKS FOR HT</v>
          </cell>
        </row>
        <row r="167">
          <cell r="C167" t="str">
            <v>MATERIAL FOR HT MUSEUM (EXHIBITS)</v>
          </cell>
        </row>
        <row r="168">
          <cell r="C168" t="str">
            <v>FIRE SERVICE MATERIAL</v>
          </cell>
        </row>
        <row r="169">
          <cell r="C169" t="str">
            <v>OTHER MATERIALS</v>
          </cell>
        </row>
        <row r="170">
          <cell r="C170" t="str">
            <v>CARTRIDGES, CDS, FLOPPY DISCS PROCUREMENT COSTS</v>
          </cell>
        </row>
        <row r="171">
          <cell r="C171" t="str">
            <v>SPENT SPARE P. FOR MAINTENANCE TRUCKS</v>
          </cell>
        </row>
        <row r="172">
          <cell r="C172" t="str">
            <v>SPARE PARTS FOR MAINTAINING TEHNICAL EQUIPMENT</v>
          </cell>
        </row>
        <row r="173">
          <cell r="C173" t="str">
            <v>SPARE PARTS USED IN VEHICLE INVEST.MAINTENANCE</v>
          </cell>
        </row>
        <row r="174">
          <cell r="C174" t="str">
            <v>SPARE PARTS USED IN OTHER EQUIP.INVEST.MAINTEN.</v>
          </cell>
        </row>
        <row r="175">
          <cell r="C175" t="str">
            <v>SPENT SPARE PARTS FOR MAINT.CARS FOR PERSONAL TRAV</v>
          </cell>
        </row>
        <row r="176">
          <cell r="C176" t="str">
            <v>SPENT SPARE P. FOR PERSONAL VEH-DECIS.24H</v>
          </cell>
        </row>
        <row r="177">
          <cell r="C177" t="str">
            <v>SPARE PARTS USED IN INVEST.MAINT.OF PERS.VEHICLES</v>
          </cell>
        </row>
        <row r="178">
          <cell r="C178" t="str">
            <v>COSTS OF SMALL INVENTORY IN USE</v>
          </cell>
        </row>
        <row r="179">
          <cell r="C179" t="str">
            <v>COSTS OF TYRES IN USE FOR TRUCKS</v>
          </cell>
        </row>
        <row r="180">
          <cell r="C180" t="str">
            <v>COSTS OF TYRES IN USE (PERSONAL VEHICLES)</v>
          </cell>
        </row>
        <row r="181">
          <cell r="C181" t="str">
            <v>COSTS OF TYRES IN USE FOR PERS.V.-DECIS.24H US</v>
          </cell>
        </row>
        <row r="182">
          <cell r="C182" t="str">
            <v>COSTS OF FIRE SERVICE AND PROTEC.EQUIPM.IN USE</v>
          </cell>
        </row>
        <row r="183">
          <cell r="C183" t="str">
            <v>COSTS OF PROTECTIVE WEAR IN USE</v>
          </cell>
        </row>
        <row r="184">
          <cell r="C184" t="str">
            <v>COSTS OF WORK WEAR IN USE</v>
          </cell>
        </row>
        <row r="185">
          <cell r="C185" t="str">
            <v>COSTS OF PACKING MATERIAL IN USE</v>
          </cell>
        </row>
        <row r="186">
          <cell r="C186" t="str">
            <v>DIFFERENCE IN RELATED COST FOR PURCHASE OF MATER.</v>
          </cell>
        </row>
        <row r="187">
          <cell r="C187" t="str">
            <v>DIFFERENCE IN RELATED COST FOR</v>
          </cell>
        </row>
        <row r="188">
          <cell r="C188" t="str">
            <v>SALES COST OF WASTE</v>
          </cell>
        </row>
        <row r="189">
          <cell r="C189" t="str">
            <v>SALES COST OF MATERIAL FROM WAREHOUSE HT/M</v>
          </cell>
        </row>
        <row r="190">
          <cell r="C190" t="str">
            <v>SALES COST OF MATERIAL FROM WAREHOUSE - OTHERS</v>
          </cell>
        </row>
        <row r="191">
          <cell r="C191" t="str">
            <v>SALES COST OF MAT.AND SERV.-REINVOICING-HT / M</v>
          </cell>
        </row>
        <row r="192">
          <cell r="C192" t="str">
            <v>SLA HTM VEHICLE EXPENSES</v>
          </cell>
        </row>
        <row r="193">
          <cell r="C193" t="str">
            <v>SLA VEHICLE RELATED COSTS - REINVOICING HT MOBILE</v>
          </cell>
        </row>
        <row r="194">
          <cell r="C194" t="str">
            <v>SEMI-FINISH.&amp;FINISH.PROD.SHORTAGE,ULLAGE, WASTE, M</v>
          </cell>
        </row>
        <row r="195">
          <cell r="C195" t="str">
            <v>PRODUCTION AND FINISHED PRODUCTS VALUE ADJUSTMENT</v>
          </cell>
        </row>
        <row r="196">
          <cell r="C196" t="str">
            <v>REAL ESTATE AND LOCATION LEASES</v>
          </cell>
        </row>
        <row r="197">
          <cell r="C197" t="str">
            <v>RENTAL OF LOCATION</v>
          </cell>
        </row>
        <row r="198">
          <cell r="C198" t="str">
            <v>BUSINESS LEASING SERVICES FOR PERSONAL VEHICLE</v>
          </cell>
        </row>
        <row r="199">
          <cell r="C199" t="str">
            <v>RENTAL OF EQUIPMENT</v>
          </cell>
        </row>
        <row r="200">
          <cell r="C200" t="str">
            <v>BUSINESS LEASING SERVICES FOR TRUCKS</v>
          </cell>
        </row>
        <row r="201">
          <cell r="C201" t="str">
            <v>BUS.LEASING SERVICES FOR PERSONAL VEHICLE-DEC.24H</v>
          </cell>
        </row>
        <row r="202">
          <cell r="C202" t="str">
            <v>CAR RENTAL PERSONAL VEHICLE USAGE SERVICES</v>
          </cell>
        </row>
        <row r="203">
          <cell r="C203" t="str">
            <v>IT EQUIPMENT LEASING</v>
          </cell>
        </row>
        <row r="204">
          <cell r="C204" t="str">
            <v>OTHER LEASES</v>
          </cell>
        </row>
        <row r="205">
          <cell r="C205" t="str">
            <v>TC SERVICE COSTS - MOBILE NETWORK</v>
          </cell>
        </row>
        <row r="228">
          <cell r="C228" t="str">
            <v>NET WAGES FOR REGULAR WORK</v>
          </cell>
        </row>
        <row r="229">
          <cell r="C229" t="str">
            <v>NET WAGES FOR OVERTIME</v>
          </cell>
        </row>
        <row r="230">
          <cell r="C230" t="str">
            <v>STATUTORY DEDUCTIONS FOR REGULAR WORK</v>
          </cell>
        </row>
        <row r="231">
          <cell r="C231" t="str">
            <v>STATUTORY DEDUCTIONS FOR OVERTIME</v>
          </cell>
        </row>
        <row r="232">
          <cell r="C232" t="str">
            <v>INCOME TAX ON REGULAR WORK</v>
          </cell>
        </row>
        <row r="233">
          <cell r="C233" t="str">
            <v>INCOME TAX ON OVERTIME</v>
          </cell>
        </row>
        <row r="234">
          <cell r="C234" t="str">
            <v>SURTAX ON INCOME TAX FOR REGULAR WORK</v>
          </cell>
        </row>
        <row r="235">
          <cell r="C235" t="str">
            <v>SURTAX ON INCOME TAX FOR OVERTIME</v>
          </cell>
        </row>
        <row r="236">
          <cell r="C236" t="str">
            <v>SUBS.DET.EXP.FROM PREV.YEARS-IN COUNTRY-NET WAGES</v>
          </cell>
        </row>
        <row r="237">
          <cell r="C237" t="str">
            <v>SUB.DET.EXP.-PREV.YEARS-IN COUNTRY-STAT.DEDUCTIONS</v>
          </cell>
        </row>
        <row r="238">
          <cell r="C238" t="str">
            <v>SUB.DET.EXP.-PREV.YEARS-IN COUNTRY-INCOME TAX</v>
          </cell>
        </row>
        <row r="239">
          <cell r="C239" t="str">
            <v>SUB.DET.EXP.-PREV.YEARS-IN COUNTRY-SURTAX ON INCOM</v>
          </cell>
        </row>
        <row r="240">
          <cell r="C240" t="str">
            <v>RETIREMENT TERMIN.PAYMENT BELOW STAT.AMOUNTS</v>
          </cell>
        </row>
        <row r="241">
          <cell r="C241" t="str">
            <v>TERM.PAYM.IN CASE OF TERM.OF EMPLOYM.IN HT BEL.S.A</v>
          </cell>
        </row>
        <row r="242">
          <cell r="C242" t="str">
            <v>EXPENSES FOR PENSION AND BENEFITS</v>
          </cell>
        </row>
        <row r="243">
          <cell r="C243" t="str">
            <v>RETIREMENT TERMINAL PAYMENT ABOVE STAT.AMOUNTS</v>
          </cell>
        </row>
        <row r="244">
          <cell r="C244" t="str">
            <v>TERM.PAYM.IN CASE OF TERMINAT.OF EMPL.IN HT ABOVE</v>
          </cell>
        </row>
        <row r="245">
          <cell r="C245" t="str">
            <v>STIMULATED PART OF RETIRMENT TERMINAL PAYMENT</v>
          </cell>
        </row>
        <row r="246">
          <cell r="C246" t="str">
            <v>STAT.DEDUCT.FROM RETIREMENT TERMINAL PAYMENTS</v>
          </cell>
        </row>
        <row r="247">
          <cell r="C247" t="str">
            <v>INCOME TAX ON RETIREMENT TERMINAL PAYMENT</v>
          </cell>
        </row>
        <row r="248">
          <cell r="C248" t="str">
            <v>SURTAX ON INC.TAX ON RETIREMENT TERMINAL PAYMENTS</v>
          </cell>
        </row>
        <row r="249">
          <cell r="C249" t="str">
            <v>RETIR.TERM.PAYM.FOR BUSINESS REASONS - UNTAXABLE</v>
          </cell>
        </row>
        <row r="250">
          <cell r="C250" t="str">
            <v>SPECIAL PAYMENTS TO WORKERS</v>
          </cell>
        </row>
        <row r="251">
          <cell r="C251" t="str">
            <v>RETIR.TERM.PAYM.FOR BUSINESS REASONS - ABOVE S.A.</v>
          </cell>
        </row>
        <row r="252">
          <cell r="C252" t="str">
            <v>WAGE COMP.FOR DISMISSAL PER. AND UNUSED VACATION</v>
          </cell>
        </row>
        <row r="253">
          <cell r="C253" t="str">
            <v>STAT.DEDUCT.-STIM.PART.RETIR.TERM.PAYM. ABOVE ST.A</v>
          </cell>
        </row>
        <row r="254">
          <cell r="C254" t="str">
            <v>STAT.DEDUCT.-SPECIAL PAYMENTS</v>
          </cell>
        </row>
        <row r="255">
          <cell r="C255" t="str">
            <v>STAT.DEDUCT.-RETIR.TERM.PAYM. FOR BUSIN.REASONS</v>
          </cell>
        </row>
        <row r="256">
          <cell r="C256" t="str">
            <v>STAT.DEDUCT.-WAGE.COMP.FOR DISM. PER AND UN.VACAT.</v>
          </cell>
        </row>
        <row r="257">
          <cell r="C257" t="str">
            <v>INCOME TAX-STIM.PART.RETIR.TER.PAY ABOVE ST.AMO.</v>
          </cell>
        </row>
        <row r="258">
          <cell r="C258" t="str">
            <v>INCOME TAX-SPECIAL PAYMENTS TO WORKERS</v>
          </cell>
        </row>
        <row r="259">
          <cell r="C259" t="str">
            <v>INCOME TAX-WAGE COMP.FOR DISMISSAL PER.AND UN.VAC.</v>
          </cell>
        </row>
        <row r="260">
          <cell r="C260" t="str">
            <v>INCOME TAX-RETIR.TERM.PAYM.FOR BUSIN.REASONS</v>
          </cell>
        </row>
        <row r="261">
          <cell r="C261" t="str">
            <v>SURT.ON INC.TAX-STIM.PART.RETIR.TER.PAY.ABOVE S.A.</v>
          </cell>
        </row>
        <row r="262">
          <cell r="C262" t="str">
            <v>SURT.ON INC.TAX-SPECIAL PAYMENTS TO WORKERS</v>
          </cell>
        </row>
        <row r="263">
          <cell r="C263" t="str">
            <v>SURT.ON INC.TAX-RETIR.TERM.PAYM.FOR BUSIN.REASONS</v>
          </cell>
        </row>
        <row r="264">
          <cell r="C264" t="str">
            <v>SURT.ON INC.TAX-WAGE COMP.FOR DISM. PER.AND UN.V.</v>
          </cell>
        </row>
        <row r="265">
          <cell r="C265" t="str">
            <v>TRANSP.OF WORK.(EXC.BUSIN.TRIP AND TRAVEL EXPEN.)</v>
          </cell>
        </row>
        <row r="266">
          <cell r="C266" t="str">
            <v>HEALTH SERVICES</v>
          </cell>
        </row>
        <row r="267">
          <cell r="C267" t="str">
            <v>REIMBURS.OF TRAVEL EXPENSES FROM AND TO WORK</v>
          </cell>
        </row>
        <row r="268">
          <cell r="C268" t="str">
            <v>EMPLOYEE DISABIL.SUBSIDIES BELOW STATUT.AMOUNTS</v>
          </cell>
        </row>
        <row r="269">
          <cell r="C269" t="str">
            <v>SUBSIDIES IN CASE OF EMPLOY.DEATH BELOW STATUT.AM.</v>
          </cell>
        </row>
        <row r="270">
          <cell r="C270" t="str">
            <v>SUBS.IN CASE OF DEATH OF AN EMPL.FAMILY MEMB.B.S.A</v>
          </cell>
        </row>
        <row r="271">
          <cell r="C271" t="str">
            <v>SUBS.FOR EMPL.SICK LEAVE LONG.THAN 180 D BELOW S</v>
          </cell>
        </row>
        <row r="272">
          <cell r="C272" t="str">
            <v>PRESENTS FOR CHILD.UP TO 15 Y. OF AGE - BELOW S.A.</v>
          </cell>
        </row>
        <row r="273">
          <cell r="C273" t="str">
            <v>EMPLOYEE ANNIVER.AWARDS BELOW STATUT.AMOUNTS</v>
          </cell>
        </row>
        <row r="274">
          <cell r="C274" t="str">
            <v>FIELD ALLOWANCE BELOW STATUTORY AMOUNTS</v>
          </cell>
        </row>
        <row r="275">
          <cell r="C275" t="str">
            <v>SEPARATION BONUS BELOW STATUTORY AMOUNTS</v>
          </cell>
        </row>
        <row r="276">
          <cell r="C276" t="str">
            <v>SUBS.FOR CHILD.OF THE SOLDIERS KILLED IN ACTION DU</v>
          </cell>
        </row>
        <row r="277">
          <cell r="C277" t="str">
            <v>SUBS.FOR THE EDUC.OF THE CHILD.OF DECEASED EMPL.AN</v>
          </cell>
        </row>
        <row r="278">
          <cell r="C278" t="str">
            <v>SUBS.FOR ALLEVIAT.OF NATUR.DISASTER CONSEQ.BEL.S.A</v>
          </cell>
        </row>
        <row r="279">
          <cell r="C279" t="str">
            <v>REIMBURSEM.FOR ACCIDENTS AT WORK (UNTAXABLE)</v>
          </cell>
        </row>
        <row r="280">
          <cell r="C280" t="str">
            <v>OTHER UNTAXABLE REIMBURS.,SUBSID.AND SIMIL.EXPEN.</v>
          </cell>
        </row>
        <row r="281">
          <cell r="C281" t="str">
            <v>SPECIAL PAYM.OF EASTER AND CHRISTM.BONUSES-UNTAX.</v>
          </cell>
        </row>
        <row r="282">
          <cell r="C282" t="str">
            <v>PRESENT IN KIND TO EMPLOYEES - UNTAXABLE</v>
          </cell>
        </row>
        <row r="283">
          <cell r="C283" t="str">
            <v>SPEC.CONTR.FOR THE USAGE OF HEALTH CARE ABROAD</v>
          </cell>
        </row>
        <row r="284">
          <cell r="C284" t="str">
            <v>HOLIDAY CASH GRANT INCREASE</v>
          </cell>
        </row>
        <row r="285">
          <cell r="C285" t="str">
            <v>DAILY EXP.ALLOW.&amp;TRAVEL EXP.FOR BUSINESS TRIPS ABO</v>
          </cell>
        </row>
        <row r="286">
          <cell r="C286" t="str">
            <v>SUBSIDIES IN CASE OF EMPL.DISABILITY ABOVE STAT.AM</v>
          </cell>
        </row>
        <row r="287">
          <cell r="C287" t="str">
            <v>SUBSIDIES IN CASE OF EMPL.DEATH ABOVE STAT.AMOUNTS</v>
          </cell>
        </row>
        <row r="288">
          <cell r="C288" t="str">
            <v>SUBSIDIES IN CASE OF DEATH OF FAMILY MEMBER ABOVE</v>
          </cell>
        </row>
        <row r="289">
          <cell r="C289" t="str">
            <v>SUBSID. FOR EMPL.SICK LEAVE &gt;180 DAYS ABOVE ST.AM</v>
          </cell>
        </row>
        <row r="290">
          <cell r="C290" t="str">
            <v>PRESENTS FOR CHILD.UP TO 15 Y.OF AGE-ABOVE STAT.AM</v>
          </cell>
        </row>
        <row r="291">
          <cell r="C291" t="str">
            <v>EMPLOYEE ANNIVERSARY AWARDS ABOVE STAT.AMOUNTS</v>
          </cell>
        </row>
        <row r="292">
          <cell r="C292" t="str">
            <v>FIELD ALLOWANCE ABOVE STATUTORY AMOUNTS</v>
          </cell>
        </row>
        <row r="293">
          <cell r="C293" t="str">
            <v>SEPARATION BONUS ABOVE STATUTORY AMOUNTS</v>
          </cell>
        </row>
        <row r="294">
          <cell r="C294" t="str">
            <v>SUBSID.FOR THE KILLED SOLDIERS CHILDREN-ABOVE</v>
          </cell>
        </row>
        <row r="295">
          <cell r="C295" t="str">
            <v>SUBSID. FOR THE EDUCAT.OF DECEAS.EMP.CHILD.-AB.</v>
          </cell>
        </row>
        <row r="296">
          <cell r="C296" t="str">
            <v>SUBSIDIES FOR ALLEV.OF NATUR.DISASTER CONSEQ.ABOVE</v>
          </cell>
        </row>
        <row r="297">
          <cell r="C297" t="str">
            <v>SUBSIDIES TO EMPLOYEES FOR CHILD BIRTH</v>
          </cell>
        </row>
        <row r="298">
          <cell r="C298" t="str">
            <v>SUBSIDIES FOR MEDICAL AIDS AND MEDICATION PROCUR.</v>
          </cell>
        </row>
        <row r="299">
          <cell r="C299" t="str">
            <v>DEATH AND ACCIDENT REIMBURS.ABOVE STATUT.AMOUNTS</v>
          </cell>
        </row>
        <row r="300">
          <cell r="C300" t="str">
            <v>OTH.REIMB.,SUBSIDIES&amp;SIMILAR PAYM.TO EMPLOY.-ABOVE</v>
          </cell>
        </row>
        <row r="301">
          <cell r="C301" t="str">
            <v>SPECIAL PAYMENTS OF EASTER AND CHRISTMAS BONUSES</v>
          </cell>
        </row>
        <row r="302">
          <cell r="C302" t="str">
            <v>HOLIDAY CASH GRANT DEDUCTIONS</v>
          </cell>
        </row>
        <row r="303">
          <cell r="C303" t="str">
            <v>STAT.DEDUCT.FOR DAILY EXP.ALLOW.AND TRAV.EXP.ABOVE</v>
          </cell>
        </row>
        <row r="304">
          <cell r="C304" t="str">
            <v>STAT.DEDUCT.FOR SUBSID.IN CASE OF EMPL0Y.DISABILIT</v>
          </cell>
        </row>
        <row r="305">
          <cell r="C305" t="str">
            <v>STAT.DEDUCT.FOR SUBSID.IN CASE OF EMPLOYEE'S DEATH</v>
          </cell>
        </row>
        <row r="306">
          <cell r="C306" t="str">
            <v>STAT.DEDUCT.FOR SUBSID.IN CASE OF DEATH OF FAMILY</v>
          </cell>
        </row>
        <row r="307">
          <cell r="C307" t="str">
            <v>STAT.DEDUCT.FOR SUBSID.FOR EMPL.SICK LEAVE&gt;180 DAY</v>
          </cell>
        </row>
        <row r="308">
          <cell r="C308" t="str">
            <v>STAT.DEDUCT.FOR PRESENTS FOR CHILD.UP TO 15 Y.OF A</v>
          </cell>
        </row>
        <row r="309">
          <cell r="C309" t="str">
            <v>STAT.DEDUCT.FOR EMPLOYEE ANNIVERSARY AWARDS</v>
          </cell>
        </row>
        <row r="310">
          <cell r="C310" t="str">
            <v>STAT.DEDUCT.FOR FIELD BONUS</v>
          </cell>
        </row>
        <row r="311">
          <cell r="C311" t="str">
            <v>STAT.DEDUCT.FROM SEPARATION BONUSES</v>
          </cell>
        </row>
        <row r="312">
          <cell r="C312" t="str">
            <v>STAT.DEDUCT.FROM TERMINAL PAYM.IN CASE OF TERMINAT</v>
          </cell>
        </row>
        <row r="313">
          <cell r="C313" t="str">
            <v>STAT.DEDUCT.FROM SUBSID.FOR CHILD.OF SOLDIERS KILL</v>
          </cell>
        </row>
        <row r="314">
          <cell r="C314" t="str">
            <v>STAT.DEDUCT.FROM SUBSID.FOR THE EDUC.OF CHILD.OF D</v>
          </cell>
        </row>
        <row r="315">
          <cell r="C315" t="str">
            <v>STAT.DED.FROM SUBSID.FOR ALLEV.OF NAT.DISAST.CONSE</v>
          </cell>
        </row>
        <row r="316">
          <cell r="C316" t="str">
            <v>STAT.DEDUCT.FROM SUBSIDIES FOR CHILD BIRTH</v>
          </cell>
        </row>
        <row r="317">
          <cell r="C317" t="str">
            <v>STAT.DED.FROM SUBSID.FOR MEDIC.AIDS&amp;MEDICAT.PROCUR</v>
          </cell>
        </row>
        <row r="318">
          <cell r="C318" t="str">
            <v>STAT.DEDUCT.FROM DEATH&amp;ACCIDENT REIMBURSEMENTS</v>
          </cell>
        </row>
        <row r="319">
          <cell r="C319" t="str">
            <v>STAT.DEDUCT.FOR SCHOLARSH. AND AWARDS FOR STUDENTS</v>
          </cell>
        </row>
        <row r="320">
          <cell r="C320" t="str">
            <v>STAT.DED.FOR THE USE OF PRIV.VEHIC.FOR BUSIN.PURPO</v>
          </cell>
        </row>
        <row r="321">
          <cell r="C321" t="str">
            <v>STAT.DED.FOR OTH.REIMB.&amp; SUBSID.ABOVE STAT.AMOUNTS</v>
          </cell>
        </row>
        <row r="322">
          <cell r="C322" t="str">
            <v>STAT.DEDUCT.-EASTER AND CHRISTM.BONUSES ABOVE ST.A</v>
          </cell>
        </row>
        <row r="323">
          <cell r="C323" t="str">
            <v>INCOME TAX ON HOLIDAY CASH GRANTS</v>
          </cell>
        </row>
        <row r="324">
          <cell r="C324" t="str">
            <v>INC.TAX FOR DAILY EXP.ALLOW.&amp;TRAVEL EXP.ABOVE ST.A</v>
          </cell>
        </row>
        <row r="325">
          <cell r="C325" t="str">
            <v>INC.TAX FOR SUBSID.IN CASE OF EMPLOYEE DISABILITY</v>
          </cell>
        </row>
        <row r="326">
          <cell r="C326" t="str">
            <v>INC.TAX FOR SUBSIDIES IN CASE OF EMPLOYEE'S DEATH</v>
          </cell>
        </row>
        <row r="327">
          <cell r="C327" t="str">
            <v>INC.TAX FOR SUBSID.IN CASE OF DEATH OF AN EMPL.FAM</v>
          </cell>
        </row>
        <row r="328">
          <cell r="C328" t="str">
            <v>INC.TAX FOR SUBSID.FOR EMPLOY.SICK LEAVE &gt;180 DAYS</v>
          </cell>
        </row>
        <row r="329">
          <cell r="C329" t="str">
            <v>INC.TAX FOR PRESENTS FOR CHILDREN UP TO 15 Y.OF AG</v>
          </cell>
        </row>
        <row r="330">
          <cell r="C330" t="str">
            <v>INCOME TAX FOR EMPLOYEE ANNIVERSARY AWARDS</v>
          </cell>
        </row>
        <row r="331">
          <cell r="C331" t="str">
            <v>INCOME TAX FOR FIELD BONUS</v>
          </cell>
        </row>
        <row r="332">
          <cell r="C332" t="str">
            <v>INCOME TAX ON SEPARATION BONUS</v>
          </cell>
        </row>
        <row r="333">
          <cell r="C333" t="str">
            <v>INC.TAX ON TERM.PAYM.IN CASE OF TERM.OF EMPL.IN HT</v>
          </cell>
        </row>
        <row r="334">
          <cell r="C334" t="str">
            <v>INC.TAX ON SUBSID.FOR THE KILLED SOLDIERS CHILDREN</v>
          </cell>
        </row>
        <row r="335">
          <cell r="C335" t="str">
            <v>INC.TAX ON SUBSID.FOR THE DECEAS.EMPL.CHILD.EDUC.</v>
          </cell>
        </row>
        <row r="336">
          <cell r="C336" t="str">
            <v>INC.TAX ON SUBSID.FOR ALLEV.OF NATUR.DISAST.CONSEQ</v>
          </cell>
        </row>
        <row r="337">
          <cell r="C337" t="str">
            <v>INCOME TAX ON SUBSIDIES FOR CHILD BIRTH</v>
          </cell>
        </row>
        <row r="338">
          <cell r="C338" t="str">
            <v>INC.TAX ON SUBSID.FOR MEDICAL AIDS&amp;MEDICAT.PROCUR.</v>
          </cell>
        </row>
        <row r="339">
          <cell r="C339" t="str">
            <v>INCOME TAX ON DEATH AND ACCIDENT REIMBURSEMENTS</v>
          </cell>
        </row>
        <row r="340">
          <cell r="C340" t="str">
            <v>INC.TAX FOR STUDENT&amp;VOLUNTEER SCHOLARSH.&amp;AWARDS</v>
          </cell>
        </row>
        <row r="341">
          <cell r="C341" t="str">
            <v>INC.TAX FOR THE USE OF PRIV.VEHIC. FOR BUSIN.PURP.</v>
          </cell>
        </row>
        <row r="342">
          <cell r="C342" t="str">
            <v>INC.TAX FOR OTH.REIMBURS.&amp;SUBSID.ABOVE STAT.AMOUNT</v>
          </cell>
        </row>
        <row r="343">
          <cell r="C343" t="str">
            <v>INCOME TAX-EASTER&amp;CHRISTMAS BONUS ABOVE ST.AMO.</v>
          </cell>
        </row>
        <row r="344">
          <cell r="C344" t="str">
            <v>SURTAX ON TAX ON HOLIDAY CASH GRANT</v>
          </cell>
        </row>
        <row r="345">
          <cell r="C345" t="str">
            <v>SURTAX ON INC.TAX FOR DAILY EXP.ALLOW.&amp;TRAV.EXP.AB</v>
          </cell>
        </row>
        <row r="346">
          <cell r="C346" t="str">
            <v>SURTAX ON INC.TAX FOR SUBSID.IN CASE OF EMPL.DISAB</v>
          </cell>
        </row>
        <row r="347">
          <cell r="C347" t="str">
            <v>SURTAX ON INC.TAX FOR SUBSID.IN CASE OF EMPL.'S DE</v>
          </cell>
        </row>
        <row r="348">
          <cell r="C348" t="str">
            <v>SURT.ON INC.TAX FOR SUBS.IN CASE OF DEATH OF F.M.</v>
          </cell>
        </row>
        <row r="349">
          <cell r="C349" t="str">
            <v>SURT.ON INC.TAX FOR SUBS.FOR EMPL.SICK LEAVE &gt;180D</v>
          </cell>
        </row>
        <row r="350">
          <cell r="C350" t="str">
            <v>SURT.ON INC.TAX FOR PRESENTS FOR CHILD.UP TO 15 Y</v>
          </cell>
        </row>
        <row r="351">
          <cell r="C351" t="str">
            <v>SURTAX ON INC.TAX FOR EMPLOYEE ANNIVERSARY AWARDS</v>
          </cell>
        </row>
        <row r="352">
          <cell r="C352" t="str">
            <v>SURTAX ON INCOME TAX FOR FIELD BONUS</v>
          </cell>
        </row>
        <row r="353">
          <cell r="C353" t="str">
            <v>SURTAX ON INCOME TAX FOR SEPARATION BONUS</v>
          </cell>
        </row>
        <row r="354">
          <cell r="C354" t="str">
            <v>SURT.ON INC.TAX ON TERM.PAYM.-TERM.OF EMPL.IN HT</v>
          </cell>
        </row>
        <row r="355">
          <cell r="C355" t="str">
            <v>SURTAX ON INCOME TAX ON SUBSIDIES FOR THE CHILDREN</v>
          </cell>
        </row>
        <row r="356">
          <cell r="C356" t="str">
            <v>SURTAX ON INCOME TAX ON SUBSIDIES FOR THE EDUCATIO</v>
          </cell>
        </row>
        <row r="357">
          <cell r="C357" t="str">
            <v>SURTAX ON INC.TAX ON SUBSID.FOR ALLEV.OF NATURAL D</v>
          </cell>
        </row>
        <row r="358">
          <cell r="C358" t="str">
            <v>SURTAX ON INCOME TAX ON SUBSIDIES FOR CHILD BIRTH</v>
          </cell>
        </row>
        <row r="359">
          <cell r="C359" t="str">
            <v>SURTAX ON INC.TAX ON SUBSID.FOR MEDICAL AIDS&amp;MEDIC</v>
          </cell>
        </row>
        <row r="360">
          <cell r="C360" t="str">
            <v>SURTAX ON INC.TAX ON DEATH&amp;ACCIDENT REIMBURSEMENTS</v>
          </cell>
        </row>
        <row r="361">
          <cell r="C361" t="str">
            <v>SURTAX ON INC.TAX ON STUDENT&amp;VOLUNTEER SCHOLARSHIP</v>
          </cell>
        </row>
        <row r="362">
          <cell r="C362" t="str">
            <v>SURTAX ON INC.TAX FOR THE USE OF PRIVATE VEHICLES</v>
          </cell>
        </row>
        <row r="363">
          <cell r="C363" t="str">
            <v>SURTAX ON INC.TAX FOR OTH.REIMBURS.,AIDS&amp;SUBSID.AB</v>
          </cell>
        </row>
        <row r="364">
          <cell r="C364" t="str">
            <v>SURTAX ON INC.TAX-EASTER&amp;CHRISTM. BONUS.ABOVE S.A.</v>
          </cell>
        </row>
        <row r="365">
          <cell r="C365" t="str">
            <v>EMPL.FRINGE BENEFITS CONSID.AN INCOME-INSUR.PREM.</v>
          </cell>
        </row>
        <row r="366">
          <cell r="C366" t="str">
            <v>EMPLOY.FRINGE BENEF.CONSID.AN INCOME-PAID LEAVE</v>
          </cell>
        </row>
        <row r="367">
          <cell r="C367" t="str">
            <v>EMPL.FRINGE BENE.CONSID.AN INCOME-MANAG.CASH AW.</v>
          </cell>
        </row>
        <row r="368">
          <cell r="C368" t="str">
            <v>EMPLOY.FRINGE BENEFITS CONS.AN INCOME-LEASE PAY.</v>
          </cell>
        </row>
        <row r="369">
          <cell r="C369" t="str">
            <v>OTHER FRINGE BENEFITS CONSIDERED AN INCOME</v>
          </cell>
        </row>
        <row r="370">
          <cell r="C370" t="str">
            <v>EMPLOY.FRINGE BENEFITS CONS.AN INC-REASON.INTEREST</v>
          </cell>
        </row>
        <row r="371">
          <cell r="C371" t="str">
            <v>STAT.DEDUCT.FROM EMPL.FRINGE BENEFITS-INSUR.PREM.</v>
          </cell>
        </row>
        <row r="372">
          <cell r="C372" t="str">
            <v>STAT.DEDUCT.FROM EMPL.FRINGE BENEFITS-PAID LEAVE</v>
          </cell>
        </row>
        <row r="373">
          <cell r="C373" t="str">
            <v>STAT.DEDUCT.FROM EMPL.FRINGE BENEFITS-MAN.CASH AW.</v>
          </cell>
        </row>
        <row r="374">
          <cell r="C374" t="str">
            <v>STAT.DEDUCT.FROM EMPL.FRINGE BENEFITS-PAID LEASES</v>
          </cell>
        </row>
        <row r="375">
          <cell r="C375" t="str">
            <v>STAT.DEDUCT.FROM OTH.EMPL.FRINGE BEN.CONSID.AN INC</v>
          </cell>
        </row>
        <row r="376">
          <cell r="C376" t="str">
            <v>STAT.DEDUCT.FROM EMP.FRINGE BENEF.-REASON.INTEREST</v>
          </cell>
        </row>
        <row r="377">
          <cell r="C377" t="str">
            <v>TAX ON EMPLOYEE FRINGE BENEFITS-INSURANCE PREMIUMS</v>
          </cell>
        </row>
        <row r="378">
          <cell r="C378" t="str">
            <v>TAX ON EMPLOYEE FRINGE BENEFITS-PAID LEAVE</v>
          </cell>
        </row>
        <row r="379">
          <cell r="C379" t="str">
            <v>TAX ON EMPLOYEE FRINGE BENEFITS-MANAG.CASH AWARDS</v>
          </cell>
        </row>
        <row r="380">
          <cell r="C380" t="str">
            <v>TAX ON EMPLOYEE FRINGE BENEFITS-PAID LEASES</v>
          </cell>
        </row>
        <row r="381">
          <cell r="C381" t="str">
            <v>TAX ON OTHER EMPL.FRINGE BENEFITS CONSID.AN INCOME</v>
          </cell>
        </row>
        <row r="382">
          <cell r="C382" t="str">
            <v>TAX ON EMPLOYEE FRINGE BENEFITS-REASON.INTEREST</v>
          </cell>
        </row>
        <row r="383">
          <cell r="C383" t="str">
            <v>SURTAX ON TAX ON EMPL.FRINGE BENEF.-INSUR.PREMIUM</v>
          </cell>
        </row>
        <row r="384">
          <cell r="C384" t="str">
            <v>SURTAX ON TAX ON EMPL.FRINGE BENEFITS-PAID LEAVE</v>
          </cell>
        </row>
        <row r="385">
          <cell r="C385" t="str">
            <v>SURTAX ON TAX ON EMPL.FRINGE BENEF.MANAG.CASH AW.</v>
          </cell>
        </row>
        <row r="386">
          <cell r="C386" t="str">
            <v>SURTAX ON TAX ON EMPL.FRINGE BENEFITS-PAID LEASES</v>
          </cell>
        </row>
        <row r="387">
          <cell r="C387" t="str">
            <v>SURT.ON TAX ON OTH.EMP.FRINGE BENEF.CONSID.AN INC.</v>
          </cell>
        </row>
        <row r="388">
          <cell r="C388" t="str">
            <v>SURTAX ON TAX ON EMP.FRINGE BENEF.-REASON.INTEREST</v>
          </cell>
        </row>
        <row r="389">
          <cell r="C389" t="str">
            <v>STATUTORY CONTRIBUTIONS FOR REGULAR WORK</v>
          </cell>
        </row>
        <row r="390">
          <cell r="C390" t="str">
            <v>STATUTORY CONTRIBUTIONS FOR OVERTIME</v>
          </cell>
        </row>
        <row r="391">
          <cell r="C391" t="str">
            <v>SUB.DET.EXP.-PREV.YEARS-IN COUNTRY-STAT.CONTRIB.</v>
          </cell>
        </row>
        <row r="392">
          <cell r="C392" t="str">
            <v>STAT.CONTRIB.ON RETIREMENT TERMINAL PAYMENTS</v>
          </cell>
        </row>
        <row r="393">
          <cell r="C393" t="str">
            <v>STAT.CONTRIB.-STIM.PART.RETIR.TER.P.ABOVE STAT.AM.</v>
          </cell>
        </row>
        <row r="394">
          <cell r="C394" t="str">
            <v>STAT.CONTRIB.-SPECIAL PAYMENTS TO WORKERS</v>
          </cell>
        </row>
        <row r="395">
          <cell r="C395" t="str">
            <v>STAT.CONTRIB.-RETIR.TERM.PAYM.FOR BUS.REASONS</v>
          </cell>
        </row>
        <row r="396">
          <cell r="C396" t="str">
            <v>STAT.CONTRIB.-WAGE COMP.FOR DISM.PER.AND UN.VAC.</v>
          </cell>
        </row>
        <row r="397">
          <cell r="C397" t="str">
            <v>STATUTORY CONTRIBUTIONS ON HOLIDAY CASH GRANTS</v>
          </cell>
        </row>
        <row r="398">
          <cell r="C398" t="str">
            <v>STAT.CONTRIB.FOR DAILY EXP.ALLOW.&amp; TRAVEL EXP.ABOV</v>
          </cell>
        </row>
        <row r="399">
          <cell r="C399" t="str">
            <v>STAT.CONTRIB.FOR SUBSIDIES IN CASE OF EMPL.DISABIL</v>
          </cell>
        </row>
        <row r="400">
          <cell r="C400" t="str">
            <v>STAT.CONTRIB.FOR SUBSID.IN CASE OF EMPLOYEE'S DEAT</v>
          </cell>
        </row>
        <row r="401">
          <cell r="C401" t="str">
            <v>STAT.CONTRIB.FOR SUBSID.IN CASE OF DEATH OF FAMILY</v>
          </cell>
        </row>
        <row r="402">
          <cell r="C402" t="str">
            <v>STAT.CONTRIB.FOR SUBSID.FOR EMPL.SICK LEAVE&gt;180 DA</v>
          </cell>
        </row>
        <row r="403">
          <cell r="C403" t="str">
            <v>STAT.CONTRIB.FOR SUBSID.FOR CHILDR.UP TO 15 Y.OF A</v>
          </cell>
        </row>
        <row r="404">
          <cell r="C404" t="str">
            <v>STAT.CONTRIB.FOR EMPLOYEE ANNIVERSARY AWARDS</v>
          </cell>
        </row>
        <row r="405">
          <cell r="C405" t="str">
            <v>STAT.CONTRIB.FOR FIELD BONUS</v>
          </cell>
        </row>
        <row r="406">
          <cell r="C406" t="str">
            <v>STAT.CONTRIB.ON SEPARATION BONUS</v>
          </cell>
        </row>
        <row r="407">
          <cell r="C407" t="str">
            <v>STAT.CONTRIB.ON TERM.PAYM.IN CASE OF TERMINAT.OF E</v>
          </cell>
        </row>
        <row r="408">
          <cell r="C408" t="str">
            <v>STAT.CONTRIB.ON SUBSID.FOR CHILD.OF SOLDIERS KILLE</v>
          </cell>
        </row>
        <row r="409">
          <cell r="C409" t="str">
            <v>STAT.CONTRIB.ON SUBSID.FOR THE EDUCAT.OF THE CHILD</v>
          </cell>
        </row>
        <row r="410">
          <cell r="C410" t="str">
            <v>STAT.CONTRIB.ON SUBSID.FOR ALLEV.NATUR.DISAST.CONS</v>
          </cell>
        </row>
        <row r="411">
          <cell r="C411" t="str">
            <v>STATUT.CONTRIBUTIONS ON SUBSIDIES FOR CHILD BIRTH</v>
          </cell>
        </row>
        <row r="412">
          <cell r="C412" t="str">
            <v>STAT.CONTRIB.ON SUBSID.FOR MEDIC.AIDS&amp;MEDICAT.PROC</v>
          </cell>
        </row>
        <row r="413">
          <cell r="C413" t="str">
            <v>STATUT.CONTRIB.ON DEATH&amp;ACCIDENT REIMBURSEMENTS</v>
          </cell>
        </row>
        <row r="414">
          <cell r="C414" t="str">
            <v>STAT.CONTRIB.FOR STUDENT&amp;VOLUNT.SCHOLARSH.&amp;AW.</v>
          </cell>
        </row>
        <row r="415">
          <cell r="C415" t="str">
            <v>STAT.CONTRIB.FOR THE USE OF PRIV.VEHIC. FOR BUSIN.</v>
          </cell>
        </row>
        <row r="416">
          <cell r="C416" t="str">
            <v>STAT.CONTRIBĆFOR OTH.REIMBURS.&amp;SUBSID.ABOVE ST.AM.</v>
          </cell>
        </row>
        <row r="417">
          <cell r="C417" t="str">
            <v>STAT.CONTRIB.-EASTER&amp;CHRISTM.BONUS.ABOVE STAT.AM.</v>
          </cell>
        </row>
        <row r="418">
          <cell r="C418" t="str">
            <v>STAT.DEDUCT.FROM EMPL.FRINGE BENEFITS-INSUR.PREM.</v>
          </cell>
        </row>
        <row r="419">
          <cell r="C419" t="str">
            <v>STAT.DEDUCT.FROM EMPL.FRINGE BENEFITS-PAID LEAVE</v>
          </cell>
        </row>
        <row r="420">
          <cell r="C420" t="str">
            <v>STAT.DEDUCT.FROM EMPL.FRINGE BENEFITS-MAN.CASH AW.</v>
          </cell>
        </row>
        <row r="421">
          <cell r="C421" t="str">
            <v>STAT.DEDUCT.FROM EMPL.FRINGE BENEFITS-PAID LEASES</v>
          </cell>
        </row>
        <row r="422">
          <cell r="C422" t="str">
            <v>STAT.DEDUCT.FROM OTH.EMPL.FRINGE BEN.CONSID.AN INC</v>
          </cell>
        </row>
        <row r="423">
          <cell r="C423" t="str">
            <v>STAT.DEDUCT.FROM EMP.FRINGE BENEF.-REASON.INTEREST</v>
          </cell>
        </row>
        <row r="424">
          <cell r="C424" t="str">
            <v>POSTAL SERVICES(HP,DHL,CROATIA AIRLINES)</v>
          </cell>
        </row>
        <row r="425">
          <cell r="C425" t="str">
            <v>REPRESENTATIONAL COSTS - IN THE COUNTRY</v>
          </cell>
        </row>
        <row r="426">
          <cell r="C426" t="str">
            <v>REPRESENTATIONAL COSTS - ABROAD</v>
          </cell>
        </row>
        <row r="427">
          <cell r="C427" t="str">
            <v>USE OF INHOUSE PRODUCTS AND SERV.FOR REPRESENTAT.</v>
          </cell>
        </row>
        <row r="428">
          <cell r="C428" t="str">
            <v>BUSINESS TRIP DAILY EXPEN.ALLOWANCE-IN THE COUNT.</v>
          </cell>
        </row>
        <row r="429">
          <cell r="C429" t="str">
            <v>BUSIN.TRIP DAILY EXPEN.ALLOW.-IN THE COUNT.-PRODUC</v>
          </cell>
        </row>
        <row r="430">
          <cell r="C430" t="str">
            <v>REIMBUR.OF OVERNIG.STAY COSTS ON INLAND BUSIN.TRIP</v>
          </cell>
        </row>
        <row r="431">
          <cell r="C431" t="str">
            <v>REIMB.OF OVERN.STAY COSTS ON INL.BUSIN.TRIP-PRODUC</v>
          </cell>
        </row>
        <row r="432">
          <cell r="C432" t="str">
            <v>REIMBURSEMENT OF TRAVEL EXPENSES IN THE COUNTRY</v>
          </cell>
        </row>
        <row r="433">
          <cell r="C433" t="str">
            <v>REIMBURS.OF TRAVEL EXPEN.IN THE COUNTRY FOR PRODU.</v>
          </cell>
        </row>
        <row r="434">
          <cell r="C434" t="str">
            <v>REIMBUR.OF EMPL.TRAVEL EXPEN.IN TEMPOR. SCHEDULING</v>
          </cell>
        </row>
        <row r="435">
          <cell r="C435" t="str">
            <v>OTH.REIMB.OF COSTS OF INL. BUSIN.TRIPS (TOLLS ETC)</v>
          </cell>
        </row>
        <row r="436">
          <cell r="C436" t="str">
            <v>DAILY EXPENSE ALLOWANCE FOR BUSINESS TRIPS ABROAD</v>
          </cell>
        </row>
        <row r="437">
          <cell r="C437" t="str">
            <v>REIMBUR.OF OVERN.STAY COSTS ON A BUSIN.TRIP ABROAD</v>
          </cell>
        </row>
        <row r="438">
          <cell r="C438" t="str">
            <v>REIMBURS.OF TRAVEL EXPEN.ON A BUSINESS TRIP ABROAD</v>
          </cell>
        </row>
        <row r="439">
          <cell r="C439" t="str">
            <v>OTH.REIMB.OF COSTS OF BUSIN.TRIPS ABR. (TOLLS ETC)</v>
          </cell>
        </row>
        <row r="440">
          <cell r="C440" t="str">
            <v>REIMBUR.FOR THE USE OF PRIV.VEHICLES FOR BUSIN.PUR</v>
          </cell>
        </row>
        <row r="441">
          <cell r="C441" t="str">
            <v>REIMB.FOR THE USE OF PRIV.VEHIC.FOR BUSINESS PURP.</v>
          </cell>
        </row>
        <row r="442">
          <cell r="C442" t="str">
            <v>RESEARCH WORK COSTS</v>
          </cell>
        </row>
        <row r="443">
          <cell r="C443" t="str">
            <v>COMMISSIONER FEE FOR GOODS ON COMMISSION</v>
          </cell>
        </row>
        <row r="444">
          <cell r="C444" t="str">
            <v>SERVICES FOR WORKING FOR EXTERNAL CUSTOMERS -CON.</v>
          </cell>
        </row>
        <row r="445">
          <cell r="C445" t="str">
            <v>FEE FOR SERV.&amp; REGIST.OF TRUCKS</v>
          </cell>
        </row>
        <row r="446">
          <cell r="C446" t="str">
            <v>FEE FOR PARK.&amp; WASH.OF TRUCKS</v>
          </cell>
        </row>
        <row r="447">
          <cell r="C447" t="str">
            <v>TOLL FOR TRUCKS</v>
          </cell>
        </row>
        <row r="448">
          <cell r="C448" t="str">
            <v>OTHER VEHICLE USAGE SERVICES FOR TRUCKS</v>
          </cell>
        </row>
        <row r="449">
          <cell r="C449" t="str">
            <v>FEE FOR PERSONAL VEHICLE SERVICE&amp;REGISTRATION</v>
          </cell>
        </row>
        <row r="450">
          <cell r="C450" t="str">
            <v>FEE FOR SERV.&amp; REGIST.OF PERSONAL VEH-DEC.24H</v>
          </cell>
        </row>
        <row r="451">
          <cell r="C451" t="str">
            <v>FEE FOR PERSONAL VEHICLE PARKING AND WASHING</v>
          </cell>
        </row>
        <row r="452">
          <cell r="C452" t="str">
            <v>FEE FOR PARK.&amp; WASH.OF PERS.VEH-DEC.24H</v>
          </cell>
        </row>
        <row r="453">
          <cell r="C453" t="str">
            <v>FEE FOR PERSONAL VEHICLE TOLL</v>
          </cell>
        </row>
        <row r="454">
          <cell r="C454" t="str">
            <v>TOLL FOR PERSON.VEHIC.-DEC.24H</v>
          </cell>
        </row>
        <row r="455">
          <cell r="C455" t="str">
            <v>OTHER SERVICES  IN PERSONAL VEHICLE USAGE</v>
          </cell>
        </row>
        <row r="456">
          <cell r="C456" t="str">
            <v>OTHER VEHICLE USAGE SERV. FOR PERS.VEH.-DEC.24H</v>
          </cell>
        </row>
        <row r="457">
          <cell r="C457" t="str">
            <v>MUNICIPAL UTILITY FEE</v>
          </cell>
        </row>
        <row r="458">
          <cell r="C458" t="str">
            <v>EXPENSES FOR TECH./PROF.LITERATURE</v>
          </cell>
        </row>
        <row r="459">
          <cell r="C459" t="str">
            <v>AUTHOR'S FEES</v>
          </cell>
        </row>
        <row r="460">
          <cell r="C460" t="str">
            <v>COPYRIGHT FEES (HGU AND SIMILAR)</v>
          </cell>
        </row>
        <row r="461">
          <cell r="C461" t="str">
            <v>CONTR.FOR SERV.COSTS (STUD.EMPL.ORG.,YOUTH EMPL.)</v>
          </cell>
        </row>
        <row r="462">
          <cell r="C462" t="str">
            <v>WORK CONTRACT COSTS</v>
          </cell>
        </row>
        <row r="463">
          <cell r="C463" t="str">
            <v>COSTS RELATING HT MUSEUM ACTIVITY</v>
          </cell>
        </row>
        <row r="464">
          <cell r="C464" t="str">
            <v>PERSONAL VEHICLE INSURANCE PREMIUMS</v>
          </cell>
        </row>
        <row r="465">
          <cell r="C465" t="str">
            <v>PERSON.VEHICLE FULL COVERAGE INSURANCE PREMIUMS</v>
          </cell>
        </row>
        <row r="466">
          <cell r="C466" t="str">
            <v>OTHER VEHICLE INSURANCE PREMIUMS</v>
          </cell>
        </row>
        <row r="467">
          <cell r="C467" t="str">
            <v>EMPLOYEE INSURANCE PREMIUMS</v>
          </cell>
        </row>
        <row r="468">
          <cell r="C468" t="str">
            <v>GENER.LIABILITY INSUR.PREMIUMS AND E&amp;O INSUR.PREM.</v>
          </cell>
        </row>
        <row r="469">
          <cell r="C469" t="str">
            <v>INSUR.AGAINST CRIMIN.ACTS PREMIUMS-EMBEZZLEMENT</v>
          </cell>
        </row>
        <row r="470">
          <cell r="C470" t="str">
            <v>MANAG.&amp; SENIOR EMPL. INSUR.PREMIUMS AGAINST RESP.</v>
          </cell>
        </row>
        <row r="471">
          <cell r="C471" t="str">
            <v>OTHER ASSET INSURANCE PREMIUMS</v>
          </cell>
        </row>
        <row r="472">
          <cell r="C472" t="str">
            <v>CIVIL DEFENCE COSTS</v>
          </cell>
        </row>
        <row r="473">
          <cell r="C473" t="str">
            <v>ASSOCIATION MEMBERSHIP FEES IN THE COUNTRY</v>
          </cell>
        </row>
        <row r="474">
          <cell r="C474" t="str">
            <v>INTERNATIONAL ORGANIZATION MEMBERSHIP FEES</v>
          </cell>
        </row>
        <row r="475">
          <cell r="C475" t="str">
            <v>EXP. FOR DONAT. PRES. AND SUBSIDIES INDIVID.PERSON</v>
          </cell>
        </row>
        <row r="476">
          <cell r="C476" t="str">
            <v>GRANTS WITHOUT RECIPIENT'S OBLIGATION-COMPANIES</v>
          </cell>
        </row>
        <row r="477">
          <cell r="C477" t="str">
            <v>OTHER EXPENSES INDEPENDENT OF PROFIT EARNING</v>
          </cell>
        </row>
        <row r="478">
          <cell r="C478" t="str">
            <v>EXPEN.FOR TECH./PROF.LITERAT.(NEWSPAP.,MAGAZ.ETC.)</v>
          </cell>
        </row>
        <row r="479">
          <cell r="C479" t="str">
            <v>PROPERTY TAX AND OTHER DUTIES</v>
          </cell>
        </row>
        <row r="480">
          <cell r="C480" t="str">
            <v>STUDENT SCHOLARSHIPS</v>
          </cell>
        </row>
        <row r="481">
          <cell r="C481" t="str">
            <v>ALLOWANCES FOR  STUDENTS - PRACTICAL WORK</v>
          </cell>
        </row>
        <row r="482">
          <cell r="C482" t="str">
            <v>OTHER PERS.VEHICLE EXPEN.(WITHOUT INSUR.PREMIUM)</v>
          </cell>
        </row>
        <row r="483">
          <cell r="C483" t="str">
            <v>INOVATION AND RATIONALIZATION COSTS</v>
          </cell>
        </row>
        <row r="484">
          <cell r="C484" t="str">
            <v>PC HARDWARE (MEMORY EXTENSION, CD ROM AN SO ON)</v>
          </cell>
        </row>
        <row r="485">
          <cell r="C485" t="str">
            <v>REIMBURSEMENT FOR SUPERVISORY BOARD MEMBERS</v>
          </cell>
        </row>
        <row r="486">
          <cell r="C486" t="str">
            <v>OTHER NON-MATERIAL EXPENSES</v>
          </cell>
        </row>
        <row r="487">
          <cell r="C487" t="str">
            <v>STUDENT AND VOLUNTEER SCHOLARSHIPS AND AWARDS</v>
          </cell>
        </row>
        <row r="488">
          <cell r="C488" t="str">
            <v>DEFICIT-VALUE OF ASSETS NOT DEPRECIATED</v>
          </cell>
        </row>
        <row r="489">
          <cell r="C489" t="str">
            <v>DEFICIT OF CASH AND SECURITIES</v>
          </cell>
        </row>
        <row r="490">
          <cell r="C490" t="str">
            <v>DEFICIT-INVENTORIES</v>
          </cell>
        </row>
        <row r="491">
          <cell r="C491" t="str">
            <v>DEFICIT-NOT INCLUDED IN TAX EXPENDITURE</v>
          </cell>
        </row>
        <row r="492">
          <cell r="C492" t="str">
            <v>FINES AND DAMAGES</v>
          </cell>
        </row>
        <row r="493">
          <cell r="C493" t="str">
            <v>SUBSEQ.DETERM.EXP.FROM PREV.YEARS-IN THE COUNTRY</v>
          </cell>
        </row>
        <row r="494">
          <cell r="C494" t="str">
            <v>SUBSEQ.DETERM.EXPEN.FROM PREVIOS YEARS-ABROAD</v>
          </cell>
        </row>
        <row r="495">
          <cell r="C495" t="str">
            <v>OTH.EXPENSES FROM REGULAR BUSINESS TRANSACTIONS</v>
          </cell>
        </row>
        <row r="496">
          <cell r="C496" t="str">
            <v>OTH.EXPEN.-INVOICE SUBSEQUENT SETTLEMENT</v>
          </cell>
        </row>
        <row r="497">
          <cell r="C497" t="str">
            <v>LATER ON DISCOUNT GRANTED</v>
          </cell>
        </row>
        <row r="498">
          <cell r="C498" t="str">
            <v>CUSTOMER PAYMENT TOLERANCE COST</v>
          </cell>
        </row>
        <row r="499">
          <cell r="C499" t="str">
            <v>STOCK-EXCHANGE SERVICES COSTS(BROKERAGE,ETC)</v>
          </cell>
        </row>
        <row r="512">
          <cell r="C512" t="str">
            <v>SERVICE COSTS-INTERNAT.SETTLEMENT-FIXED NETWORK</v>
          </cell>
        </row>
        <row r="513">
          <cell r="C513" t="str">
            <v>SERVICE COSTS - PHONE CONNECTION (INTERNATIONAL)</v>
          </cell>
        </row>
        <row r="514">
          <cell r="C514" t="str">
            <v>FIXED NETWORK SERVICE COSTS - COASTAL CALLS</v>
          </cell>
        </row>
        <row r="515">
          <cell r="C515" t="str">
            <v>FIXED NETW.SERVICE COSTS - TV SET, ISDN AND SO ON</v>
          </cell>
        </row>
        <row r="516">
          <cell r="C516" t="str">
            <v>SERVICE COSTS PER INTERNATIONAL SETTLEMENT - GSM</v>
          </cell>
        </row>
        <row r="517">
          <cell r="C517" t="str">
            <v>INTERNATIONAL GSM ROAMING COSTS</v>
          </cell>
        </row>
        <row r="518">
          <cell r="C518" t="str">
            <v>INTERNATIONAL NMT (MOBITEL) COSTS</v>
          </cell>
        </row>
        <row r="519">
          <cell r="C519" t="str">
            <v>MEDIATION SERVICE FEE ABROAD - MOBILE NETWORK</v>
          </cell>
        </row>
        <row r="520">
          <cell r="C520" t="str">
            <v>OTHER GSM SERVICE COSTS - ABROAD</v>
          </cell>
        </row>
        <row r="521">
          <cell r="C521" t="str">
            <v>SATELITE CAPACITY LEASE COSTS - INTERN.SETTLEMENT</v>
          </cell>
        </row>
        <row r="522">
          <cell r="C522" t="str">
            <v>SERVICE COSTS ABROAD - SATELITE SERVICES</v>
          </cell>
        </row>
        <row r="523">
          <cell r="C523" t="str">
            <v>COSTS (INTERN.SETTLEM.)-CABLES (LEASE,MAINT.,PSDS)</v>
          </cell>
        </row>
        <row r="524">
          <cell r="C524" t="str">
            <v>SERVICE COSTS - DATA TRANSFER SERVICE-PSDS</v>
          </cell>
        </row>
        <row r="525">
          <cell r="C525" t="str">
            <v>SERV.COSTS ABROAD-UNDER-SEA CABELS(INV.,MAINT.ETC)</v>
          </cell>
        </row>
        <row r="526">
          <cell r="C526" t="str">
            <v>SERVICE COSTS ABROAD-  TELEX CABLES</v>
          </cell>
        </row>
        <row r="527">
          <cell r="C527" t="str">
            <v>SERVICE COSTS ABROAD - TELEX SERVICES</v>
          </cell>
        </row>
        <row r="528">
          <cell r="C528" t="str">
            <v>SERVICE COSTS ABROAD- TELEGRAPHY</v>
          </cell>
        </row>
        <row r="529">
          <cell r="C529" t="str">
            <v>INTERNATIONAL SETTLEMENT COSTS-INTERNET ROAMING</v>
          </cell>
        </row>
        <row r="530">
          <cell r="C530" t="str">
            <v>INTERN.SETTLEM.COSTS-INTERNET ACCESS, MCI GLOBAL</v>
          </cell>
        </row>
        <row r="531">
          <cell r="C531" t="str">
            <v>OTHER TC SERVICE COSTS (INTERNATIONAL SETTLEMENT)</v>
          </cell>
        </row>
        <row r="532">
          <cell r="C532" t="str">
            <v>MEDIAT.BETW.COAST.RADIO-ST.AND FOR.CUST.-PH.CALLS</v>
          </cell>
        </row>
        <row r="533">
          <cell r="C533" t="str">
            <v>MEDIAT.BETW.COAST.RADIO-ST.AND FOR.CUST.-RADIO TEL</v>
          </cell>
        </row>
        <row r="534">
          <cell r="C534" t="str">
            <v>TC SERVICES COSTS IN THE DOM.MARKET-FIXED NETW.</v>
          </cell>
        </row>
        <row r="535">
          <cell r="C535" t="str">
            <v>OTHER VIP NET SERVICE COSTS</v>
          </cell>
        </row>
        <row r="536">
          <cell r="C536" t="str">
            <v>SERV.COSTS OF OTH.OPERATORS IN THE DOM.MARKET</v>
          </cell>
        </row>
        <row r="537">
          <cell r="C537" t="str">
            <v>COASTAL RADIO-ST.MEDIAT.IN INTERNAL CIRC.OF PH.CAL</v>
          </cell>
        </row>
        <row r="538">
          <cell r="C538" t="str">
            <v>COASTAL RADIO-ST.MEDIAT.IN INTERNAL CIRC.OF RADIO</v>
          </cell>
        </row>
        <row r="539">
          <cell r="C539" t="str">
            <v>LEASED CABLES AND SATELITE CAPACITIES COSTS</v>
          </cell>
        </row>
        <row r="540">
          <cell r="C540" t="str">
            <v>TC SERV.COSTS IN THE DOM.MARKET-PDS DATA TRANSF.</v>
          </cell>
        </row>
        <row r="541">
          <cell r="C541" t="str">
            <v>TC SERVICES COSTS IN THE DOMESTIC MARKET</v>
          </cell>
        </row>
        <row r="542">
          <cell r="C542" t="str">
            <v>TC SERVICES COSTS IN THE DOMEST.MARKET-CONCESSION.</v>
          </cell>
        </row>
        <row r="543">
          <cell r="C543" t="str">
            <v>OTHER TC SERVICES COSTS IN THE DOMESTIC MARKET</v>
          </cell>
        </row>
        <row r="544">
          <cell r="C544" t="str">
            <v>PARTICIPATION COSTS (FAIRS AND SHOWS)</v>
          </cell>
        </row>
        <row r="545">
          <cell r="C545" t="str">
            <v>SERV.OF ADV.&amp;MARKET.IN MEDIA -TV,RADIO,INT.,PRESS</v>
          </cell>
        </row>
        <row r="546">
          <cell r="C546" t="str">
            <v>COSTS OF ADVERTIZING AND MARKETING IN PRESS</v>
          </cell>
        </row>
        <row r="547">
          <cell r="C547" t="str">
            <v>COSTS OF MAT.,PROD. AND SERV. FOR ADVERT.&amp; MARK.</v>
          </cell>
        </row>
        <row r="548">
          <cell r="C548" t="str">
            <v>MARKETING COSTS - MEDIA COSTS</v>
          </cell>
        </row>
        <row r="549">
          <cell r="C549" t="str">
            <v>MARKETING COSTS - PRODUCTION CLASSIC</v>
          </cell>
        </row>
        <row r="550">
          <cell r="C550" t="str">
            <v>MARKETING COSTS - MARKETING BELOW THE LINE</v>
          </cell>
        </row>
        <row r="551">
          <cell r="C551" t="str">
            <v>MARKETING COSTS-PROMOTIONAL AND ADVERTISING MATER.</v>
          </cell>
        </row>
        <row r="552">
          <cell r="C552" t="str">
            <v>MARKETING COSTS - PRESENTS</v>
          </cell>
        </row>
        <row r="553">
          <cell r="C553" t="str">
            <v>MARKETING COSTS - SPONSORING</v>
          </cell>
        </row>
        <row r="554">
          <cell r="C554" t="str">
            <v>MARKETING COSTS - PUBLIC RELATION</v>
          </cell>
        </row>
        <row r="555">
          <cell r="C555" t="str">
            <v>MARKETING COSTS - HUMAN RELATION</v>
          </cell>
        </row>
        <row r="556">
          <cell r="C556" t="str">
            <v>MARKETING COSTS - FAIRS,CONFERENCES,EXHIBITIONS</v>
          </cell>
        </row>
        <row r="557">
          <cell r="C557" t="str">
            <v>MARKETING COSTS - MARKET RESEARCH</v>
          </cell>
        </row>
        <row r="558">
          <cell r="C558" t="str">
            <v>MARKETING COSTS - GRANTS FOR MARKETING COSTS</v>
          </cell>
        </row>
        <row r="559">
          <cell r="C559" t="str">
            <v>ADVERTISING COSTS WITH INDIRECT PARTNERS</v>
          </cell>
        </row>
        <row r="560">
          <cell r="C560" t="str">
            <v>MARKETING COSTS -OTHERS</v>
          </cell>
        </row>
        <row r="561">
          <cell r="C561" t="str">
            <v>MARKETING COSTS - PRIZE GAMES</v>
          </cell>
        </row>
        <row r="562">
          <cell r="C562" t="str">
            <v>EX-PATRIOT SERVICES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ial factors"/>
      <sheetName val="P&amp;L YTD DT"/>
      <sheetName val="Local adjustments"/>
      <sheetName val="Iskon actual adjustment"/>
      <sheetName val="P&amp;L YTD LOCAL"/>
      <sheetName val="Check of YTD adjustment"/>
      <sheetName val="SB ppt"/>
      <sheetName val="Input for SB material (word)"/>
      <sheetName val="Input for SB material (PPT)"/>
      <sheetName val="CFO prep."/>
      <sheetName val="IFRS 16"/>
      <sheetName val="Additional"/>
      <sheetName val="HAWA details  "/>
      <sheetName val="CT NF"/>
      <sheetName val="CT oFCF "/>
      <sheetName val="SF_overview"/>
      <sheetName val="oFCF_"/>
      <sheetName val="ifrs 15"/>
      <sheetName val="MOU per average subscriber"/>
      <sheetName val="SAC per GA"/>
    </sheetNames>
    <sheetDataSet>
      <sheetData sheetId="0"/>
      <sheetData sheetId="1"/>
      <sheetData sheetId="2"/>
      <sheetData sheetId="3"/>
      <sheetData sheetId="4">
        <row r="56">
          <cell r="DH56">
            <v>222339827.61931592</v>
          </cell>
        </row>
        <row r="64">
          <cell r="DH64">
            <v>171520866.07278171</v>
          </cell>
        </row>
        <row r="65">
          <cell r="DH65">
            <v>17024155.413237598</v>
          </cell>
        </row>
        <row r="72">
          <cell r="DH72">
            <v>4273487.1118653798</v>
          </cell>
        </row>
        <row r="189">
          <cell r="DE189">
            <v>726146804.23700094</v>
          </cell>
        </row>
        <row r="197">
          <cell r="DE197">
            <v>690239213.48075593</v>
          </cell>
        </row>
        <row r="198">
          <cell r="DE198">
            <v>650414566.72596896</v>
          </cell>
        </row>
        <row r="203">
          <cell r="DE203">
            <v>764043.9</v>
          </cell>
        </row>
        <row r="736">
          <cell r="CP736">
            <v>329014864.79000002</v>
          </cell>
        </row>
        <row r="737">
          <cell r="CM737">
            <v>69883946.25</v>
          </cell>
          <cell r="CP737">
            <v>1511682.77</v>
          </cell>
        </row>
      </sheetData>
      <sheetData sheetId="5"/>
      <sheetData sheetId="6">
        <row r="32">
          <cell r="E32">
            <v>1498.9213986879981</v>
          </cell>
        </row>
        <row r="33">
          <cell r="E33">
            <v>1185.6340173087117</v>
          </cell>
        </row>
        <row r="34">
          <cell r="E34">
            <v>3.1859000000000005E-4</v>
          </cell>
        </row>
      </sheetData>
      <sheetData sheetId="7">
        <row r="17">
          <cell r="C17">
            <v>5712.5643546903239</v>
          </cell>
        </row>
        <row r="18">
          <cell r="D18">
            <v>2447.402115814315</v>
          </cell>
        </row>
        <row r="19">
          <cell r="D19">
            <v>473.1861022437912</v>
          </cell>
        </row>
        <row r="20">
          <cell r="D20">
            <v>1118.4962375600585</v>
          </cell>
        </row>
        <row r="21">
          <cell r="D21">
            <v>225.88297306166979</v>
          </cell>
        </row>
        <row r="22">
          <cell r="D22">
            <v>558.84364878673</v>
          </cell>
        </row>
        <row r="23">
          <cell r="D23">
            <v>667.43872213920656</v>
          </cell>
        </row>
        <row r="24">
          <cell r="D24">
            <v>0.76436249000000001</v>
          </cell>
        </row>
        <row r="164">
          <cell r="D164">
            <v>1230.6766225635781</v>
          </cell>
        </row>
        <row r="204">
          <cell r="D204">
            <v>361.56400000000002</v>
          </cell>
        </row>
        <row r="205">
          <cell r="D205">
            <v>116.854</v>
          </cell>
        </row>
        <row r="206">
          <cell r="D206">
            <v>244.71</v>
          </cell>
        </row>
        <row r="208">
          <cell r="D208">
            <v>105.232</v>
          </cell>
        </row>
        <row r="210">
          <cell r="D210">
            <v>80.400000000000006</v>
          </cell>
        </row>
        <row r="212">
          <cell r="D212">
            <v>70.314999999999998</v>
          </cell>
        </row>
        <row r="293">
          <cell r="D293">
            <v>75.668118531865389</v>
          </cell>
        </row>
        <row r="373">
          <cell r="D373">
            <v>673.92994025763062</v>
          </cell>
        </row>
        <row r="374">
          <cell r="D374">
            <v>1562.5664998875502</v>
          </cell>
        </row>
        <row r="375">
          <cell r="D375">
            <v>-127.44319818574259</v>
          </cell>
        </row>
        <row r="376">
          <cell r="D376">
            <v>-55.249830904060104</v>
          </cell>
        </row>
        <row r="377">
          <cell r="D377">
            <v>-11.592088097295797</v>
          </cell>
        </row>
        <row r="378">
          <cell r="D378">
            <v>-231.54250028543601</v>
          </cell>
        </row>
        <row r="380">
          <cell r="D380">
            <v>88.469324020769974</v>
          </cell>
        </row>
        <row r="381">
          <cell r="D381">
            <v>0.94321721999999997</v>
          </cell>
        </row>
        <row r="382">
          <cell r="D382">
            <v>6.0857194643744306</v>
          </cell>
        </row>
        <row r="383">
          <cell r="D383">
            <v>0</v>
          </cell>
        </row>
        <row r="384">
          <cell r="D384">
            <v>958.7413136851294</v>
          </cell>
        </row>
        <row r="386">
          <cell r="D386">
            <v>-1125.3646665846493</v>
          </cell>
        </row>
        <row r="387">
          <cell r="D387">
            <v>0</v>
          </cell>
        </row>
        <row r="388">
          <cell r="D388">
            <v>0</v>
          </cell>
        </row>
        <row r="392">
          <cell r="D392">
            <v>-57.293261000000001</v>
          </cell>
        </row>
        <row r="393">
          <cell r="D393">
            <v>-642.91944479693188</v>
          </cell>
        </row>
        <row r="394">
          <cell r="D394">
            <v>-281.25456058565788</v>
          </cell>
        </row>
        <row r="395">
          <cell r="D395">
            <v>-336.53292376309832</v>
          </cell>
        </row>
        <row r="398">
          <cell r="D398">
            <v>-9.5865875763590331</v>
          </cell>
        </row>
        <row r="399">
          <cell r="D399">
            <v>2762.1362742084307</v>
          </cell>
        </row>
        <row r="400">
          <cell r="D400">
            <v>411.9569527562237</v>
          </cell>
        </row>
      </sheetData>
      <sheetData sheetId="8">
        <row r="14">
          <cell r="C14">
            <v>2622.4932771032659</v>
          </cell>
        </row>
        <row r="38">
          <cell r="E38">
            <v>1119.0668834966173</v>
          </cell>
        </row>
        <row r="39">
          <cell r="E39">
            <v>554.25391137427573</v>
          </cell>
        </row>
        <row r="40">
          <cell r="E40">
            <v>872.19016797652785</v>
          </cell>
        </row>
        <row r="41">
          <cell r="E41">
            <v>720.37429741570827</v>
          </cell>
        </row>
        <row r="42">
          <cell r="E42">
            <v>-64.457453573164202</v>
          </cell>
        </row>
        <row r="43">
          <cell r="E43">
            <v>59.992906225047975</v>
          </cell>
        </row>
        <row r="45">
          <cell r="E45">
            <v>1562.5664998780576</v>
          </cell>
        </row>
        <row r="47">
          <cell r="E47">
            <v>47.177027086117697</v>
          </cell>
        </row>
        <row r="48">
          <cell r="E48">
            <v>-5.8848819000000008</v>
          </cell>
        </row>
        <row r="49">
          <cell r="E49">
            <v>0</v>
          </cell>
        </row>
        <row r="50">
          <cell r="E50">
            <v>111.12158257209113</v>
          </cell>
        </row>
        <row r="52">
          <cell r="E52">
            <v>128.09814396925199</v>
          </cell>
        </row>
        <row r="54">
          <cell r="E54">
            <v>-12.784965146129025</v>
          </cell>
        </row>
        <row r="57">
          <cell r="E57">
            <v>68.178123007760107</v>
          </cell>
        </row>
        <row r="60">
          <cell r="E60">
            <v>2059.690573971488</v>
          </cell>
        </row>
        <row r="126">
          <cell r="E126">
            <v>2187.6166966000001</v>
          </cell>
        </row>
        <row r="127">
          <cell r="E127">
            <v>6512.6844267299994</v>
          </cell>
        </row>
        <row r="128">
          <cell r="E128">
            <v>382.17313177999995</v>
          </cell>
        </row>
        <row r="129">
          <cell r="E129">
            <v>350.64651170858929</v>
          </cell>
        </row>
        <row r="130">
          <cell r="E130">
            <v>705.96785886574924</v>
          </cell>
        </row>
        <row r="131">
          <cell r="E131">
            <v>52.007859450000005</v>
          </cell>
        </row>
        <row r="132">
          <cell r="E132">
            <v>95.094511749999995</v>
          </cell>
        </row>
        <row r="133">
          <cell r="E133">
            <v>129.22505239</v>
          </cell>
        </row>
        <row r="135">
          <cell r="E135">
            <v>163.41957459</v>
          </cell>
        </row>
        <row r="136">
          <cell r="E136">
            <v>0</v>
          </cell>
        </row>
        <row r="137">
          <cell r="E137">
            <v>1627.91943257</v>
          </cell>
        </row>
        <row r="138">
          <cell r="E138">
            <v>5.3178373299999988</v>
          </cell>
        </row>
        <row r="139">
          <cell r="E139">
            <v>208.95692433000002</v>
          </cell>
        </row>
        <row r="140">
          <cell r="E140">
            <v>69.269666439999995</v>
          </cell>
        </row>
        <row r="141">
          <cell r="E141">
            <v>3174.0932269599998</v>
          </cell>
        </row>
        <row r="142">
          <cell r="E142">
            <v>83.052970518509952</v>
          </cell>
        </row>
        <row r="146">
          <cell r="E146">
            <v>10244.97739025</v>
          </cell>
        </row>
        <row r="147">
          <cell r="E147">
            <v>513.12301882999998</v>
          </cell>
        </row>
        <row r="148">
          <cell r="E148">
            <v>-1.4097985324279929</v>
          </cell>
        </row>
        <row r="149">
          <cell r="E149">
            <v>-72.797303439999993</v>
          </cell>
        </row>
        <row r="150">
          <cell r="E150">
            <v>1339.8607362483631</v>
          </cell>
        </row>
        <row r="151">
          <cell r="E151">
            <v>558.61676240999998</v>
          </cell>
        </row>
        <row r="152">
          <cell r="E152">
            <v>314.90620393</v>
          </cell>
        </row>
        <row r="154">
          <cell r="E154">
            <v>82.182598870000007</v>
          </cell>
        </row>
        <row r="155">
          <cell r="E155">
            <v>207.24490588999998</v>
          </cell>
        </row>
        <row r="156">
          <cell r="E156">
            <v>500.7603029</v>
          </cell>
        </row>
        <row r="157">
          <cell r="E157">
            <v>0.22544401</v>
          </cell>
        </row>
        <row r="158">
          <cell r="E158">
            <v>47.871102468547051</v>
          </cell>
        </row>
        <row r="160">
          <cell r="E160">
            <v>1775.8038740700001</v>
          </cell>
        </row>
        <row r="161">
          <cell r="E161">
            <v>72.11596591</v>
          </cell>
        </row>
        <row r="162">
          <cell r="E162">
            <v>156.13960971436865</v>
          </cell>
        </row>
        <row r="163">
          <cell r="E163">
            <v>7.5746098600000016</v>
          </cell>
        </row>
        <row r="164">
          <cell r="E164">
            <v>0.25025862999999998</v>
          </cell>
        </row>
        <row r="278">
          <cell r="E278">
            <v>2292.1750000000002</v>
          </cell>
        </row>
        <row r="281">
          <cell r="E281">
            <v>1034.03</v>
          </cell>
        </row>
        <row r="284">
          <cell r="E284">
            <v>1258.145</v>
          </cell>
        </row>
        <row r="287">
          <cell r="E287">
            <v>275.38362222091223</v>
          </cell>
        </row>
        <row r="290">
          <cell r="E290">
            <v>74.577688526239271</v>
          </cell>
        </row>
        <row r="291">
          <cell r="E291">
            <v>41.673095106409519</v>
          </cell>
        </row>
        <row r="294">
          <cell r="E294">
            <v>101.3323638639864</v>
          </cell>
        </row>
        <row r="300">
          <cell r="E300">
            <v>116.06215639200538</v>
          </cell>
        </row>
        <row r="301">
          <cell r="E301">
            <v>1.8900097891348784</v>
          </cell>
        </row>
        <row r="302">
          <cell r="E302">
            <v>130.66809035336718</v>
          </cell>
        </row>
        <row r="303">
          <cell r="E303">
            <v>44.061858741776277</v>
          </cell>
        </row>
        <row r="304">
          <cell r="E304">
            <v>71.370046358704002</v>
          </cell>
        </row>
        <row r="305">
          <cell r="E305">
            <v>89.628524804855985</v>
          </cell>
        </row>
        <row r="317">
          <cell r="E317">
            <v>758.73400000000004</v>
          </cell>
        </row>
        <row r="320">
          <cell r="E320">
            <v>39.18</v>
          </cell>
        </row>
        <row r="326">
          <cell r="E326">
            <v>62.816829507104529</v>
          </cell>
        </row>
        <row r="330">
          <cell r="E330">
            <v>622.69799999999998</v>
          </cell>
        </row>
        <row r="333">
          <cell r="E333">
            <v>108.958</v>
          </cell>
        </row>
        <row r="335">
          <cell r="E335">
            <v>492.85599999999999</v>
          </cell>
        </row>
        <row r="350">
          <cell r="E350">
            <v>107.63593737022981</v>
          </cell>
        </row>
        <row r="353">
          <cell r="E353">
            <v>84.803014444293765</v>
          </cell>
        </row>
        <row r="357">
          <cell r="E357">
            <v>96.418999999999997</v>
          </cell>
        </row>
      </sheetData>
      <sheetData sheetId="9"/>
      <sheetData sheetId="10"/>
      <sheetData sheetId="11">
        <row r="93">
          <cell r="B93">
            <v>5492.0141620957702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ial factors"/>
      <sheetName val="P&amp;L YTD DT"/>
      <sheetName val="Local adjustments"/>
      <sheetName val="Iskon actual adjustment"/>
      <sheetName val="P&amp;L YTD LOCAL"/>
      <sheetName val="Check of YTD adjustment"/>
      <sheetName val="SB ppt"/>
      <sheetName val="Input for SB material (word)"/>
      <sheetName val="Input for SB material (PPT)"/>
      <sheetName val="CFO prep."/>
      <sheetName val="IFRS 16"/>
      <sheetName val="Additional"/>
      <sheetName val="HAWA details  "/>
      <sheetName val="CT NF"/>
      <sheetName val="CT oFCF "/>
      <sheetName val="SF_overview"/>
      <sheetName val="oFCF_"/>
      <sheetName val="ifrs 15"/>
      <sheetName val="MOU per average subscriber"/>
      <sheetName val="SAC per GA"/>
    </sheetNames>
    <sheetDataSet>
      <sheetData sheetId="0"/>
      <sheetData sheetId="1"/>
      <sheetData sheetId="2"/>
      <sheetData sheetId="3"/>
      <sheetData sheetId="4">
        <row r="80">
          <cell r="DQ80">
            <v>-1605486560.5475042</v>
          </cell>
        </row>
        <row r="86">
          <cell r="DQ86">
            <v>-769027440.40667105</v>
          </cell>
        </row>
        <row r="737">
          <cell r="CM737">
            <v>88470593.243016869</v>
          </cell>
        </row>
      </sheetData>
      <sheetData sheetId="5"/>
      <sheetData sheetId="6"/>
      <sheetData sheetId="7">
        <row r="18">
          <cell r="D18">
            <v>3324.5363614432622</v>
          </cell>
        </row>
        <row r="19">
          <cell r="D19">
            <v>625.70732541618656</v>
          </cell>
        </row>
        <row r="20">
          <cell r="D20">
            <v>1495.2274910163428</v>
          </cell>
        </row>
        <row r="21">
          <cell r="D21">
            <v>309.9194054049716</v>
          </cell>
        </row>
        <row r="22">
          <cell r="D22">
            <v>782.89363492140797</v>
          </cell>
        </row>
        <row r="23">
          <cell r="D23">
            <v>918.25587731780558</v>
          </cell>
        </row>
        <row r="24">
          <cell r="D24">
            <v>1.0045700499999999</v>
          </cell>
        </row>
        <row r="55">
          <cell r="D55">
            <v>1824.2208533540256</v>
          </cell>
        </row>
        <row r="293">
          <cell r="D293">
            <v>94.435505962983257</v>
          </cell>
        </row>
        <row r="297">
          <cell r="D297">
            <v>1208.1091300320438</v>
          </cell>
        </row>
        <row r="298">
          <cell r="D298">
            <v>940.99478252730148</v>
          </cell>
        </row>
        <row r="299">
          <cell r="D299">
            <v>-93.019803866878007</v>
          </cell>
        </row>
        <row r="300">
          <cell r="D300">
            <v>79.587350783200804</v>
          </cell>
        </row>
        <row r="302">
          <cell r="D302">
            <v>2235.0499992012965</v>
          </cell>
        </row>
        <row r="304">
          <cell r="D304">
            <v>47.090170226588405</v>
          </cell>
        </row>
        <row r="305">
          <cell r="D305">
            <v>-1.1520721200000001</v>
          </cell>
        </row>
        <row r="306">
          <cell r="D306">
            <v>138.80300838279712</v>
          </cell>
        </row>
        <row r="308">
          <cell r="D308">
            <v>140.12911328353925</v>
          </cell>
        </row>
        <row r="310">
          <cell r="D310">
            <v>-14.443324168278671</v>
          </cell>
        </row>
        <row r="313">
          <cell r="D313">
            <v>98.682899672453189</v>
          </cell>
        </row>
        <row r="316">
          <cell r="D316">
            <v>2737.5804133444126</v>
          </cell>
        </row>
        <row r="325">
          <cell r="D325">
            <v>2177.9869576300002</v>
          </cell>
        </row>
        <row r="326">
          <cell r="D326">
            <v>6516.3685098400001</v>
          </cell>
        </row>
        <row r="327">
          <cell r="D327">
            <v>386.77829456000001</v>
          </cell>
        </row>
        <row r="328">
          <cell r="D328">
            <v>331.06098024005615</v>
          </cell>
        </row>
        <row r="329">
          <cell r="D329">
            <v>690.99763524495245</v>
          </cell>
        </row>
        <row r="330">
          <cell r="D330">
            <v>62.068815489999999</v>
          </cell>
        </row>
        <row r="331">
          <cell r="D331">
            <v>115.93158217</v>
          </cell>
        </row>
        <row r="332">
          <cell r="D332">
            <v>133.73281665000002</v>
          </cell>
        </row>
        <row r="334">
          <cell r="D334">
            <v>150.96175316999998</v>
          </cell>
        </row>
        <row r="335">
          <cell r="D335">
            <v>2.3966054400000001</v>
          </cell>
        </row>
        <row r="336">
          <cell r="D336">
            <v>1574.1772975836002</v>
          </cell>
        </row>
        <row r="337">
          <cell r="D337">
            <v>0.74633500999999991</v>
          </cell>
        </row>
        <row r="338">
          <cell r="D338">
            <v>211.65410753999998</v>
          </cell>
        </row>
        <row r="339">
          <cell r="D339">
            <v>77.476737930000013</v>
          </cell>
        </row>
        <row r="340">
          <cell r="D340">
            <v>3002.85870768</v>
          </cell>
        </row>
        <row r="341">
          <cell r="D341">
            <v>108.448968265548</v>
          </cell>
        </row>
        <row r="345">
          <cell r="D345">
            <v>10244.97739025</v>
          </cell>
        </row>
        <row r="346">
          <cell r="D346">
            <v>603.67923956560537</v>
          </cell>
        </row>
        <row r="347">
          <cell r="D347">
            <v>1.6533093026979975</v>
          </cell>
        </row>
        <row r="348">
          <cell r="D348">
            <v>-90.388852439999994</v>
          </cell>
        </row>
        <row r="349">
          <cell r="D349">
            <v>1245.6049065134898</v>
          </cell>
        </row>
        <row r="350">
          <cell r="D350">
            <v>588.19401247000008</v>
          </cell>
        </row>
        <row r="351">
          <cell r="D351">
            <v>313.01276838000001</v>
          </cell>
        </row>
        <row r="353">
          <cell r="D353">
            <v>82.030179680000003</v>
          </cell>
        </row>
        <row r="354">
          <cell r="D354">
            <v>210.34053519999998</v>
          </cell>
        </row>
        <row r="355">
          <cell r="D355">
            <v>484.00116938999997</v>
          </cell>
        </row>
        <row r="356">
          <cell r="D356">
            <v>0.22544401</v>
          </cell>
        </row>
        <row r="357">
          <cell r="D357">
            <v>48.078577189999997</v>
          </cell>
        </row>
        <row r="359">
          <cell r="D359">
            <v>1561.8389285300002</v>
          </cell>
        </row>
        <row r="360">
          <cell r="D360">
            <v>73.862457710000015</v>
          </cell>
        </row>
        <row r="361">
          <cell r="D361">
            <v>146.58089816576427</v>
          </cell>
        </row>
        <row r="362">
          <cell r="D362">
            <v>4.0322554899999998</v>
          </cell>
        </row>
        <row r="363">
          <cell r="D363">
            <v>25.92288473</v>
          </cell>
        </row>
        <row r="373">
          <cell r="D373">
            <v>713.87980158409425</v>
          </cell>
        </row>
        <row r="374">
          <cell r="D374">
            <v>2235.0499989653035</v>
          </cell>
        </row>
        <row r="375">
          <cell r="D375">
            <v>-157.74268084584958</v>
          </cell>
        </row>
        <row r="376">
          <cell r="D376">
            <v>16.810595629070551</v>
          </cell>
        </row>
        <row r="377">
          <cell r="D377">
            <v>-10.081413916208245</v>
          </cell>
        </row>
        <row r="378">
          <cell r="D378">
            <v>-267.52444510276996</v>
          </cell>
        </row>
        <row r="380">
          <cell r="D380">
            <v>71.774160674591698</v>
          </cell>
        </row>
        <row r="381">
          <cell r="D381">
            <v>1.4474203549808358</v>
          </cell>
        </row>
        <row r="382">
          <cell r="D382">
            <v>6.8516807909696009</v>
          </cell>
        </row>
        <row r="383">
          <cell r="D383">
            <v>0</v>
          </cell>
        </row>
        <row r="384">
          <cell r="D384">
            <v>958.11027573682577</v>
          </cell>
        </row>
        <row r="386">
          <cell r="D386">
            <v>-1780.9169851399865</v>
          </cell>
        </row>
        <row r="387">
          <cell r="D387">
            <v>0</v>
          </cell>
        </row>
        <row r="388">
          <cell r="D388">
            <v>0</v>
          </cell>
        </row>
        <row r="392">
          <cell r="D392">
            <v>-63.858066999999998</v>
          </cell>
        </row>
        <row r="393">
          <cell r="D393">
            <v>-646.33356070554271</v>
          </cell>
        </row>
        <row r="394">
          <cell r="D394">
            <v>-370.78501218213643</v>
          </cell>
        </row>
        <row r="395">
          <cell r="D395">
            <v>-457.07378056306322</v>
          </cell>
        </row>
        <row r="398">
          <cell r="D398">
            <v>-8.8855544421142465</v>
          </cell>
        </row>
        <row r="399">
          <cell r="D399">
            <v>2762.1362742084307</v>
          </cell>
        </row>
        <row r="400">
          <cell r="D400">
            <v>240.72243383816541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ial factors"/>
      <sheetName val="P&amp;L YTD DT"/>
      <sheetName val="Local adjustments"/>
      <sheetName val="Iskon actual adjustment"/>
      <sheetName val="P&amp;L YTD LOCAL"/>
      <sheetName val="Check of YTD adjustment"/>
      <sheetName val="SB ppt"/>
      <sheetName val="Input for SB material (word)"/>
      <sheetName val="Input for SB material (PPT)"/>
      <sheetName val="CFO prep."/>
      <sheetName val="IFRS 16"/>
      <sheetName val="Additional"/>
      <sheetName val="HAWA details  "/>
      <sheetName val="CT NF"/>
      <sheetName val="CT oFCF "/>
      <sheetName val="SF_overview"/>
      <sheetName val="oFCF_"/>
      <sheetName val="ifrs 15"/>
      <sheetName val="MOU per average subscriber"/>
      <sheetName val="SAC per G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7">
          <cell r="C17">
            <v>1774.6021381994187</v>
          </cell>
        </row>
        <row r="112">
          <cell r="B112">
            <v>2261.7959999999998</v>
          </cell>
          <cell r="D112">
            <v>2248.3230000000003</v>
          </cell>
        </row>
        <row r="113">
          <cell r="B113">
            <v>933.26300000000003</v>
          </cell>
        </row>
        <row r="114">
          <cell r="B114">
            <v>1328.5329999999999</v>
          </cell>
          <cell r="D114">
            <v>1230.9690000000001</v>
          </cell>
        </row>
        <row r="115">
          <cell r="B115">
            <v>225.3937086826239</v>
          </cell>
          <cell r="D115">
            <v>271.33906281219635</v>
          </cell>
        </row>
        <row r="116">
          <cell r="B116">
            <v>66.358867415219223</v>
          </cell>
        </row>
        <row r="117">
          <cell r="B117">
            <v>39.917515182068733</v>
          </cell>
          <cell r="D117">
            <v>38.180064180201143</v>
          </cell>
        </row>
        <row r="118">
          <cell r="B118">
            <v>85.18710057325103</v>
          </cell>
        </row>
        <row r="120">
          <cell r="B120">
            <v>167.52285946287512</v>
          </cell>
          <cell r="D120">
            <v>152.07000733221838</v>
          </cell>
        </row>
        <row r="121">
          <cell r="B121">
            <v>2.3320887218125876</v>
          </cell>
          <cell r="D121">
            <v>2.1054337016224358</v>
          </cell>
        </row>
        <row r="122">
          <cell r="B122">
            <v>123.47681001230836</v>
          </cell>
        </row>
        <row r="123">
          <cell r="B123">
            <v>45.575034718332162</v>
          </cell>
          <cell r="D123">
            <v>44.355918523886118</v>
          </cell>
        </row>
        <row r="124">
          <cell r="B124">
            <v>67.317211631818296</v>
          </cell>
          <cell r="D124">
            <v>70.393577791091403</v>
          </cell>
        </row>
        <row r="125">
          <cell r="B125">
            <v>94.168794767985048</v>
          </cell>
        </row>
        <row r="136">
          <cell r="C136">
            <v>805.22300000000007</v>
          </cell>
          <cell r="D136">
            <v>771.88900000000001</v>
          </cell>
        </row>
        <row r="137">
          <cell r="C137">
            <v>50.977999999999994</v>
          </cell>
        </row>
        <row r="138">
          <cell r="C138">
            <v>69.206305647941448</v>
          </cell>
          <cell r="D138">
            <v>62.222703572001535</v>
          </cell>
        </row>
        <row r="140">
          <cell r="C140">
            <v>616.87900000000002</v>
          </cell>
          <cell r="D140">
            <v>619.62699999999995</v>
          </cell>
        </row>
        <row r="141">
          <cell r="C141">
            <v>128.29599999999999</v>
          </cell>
        </row>
        <row r="142">
          <cell r="C142">
            <v>488.293069</v>
          </cell>
          <cell r="D142">
            <v>490.23500000000001</v>
          </cell>
        </row>
        <row r="143">
          <cell r="C143">
            <v>103.5615906064006</v>
          </cell>
          <cell r="D143">
            <v>106.35959862498491</v>
          </cell>
        </row>
        <row r="144">
          <cell r="C144">
            <v>86.775219779049323</v>
          </cell>
          <cell r="D144">
            <v>84.59487847197417</v>
          </cell>
        </row>
        <row r="145">
          <cell r="C145"/>
          <cell r="D145"/>
        </row>
        <row r="146">
          <cell r="C146">
            <v>116.01900000000001</v>
          </cell>
          <cell r="D146">
            <v>100.251</v>
          </cell>
        </row>
        <row r="164">
          <cell r="C164">
            <v>386.26100129691713</v>
          </cell>
          <cell r="D164">
            <v>413.4758894846567</v>
          </cell>
        </row>
        <row r="165">
          <cell r="C165">
            <v>0.21766061979888787</v>
          </cell>
          <cell r="D165">
            <v>0.23835525250201559</v>
          </cell>
        </row>
        <row r="204">
          <cell r="C204">
            <v>350.125</v>
          </cell>
          <cell r="D204">
            <v>358.19</v>
          </cell>
        </row>
        <row r="205">
          <cell r="C205">
            <v>119.47499999999999</v>
          </cell>
          <cell r="D205">
            <v>117.07</v>
          </cell>
        </row>
        <row r="206">
          <cell r="C206">
            <v>230.65</v>
          </cell>
          <cell r="D206">
            <v>241.12</v>
          </cell>
        </row>
        <row r="208">
          <cell r="C208">
            <v>111.53700000000001</v>
          </cell>
          <cell r="D208">
            <v>107.43</v>
          </cell>
        </row>
        <row r="210">
          <cell r="C210">
            <v>70.082999999999998</v>
          </cell>
          <cell r="D210">
            <v>81.417000000000002</v>
          </cell>
        </row>
        <row r="212">
          <cell r="C212">
            <v>65.272999999999996</v>
          </cell>
          <cell r="D212">
            <v>71.98</v>
          </cell>
        </row>
        <row r="221">
          <cell r="C221">
            <v>493.32725456623689</v>
          </cell>
          <cell r="D221">
            <v>477.79755922497066</v>
          </cell>
        </row>
        <row r="222">
          <cell r="C222">
            <v>395.41921106358643</v>
          </cell>
          <cell r="D222">
            <v>391.52845273866444</v>
          </cell>
        </row>
        <row r="223">
          <cell r="C223">
            <v>2.8455606100000002</v>
          </cell>
          <cell r="D223">
            <v>3.1860000000000005E-4</v>
          </cell>
        </row>
        <row r="224">
          <cell r="C224">
            <v>891.59202623982333</v>
          </cell>
          <cell r="D224">
            <v>869.32633056363511</v>
          </cell>
        </row>
        <row r="234">
          <cell r="C234">
            <v>232.01829063785064</v>
          </cell>
          <cell r="D234">
            <v>218.14074495002887</v>
          </cell>
        </row>
        <row r="235">
          <cell r="C235">
            <v>241.26880109802482</v>
          </cell>
          <cell r="D235">
            <v>225.59052745838321</v>
          </cell>
        </row>
        <row r="236">
          <cell r="C236">
            <v>135.45262945077033</v>
          </cell>
          <cell r="D236">
            <v>177.53639668336587</v>
          </cell>
        </row>
        <row r="237">
          <cell r="C237">
            <v>0.24286416</v>
          </cell>
          <cell r="D237">
            <v>0.24020749999999999</v>
          </cell>
        </row>
        <row r="238">
          <cell r="C238">
            <v>608.98258534664581</v>
          </cell>
          <cell r="D238">
            <v>621.50787659177797</v>
          </cell>
        </row>
        <row r="249">
          <cell r="C249">
            <v>78.540498379999974</v>
          </cell>
          <cell r="D249">
            <v>26.31515134</v>
          </cell>
        </row>
        <row r="259">
          <cell r="C259">
            <v>133.37160443000002</v>
          </cell>
          <cell r="D259">
            <v>109.24290171999999</v>
          </cell>
        </row>
        <row r="260">
          <cell r="C260">
            <v>133.37160443000002</v>
          </cell>
          <cell r="D260">
            <v>109.24290171999999</v>
          </cell>
        </row>
        <row r="262">
          <cell r="C262">
            <v>0.14685172999999987</v>
          </cell>
          <cell r="D262">
            <v>0.18039095000000002</v>
          </cell>
        </row>
        <row r="373">
          <cell r="C373">
            <v>230.258771654241</v>
          </cell>
          <cell r="D373">
            <v>177.04982879090423</v>
          </cell>
        </row>
        <row r="374">
          <cell r="C374">
            <v>497.10203075010804</v>
          </cell>
          <cell r="D374">
            <v>476.90128846964723</v>
          </cell>
        </row>
        <row r="375">
          <cell r="C375">
            <v>-148.52045474156657</v>
          </cell>
          <cell r="D375">
            <v>-149.38908769103767</v>
          </cell>
        </row>
        <row r="376">
          <cell r="C376">
            <v>114.15855540460365</v>
          </cell>
          <cell r="D376">
            <v>7.4233272556359484</v>
          </cell>
        </row>
        <row r="377">
          <cell r="C377">
            <v>-11.596036263830007</v>
          </cell>
          <cell r="D377">
            <v>-36.557824061915113</v>
          </cell>
        </row>
        <row r="378">
          <cell r="C378">
            <v>-122.35301883345633</v>
          </cell>
          <cell r="D378">
            <v>-65.952690232048226</v>
          </cell>
        </row>
        <row r="379">
          <cell r="C379">
            <v>559.0498479700999</v>
          </cell>
          <cell r="D379">
            <v>409.47484253118648</v>
          </cell>
        </row>
        <row r="380">
          <cell r="C380">
            <v>1.4034701205983344</v>
          </cell>
          <cell r="D380">
            <v>83.439322700925587</v>
          </cell>
        </row>
        <row r="381">
          <cell r="C381">
            <v>0.38652217999999999</v>
          </cell>
          <cell r="D381">
            <v>0.31794507</v>
          </cell>
        </row>
        <row r="382">
          <cell r="C382">
            <v>4.0418830159905701</v>
          </cell>
          <cell r="D382">
            <v>3.7597928776198404</v>
          </cell>
        </row>
        <row r="383">
          <cell r="C383">
            <v>0</v>
          </cell>
          <cell r="D383">
            <v>0</v>
          </cell>
        </row>
        <row r="384">
          <cell r="C384">
            <v>0</v>
          </cell>
          <cell r="D384">
            <v>0</v>
          </cell>
        </row>
        <row r="385">
          <cell r="C385">
            <v>5.8318753165889046</v>
          </cell>
          <cell r="D385">
            <v>87.51706064854541</v>
          </cell>
        </row>
        <row r="386">
          <cell r="C386">
            <v>-280.07110540067379</v>
          </cell>
          <cell r="D386">
            <v>-369.84359069402433</v>
          </cell>
        </row>
        <row r="387">
          <cell r="C387">
            <v>-29.650100013219905</v>
          </cell>
          <cell r="D387">
            <v>0</v>
          </cell>
        </row>
        <row r="388">
          <cell r="C388">
            <v>-0.48566947148003858</v>
          </cell>
          <cell r="D388">
            <v>-0.55773864306788701</v>
          </cell>
        </row>
        <row r="389">
          <cell r="C389">
            <v>-310.20687488537374</v>
          </cell>
          <cell r="D389">
            <v>-370.40132933709219</v>
          </cell>
        </row>
        <row r="390">
          <cell r="C390">
            <v>-304.37499956878486</v>
          </cell>
          <cell r="D390">
            <v>-282.8842686885468</v>
          </cell>
        </row>
        <row r="391">
          <cell r="C391"/>
          <cell r="D391"/>
        </row>
        <row r="392">
          <cell r="C392">
            <v>-22.911389439999997</v>
          </cell>
          <cell r="D392">
            <v>-48.059837999999999</v>
          </cell>
        </row>
        <row r="393">
          <cell r="C393">
            <v>-0.85626752138585993</v>
          </cell>
          <cell r="D393">
            <v>-8.8920044154640485E-2</v>
          </cell>
        </row>
        <row r="394">
          <cell r="C394">
            <v>-55.790176147273051</v>
          </cell>
          <cell r="D394">
            <v>-97.914809395266559</v>
          </cell>
        </row>
        <row r="395">
          <cell r="C395">
            <v>-121.32417540199789</v>
          </cell>
          <cell r="D395">
            <v>-121.04325647850794</v>
          </cell>
        </row>
        <row r="396">
          <cell r="C396">
            <v>-200.88200851065682</v>
          </cell>
          <cell r="D396">
            <v>-267.10682391792915</v>
          </cell>
        </row>
        <row r="397">
          <cell r="C397">
            <v>-200.88200851065682</v>
          </cell>
          <cell r="D397">
            <v>-267.10682391792915</v>
          </cell>
        </row>
        <row r="398">
          <cell r="C398">
            <v>2.8167958500000001</v>
          </cell>
          <cell r="D398">
            <v>6.8042977699999998</v>
          </cell>
        </row>
        <row r="399">
          <cell r="C399">
            <v>3136.6181990199998</v>
          </cell>
          <cell r="D399">
            <v>2762.1362742084307</v>
          </cell>
        </row>
        <row r="400">
          <cell r="C400">
            <v>56.609635740658291</v>
          </cell>
          <cell r="D400">
            <v>-133.71195230528946</v>
          </cell>
        </row>
        <row r="401">
          <cell r="C401">
            <v>3193.2278347606584</v>
          </cell>
          <cell r="D401">
            <v>2628.4243219031414</v>
          </cell>
        </row>
      </sheetData>
      <sheetData sheetId="8">
        <row r="14">
          <cell r="C14">
            <v>796.90496268663048</v>
          </cell>
        </row>
        <row r="126">
          <cell r="C126">
            <v>2334.9941864639104</v>
          </cell>
          <cell r="E126">
            <v>2393.2519651999996</v>
          </cell>
        </row>
        <row r="127">
          <cell r="C127">
            <v>6389.7597593360897</v>
          </cell>
          <cell r="E127">
            <v>6400.84010382</v>
          </cell>
        </row>
        <row r="128">
          <cell r="C128">
            <v>388.3423209</v>
          </cell>
          <cell r="E128">
            <v>384.23968868000003</v>
          </cell>
        </row>
        <row r="129">
          <cell r="C129">
            <v>347.32816276418839</v>
          </cell>
          <cell r="E129">
            <v>323.35066214563739</v>
          </cell>
        </row>
        <row r="130">
          <cell r="C130">
            <v>709.40639460547402</v>
          </cell>
          <cell r="E130">
            <v>717.63658542395501</v>
          </cell>
        </row>
        <row r="131">
          <cell r="C131">
            <v>50.938271799999995</v>
          </cell>
          <cell r="E131">
            <v>50.856079999999999</v>
          </cell>
        </row>
        <row r="132">
          <cell r="C132">
            <v>97.657317180000007</v>
          </cell>
          <cell r="E132">
            <v>102.10340912000001</v>
          </cell>
        </row>
        <row r="133">
          <cell r="C133">
            <v>128.73350074999999</v>
          </cell>
          <cell r="E133">
            <v>137.00989834000001</v>
          </cell>
        </row>
        <row r="134">
          <cell r="C134">
            <v>10447.15991379966</v>
          </cell>
          <cell r="E134">
            <v>10509.288392729593</v>
          </cell>
        </row>
        <row r="135">
          <cell r="C135">
            <v>158.45409793000002</v>
          </cell>
          <cell r="E135">
            <v>192.96785957</v>
          </cell>
        </row>
        <row r="136">
          <cell r="C136">
            <v>68.484880650000008</v>
          </cell>
          <cell r="E136">
            <v>0</v>
          </cell>
        </row>
        <row r="137">
          <cell r="C137">
            <v>1519.7940484000001</v>
          </cell>
          <cell r="E137">
            <v>1531.0460416999997</v>
          </cell>
        </row>
        <row r="138">
          <cell r="C138">
            <v>928.27301320000004</v>
          </cell>
          <cell r="E138">
            <v>950.23172180000006</v>
          </cell>
        </row>
        <row r="139">
          <cell r="C139">
            <v>230.55370697999999</v>
          </cell>
          <cell r="E139">
            <v>220.96568468000001</v>
          </cell>
        </row>
        <row r="140">
          <cell r="C140">
            <v>71.083776409999999</v>
          </cell>
          <cell r="E140">
            <v>69.880577389999999</v>
          </cell>
        </row>
        <row r="141">
          <cell r="C141">
            <v>2762.13627421</v>
          </cell>
          <cell r="E141">
            <v>2628.4243219</v>
          </cell>
        </row>
        <row r="142">
          <cell r="C142">
            <v>141.57527049001718</v>
          </cell>
          <cell r="E142">
            <v>135.94787151102716</v>
          </cell>
        </row>
        <row r="143">
          <cell r="C143">
            <v>5880.355068270017</v>
          </cell>
          <cell r="E143">
            <v>5729.4640785510273</v>
          </cell>
        </row>
        <row r="144">
          <cell r="C144">
            <v>16327.414982069677</v>
          </cell>
          <cell r="E144">
            <v>16238.752471280621</v>
          </cell>
        </row>
        <row r="145">
          <cell r="C145"/>
          <cell r="E145"/>
        </row>
        <row r="146">
          <cell r="C146">
            <v>10244.97739025</v>
          </cell>
          <cell r="E146">
            <v>10244.97739025</v>
          </cell>
        </row>
        <row r="147">
          <cell r="C147">
            <v>564.67838846702955</v>
          </cell>
          <cell r="E147">
            <v>564.67879497999991</v>
          </cell>
        </row>
        <row r="148">
          <cell r="C148">
            <v>-10.353125417302003</v>
          </cell>
          <cell r="E148">
            <v>4.6216382481840661</v>
          </cell>
        </row>
        <row r="149">
          <cell r="C149">
            <v>-72.774264790000004</v>
          </cell>
          <cell r="E149">
            <v>-108.43835734000001</v>
          </cell>
        </row>
        <row r="150">
          <cell r="C150">
            <v>1260.1294879126881</v>
          </cell>
          <cell r="E150">
            <v>2006.3353524850597</v>
          </cell>
        </row>
        <row r="151">
          <cell r="C151">
            <v>739.54807714999993</v>
          </cell>
          <cell r="E151">
            <v>149.11153303845938</v>
          </cell>
        </row>
        <row r="152">
          <cell r="C152">
            <v>327.68746463000002</v>
          </cell>
          <cell r="E152">
            <v>325.83494242</v>
          </cell>
        </row>
        <row r="153">
          <cell r="C153">
            <v>13053.893418202419</v>
          </cell>
          <cell r="E153">
            <v>13187.121294081704</v>
          </cell>
        </row>
        <row r="154">
          <cell r="C154">
            <v>85.592707455566597</v>
          </cell>
          <cell r="E154">
            <v>81.332650599999994</v>
          </cell>
        </row>
        <row r="155">
          <cell r="C155">
            <v>245.59048422811514</v>
          </cell>
          <cell r="E155">
            <v>248.02716504999998</v>
          </cell>
        </row>
        <row r="156">
          <cell r="C156">
            <v>465.18840358631826</v>
          </cell>
          <cell r="E156">
            <v>499.13419062000003</v>
          </cell>
        </row>
        <row r="157">
          <cell r="C157">
            <v>0.36316303000000005</v>
          </cell>
          <cell r="E157">
            <v>0.26025989425588003</v>
          </cell>
        </row>
        <row r="158">
          <cell r="C158">
            <v>42.305991069999997</v>
          </cell>
          <cell r="E158">
            <v>50.207369499999999</v>
          </cell>
        </row>
        <row r="159">
          <cell r="C159">
            <v>839.04074936999996</v>
          </cell>
          <cell r="E159">
            <v>878.96163566425594</v>
          </cell>
        </row>
        <row r="160">
          <cell r="C160">
            <v>2160.5828657318848</v>
          </cell>
          <cell r="E160">
            <v>1891.4308030299999</v>
          </cell>
        </row>
        <row r="161">
          <cell r="C161">
            <v>84.851408489999997</v>
          </cell>
          <cell r="E161">
            <v>66.643966419999984</v>
          </cell>
        </row>
        <row r="162">
          <cell r="C162">
            <v>183.47813333584261</v>
          </cell>
          <cell r="E162">
            <v>160.5164940471428</v>
          </cell>
        </row>
        <row r="163">
          <cell r="C163">
            <v>5.2181483000000002</v>
          </cell>
          <cell r="E163">
            <v>4.8816944299999996</v>
          </cell>
        </row>
        <row r="164">
          <cell r="C164">
            <v>0.25025862999999998</v>
          </cell>
          <cell r="E164">
            <v>49.196583609999998</v>
          </cell>
        </row>
        <row r="165">
          <cell r="C165">
            <v>2434.3808144877275</v>
          </cell>
          <cell r="E165">
            <v>2172.6695415371428</v>
          </cell>
        </row>
        <row r="166">
          <cell r="C166">
            <v>3273.4215638577275</v>
          </cell>
          <cell r="E166">
            <v>3051.6311772013987</v>
          </cell>
        </row>
        <row r="167">
          <cell r="C167">
            <v>16327.314982060147</v>
          </cell>
          <cell r="E167">
            <v>16238.752471283104</v>
          </cell>
        </row>
      </sheetData>
      <sheetData sheetId="9"/>
      <sheetData sheetId="10"/>
      <sheetData sheetId="11">
        <row r="93">
          <cell r="B93">
            <v>1734.7043337388184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T Group summary with CT"/>
      <sheetName val="HT Group summary wo CT"/>
      <sheetName val="HT Group P&amp;L TOTAL"/>
      <sheetName val="HT Group P&amp;L with CT"/>
      <sheetName val="HT Group P&amp;L wo CT"/>
      <sheetName val="HT Group BS TOTAL"/>
      <sheetName val="HT Group BS with CT"/>
      <sheetName val="HT Group BS wo CT"/>
      <sheetName val="HT Group CF TOTAL"/>
      <sheetName val="HT Group CF with CT"/>
      <sheetName val="HT Group CF wo CT"/>
      <sheetName val="HT Group OFCF with CT"/>
      <sheetName val="HT Group OFCF wo CT"/>
      <sheetName val="HT Group Capex"/>
      <sheetName val="HT Group KPIs"/>
      <sheetName val="HT Group KPIs CT change v2"/>
      <sheetName val="Segment RES"/>
      <sheetName val="Segment RES wo CT"/>
      <sheetName val="RES NF"/>
      <sheetName val="Segment BUS"/>
      <sheetName val="Segment BUS wo CT"/>
      <sheetName val="BUS NF"/>
      <sheetName val="Segment NTSF"/>
      <sheetName val="Segment OT"/>
      <sheetName val="Segment CT"/>
      <sheetName val="CT NF DT view"/>
      <sheetName val="Segment P&amp;L Bridge"/>
      <sheetName val="HT Inc P&amp;L"/>
      <sheetName val="CT P&amp;L"/>
      <sheetName val="OT"/>
      <sheetName val="CT"/>
      <sheetName val="Quarterly Overvi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6">
          <cell r="B6">
            <v>624.21510847504487</v>
          </cell>
          <cell r="D6">
            <v>611.82647161416844</v>
          </cell>
        </row>
        <row r="7">
          <cell r="B7">
            <v>304.68417766083013</v>
          </cell>
          <cell r="D7">
            <v>308.87113310910854</v>
          </cell>
        </row>
        <row r="8">
          <cell r="B8">
            <v>-355.37634250587496</v>
          </cell>
          <cell r="D8">
            <v>-349.89892799043082</v>
          </cell>
        </row>
        <row r="9">
          <cell r="B9">
            <v>53.637599370000025</v>
          </cell>
          <cell r="D9">
            <v>57.212674353259793</v>
          </cell>
        </row>
        <row r="10">
          <cell r="B10">
            <v>0</v>
          </cell>
          <cell r="D10">
            <v>45.696967495294103</v>
          </cell>
        </row>
        <row r="11">
          <cell r="B11">
            <v>627.16054299999996</v>
          </cell>
          <cell r="D11">
            <v>673.70831858140002</v>
          </cell>
        </row>
        <row r="12">
          <cell r="B12">
            <v>59.32115421999999</v>
          </cell>
          <cell r="D12">
            <v>32.309700049999996</v>
          </cell>
        </row>
        <row r="13">
          <cell r="B13">
            <v>567.83938877999992</v>
          </cell>
          <cell r="D13">
            <v>641.39861853140007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ial factors"/>
      <sheetName val="P&amp;L YTD DT"/>
      <sheetName val="Local adjustments"/>
      <sheetName val="Iskon actual adjustment"/>
      <sheetName val="P&amp;L YTD LOCAL"/>
      <sheetName val="Check of YTD adjustment"/>
      <sheetName val="SB ppt"/>
      <sheetName val="Input for SB material (word)"/>
      <sheetName val="Input for SB material (PPT)"/>
      <sheetName val="CFO prep."/>
      <sheetName val="IFRS 16"/>
      <sheetName val="Additional"/>
      <sheetName val="HAWA details  "/>
      <sheetName val="CT NF"/>
      <sheetName val="CT oFCF "/>
      <sheetName val="SF_overview"/>
      <sheetName val="CT NF_"/>
      <sheetName val="oFCF_"/>
      <sheetName val="ifrs 15"/>
    </sheetNames>
    <sheetDataSet>
      <sheetData sheetId="0"/>
      <sheetData sheetId="1"/>
      <sheetData sheetId="2"/>
      <sheetData sheetId="3"/>
      <sheetData sheetId="4">
        <row r="126">
          <cell r="BG126">
            <v>735178914.75833678</v>
          </cell>
          <cell r="DK126">
            <v>760408713.67395759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ial factors"/>
      <sheetName val="P&amp;L YTD DT"/>
      <sheetName val="Local adjustments"/>
      <sheetName val="P&amp;L YTD LOCAL"/>
      <sheetName val="Check of YTD adjustment"/>
      <sheetName val="Input for SB material (word)"/>
      <sheetName val="Input for SB material (PPT)"/>
      <sheetName val="SB ppt"/>
      <sheetName val="CFO prep."/>
      <sheetName val="Additional"/>
      <sheetName val="HAWA details  "/>
      <sheetName val="CT NF"/>
      <sheetName val="CT oFCF "/>
      <sheetName val="SF_overview"/>
      <sheetName val="CT NF_"/>
      <sheetName val="oFCF_"/>
      <sheetName val="ifrs 15"/>
    </sheetNames>
    <sheetDataSet>
      <sheetData sheetId="0"/>
      <sheetData sheetId="1"/>
      <sheetData sheetId="2"/>
      <sheetData sheetId="3">
        <row r="118">
          <cell r="BG118">
            <v>2243026794.4106116</v>
          </cell>
          <cell r="DG118">
            <v>2389018827.386425</v>
          </cell>
        </row>
        <row r="121">
          <cell r="BG121">
            <v>2344581631.170619</v>
          </cell>
          <cell r="DG121">
            <v>2427202569.5744414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1"/>
      <sheetName val="EurotoolsXRates"/>
    </sheetNames>
    <sheetDataSet>
      <sheetData sheetId="0" refreshError="1">
        <row r="2">
          <cell r="H2" t="str">
            <v>falscheverknüpfung</v>
          </cell>
          <cell r="J2" t="str">
            <v>falscheverknüpfung</v>
          </cell>
          <cell r="K2" t="str">
            <v>falscheverknüpfung</v>
          </cell>
        </row>
        <row r="19">
          <cell r="E19" t="str">
            <v>falscheverknüpfung</v>
          </cell>
          <cell r="F19" t="str">
            <v>falscheverknüpfung</v>
          </cell>
          <cell r="G19" t="str">
            <v>falscheverknüpfung</v>
          </cell>
          <cell r="H19" t="str">
            <v>falscheverknüpfung</v>
          </cell>
          <cell r="I19" t="str">
            <v>falscheverknüpfung</v>
          </cell>
          <cell r="J19" t="str">
            <v>falscheverknüpfung</v>
          </cell>
          <cell r="K19" t="str">
            <v>falscheverknüpfung</v>
          </cell>
          <cell r="L19" t="str">
            <v>falscheverknüpfung</v>
          </cell>
        </row>
        <row r="20">
          <cell r="E20" t="str">
            <v>falscheverknüpfung</v>
          </cell>
          <cell r="F20" t="str">
            <v>falscheverknüpfung</v>
          </cell>
          <cell r="G20" t="str">
            <v>falscheverknüpfung</v>
          </cell>
          <cell r="H20" t="str">
            <v>falscheverknüpfung</v>
          </cell>
          <cell r="I20" t="str">
            <v>falscheverknüpfung</v>
          </cell>
          <cell r="J20" t="str">
            <v>falscheverknüpfung</v>
          </cell>
          <cell r="K20" t="str">
            <v>falscheverknüpfung</v>
          </cell>
          <cell r="L20" t="str">
            <v>falscheverknüpfung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_Monate"/>
      <sheetName val="GuV_Detail"/>
      <sheetName val="GuV_Jahr"/>
      <sheetName val="GuV_PKT"/>
      <sheetName val="GuV_Detail_PKT"/>
      <sheetName val="Conf"/>
      <sheetName val="Tabelle1"/>
      <sheetName val="Retrieve_Gu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D1" t="str">
            <v>E1000.LOCAL_Input</v>
          </cell>
          <cell r="O1" t="str">
            <v>Ist1999</v>
          </cell>
          <cell r="AE1" t="str">
            <v>M.YTD</v>
          </cell>
        </row>
      </sheetData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_Monate"/>
      <sheetName val="GuV_Detail"/>
      <sheetName val="GuV_Jahr"/>
      <sheetName val="GuV_PKT"/>
      <sheetName val="GuV_Detail_PKT"/>
      <sheetName val="Conf"/>
      <sheetName val="Retrieve_GuV"/>
      <sheetName val="Tabel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D1" t="str">
            <v>E1000.LOCAL_Input</v>
          </cell>
          <cell r="O1" t="str">
            <v>Ist1999</v>
          </cell>
          <cell r="AE1" t="str">
            <v>M.YTD</v>
          </cell>
        </row>
      </sheetData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249977111117893"/>
    <outlinePr summaryBelow="0"/>
    <pageSetUpPr fitToPage="1"/>
  </sheetPr>
  <dimension ref="A2:AI166"/>
  <sheetViews>
    <sheetView showGridLines="0" zoomScale="70" zoomScaleNormal="70" workbookViewId="0">
      <pane xSplit="1" ySplit="4" topLeftCell="B5" activePane="bottomRight" state="frozen"/>
      <selection activeCell="J15" sqref="J15"/>
      <selection pane="topRight" activeCell="J15" sqref="J15"/>
      <selection pane="bottomLeft" activeCell="J15" sqref="J15"/>
      <selection pane="bottomRight" activeCell="A41" sqref="A41:I41"/>
    </sheetView>
  </sheetViews>
  <sheetFormatPr defaultColWidth="9.109375" defaultRowHeight="13.2" outlineLevelRow="1" outlineLevelCol="1"/>
  <cols>
    <col min="1" max="1" width="51.6640625" style="37" customWidth="1"/>
    <col min="2" max="6" width="11.44140625" style="37" customWidth="1"/>
    <col min="7" max="8" width="11.5546875" style="37" customWidth="1"/>
    <col min="9" max="9" width="11.44140625" style="28" customWidth="1"/>
    <col min="10" max="11" width="11.44140625" style="37" customWidth="1"/>
    <col min="12" max="13" width="11.44140625" style="28" customWidth="1"/>
    <col min="14" max="14" width="10.88671875" style="28" customWidth="1"/>
    <col min="15" max="15" width="12.109375" style="28" customWidth="1"/>
    <col min="16" max="16" width="5.109375" style="28" customWidth="1"/>
    <col min="17" max="17" width="16.44140625" style="37" hidden="1" customWidth="1" outlineLevel="1"/>
    <col min="18" max="18" width="12.44140625" style="28" customWidth="1" collapsed="1"/>
    <col min="19" max="19" width="12.44140625" style="28" customWidth="1"/>
    <col min="20" max="20" width="12.44140625" style="37" customWidth="1"/>
    <col min="21" max="22" width="12.44140625" style="28" customWidth="1"/>
    <col min="23" max="23" width="12.44140625" style="37" customWidth="1" collapsed="1"/>
    <col min="24" max="24" width="9.109375" style="111" customWidth="1"/>
    <col min="25" max="25" width="9.109375" style="247" customWidth="1"/>
    <col min="26" max="35" width="9.109375" style="28" customWidth="1"/>
    <col min="36" max="16384" width="9.109375" style="28"/>
  </cols>
  <sheetData>
    <row r="2" spans="1:35" ht="14.4">
      <c r="A2" s="136" t="s">
        <v>0</v>
      </c>
      <c r="B2" s="136"/>
      <c r="C2" s="270"/>
      <c r="D2" s="270"/>
      <c r="E2" s="270"/>
      <c r="F2" s="270"/>
      <c r="G2" s="270"/>
      <c r="H2" s="270"/>
      <c r="I2" s="94"/>
      <c r="J2" s="270"/>
      <c r="K2" s="270"/>
      <c r="L2" s="94"/>
      <c r="M2" s="94"/>
      <c r="N2" s="94"/>
      <c r="O2" s="94"/>
      <c r="Q2" s="297"/>
      <c r="R2" s="297" t="s">
        <v>152</v>
      </c>
      <c r="S2" s="343"/>
      <c r="T2" s="178"/>
      <c r="U2" s="130"/>
      <c r="V2" s="130"/>
      <c r="W2" s="227"/>
    </row>
    <row r="3" spans="1:35" ht="24.75" customHeight="1">
      <c r="A3" s="436" t="s">
        <v>189</v>
      </c>
      <c r="B3" s="91" t="s">
        <v>156</v>
      </c>
      <c r="C3" s="91" t="s">
        <v>116</v>
      </c>
      <c r="D3" s="91" t="s">
        <v>157</v>
      </c>
      <c r="E3" s="91" t="s">
        <v>118</v>
      </c>
      <c r="F3" s="91" t="s">
        <v>119</v>
      </c>
      <c r="G3" s="91" t="s">
        <v>120</v>
      </c>
      <c r="H3" s="91" t="s">
        <v>121</v>
      </c>
      <c r="I3" s="91" t="s">
        <v>156</v>
      </c>
      <c r="J3" s="91" t="s">
        <v>116</v>
      </c>
      <c r="K3" s="91" t="s">
        <v>157</v>
      </c>
      <c r="L3" s="91" t="s">
        <v>118</v>
      </c>
      <c r="M3" s="91" t="s">
        <v>119</v>
      </c>
      <c r="N3" s="91" t="s">
        <v>120</v>
      </c>
      <c r="O3" s="91" t="s">
        <v>121</v>
      </c>
      <c r="P3" s="131"/>
      <c r="Q3" s="328" t="s">
        <v>196</v>
      </c>
      <c r="R3" s="431" t="s">
        <v>226</v>
      </c>
      <c r="S3" s="431" t="s">
        <v>232</v>
      </c>
      <c r="T3" s="431" t="s">
        <v>238</v>
      </c>
      <c r="U3" s="431" t="s">
        <v>228</v>
      </c>
      <c r="V3" s="433" t="s">
        <v>233</v>
      </c>
      <c r="W3" s="433" t="s">
        <v>239</v>
      </c>
    </row>
    <row r="4" spans="1:35" ht="22.5" customHeight="1">
      <c r="A4" s="437"/>
      <c r="B4" s="92">
        <v>2019</v>
      </c>
      <c r="C4" s="92">
        <v>2019</v>
      </c>
      <c r="D4" s="92">
        <v>2019</v>
      </c>
      <c r="E4" s="92">
        <v>2019</v>
      </c>
      <c r="F4" s="92">
        <v>2019</v>
      </c>
      <c r="G4" s="92">
        <v>2019</v>
      </c>
      <c r="H4" s="92">
        <v>2019</v>
      </c>
      <c r="I4" s="92">
        <v>2020</v>
      </c>
      <c r="J4" s="92">
        <v>2020</v>
      </c>
      <c r="K4" s="92">
        <v>2020</v>
      </c>
      <c r="L4" s="92">
        <v>2020</v>
      </c>
      <c r="M4" s="92">
        <v>2020</v>
      </c>
      <c r="N4" s="92">
        <v>2020</v>
      </c>
      <c r="O4" s="92">
        <v>2020</v>
      </c>
      <c r="P4" s="131"/>
      <c r="Q4" s="92" t="s">
        <v>197</v>
      </c>
      <c r="R4" s="432"/>
      <c r="S4" s="432"/>
      <c r="T4" s="432"/>
      <c r="U4" s="432"/>
      <c r="V4" s="434"/>
      <c r="W4" s="434"/>
    </row>
    <row r="5" spans="1:35" ht="17.399999999999999">
      <c r="A5" s="137" t="s">
        <v>101</v>
      </c>
      <c r="B5" s="64">
        <v>796.90496268663048</v>
      </c>
      <c r="C5" s="64">
        <f>+D5-B5</f>
        <v>843.77792614510952</v>
      </c>
      <c r="D5" s="64">
        <v>1640.68288883174</v>
      </c>
      <c r="E5" s="64">
        <f>+F5-D5</f>
        <v>981.81038827152588</v>
      </c>
      <c r="F5" s="64">
        <v>2622.4932771032659</v>
      </c>
      <c r="G5" s="64">
        <f t="shared" ref="G5:G11" si="0">+H5-F5</f>
        <v>841.13195525557012</v>
      </c>
      <c r="H5" s="64">
        <v>3463.625232358836</v>
      </c>
      <c r="I5" s="64">
        <v>768.68346915529185</v>
      </c>
      <c r="J5" s="64">
        <f>+K5-I5</f>
        <v>771.53111470698047</v>
      </c>
      <c r="K5" s="64">
        <v>1540.2145838622723</v>
      </c>
      <c r="L5" s="64">
        <f>+M5-K5</f>
        <v>907.18753195204272</v>
      </c>
      <c r="M5" s="64">
        <f>+'[60]Input for SB material (word)'!$D18</f>
        <v>2447.402115814315</v>
      </c>
      <c r="N5" s="64">
        <f t="shared" ref="L5:N36" si="1">+O5-M5</f>
        <v>877.13424562894716</v>
      </c>
      <c r="O5" s="64">
        <f>+'[61]Input for SB material (word)'!$D18</f>
        <v>3324.5363614432622</v>
      </c>
      <c r="P5" s="399"/>
      <c r="Q5" s="64">
        <f>+I5-B5</f>
        <v>-28.221493531338638</v>
      </c>
      <c r="R5" s="64">
        <f>+C5-B5</f>
        <v>46.872963458479035</v>
      </c>
      <c r="S5" s="64">
        <f>+E5-C5</f>
        <v>138.03246212641636</v>
      </c>
      <c r="T5" s="64">
        <f>+G5-E5</f>
        <v>-140.67843301595576</v>
      </c>
      <c r="U5" s="64">
        <f>+J5-I5</f>
        <v>2.847645551688629</v>
      </c>
      <c r="V5" s="64">
        <f t="shared" ref="V5:V34" si="2">+L5-J5</f>
        <v>135.65641724506224</v>
      </c>
      <c r="W5" s="64">
        <f>+N5-L5</f>
        <v>-30.053286323095563</v>
      </c>
      <c r="X5" s="383">
        <f>+(I5-B5)-Q5</f>
        <v>0</v>
      </c>
      <c r="Y5" s="246"/>
      <c r="Z5" s="132"/>
      <c r="AA5" s="132"/>
      <c r="AB5" s="132"/>
      <c r="AC5" s="132"/>
      <c r="AD5" s="133"/>
      <c r="AE5" s="133"/>
      <c r="AF5" s="68"/>
      <c r="AG5" s="68"/>
      <c r="AH5" s="68"/>
      <c r="AI5" s="68"/>
    </row>
    <row r="6" spans="1:35" ht="17.399999999999999">
      <c r="A6" s="137" t="s">
        <v>104</v>
      </c>
      <c r="B6" s="64">
        <v>183.83465552618938</v>
      </c>
      <c r="C6" s="64">
        <f t="shared" ref="C6" si="3">+D6-B6</f>
        <v>182.15552196110215</v>
      </c>
      <c r="D6" s="64">
        <v>365.99017748729153</v>
      </c>
      <c r="E6" s="64">
        <f t="shared" ref="E6:E11" si="4">+F6-D6</f>
        <v>179.08066713450575</v>
      </c>
      <c r="F6" s="64">
        <v>545.07084462179728</v>
      </c>
      <c r="G6" s="64">
        <f t="shared" si="0"/>
        <v>161.40263456814318</v>
      </c>
      <c r="H6" s="64">
        <v>706.47347918994046</v>
      </c>
      <c r="I6" s="64">
        <v>157.86798466293334</v>
      </c>
      <c r="J6" s="64">
        <f t="shared" ref="J6:J13" si="5">+K6-I6</f>
        <v>157.75565808010384</v>
      </c>
      <c r="K6" s="64">
        <v>315.62364274303718</v>
      </c>
      <c r="L6" s="64">
        <f t="shared" si="1"/>
        <v>157.56245950075402</v>
      </c>
      <c r="M6" s="64">
        <f>+'[60]Input for SB material (word)'!$D19</f>
        <v>473.1861022437912</v>
      </c>
      <c r="N6" s="64">
        <f t="shared" si="1"/>
        <v>152.52122317239537</v>
      </c>
      <c r="O6" s="64">
        <f>+'[61]Input for SB material (word)'!$D19</f>
        <v>625.70732541618656</v>
      </c>
      <c r="P6" s="399"/>
      <c r="Q6" s="64">
        <f t="shared" ref="Q6:Q36" si="6">+I6-B6</f>
        <v>-25.966670863256041</v>
      </c>
      <c r="R6" s="64">
        <f t="shared" ref="R6:R34" si="7">+C6-B6</f>
        <v>-1.679133565087227</v>
      </c>
      <c r="S6" s="64">
        <f>+E6-C6</f>
        <v>-3.0748548265964075</v>
      </c>
      <c r="T6" s="64">
        <f t="shared" ref="T6:T12" si="8">+G6-E6</f>
        <v>-17.67803256636256</v>
      </c>
      <c r="U6" s="64">
        <f t="shared" ref="U6:U34" si="9">+J6-I6</f>
        <v>-0.11232658282949615</v>
      </c>
      <c r="V6" s="64">
        <f t="shared" si="2"/>
        <v>-0.19319857934982565</v>
      </c>
      <c r="W6" s="117">
        <f t="shared" ref="W6:W31" si="10">+N6-L6</f>
        <v>-5.0412363283586501</v>
      </c>
      <c r="X6" s="383">
        <f t="shared" ref="X6:X39" si="11">+(I6-B6)-Q6</f>
        <v>0</v>
      </c>
      <c r="Y6" s="246"/>
      <c r="Z6" s="132"/>
      <c r="AA6" s="132"/>
      <c r="AB6" s="132"/>
      <c r="AC6" s="132"/>
      <c r="AD6" s="133"/>
      <c r="AE6" s="133"/>
      <c r="AF6" s="68"/>
      <c r="AG6" s="68"/>
      <c r="AH6" s="68"/>
      <c r="AI6" s="68"/>
    </row>
    <row r="7" spans="1:35" ht="17.399999999999999">
      <c r="A7" s="137" t="s">
        <v>105</v>
      </c>
      <c r="B7" s="64">
        <v>345.8638179022638</v>
      </c>
      <c r="C7" s="64">
        <f>+D7-B7</f>
        <v>361.08079447377429</v>
      </c>
      <c r="D7" s="64">
        <v>706.94461237603809</v>
      </c>
      <c r="E7" s="64">
        <f t="shared" si="4"/>
        <v>362.55384088465348</v>
      </c>
      <c r="F7" s="64">
        <v>1069.4984532606916</v>
      </c>
      <c r="G7" s="64">
        <f t="shared" si="0"/>
        <v>370.24310707058635</v>
      </c>
      <c r="H7" s="64">
        <v>1439.7415603312779</v>
      </c>
      <c r="I7" s="64">
        <v>367.85690441604805</v>
      </c>
      <c r="J7" s="64">
        <f>+K7-I7</f>
        <v>371.77005318736889</v>
      </c>
      <c r="K7" s="64">
        <v>739.62695760341694</v>
      </c>
      <c r="L7" s="64">
        <f t="shared" si="1"/>
        <v>378.86927995664155</v>
      </c>
      <c r="M7" s="64">
        <f>+'[60]Input for SB material (word)'!$D20</f>
        <v>1118.4962375600585</v>
      </c>
      <c r="N7" s="64">
        <f t="shared" si="1"/>
        <v>376.73125345628432</v>
      </c>
      <c r="O7" s="64">
        <f>+'[61]Input for SB material (word)'!$D20</f>
        <v>1495.2274910163428</v>
      </c>
      <c r="P7" s="120"/>
      <c r="Q7" s="64">
        <f t="shared" si="6"/>
        <v>21.993086513784249</v>
      </c>
      <c r="R7" s="64">
        <f t="shared" si="7"/>
        <v>15.216976571510486</v>
      </c>
      <c r="S7" s="64">
        <f t="shared" ref="S7:S34" si="12">+E7-C7</f>
        <v>1.4730464108791921</v>
      </c>
      <c r="T7" s="64">
        <f>+G7-E7</f>
        <v>7.6892661859328655</v>
      </c>
      <c r="U7" s="64">
        <f>+J7-I7</f>
        <v>3.9131487713208344</v>
      </c>
      <c r="V7" s="64">
        <f t="shared" si="2"/>
        <v>7.0992267692726614</v>
      </c>
      <c r="W7" s="117">
        <f>+N7-L7</f>
        <v>-2.1380265003572276</v>
      </c>
      <c r="X7" s="383">
        <f t="shared" si="11"/>
        <v>0</v>
      </c>
      <c r="Y7" s="246"/>
      <c r="Z7" s="132"/>
      <c r="AA7" s="132"/>
      <c r="AB7" s="132"/>
      <c r="AC7" s="132"/>
      <c r="AD7" s="133"/>
      <c r="AE7" s="133"/>
      <c r="AF7" s="68"/>
      <c r="AG7" s="68"/>
      <c r="AH7" s="68"/>
      <c r="AI7" s="68"/>
    </row>
    <row r="8" spans="1:35" ht="17.399999999999999">
      <c r="A8" s="137" t="s">
        <v>106</v>
      </c>
      <c r="B8" s="64">
        <v>80.671863177386456</v>
      </c>
      <c r="C8" s="64">
        <f t="shared" ref="C8:C11" si="13">+D8-B8</f>
        <v>82.415197311483752</v>
      </c>
      <c r="D8" s="64">
        <v>163.08706048887021</v>
      </c>
      <c r="E8" s="64">
        <f t="shared" si="4"/>
        <v>82.691821919270069</v>
      </c>
      <c r="F8" s="64">
        <v>245.77888240814028</v>
      </c>
      <c r="G8" s="64">
        <f t="shared" si="0"/>
        <v>79.444686283344623</v>
      </c>
      <c r="H8" s="64">
        <v>325.2235686914849</v>
      </c>
      <c r="I8" s="64">
        <v>70.588700265853049</v>
      </c>
      <c r="J8" s="64">
        <f t="shared" si="5"/>
        <v>67.236771498068151</v>
      </c>
      <c r="K8" s="64">
        <v>137.8254717639212</v>
      </c>
      <c r="L8" s="64">
        <f t="shared" si="1"/>
        <v>88.057501297748587</v>
      </c>
      <c r="M8" s="64">
        <f>+'[60]Input for SB material (word)'!$D21</f>
        <v>225.88297306166979</v>
      </c>
      <c r="N8" s="64">
        <f t="shared" si="1"/>
        <v>84.036432343301811</v>
      </c>
      <c r="O8" s="64">
        <f>+'[61]Input for SB material (word)'!$D21</f>
        <v>309.9194054049716</v>
      </c>
      <c r="P8" s="120"/>
      <c r="Q8" s="64">
        <f t="shared" si="6"/>
        <v>-10.083162911533407</v>
      </c>
      <c r="R8" s="64">
        <f t="shared" si="7"/>
        <v>1.7433341340972959</v>
      </c>
      <c r="S8" s="64">
        <f t="shared" si="12"/>
        <v>0.27662460778631726</v>
      </c>
      <c r="T8" s="64">
        <f t="shared" si="8"/>
        <v>-3.2471356359254457</v>
      </c>
      <c r="U8" s="64">
        <f t="shared" si="9"/>
        <v>-3.3519287677848979</v>
      </c>
      <c r="V8" s="64">
        <f t="shared" si="2"/>
        <v>20.820729799680436</v>
      </c>
      <c r="W8" s="117">
        <f t="shared" si="10"/>
        <v>-4.0210689544467755</v>
      </c>
      <c r="X8" s="383">
        <f t="shared" si="11"/>
        <v>0</v>
      </c>
      <c r="Y8" s="246"/>
      <c r="Z8" s="132"/>
      <c r="AA8" s="132"/>
      <c r="AB8" s="132"/>
      <c r="AC8" s="132"/>
      <c r="AD8" s="133"/>
      <c r="AE8" s="133"/>
      <c r="AF8" s="68"/>
      <c r="AG8" s="68"/>
      <c r="AH8" s="68"/>
      <c r="AI8" s="68"/>
    </row>
    <row r="9" spans="1:35" ht="17.399999999999999">
      <c r="A9" s="137" t="s">
        <v>107</v>
      </c>
      <c r="B9" s="64">
        <v>219.83141644719979</v>
      </c>
      <c r="C9" s="64">
        <f t="shared" si="13"/>
        <v>215.37685415135792</v>
      </c>
      <c r="D9" s="64">
        <v>435.2082705985577</v>
      </c>
      <c r="E9" s="64">
        <f t="shared" si="4"/>
        <v>218.45720967966901</v>
      </c>
      <c r="F9" s="64">
        <v>653.66548027822671</v>
      </c>
      <c r="G9" s="64">
        <f t="shared" si="0"/>
        <v>218.61752579270455</v>
      </c>
      <c r="H9" s="64">
        <v>872.28300607093126</v>
      </c>
      <c r="I9" s="64">
        <v>186.65596478061553</v>
      </c>
      <c r="J9" s="64">
        <f t="shared" si="5"/>
        <v>186.04436882684064</v>
      </c>
      <c r="K9" s="64">
        <v>372.70033360745617</v>
      </c>
      <c r="L9" s="64">
        <f t="shared" si="1"/>
        <v>186.14331517927383</v>
      </c>
      <c r="M9" s="64">
        <f>+'[60]Input for SB material (word)'!$D22</f>
        <v>558.84364878673</v>
      </c>
      <c r="N9" s="64">
        <f t="shared" si="1"/>
        <v>224.04998613467797</v>
      </c>
      <c r="O9" s="64">
        <f>+'[61]Input for SB material (word)'!$D22</f>
        <v>782.89363492140797</v>
      </c>
      <c r="P9" s="120"/>
      <c r="Q9" s="64">
        <f t="shared" si="6"/>
        <v>-33.175451666584252</v>
      </c>
      <c r="R9" s="64">
        <f t="shared" si="7"/>
        <v>-4.4545622958418676</v>
      </c>
      <c r="S9" s="64">
        <f t="shared" si="12"/>
        <v>3.0803555283110882</v>
      </c>
      <c r="T9" s="64">
        <f t="shared" si="8"/>
        <v>0.16031611303554882</v>
      </c>
      <c r="U9" s="64">
        <f>+J9-I9</f>
        <v>-0.61159595377489495</v>
      </c>
      <c r="V9" s="64">
        <f t="shared" si="2"/>
        <v>9.8946352433188167E-2</v>
      </c>
      <c r="W9" s="117">
        <f t="shared" si="10"/>
        <v>37.906670955404138</v>
      </c>
      <c r="X9" s="383">
        <f t="shared" si="11"/>
        <v>0</v>
      </c>
      <c r="Y9" s="246"/>
      <c r="Z9" s="132"/>
      <c r="AA9" s="132"/>
      <c r="AB9" s="132"/>
      <c r="AC9" s="132"/>
      <c r="AD9" s="133"/>
      <c r="AE9" s="133"/>
      <c r="AF9" s="68"/>
      <c r="AG9" s="68"/>
      <c r="AH9" s="68"/>
      <c r="AI9" s="68"/>
    </row>
    <row r="10" spans="1:35" ht="17.399999999999999">
      <c r="A10" s="137" t="s">
        <v>103</v>
      </c>
      <c r="B10" s="64">
        <v>144.40699768974864</v>
      </c>
      <c r="C10" s="64">
        <f t="shared" si="13"/>
        <v>231.17694695486298</v>
      </c>
      <c r="D10" s="64">
        <v>375.58394464461162</v>
      </c>
      <c r="E10" s="64">
        <f t="shared" si="4"/>
        <v>188.78065503359039</v>
      </c>
      <c r="F10" s="64">
        <v>564.36459967820201</v>
      </c>
      <c r="G10" s="64">
        <f t="shared" si="0"/>
        <v>315.98093455861397</v>
      </c>
      <c r="H10" s="64">
        <v>880.34553423681598</v>
      </c>
      <c r="I10" s="64">
        <v>182.81078435807649</v>
      </c>
      <c r="J10" s="64">
        <f t="shared" si="5"/>
        <v>204.84067997392748</v>
      </c>
      <c r="K10" s="64">
        <v>387.65146433200397</v>
      </c>
      <c r="L10" s="64">
        <f t="shared" si="1"/>
        <v>279.78725780720259</v>
      </c>
      <c r="M10" s="64">
        <f>+'[60]Input for SB material (word)'!$D23</f>
        <v>667.43872213920656</v>
      </c>
      <c r="N10" s="64">
        <f t="shared" si="1"/>
        <v>250.81715517859902</v>
      </c>
      <c r="O10" s="64">
        <f>+'[61]Input for SB material (word)'!$D23</f>
        <v>918.25587731780558</v>
      </c>
      <c r="P10" s="399"/>
      <c r="Q10" s="64">
        <f t="shared" si="6"/>
        <v>38.403786668327854</v>
      </c>
      <c r="R10" s="64">
        <f t="shared" si="7"/>
        <v>86.769949265114349</v>
      </c>
      <c r="S10" s="64">
        <f t="shared" si="12"/>
        <v>-42.396291921272592</v>
      </c>
      <c r="T10" s="64">
        <f t="shared" si="8"/>
        <v>127.20027952502357</v>
      </c>
      <c r="U10" s="64">
        <f t="shared" si="9"/>
        <v>22.02989561585099</v>
      </c>
      <c r="V10" s="64">
        <f t="shared" si="2"/>
        <v>74.946577833275114</v>
      </c>
      <c r="W10" s="117">
        <f>+N10-L10</f>
        <v>-28.97010262860357</v>
      </c>
      <c r="X10" s="383">
        <f t="shared" si="11"/>
        <v>0</v>
      </c>
      <c r="Y10" s="246"/>
      <c r="Z10" s="132"/>
      <c r="AA10" s="132"/>
      <c r="AB10" s="132"/>
      <c r="AC10" s="132"/>
      <c r="AD10" s="133"/>
      <c r="AE10" s="133"/>
      <c r="AF10" s="68"/>
      <c r="AG10" s="68"/>
      <c r="AH10" s="68"/>
      <c r="AI10" s="68"/>
    </row>
    <row r="11" spans="1:35" ht="17.399999999999999">
      <c r="A11" s="137" t="s">
        <v>108</v>
      </c>
      <c r="B11" s="64">
        <v>3.08842477</v>
      </c>
      <c r="C11" s="64">
        <f t="shared" si="13"/>
        <v>4.4980854800000003</v>
      </c>
      <c r="D11" s="64">
        <v>7.5865102500000008</v>
      </c>
      <c r="E11" s="64">
        <f t="shared" si="4"/>
        <v>4.1063070900000005</v>
      </c>
      <c r="F11" s="64">
        <v>11.692817340000001</v>
      </c>
      <c r="G11" s="64">
        <f t="shared" si="0"/>
        <v>4.8407348200098426</v>
      </c>
      <c r="H11" s="64">
        <v>16.533552160009844</v>
      </c>
      <c r="I11" s="64">
        <v>0.24052609999999999</v>
      </c>
      <c r="J11" s="64">
        <f t="shared" si="5"/>
        <v>0.28869235000000015</v>
      </c>
      <c r="K11" s="64">
        <v>0.52921845000000012</v>
      </c>
      <c r="L11" s="64">
        <f t="shared" si="1"/>
        <v>0.23514403999999989</v>
      </c>
      <c r="M11" s="64">
        <f>+'[60]Input for SB material (word)'!$D24</f>
        <v>0.76436249000000001</v>
      </c>
      <c r="N11" s="64">
        <f t="shared" si="1"/>
        <v>0.24020755999999988</v>
      </c>
      <c r="O11" s="64">
        <f>+'[61]Input for SB material (word)'!$D24</f>
        <v>1.0045700499999999</v>
      </c>
      <c r="P11" s="399"/>
      <c r="Q11" s="64">
        <f t="shared" si="6"/>
        <v>-2.8478986700000002</v>
      </c>
      <c r="R11" s="64">
        <f t="shared" si="7"/>
        <v>1.4096607100000003</v>
      </c>
      <c r="S11" s="64">
        <f t="shared" si="12"/>
        <v>-0.39177838999999981</v>
      </c>
      <c r="T11" s="64">
        <f t="shared" si="8"/>
        <v>0.73442773000984207</v>
      </c>
      <c r="U11" s="64">
        <f t="shared" si="9"/>
        <v>4.816625000000016E-2</v>
      </c>
      <c r="V11" s="64">
        <f t="shared" si="2"/>
        <v>-5.3548310000000265E-2</v>
      </c>
      <c r="W11" s="117">
        <f t="shared" si="10"/>
        <v>5.063519999999988E-3</v>
      </c>
      <c r="X11" s="383">
        <f t="shared" si="11"/>
        <v>0</v>
      </c>
      <c r="Y11" s="246"/>
      <c r="Z11" s="132"/>
      <c r="AA11" s="132"/>
      <c r="AB11" s="132"/>
      <c r="AC11" s="132"/>
      <c r="AD11" s="133"/>
      <c r="AE11" s="133"/>
      <c r="AF11" s="68"/>
      <c r="AG11" s="68"/>
      <c r="AH11" s="68"/>
      <c r="AI11" s="68"/>
    </row>
    <row r="12" spans="1:35" ht="18" customHeight="1">
      <c r="A12" s="48" t="s">
        <v>94</v>
      </c>
      <c r="B12" s="47">
        <f>SUM(B5:B11)</f>
        <v>1774.6021381994187</v>
      </c>
      <c r="C12" s="47">
        <f t="shared" ref="C12:D12" si="14">SUM(C5:C11)</f>
        <v>1920.4813264776908</v>
      </c>
      <c r="D12" s="47">
        <f t="shared" si="14"/>
        <v>3695.0834646771091</v>
      </c>
      <c r="E12" s="47">
        <f>+F12-D12</f>
        <v>2017.4808900132148</v>
      </c>
      <c r="F12" s="47">
        <f t="shared" ref="F12:H12" si="15">SUM(F5:F11)</f>
        <v>5712.5643546903239</v>
      </c>
      <c r="G12" s="47">
        <f t="shared" si="15"/>
        <v>1991.6615783489729</v>
      </c>
      <c r="H12" s="47">
        <f t="shared" si="15"/>
        <v>7704.2259330392972</v>
      </c>
      <c r="I12" s="47">
        <f>SUM(I5:I11)</f>
        <v>1734.7043337388181</v>
      </c>
      <c r="J12" s="47">
        <f t="shared" ref="J12" si="16">SUM(J5:J11)</f>
        <v>1759.4673386232896</v>
      </c>
      <c r="K12" s="47">
        <f t="shared" ref="K12" si="17">SUM(K5:K11)</f>
        <v>3494.1716723621075</v>
      </c>
      <c r="L12" s="47">
        <f>+M12-K12</f>
        <v>1997.8424897336636</v>
      </c>
      <c r="M12" s="47">
        <f t="shared" ref="M12:O12" si="18">SUM(M5:M11)</f>
        <v>5492.0141620957711</v>
      </c>
      <c r="N12" s="47">
        <f t="shared" si="18"/>
        <v>1965.5305034742057</v>
      </c>
      <c r="O12" s="47">
        <f t="shared" si="18"/>
        <v>7457.544665569977</v>
      </c>
      <c r="P12" s="399"/>
      <c r="Q12" s="47">
        <f t="shared" si="6"/>
        <v>-39.897804460600582</v>
      </c>
      <c r="R12" s="47">
        <f t="shared" si="7"/>
        <v>145.87918827827207</v>
      </c>
      <c r="S12" s="47">
        <f t="shared" si="12"/>
        <v>96.999563535523976</v>
      </c>
      <c r="T12" s="47">
        <f t="shared" si="8"/>
        <v>-25.819311664241923</v>
      </c>
      <c r="U12" s="47">
        <f t="shared" si="9"/>
        <v>24.763004884471457</v>
      </c>
      <c r="V12" s="47">
        <f t="shared" si="2"/>
        <v>238.37515111037396</v>
      </c>
      <c r="W12" s="412">
        <f>+N12-L12</f>
        <v>-32.311986259457854</v>
      </c>
      <c r="X12" s="383">
        <f t="shared" si="11"/>
        <v>0</v>
      </c>
      <c r="Y12" s="246"/>
      <c r="Z12" s="132"/>
      <c r="AA12" s="132"/>
      <c r="AB12" s="132"/>
      <c r="AC12" s="132"/>
      <c r="AD12" s="133"/>
      <c r="AE12" s="133"/>
      <c r="AF12" s="68"/>
      <c r="AG12" s="68"/>
      <c r="AH12" s="68"/>
      <c r="AI12" s="68"/>
    </row>
    <row r="13" spans="1:35" ht="17.399999999999999">
      <c r="A13" s="138" t="s">
        <v>100</v>
      </c>
      <c r="B13" s="64">
        <v>79.966437660938297</v>
      </c>
      <c r="C13" s="64">
        <f t="shared" ref="C13" si="19">+D13-B13</f>
        <v>20.384777637389462</v>
      </c>
      <c r="D13" s="298">
        <v>100.35121529832776</v>
      </c>
      <c r="E13" s="298">
        <f>+F13-D13</f>
        <v>20.335265165713849</v>
      </c>
      <c r="F13" s="298">
        <v>120.68648046404161</v>
      </c>
      <c r="G13" s="64">
        <f t="shared" ref="G13" si="20">+H13-F13</f>
        <v>60.562459380790642</v>
      </c>
      <c r="H13" s="298">
        <v>181.24893984483225</v>
      </c>
      <c r="I13" s="64">
        <v>27.589750348818402</v>
      </c>
      <c r="J13" s="64">
        <f t="shared" si="5"/>
        <v>20.581293211332696</v>
      </c>
      <c r="K13" s="298">
        <v>48.171043560151098</v>
      </c>
      <c r="L13" s="298">
        <f>+M13-K13</f>
        <v>27.497074971714291</v>
      </c>
      <c r="M13" s="64">
        <f>+'[60]Input for SB material (word)'!$D293</f>
        <v>75.668118531865389</v>
      </c>
      <c r="N13" s="64">
        <f t="shared" si="1"/>
        <v>18.767387431117868</v>
      </c>
      <c r="O13" s="64">
        <f>+'[61]Input for SB material (word)'!$D$293</f>
        <v>94.435505962983257</v>
      </c>
      <c r="P13" s="399"/>
      <c r="Q13" s="64">
        <f t="shared" si="6"/>
        <v>-52.376687312119898</v>
      </c>
      <c r="R13" s="64">
        <f t="shared" si="7"/>
        <v>-59.581660023548835</v>
      </c>
      <c r="S13" s="64">
        <f t="shared" si="12"/>
        <v>-4.9512471675612346E-2</v>
      </c>
      <c r="T13" s="64">
        <f>+G13-E13</f>
        <v>40.227194215076793</v>
      </c>
      <c r="U13" s="64">
        <f t="shared" si="9"/>
        <v>-7.0084571374857063</v>
      </c>
      <c r="V13" s="64">
        <f t="shared" si="2"/>
        <v>6.915781760381595</v>
      </c>
      <c r="W13" s="117">
        <f t="shared" si="10"/>
        <v>-8.7296875405964229</v>
      </c>
      <c r="X13" s="383">
        <f t="shared" si="11"/>
        <v>0</v>
      </c>
      <c r="Y13" s="246"/>
      <c r="Z13" s="132"/>
      <c r="AA13" s="132"/>
      <c r="AB13" s="132"/>
      <c r="AC13" s="132"/>
      <c r="AD13" s="133"/>
      <c r="AE13" s="133"/>
      <c r="AF13" s="68"/>
      <c r="AG13" s="68"/>
      <c r="AH13" s="68"/>
      <c r="AI13" s="68"/>
    </row>
    <row r="14" spans="1:35" ht="17.399999999999999">
      <c r="A14" s="139" t="s">
        <v>1</v>
      </c>
      <c r="B14" s="65">
        <f>+B12+B13</f>
        <v>1854.568575860357</v>
      </c>
      <c r="C14" s="65">
        <f t="shared" ref="C14" si="21">+C12+C13</f>
        <v>1940.8661041150804</v>
      </c>
      <c r="D14" s="65">
        <f>+D12+D13</f>
        <v>3795.4346799754367</v>
      </c>
      <c r="E14" s="65">
        <f>+F14-D14</f>
        <v>2037.816155178929</v>
      </c>
      <c r="F14" s="65">
        <f>+F12+F13</f>
        <v>5833.2508351543656</v>
      </c>
      <c r="G14" s="65">
        <f t="shared" ref="G14:H14" si="22">+G12+G13</f>
        <v>2052.2240377297635</v>
      </c>
      <c r="H14" s="65">
        <f t="shared" si="22"/>
        <v>7885.4748728841296</v>
      </c>
      <c r="I14" s="65">
        <f t="shared" ref="I14" si="23">+I12+I13</f>
        <v>1762.2940840876365</v>
      </c>
      <c r="J14" s="65">
        <f t="shared" ref="J14" si="24">+J12+J13</f>
        <v>1780.0486318346223</v>
      </c>
      <c r="K14" s="65">
        <f>+K12+K13</f>
        <v>3542.3427159222588</v>
      </c>
      <c r="L14" s="65">
        <f>+M14-K14</f>
        <v>2025.3395647053781</v>
      </c>
      <c r="M14" s="65">
        <f>+M12+M13</f>
        <v>5567.6822806276368</v>
      </c>
      <c r="N14" s="65">
        <f t="shared" ref="N14:O14" si="25">+N12+N13</f>
        <v>1984.2978909053236</v>
      </c>
      <c r="O14" s="65">
        <f t="shared" si="25"/>
        <v>7551.9801715329604</v>
      </c>
      <c r="P14" s="399"/>
      <c r="Q14" s="65">
        <f t="shared" si="6"/>
        <v>-92.274491772720467</v>
      </c>
      <c r="R14" s="65">
        <f t="shared" si="7"/>
        <v>86.297528254723375</v>
      </c>
      <c r="S14" s="65">
        <f t="shared" si="12"/>
        <v>96.950051063848605</v>
      </c>
      <c r="T14" s="65">
        <f>+G14-E14</f>
        <v>14.407882550834529</v>
      </c>
      <c r="U14" s="65">
        <f t="shared" si="9"/>
        <v>17.754547746985736</v>
      </c>
      <c r="V14" s="65">
        <f t="shared" si="2"/>
        <v>245.2909328707558</v>
      </c>
      <c r="W14" s="418">
        <f t="shared" si="10"/>
        <v>-41.041673800054468</v>
      </c>
      <c r="X14" s="383">
        <f t="shared" si="11"/>
        <v>0</v>
      </c>
      <c r="Y14" s="246"/>
      <c r="Z14" s="132"/>
      <c r="AA14" s="132"/>
      <c r="AB14" s="132"/>
      <c r="AC14" s="132"/>
      <c r="AD14" s="133"/>
      <c r="AE14" s="133"/>
      <c r="AF14" s="68"/>
      <c r="AG14" s="68"/>
      <c r="AH14" s="68"/>
      <c r="AI14" s="68"/>
    </row>
    <row r="15" spans="1:35" ht="18" customHeight="1">
      <c r="A15" s="48" t="s">
        <v>2</v>
      </c>
      <c r="B15" s="47">
        <f>+B16+B19+B20+B21+B22</f>
        <v>1101.5510461297954</v>
      </c>
      <c r="C15" s="47">
        <f t="shared" ref="C15:D15" si="26">+C16+C19+C20+C21+C22</f>
        <v>1165.8078957508048</v>
      </c>
      <c r="D15" s="47">
        <f t="shared" si="26"/>
        <v>2267.3589418806</v>
      </c>
      <c r="E15" s="47">
        <f t="shared" ref="E15:E34" si="27">+F15-D15</f>
        <v>1183.1940520554513</v>
      </c>
      <c r="F15" s="47">
        <f t="shared" ref="F15:H15" si="28">+F16+F19+F20+F21+F22</f>
        <v>3450.5529939360513</v>
      </c>
      <c r="G15" s="47">
        <f t="shared" si="28"/>
        <v>1275.7813836799862</v>
      </c>
      <c r="H15" s="47">
        <f t="shared" si="28"/>
        <v>4726.3343776160382</v>
      </c>
      <c r="I15" s="47">
        <f>+I16+I19+I20+I21+I22</f>
        <v>1093.6855149979074</v>
      </c>
      <c r="J15" s="47">
        <f>+J16+J19+J20+J21+J22</f>
        <v>1014.8025438542081</v>
      </c>
      <c r="K15" s="47">
        <f t="shared" ref="K15:O15" si="29">+K16+K19+K20+K21+K22</f>
        <v>2108.4880588521155</v>
      </c>
      <c r="L15" s="47">
        <f t="shared" si="1"/>
        <v>1152.9326540628981</v>
      </c>
      <c r="M15" s="47">
        <f t="shared" si="29"/>
        <v>3261.4207129150136</v>
      </c>
      <c r="N15" s="47">
        <f t="shared" si="29"/>
        <v>1248.7647475148308</v>
      </c>
      <c r="O15" s="47">
        <f t="shared" si="29"/>
        <v>4510.1854604298442</v>
      </c>
      <c r="P15" s="399"/>
      <c r="Q15" s="47">
        <f t="shared" si="6"/>
        <v>-7.8655311318880194</v>
      </c>
      <c r="R15" s="47">
        <f t="shared" si="7"/>
        <v>64.256849621009451</v>
      </c>
      <c r="S15" s="47">
        <f t="shared" si="12"/>
        <v>17.38615630464642</v>
      </c>
      <c r="T15" s="47">
        <f t="shared" ref="T15:T34" si="30">+G15-E15</f>
        <v>92.587331624534954</v>
      </c>
      <c r="U15" s="47">
        <f>+J15-I15</f>
        <v>-78.882971143699251</v>
      </c>
      <c r="V15" s="47">
        <f t="shared" si="2"/>
        <v>138.13011020868998</v>
      </c>
      <c r="W15" s="412">
        <f>+N15-L15</f>
        <v>95.832093451932678</v>
      </c>
      <c r="X15" s="383">
        <f t="shared" si="11"/>
        <v>0</v>
      </c>
      <c r="Y15" s="246"/>
      <c r="Z15" s="132"/>
      <c r="AA15" s="132"/>
      <c r="AB15" s="132"/>
      <c r="AC15" s="132"/>
      <c r="AD15" s="133"/>
      <c r="AE15" s="133"/>
      <c r="AF15" s="68"/>
      <c r="AG15" s="68"/>
      <c r="AH15" s="68"/>
      <c r="AI15" s="68"/>
    </row>
    <row r="16" spans="1:35" ht="17.399999999999999">
      <c r="A16" s="140" t="s">
        <v>67</v>
      </c>
      <c r="B16" s="66">
        <f t="shared" ref="B16:D16" si="31">+B17+B18</f>
        <v>544.31302247636222</v>
      </c>
      <c r="C16" s="66">
        <f t="shared" si="31"/>
        <v>607.07483232159302</v>
      </c>
      <c r="D16" s="66">
        <f t="shared" si="31"/>
        <v>1151.3878547979552</v>
      </c>
      <c r="E16" s="66">
        <f t="shared" si="27"/>
        <v>604.98057544835365</v>
      </c>
      <c r="F16" s="66">
        <f t="shared" ref="F16" si="32">+F17+F18</f>
        <v>1756.3684302463089</v>
      </c>
      <c r="G16" s="66">
        <f t="shared" ref="G16:G22" si="33">+H16-F16</f>
        <v>706.72118777567903</v>
      </c>
      <c r="H16" s="66">
        <f t="shared" ref="H16" si="34">+H17+H18</f>
        <v>2463.0896180219879</v>
      </c>
      <c r="I16" s="66">
        <f t="shared" ref="I16:O16" si="35">+I17+I18</f>
        <v>505.8382831002732</v>
      </c>
      <c r="J16" s="66">
        <f t="shared" si="35"/>
        <v>510.11683459983743</v>
      </c>
      <c r="K16" s="66">
        <f t="shared" si="35"/>
        <v>1015.9551177001106</v>
      </c>
      <c r="L16" s="66">
        <f t="shared" si="1"/>
        <v>657.36567717078242</v>
      </c>
      <c r="M16" s="66">
        <f t="shared" si="35"/>
        <v>1673.320794870893</v>
      </c>
      <c r="N16" s="66">
        <f>+O16-M16</f>
        <v>701.19320608328258</v>
      </c>
      <c r="O16" s="66">
        <f t="shared" si="35"/>
        <v>2374.5140009541756</v>
      </c>
      <c r="P16" s="399"/>
      <c r="Q16" s="66">
        <f t="shared" si="6"/>
        <v>-38.474739376089019</v>
      </c>
      <c r="R16" s="66">
        <f t="shared" si="7"/>
        <v>62.7618098452308</v>
      </c>
      <c r="S16" s="66">
        <f t="shared" si="12"/>
        <v>-2.0942568732393738</v>
      </c>
      <c r="T16" s="66">
        <f t="shared" si="30"/>
        <v>101.74061232732538</v>
      </c>
      <c r="U16" s="66">
        <f>+J16-I16</f>
        <v>4.2785514995642302</v>
      </c>
      <c r="V16" s="66">
        <f t="shared" si="2"/>
        <v>147.24884257094499</v>
      </c>
      <c r="W16" s="274">
        <f t="shared" si="10"/>
        <v>43.827528912500156</v>
      </c>
      <c r="X16" s="383">
        <f t="shared" si="11"/>
        <v>0</v>
      </c>
      <c r="Y16" s="246"/>
      <c r="Z16" s="132"/>
      <c r="AA16" s="132"/>
      <c r="AB16" s="132"/>
      <c r="AC16" s="132"/>
      <c r="AD16" s="133"/>
      <c r="AE16" s="133"/>
      <c r="AF16" s="68"/>
      <c r="AG16" s="68"/>
      <c r="AH16" s="68"/>
      <c r="AI16" s="68"/>
    </row>
    <row r="17" spans="1:35" ht="17.399999999999999" outlineLevel="1">
      <c r="A17" s="141" t="s">
        <v>57</v>
      </c>
      <c r="B17" s="66">
        <v>335.6521712902894</v>
      </c>
      <c r="C17" s="64">
        <f>+D17-B17</f>
        <v>395.79629766558151</v>
      </c>
      <c r="D17" s="66">
        <v>731.44846895587091</v>
      </c>
      <c r="E17" s="66">
        <f t="shared" si="27"/>
        <v>371.21649692792914</v>
      </c>
      <c r="F17" s="66">
        <v>1102.6649658838001</v>
      </c>
      <c r="G17" s="66">
        <f t="shared" si="33"/>
        <v>505.3196636878456</v>
      </c>
      <c r="H17" s="66">
        <v>1607.9846295716457</v>
      </c>
      <c r="I17" s="66">
        <v>324.01265684204401</v>
      </c>
      <c r="J17" s="64">
        <f>+K17-I17</f>
        <v>344.69111850790722</v>
      </c>
      <c r="K17" s="66">
        <v>668.70377534995123</v>
      </c>
      <c r="L17" s="66">
        <f t="shared" si="1"/>
        <v>450.36310814666604</v>
      </c>
      <c r="M17" s="66">
        <f>+'[60]Input for SB material (PPT)'!$E38</f>
        <v>1119.0668834966173</v>
      </c>
      <c r="N17" s="66">
        <f t="shared" si="1"/>
        <v>486.419677050887</v>
      </c>
      <c r="O17" s="66">
        <f>-'[61]P&amp;L YTD LOCAL'!$DQ$80/1000000</f>
        <v>1605.4865605475043</v>
      </c>
      <c r="P17" s="120"/>
      <c r="Q17" s="66">
        <f t="shared" si="6"/>
        <v>-11.639514448245393</v>
      </c>
      <c r="R17" s="66">
        <f t="shared" si="7"/>
        <v>60.144126375292103</v>
      </c>
      <c r="S17" s="66">
        <f t="shared" si="12"/>
        <v>-24.579800737652363</v>
      </c>
      <c r="T17" s="66">
        <f t="shared" si="30"/>
        <v>134.10316675991646</v>
      </c>
      <c r="U17" s="66">
        <f t="shared" si="9"/>
        <v>20.67846166586321</v>
      </c>
      <c r="V17" s="66">
        <f t="shared" si="2"/>
        <v>105.67198963875882</v>
      </c>
      <c r="W17" s="274">
        <f t="shared" ref="W17:W23" si="36">+N17-L17</f>
        <v>36.056568904220967</v>
      </c>
      <c r="X17" s="383">
        <f t="shared" si="11"/>
        <v>0</v>
      </c>
      <c r="Y17" s="246"/>
      <c r="Z17" s="132"/>
      <c r="AA17" s="132"/>
      <c r="AB17" s="132"/>
      <c r="AC17" s="132"/>
      <c r="AD17" s="133"/>
      <c r="AE17" s="133"/>
      <c r="AF17" s="68"/>
      <c r="AG17" s="68"/>
      <c r="AH17" s="68"/>
      <c r="AI17" s="68"/>
    </row>
    <row r="18" spans="1:35" ht="17.399999999999999" outlineLevel="1">
      <c r="A18" s="141" t="s">
        <v>58</v>
      </c>
      <c r="B18" s="66">
        <v>208.66085118607288</v>
      </c>
      <c r="C18" s="64">
        <f t="shared" ref="C18" si="37">+D18-B18</f>
        <v>211.27853465601157</v>
      </c>
      <c r="D18" s="66">
        <v>419.93938584208445</v>
      </c>
      <c r="E18" s="66">
        <f t="shared" si="27"/>
        <v>233.7640785204245</v>
      </c>
      <c r="F18" s="66">
        <v>653.70346436250895</v>
      </c>
      <c r="G18" s="66">
        <f t="shared" si="33"/>
        <v>201.40152408783308</v>
      </c>
      <c r="H18" s="66">
        <v>855.10498845034203</v>
      </c>
      <c r="I18" s="66">
        <v>181.82562625822919</v>
      </c>
      <c r="J18" s="64">
        <f t="shared" ref="J18:J31" si="38">+K18-I18</f>
        <v>165.42571609193021</v>
      </c>
      <c r="K18" s="66">
        <v>347.2513423501594</v>
      </c>
      <c r="L18" s="66">
        <f t="shared" si="1"/>
        <v>207.00256902411633</v>
      </c>
      <c r="M18" s="66">
        <f>+'[60]Input for SB material (PPT)'!$E39</f>
        <v>554.25391137427573</v>
      </c>
      <c r="N18" s="66">
        <f t="shared" si="1"/>
        <v>214.77352903239534</v>
      </c>
      <c r="O18" s="66">
        <f>-'[61]P&amp;L YTD LOCAL'!$DQ$86/1000000</f>
        <v>769.02744040667108</v>
      </c>
      <c r="P18" s="120"/>
      <c r="Q18" s="66">
        <f t="shared" si="6"/>
        <v>-26.835224927843683</v>
      </c>
      <c r="R18" s="66">
        <f t="shared" si="7"/>
        <v>2.6176834699386973</v>
      </c>
      <c r="S18" s="66">
        <f t="shared" si="12"/>
        <v>22.485543864412932</v>
      </c>
      <c r="T18" s="66">
        <f t="shared" si="30"/>
        <v>-32.362554432591423</v>
      </c>
      <c r="U18" s="66">
        <f>+J18-I18</f>
        <v>-16.39991016629898</v>
      </c>
      <c r="V18" s="66">
        <f t="shared" si="2"/>
        <v>41.576852932186114</v>
      </c>
      <c r="W18" s="274">
        <f t="shared" si="36"/>
        <v>7.7709600082790189</v>
      </c>
      <c r="X18" s="383">
        <f t="shared" si="11"/>
        <v>0</v>
      </c>
      <c r="Y18" s="246"/>
      <c r="Z18" s="132"/>
      <c r="AA18" s="132"/>
      <c r="AB18" s="132"/>
      <c r="AC18" s="132"/>
      <c r="AD18" s="133"/>
      <c r="AE18" s="133"/>
      <c r="AF18" s="68"/>
      <c r="AG18" s="68"/>
      <c r="AH18" s="68"/>
      <c r="AI18" s="68"/>
    </row>
    <row r="19" spans="1:35" ht="17.399999999999999">
      <c r="A19" s="142" t="s">
        <v>64</v>
      </c>
      <c r="B19" s="64">
        <v>277.89099426400674</v>
      </c>
      <c r="C19" s="64">
        <f>+D19-B19</f>
        <v>293.27352199783934</v>
      </c>
      <c r="D19" s="64">
        <v>571.16451626184607</v>
      </c>
      <c r="E19" s="64">
        <f t="shared" si="27"/>
        <v>318.18886938118999</v>
      </c>
      <c r="F19" s="64">
        <v>889.35338564303606</v>
      </c>
      <c r="G19" s="64">
        <f t="shared" si="33"/>
        <v>281.44405335119927</v>
      </c>
      <c r="H19" s="64">
        <v>1170.7974389942353</v>
      </c>
      <c r="I19" s="64">
        <v>325.99883057532395</v>
      </c>
      <c r="J19" s="64">
        <f>+K19-I19</f>
        <v>276.47824700595118</v>
      </c>
      <c r="K19" s="64">
        <v>602.47707758127513</v>
      </c>
      <c r="L19" s="64">
        <f t="shared" si="1"/>
        <v>269.71309039525272</v>
      </c>
      <c r="M19" s="66">
        <f>+'[60]Input for SB material (PPT)'!$E40</f>
        <v>872.19016797652785</v>
      </c>
      <c r="N19" s="64">
        <f t="shared" si="1"/>
        <v>335.91896205551598</v>
      </c>
      <c r="O19" s="64">
        <f>+'[61]Input for SB material (word)'!$D297</f>
        <v>1208.1091300320438</v>
      </c>
      <c r="P19" s="399"/>
      <c r="Q19" s="64">
        <f t="shared" si="6"/>
        <v>48.107836311317214</v>
      </c>
      <c r="R19" s="64">
        <f t="shared" si="7"/>
        <v>15.382527733832603</v>
      </c>
      <c r="S19" s="64">
        <f t="shared" si="12"/>
        <v>24.91534738335065</v>
      </c>
      <c r="T19" s="64">
        <f t="shared" si="30"/>
        <v>-36.744816029990716</v>
      </c>
      <c r="U19" s="64">
        <f>+J19-I19</f>
        <v>-49.520583569372775</v>
      </c>
      <c r="V19" s="64">
        <f t="shared" si="2"/>
        <v>-6.7651566106984546</v>
      </c>
      <c r="W19" s="117">
        <f t="shared" si="36"/>
        <v>66.205871660263256</v>
      </c>
      <c r="X19" s="383">
        <f t="shared" si="11"/>
        <v>0</v>
      </c>
      <c r="Y19" s="246"/>
      <c r="Z19" s="132"/>
      <c r="AA19" s="132"/>
      <c r="AB19" s="132"/>
      <c r="AC19" s="132"/>
      <c r="AD19" s="133"/>
      <c r="AE19" s="133"/>
      <c r="AF19" s="68"/>
      <c r="AG19" s="68"/>
      <c r="AH19" s="68"/>
      <c r="AI19" s="68"/>
    </row>
    <row r="20" spans="1:35" ht="17.399999999999999">
      <c r="A20" s="143" t="s">
        <v>141</v>
      </c>
      <c r="B20" s="64">
        <v>277.36425234441521</v>
      </c>
      <c r="C20" s="64">
        <f t="shared" ref="C20" si="39">+D20-B20</f>
        <v>274.64468173981669</v>
      </c>
      <c r="D20" s="64">
        <v>552.0089340842319</v>
      </c>
      <c r="E20" s="64">
        <f t="shared" si="27"/>
        <v>267.32469569350701</v>
      </c>
      <c r="F20" s="64">
        <v>819.33362977773891</v>
      </c>
      <c r="G20" s="64">
        <f t="shared" si="33"/>
        <v>328.25576342531781</v>
      </c>
      <c r="H20" s="64">
        <v>1147.5893932030567</v>
      </c>
      <c r="I20" s="64">
        <v>256.38051450125874</v>
      </c>
      <c r="J20" s="64">
        <f t="shared" si="38"/>
        <v>224.56568875636543</v>
      </c>
      <c r="K20" s="64">
        <v>480.94620325762418</v>
      </c>
      <c r="L20" s="64">
        <f t="shared" si="1"/>
        <v>239.42809415808409</v>
      </c>
      <c r="M20" s="66">
        <f>+'[60]Input for SB material (PPT)'!$E41</f>
        <v>720.37429741570827</v>
      </c>
      <c r="N20" s="64">
        <f t="shared" si="1"/>
        <v>220.62048511159321</v>
      </c>
      <c r="O20" s="64">
        <f>+'[61]Input for SB material (word)'!$D298</f>
        <v>940.99478252730148</v>
      </c>
      <c r="P20" s="399"/>
      <c r="Q20" s="64">
        <f>+I20-B20</f>
        <v>-20.983737843156462</v>
      </c>
      <c r="R20" s="64">
        <f t="shared" si="7"/>
        <v>-2.7195706045985162</v>
      </c>
      <c r="S20" s="64">
        <f t="shared" si="12"/>
        <v>-7.3199860463096798</v>
      </c>
      <c r="T20" s="64">
        <f t="shared" si="30"/>
        <v>60.931067731810799</v>
      </c>
      <c r="U20" s="64">
        <f t="shared" si="9"/>
        <v>-31.814825744893312</v>
      </c>
      <c r="V20" s="64">
        <f t="shared" si="2"/>
        <v>14.862405401718661</v>
      </c>
      <c r="W20" s="117">
        <f t="shared" si="36"/>
        <v>-18.807609046490882</v>
      </c>
      <c r="X20" s="383">
        <f t="shared" si="11"/>
        <v>0</v>
      </c>
      <c r="Y20" s="246"/>
      <c r="Z20" s="132"/>
      <c r="AA20" s="132"/>
      <c r="AB20" s="132"/>
      <c r="AC20" s="132"/>
      <c r="AD20" s="133"/>
      <c r="AE20" s="133"/>
      <c r="AF20" s="68"/>
      <c r="AG20" s="68"/>
      <c r="AH20" s="68"/>
      <c r="AI20" s="68"/>
    </row>
    <row r="21" spans="1:35" ht="17.399999999999999">
      <c r="A21" s="144" t="s">
        <v>44</v>
      </c>
      <c r="B21" s="64">
        <v>-23.445796576866137</v>
      </c>
      <c r="C21" s="64">
        <f>+D21-B21</f>
        <v>-23.920041271177368</v>
      </c>
      <c r="D21" s="64">
        <v>-47.365837848043505</v>
      </c>
      <c r="E21" s="64">
        <f t="shared" si="27"/>
        <v>-29.104294193933207</v>
      </c>
      <c r="F21" s="64">
        <v>-76.470132041976711</v>
      </c>
      <c r="G21" s="64">
        <f t="shared" si="33"/>
        <v>-56.819994695220998</v>
      </c>
      <c r="H21" s="64">
        <v>-133.29012673719771</v>
      </c>
      <c r="I21" s="64">
        <v>-16.939699133334802</v>
      </c>
      <c r="J21" s="64">
        <f>+K21-I21</f>
        <v>-18.037996772434798</v>
      </c>
      <c r="K21" s="64">
        <v>-34.9776959057696</v>
      </c>
      <c r="L21" s="64">
        <f t="shared" si="1"/>
        <v>-29.479757667394601</v>
      </c>
      <c r="M21" s="66">
        <f>+'[60]Input for SB material (PPT)'!$E42</f>
        <v>-64.457453573164202</v>
      </c>
      <c r="N21" s="64">
        <f t="shared" si="1"/>
        <v>-28.562350293713806</v>
      </c>
      <c r="O21" s="64">
        <f>+'[61]Input for SB material (word)'!$D299</f>
        <v>-93.019803866878007</v>
      </c>
      <c r="P21" s="399"/>
      <c r="Q21" s="64">
        <f>+I21-B21</f>
        <v>6.5060974435313348</v>
      </c>
      <c r="R21" s="64">
        <f t="shared" si="7"/>
        <v>-0.47424469431123129</v>
      </c>
      <c r="S21" s="64">
        <f t="shared" si="12"/>
        <v>-5.1842529227558387</v>
      </c>
      <c r="T21" s="64">
        <f t="shared" si="30"/>
        <v>-27.715700501287792</v>
      </c>
      <c r="U21" s="64">
        <f>+J21-I21</f>
        <v>-1.0982976390999966</v>
      </c>
      <c r="V21" s="64">
        <f t="shared" si="2"/>
        <v>-11.441760894959803</v>
      </c>
      <c r="W21" s="117">
        <f t="shared" si="36"/>
        <v>0.9174073736807955</v>
      </c>
      <c r="X21" s="383">
        <f t="shared" si="11"/>
        <v>0</v>
      </c>
      <c r="Y21" s="246"/>
      <c r="Z21" s="132"/>
      <c r="AA21" s="132"/>
      <c r="AB21" s="132"/>
      <c r="AC21" s="132"/>
      <c r="AD21" s="133"/>
      <c r="AE21" s="133"/>
      <c r="AF21" s="68"/>
      <c r="AG21" s="68"/>
      <c r="AH21" s="68"/>
      <c r="AI21" s="68"/>
    </row>
    <row r="22" spans="1:35" ht="17.399999999999999">
      <c r="A22" s="145" t="s">
        <v>3</v>
      </c>
      <c r="B22" s="64">
        <v>25.428573621877394</v>
      </c>
      <c r="C22" s="64">
        <f t="shared" ref="C22" si="40">+D22-B22</f>
        <v>14.734900962732961</v>
      </c>
      <c r="D22" s="64">
        <v>40.163474584610356</v>
      </c>
      <c r="E22" s="64">
        <f t="shared" si="27"/>
        <v>21.804205726334352</v>
      </c>
      <c r="F22" s="64">
        <v>61.967680310944708</v>
      </c>
      <c r="G22" s="64">
        <f t="shared" si="33"/>
        <v>16.180373823011145</v>
      </c>
      <c r="H22" s="64">
        <v>78.148054133955853</v>
      </c>
      <c r="I22" s="64">
        <v>22.407585954386398</v>
      </c>
      <c r="J22" s="64">
        <f t="shared" si="38"/>
        <v>21.679770264488724</v>
      </c>
      <c r="K22" s="64">
        <v>44.087356218875122</v>
      </c>
      <c r="L22" s="64">
        <f t="shared" si="1"/>
        <v>15.905550006172852</v>
      </c>
      <c r="M22" s="66">
        <f>+'[60]Input for SB material (PPT)'!$E43</f>
        <v>59.992906225047975</v>
      </c>
      <c r="N22" s="64">
        <f t="shared" si="1"/>
        <v>19.59444455815283</v>
      </c>
      <c r="O22" s="64">
        <f>+'[61]Input for SB material (word)'!$D300</f>
        <v>79.587350783200804</v>
      </c>
      <c r="P22" s="399"/>
      <c r="Q22" s="64">
        <f t="shared" si="6"/>
        <v>-3.0209876674909957</v>
      </c>
      <c r="R22" s="64">
        <f t="shared" si="7"/>
        <v>-10.693672659144433</v>
      </c>
      <c r="S22" s="64">
        <f t="shared" si="12"/>
        <v>7.0693047636013908</v>
      </c>
      <c r="T22" s="64">
        <f t="shared" si="30"/>
        <v>-5.6238319033232074</v>
      </c>
      <c r="U22" s="64">
        <f t="shared" si="9"/>
        <v>-0.72781568989767464</v>
      </c>
      <c r="V22" s="64">
        <f t="shared" si="2"/>
        <v>-5.7742202583158715</v>
      </c>
      <c r="W22" s="117">
        <f t="shared" si="36"/>
        <v>3.6888945519799776</v>
      </c>
      <c r="X22" s="383">
        <f t="shared" si="11"/>
        <v>0</v>
      </c>
      <c r="Y22" s="246"/>
      <c r="Z22" s="132"/>
      <c r="AA22" s="132"/>
      <c r="AB22" s="132"/>
      <c r="AC22" s="132"/>
      <c r="AD22" s="133"/>
      <c r="AE22" s="133"/>
      <c r="AF22" s="68"/>
      <c r="AG22" s="68"/>
      <c r="AH22" s="68"/>
      <c r="AI22" s="68"/>
    </row>
    <row r="23" spans="1:35" ht="18" customHeight="1">
      <c r="A23" s="348" t="s">
        <v>4</v>
      </c>
      <c r="B23" s="47">
        <f>+B14-B15</f>
        <v>753.01752973056159</v>
      </c>
      <c r="C23" s="47">
        <f t="shared" ref="C23:D23" si="41">+C14-C15</f>
        <v>775.05820836427552</v>
      </c>
      <c r="D23" s="47">
        <f t="shared" si="41"/>
        <v>1528.0757380948367</v>
      </c>
      <c r="E23" s="47">
        <f t="shared" si="27"/>
        <v>854.6221031234777</v>
      </c>
      <c r="F23" s="47">
        <f>+F14-F15</f>
        <v>2382.6978412183144</v>
      </c>
      <c r="G23" s="47">
        <f t="shared" ref="G23:H23" si="42">+G14-G15</f>
        <v>776.44265404977727</v>
      </c>
      <c r="H23" s="47">
        <f t="shared" si="42"/>
        <v>3159.1404952680914</v>
      </c>
      <c r="I23" s="47">
        <f t="shared" ref="I23:K23" si="43">+I14-I15</f>
        <v>668.60856908972914</v>
      </c>
      <c r="J23" s="47">
        <f t="shared" si="43"/>
        <v>765.24608798041413</v>
      </c>
      <c r="K23" s="47">
        <f t="shared" si="43"/>
        <v>1433.8546570701433</v>
      </c>
      <c r="L23" s="47">
        <f t="shared" si="1"/>
        <v>872.40691064247994</v>
      </c>
      <c r="M23" s="47">
        <f>+M14-M15</f>
        <v>2306.2615677126232</v>
      </c>
      <c r="N23" s="47">
        <f t="shared" ref="N23:O23" si="44">+N14-N15</f>
        <v>735.5331433904928</v>
      </c>
      <c r="O23" s="47">
        <f t="shared" si="44"/>
        <v>3041.7947111031162</v>
      </c>
      <c r="P23" s="399"/>
      <c r="Q23" s="47">
        <f t="shared" si="6"/>
        <v>-84.408960640832447</v>
      </c>
      <c r="R23" s="47">
        <f t="shared" si="7"/>
        <v>22.040678633713924</v>
      </c>
      <c r="S23" s="47">
        <f t="shared" si="12"/>
        <v>79.563894759202185</v>
      </c>
      <c r="T23" s="47">
        <f t="shared" si="30"/>
        <v>-78.179449073700425</v>
      </c>
      <c r="U23" s="47">
        <f t="shared" si="9"/>
        <v>96.637518890684987</v>
      </c>
      <c r="V23" s="47">
        <f t="shared" si="2"/>
        <v>107.16082266206581</v>
      </c>
      <c r="W23" s="412">
        <f t="shared" si="36"/>
        <v>-136.87376725198715</v>
      </c>
      <c r="X23" s="383">
        <f t="shared" si="11"/>
        <v>0</v>
      </c>
      <c r="Y23" s="132"/>
      <c r="Z23" s="132"/>
      <c r="AA23" s="132"/>
      <c r="AB23" s="132"/>
      <c r="AC23" s="132"/>
      <c r="AD23" s="133"/>
      <c r="AE23" s="133"/>
      <c r="AF23" s="68"/>
      <c r="AG23" s="68"/>
      <c r="AH23" s="68"/>
      <c r="AI23" s="68"/>
    </row>
    <row r="24" spans="1:35" ht="17.399999999999999">
      <c r="A24" s="142" t="s">
        <v>71</v>
      </c>
      <c r="B24" s="66">
        <v>497.10203078634305</v>
      </c>
      <c r="C24" s="64">
        <f t="shared" ref="C24" si="45">+D24-B24</f>
        <v>432.81071072854394</v>
      </c>
      <c r="D24" s="66">
        <v>929.91274151488699</v>
      </c>
      <c r="E24" s="66">
        <f t="shared" si="27"/>
        <v>541.23213809474294</v>
      </c>
      <c r="F24" s="66">
        <v>1471.1448796096299</v>
      </c>
      <c r="G24" s="66">
        <f t="shared" ref="G24" si="46">+H24-F24</f>
        <v>676.17212763453267</v>
      </c>
      <c r="H24" s="66">
        <v>2147.3170072441626</v>
      </c>
      <c r="I24" s="66">
        <v>476.90128853443252</v>
      </c>
      <c r="J24" s="64">
        <f t="shared" si="38"/>
        <v>535.71931105240401</v>
      </c>
      <c r="K24" s="66">
        <v>1012.6205995868365</v>
      </c>
      <c r="L24" s="66">
        <f t="shared" si="1"/>
        <v>549.94590029122105</v>
      </c>
      <c r="M24" s="66">
        <f>+'[60]Input for SB material (PPT)'!$E45</f>
        <v>1562.5664998780576</v>
      </c>
      <c r="N24" s="66">
        <f t="shared" si="1"/>
        <v>672.4834993232389</v>
      </c>
      <c r="O24" s="64">
        <f>+'[61]Input for SB material (word)'!$D302</f>
        <v>2235.0499992012965</v>
      </c>
      <c r="P24" s="399"/>
      <c r="Q24" s="66">
        <f t="shared" si="6"/>
        <v>-20.200742251910526</v>
      </c>
      <c r="R24" s="66">
        <f t="shared" si="7"/>
        <v>-64.291320057799112</v>
      </c>
      <c r="S24" s="66">
        <f t="shared" si="12"/>
        <v>108.421427366199</v>
      </c>
      <c r="T24" s="66">
        <f t="shared" si="30"/>
        <v>134.93998953978974</v>
      </c>
      <c r="U24" s="66">
        <f>+J24-I24</f>
        <v>58.818022517971485</v>
      </c>
      <c r="V24" s="66">
        <f t="shared" si="2"/>
        <v>14.226589238817041</v>
      </c>
      <c r="W24" s="274">
        <f t="shared" si="10"/>
        <v>122.53759903201785</v>
      </c>
      <c r="X24" s="383">
        <f t="shared" si="11"/>
        <v>0</v>
      </c>
      <c r="Y24" s="246"/>
      <c r="Z24" s="132"/>
      <c r="AA24" s="132"/>
      <c r="AB24" s="132"/>
      <c r="AC24" s="132"/>
      <c r="AD24" s="133"/>
      <c r="AE24" s="133"/>
      <c r="AF24" s="68"/>
      <c r="AG24" s="68"/>
      <c r="AH24" s="68"/>
      <c r="AI24" s="68"/>
    </row>
    <row r="25" spans="1:35" ht="18" customHeight="1">
      <c r="A25" s="48" t="s">
        <v>5</v>
      </c>
      <c r="B25" s="47">
        <f>+B23-B24</f>
        <v>255.91549894421854</v>
      </c>
      <c r="C25" s="47">
        <f t="shared" ref="C25:D25" si="47">+C23-C24</f>
        <v>342.24749763573158</v>
      </c>
      <c r="D25" s="47">
        <f t="shared" si="47"/>
        <v>598.16299657994966</v>
      </c>
      <c r="E25" s="47">
        <f t="shared" si="27"/>
        <v>313.38996502873476</v>
      </c>
      <c r="F25" s="47">
        <f t="shared" ref="F25:H25" si="48">+F23-F24</f>
        <v>911.55296160868443</v>
      </c>
      <c r="G25" s="47">
        <f t="shared" si="48"/>
        <v>100.2705264152446</v>
      </c>
      <c r="H25" s="47">
        <f t="shared" si="48"/>
        <v>1011.8234880239288</v>
      </c>
      <c r="I25" s="47">
        <f t="shared" ref="I25:O25" si="49">+I23-I24</f>
        <v>191.70728055529662</v>
      </c>
      <c r="J25" s="47">
        <f t="shared" si="49"/>
        <v>229.52677692801012</v>
      </c>
      <c r="K25" s="47">
        <f t="shared" si="49"/>
        <v>421.23405748330674</v>
      </c>
      <c r="L25" s="47">
        <f t="shared" si="1"/>
        <v>322.46101035125889</v>
      </c>
      <c r="M25" s="47">
        <f t="shared" si="49"/>
        <v>743.69506783456563</v>
      </c>
      <c r="N25" s="47">
        <f t="shared" si="49"/>
        <v>63.049644067253894</v>
      </c>
      <c r="O25" s="47">
        <f t="shared" si="49"/>
        <v>806.74471190181976</v>
      </c>
      <c r="P25" s="399"/>
      <c r="Q25" s="47">
        <f t="shared" si="6"/>
        <v>-64.208218388921921</v>
      </c>
      <c r="R25" s="47">
        <f t="shared" si="7"/>
        <v>86.331998691513036</v>
      </c>
      <c r="S25" s="47">
        <f t="shared" si="12"/>
        <v>-28.857532606996813</v>
      </c>
      <c r="T25" s="47">
        <f t="shared" si="30"/>
        <v>-213.11943861349016</v>
      </c>
      <c r="U25" s="47">
        <f t="shared" si="9"/>
        <v>37.819496372713502</v>
      </c>
      <c r="V25" s="47">
        <f t="shared" si="2"/>
        <v>92.93423342324877</v>
      </c>
      <c r="W25" s="412">
        <f>+N25-L25</f>
        <v>-259.411366284005</v>
      </c>
      <c r="X25" s="383">
        <f t="shared" si="11"/>
        <v>0</v>
      </c>
      <c r="Y25" s="246"/>
      <c r="Z25" s="132"/>
      <c r="AA25" s="132"/>
      <c r="AB25" s="132"/>
      <c r="AC25" s="132"/>
      <c r="AD25" s="133"/>
      <c r="AE25" s="133"/>
      <c r="AF25" s="68"/>
      <c r="AG25" s="68"/>
      <c r="AH25" s="68"/>
      <c r="AI25" s="68"/>
    </row>
    <row r="26" spans="1:35" ht="17.399999999999999">
      <c r="A26" s="146" t="s">
        <v>6</v>
      </c>
      <c r="B26" s="66">
        <v>6.9441848943783988</v>
      </c>
      <c r="C26" s="64">
        <f t="shared" ref="C26:C29" si="50">+D26-B26</f>
        <v>6.8897319477322121</v>
      </c>
      <c r="D26" s="66">
        <v>13.833916842110611</v>
      </c>
      <c r="E26" s="66">
        <f t="shared" si="27"/>
        <v>2.5735238117805892</v>
      </c>
      <c r="F26" s="66">
        <v>16.4074406538912</v>
      </c>
      <c r="G26" s="66">
        <f t="shared" ref="G26:G29" si="51">+H26-F26</f>
        <v>5.3849409628426841</v>
      </c>
      <c r="H26" s="66">
        <v>21.792381616733884</v>
      </c>
      <c r="I26" s="66">
        <v>41.0921066063746</v>
      </c>
      <c r="J26" s="64">
        <f t="shared" si="38"/>
        <v>2.4621115692798199</v>
      </c>
      <c r="K26" s="66">
        <v>43.55421817565442</v>
      </c>
      <c r="L26" s="66">
        <f t="shared" si="1"/>
        <v>3.6228089104632772</v>
      </c>
      <c r="M26" s="66">
        <f>+'[60]Input for SB material (PPT)'!$E47</f>
        <v>47.177027086117697</v>
      </c>
      <c r="N26" s="66">
        <f t="shared" si="1"/>
        <v>-8.6856859529291341E-2</v>
      </c>
      <c r="O26" s="64">
        <f>+'[61]Input for SB material (word)'!$D304</f>
        <v>47.090170226588405</v>
      </c>
      <c r="P26" s="399"/>
      <c r="Q26" s="66">
        <f t="shared" si="6"/>
        <v>34.147921711996204</v>
      </c>
      <c r="R26" s="66">
        <f t="shared" si="7"/>
        <v>-5.4452946646186717E-2</v>
      </c>
      <c r="S26" s="66">
        <f t="shared" si="12"/>
        <v>-4.3162081359516229</v>
      </c>
      <c r="T26" s="66">
        <f t="shared" si="30"/>
        <v>2.8114171510620949</v>
      </c>
      <c r="U26" s="66">
        <f t="shared" si="9"/>
        <v>-38.62999503709478</v>
      </c>
      <c r="V26" s="66">
        <f t="shared" si="2"/>
        <v>1.1606973411834574</v>
      </c>
      <c r="W26" s="274">
        <f t="shared" si="10"/>
        <v>-3.7096657699925686</v>
      </c>
      <c r="X26" s="383">
        <f t="shared" si="11"/>
        <v>0</v>
      </c>
      <c r="Y26" s="246"/>
      <c r="Z26" s="132"/>
      <c r="AA26" s="132"/>
      <c r="AB26" s="132"/>
      <c r="AC26" s="132"/>
      <c r="AD26" s="133"/>
      <c r="AE26" s="133"/>
      <c r="AF26" s="68"/>
      <c r="AG26" s="68"/>
      <c r="AH26" s="68"/>
      <c r="AI26" s="68"/>
    </row>
    <row r="27" spans="1:35" ht="17.399999999999999">
      <c r="A27" s="145" t="s">
        <v>7</v>
      </c>
      <c r="B27" s="66">
        <v>-2.2910810300000004</v>
      </c>
      <c r="C27" s="64">
        <f t="shared" si="50"/>
        <v>-1.6720897299999993</v>
      </c>
      <c r="D27" s="66">
        <v>-3.9631707599999997</v>
      </c>
      <c r="E27" s="66">
        <f t="shared" si="27"/>
        <v>0.89800320000000022</v>
      </c>
      <c r="F27" s="66">
        <v>-3.0651675599999995</v>
      </c>
      <c r="G27" s="66">
        <f t="shared" si="51"/>
        <v>3.3245366299999999</v>
      </c>
      <c r="H27" s="66">
        <v>0.25936907000000042</v>
      </c>
      <c r="I27" s="66">
        <v>-3.8602854399999997</v>
      </c>
      <c r="J27" s="64">
        <f t="shared" si="38"/>
        <v>-2.6814704899999993</v>
      </c>
      <c r="K27" s="66">
        <v>-6.541755929999999</v>
      </c>
      <c r="L27" s="66">
        <f t="shared" si="1"/>
        <v>0.65687402999999822</v>
      </c>
      <c r="M27" s="66">
        <f>+'[60]Input for SB material (PPT)'!$E48</f>
        <v>-5.8848819000000008</v>
      </c>
      <c r="N27" s="66">
        <f t="shared" si="1"/>
        <v>4.7328097800000002</v>
      </c>
      <c r="O27" s="64">
        <f>+'[61]Input for SB material (word)'!$D305</f>
        <v>-1.1520721200000001</v>
      </c>
      <c r="P27" s="399"/>
      <c r="Q27" s="66">
        <f t="shared" si="6"/>
        <v>-1.5692044099999993</v>
      </c>
      <c r="R27" s="66">
        <f t="shared" si="7"/>
        <v>0.61899130000000113</v>
      </c>
      <c r="S27" s="66">
        <f t="shared" si="12"/>
        <v>2.5700929299999995</v>
      </c>
      <c r="T27" s="66">
        <f t="shared" si="30"/>
        <v>2.4265334299999997</v>
      </c>
      <c r="U27" s="66">
        <f t="shared" si="9"/>
        <v>1.1788149500000005</v>
      </c>
      <c r="V27" s="66">
        <f t="shared" si="2"/>
        <v>3.3383445199999975</v>
      </c>
      <c r="W27" s="274">
        <f t="shared" si="10"/>
        <v>4.075935750000002</v>
      </c>
      <c r="X27" s="383">
        <f t="shared" si="11"/>
        <v>0</v>
      </c>
      <c r="Y27" s="246"/>
      <c r="Z27" s="132"/>
      <c r="AA27" s="132"/>
      <c r="AB27" s="132"/>
      <c r="AC27" s="132"/>
      <c r="AD27" s="133"/>
      <c r="AE27" s="133"/>
      <c r="AF27" s="68"/>
      <c r="AG27" s="68"/>
      <c r="AH27" s="68"/>
      <c r="AI27" s="68"/>
    </row>
    <row r="28" spans="1:35" ht="17.399999999999999" outlineLevel="1">
      <c r="A28" s="145" t="s">
        <v>56</v>
      </c>
      <c r="B28" s="66">
        <v>0</v>
      </c>
      <c r="C28" s="64">
        <f t="shared" si="50"/>
        <v>1.7898855730891229E-15</v>
      </c>
      <c r="D28" s="66">
        <v>1.7898855730891229E-15</v>
      </c>
      <c r="E28" s="66">
        <f t="shared" si="27"/>
        <v>-1.7898855730891229E-15</v>
      </c>
      <c r="F28" s="66"/>
      <c r="G28" s="66">
        <f t="shared" si="51"/>
        <v>0</v>
      </c>
      <c r="H28" s="66">
        <v>0</v>
      </c>
      <c r="I28" s="66">
        <v>0</v>
      </c>
      <c r="J28" s="64">
        <f t="shared" si="38"/>
        <v>0</v>
      </c>
      <c r="K28" s="66">
        <v>0</v>
      </c>
      <c r="L28" s="66">
        <f t="shared" si="1"/>
        <v>0</v>
      </c>
      <c r="M28" s="66">
        <f>+'[60]Input for SB material (PPT)'!$E49</f>
        <v>0</v>
      </c>
      <c r="N28" s="66">
        <f t="shared" si="1"/>
        <v>0</v>
      </c>
      <c r="O28" s="66">
        <v>0</v>
      </c>
      <c r="P28" s="399"/>
      <c r="Q28" s="66">
        <f t="shared" si="6"/>
        <v>0</v>
      </c>
      <c r="R28" s="66">
        <f t="shared" si="7"/>
        <v>1.7898855730891229E-15</v>
      </c>
      <c r="S28" s="66">
        <f t="shared" si="12"/>
        <v>-3.5797711461782458E-15</v>
      </c>
      <c r="T28" s="66">
        <f t="shared" si="30"/>
        <v>1.7898855730891229E-15</v>
      </c>
      <c r="U28" s="66">
        <f t="shared" si="9"/>
        <v>0</v>
      </c>
      <c r="V28" s="66">
        <f t="shared" si="2"/>
        <v>0</v>
      </c>
      <c r="W28" s="274">
        <f>+N28-L28</f>
        <v>0</v>
      </c>
      <c r="X28" s="383">
        <f t="shared" si="11"/>
        <v>0</v>
      </c>
      <c r="Y28" s="246"/>
      <c r="Z28" s="132"/>
      <c r="AA28" s="132"/>
      <c r="AB28" s="132"/>
      <c r="AC28" s="132"/>
      <c r="AD28" s="133"/>
      <c r="AE28" s="133"/>
      <c r="AF28" s="68"/>
      <c r="AG28" s="68"/>
      <c r="AH28" s="68"/>
      <c r="AI28" s="68"/>
    </row>
    <row r="29" spans="1:35" ht="17.399999999999999">
      <c r="A29" s="142" t="s">
        <v>142</v>
      </c>
      <c r="B29" s="66">
        <v>30.309831530637702</v>
      </c>
      <c r="C29" s="64">
        <f t="shared" si="50"/>
        <v>39.548815714510901</v>
      </c>
      <c r="D29" s="66">
        <v>69.858647245148603</v>
      </c>
      <c r="E29" s="66">
        <f t="shared" si="27"/>
        <v>23.547320088367101</v>
      </c>
      <c r="F29" s="66">
        <v>93.405967333515704</v>
      </c>
      <c r="G29" s="66">
        <f t="shared" si="51"/>
        <v>40.243365267887796</v>
      </c>
      <c r="H29" s="66">
        <v>133.6493326014035</v>
      </c>
      <c r="I29" s="66">
        <v>51.889296238511236</v>
      </c>
      <c r="J29" s="64">
        <f t="shared" si="38"/>
        <v>28.311170856357549</v>
      </c>
      <c r="K29" s="66">
        <v>80.200467094868785</v>
      </c>
      <c r="L29" s="66">
        <f t="shared" si="1"/>
        <v>30.921115477222344</v>
      </c>
      <c r="M29" s="66">
        <f>+'[60]Input for SB material (PPT)'!$E50</f>
        <v>111.12158257209113</v>
      </c>
      <c r="N29" s="66">
        <f t="shared" si="1"/>
        <v>27.681425810705989</v>
      </c>
      <c r="O29" s="64">
        <f>+'[61]Input for SB material (word)'!$D306</f>
        <v>138.80300838279712</v>
      </c>
      <c r="P29" s="399"/>
      <c r="Q29" s="66">
        <f>+I29-B29</f>
        <v>21.579464707873534</v>
      </c>
      <c r="R29" s="66">
        <f t="shared" si="7"/>
        <v>9.2389841838731996</v>
      </c>
      <c r="S29" s="66">
        <f t="shared" si="12"/>
        <v>-16.0014956261438</v>
      </c>
      <c r="T29" s="66">
        <f t="shared" si="30"/>
        <v>16.696045179520695</v>
      </c>
      <c r="U29" s="66">
        <f t="shared" si="9"/>
        <v>-23.578125382153686</v>
      </c>
      <c r="V29" s="66">
        <f t="shared" si="2"/>
        <v>2.6099446208647947</v>
      </c>
      <c r="W29" s="274">
        <f>+N29-L29</f>
        <v>-3.2396896665163553</v>
      </c>
      <c r="X29" s="383">
        <f t="shared" si="11"/>
        <v>0</v>
      </c>
      <c r="Y29" s="246"/>
      <c r="Z29" s="132"/>
      <c r="AA29" s="132"/>
      <c r="AB29" s="132"/>
      <c r="AC29" s="132"/>
      <c r="AD29" s="133"/>
      <c r="AE29" s="133"/>
      <c r="AF29" s="68"/>
      <c r="AG29" s="68"/>
      <c r="AH29" s="68"/>
      <c r="AI29" s="68"/>
    </row>
    <row r="30" spans="1:35" ht="18" customHeight="1">
      <c r="A30" s="48" t="s">
        <v>8</v>
      </c>
      <c r="B30" s="47">
        <f>+B25+B26+B27-B29</f>
        <v>230.25877127795926</v>
      </c>
      <c r="C30" s="47">
        <f t="shared" ref="C30:D30" si="52">+C25+C26+C27-C29</f>
        <v>307.91632413895292</v>
      </c>
      <c r="D30" s="47">
        <f t="shared" si="52"/>
        <v>538.17509541691163</v>
      </c>
      <c r="E30" s="47">
        <f t="shared" si="27"/>
        <v>293.31417195214829</v>
      </c>
      <c r="F30" s="47">
        <f>+F25+F26+F27-F29</f>
        <v>831.48926736905992</v>
      </c>
      <c r="G30" s="47">
        <f>+G25+G26+G27-G29</f>
        <v>68.736638740199481</v>
      </c>
      <c r="H30" s="47">
        <f>+H25+H26+H27-H29</f>
        <v>900.22590610925909</v>
      </c>
      <c r="I30" s="47">
        <f t="shared" ref="I30:K30" si="53">+I25+I26+I27-I29</f>
        <v>177.04980548315999</v>
      </c>
      <c r="J30" s="47">
        <f t="shared" si="53"/>
        <v>200.99624715093239</v>
      </c>
      <c r="K30" s="47">
        <f t="shared" si="53"/>
        <v>378.04605263409235</v>
      </c>
      <c r="L30" s="47">
        <f t="shared" si="1"/>
        <v>295.81957781449989</v>
      </c>
      <c r="M30" s="47">
        <f>+M25+M26+M27-M29</f>
        <v>673.86563044859224</v>
      </c>
      <c r="N30" s="47">
        <f>+N25+N26+N27-N29</f>
        <v>40.014171177018611</v>
      </c>
      <c r="O30" s="47">
        <f>+O25+O26+O27-O29</f>
        <v>713.87980162561109</v>
      </c>
      <c r="P30" s="399"/>
      <c r="Q30" s="47">
        <f t="shared" si="6"/>
        <v>-53.208965794799269</v>
      </c>
      <c r="R30" s="47">
        <f t="shared" si="7"/>
        <v>77.657552860993661</v>
      </c>
      <c r="S30" s="47">
        <f t="shared" si="12"/>
        <v>-14.602152186804631</v>
      </c>
      <c r="T30" s="47">
        <f t="shared" si="30"/>
        <v>-224.5775332119488</v>
      </c>
      <c r="U30" s="47">
        <f t="shared" si="9"/>
        <v>23.946441667772405</v>
      </c>
      <c r="V30" s="47">
        <f t="shared" si="2"/>
        <v>94.823330663567504</v>
      </c>
      <c r="W30" s="412">
        <f t="shared" si="10"/>
        <v>-255.80540663748127</v>
      </c>
      <c r="X30" s="383">
        <f t="shared" si="11"/>
        <v>0</v>
      </c>
      <c r="Y30" s="246"/>
      <c r="Z30" s="132"/>
      <c r="AA30" s="132"/>
      <c r="AB30" s="132"/>
      <c r="AC30" s="132"/>
      <c r="AD30" s="133"/>
      <c r="AE30" s="133"/>
      <c r="AF30" s="68"/>
      <c r="AG30" s="68"/>
      <c r="AH30" s="68"/>
      <c r="AI30" s="68"/>
    </row>
    <row r="31" spans="1:35" ht="17.399999999999999">
      <c r="A31" s="145" t="s">
        <v>9</v>
      </c>
      <c r="B31" s="66">
        <v>44.626527456428775</v>
      </c>
      <c r="C31" s="64">
        <f t="shared" ref="C31" si="54">+D31-B31</f>
        <v>58.255592595180417</v>
      </c>
      <c r="D31" s="66">
        <v>102.88212005160919</v>
      </c>
      <c r="E31" s="66">
        <f t="shared" si="27"/>
        <v>53.917301157476814</v>
      </c>
      <c r="F31" s="66">
        <v>156.79942120908601</v>
      </c>
      <c r="G31" s="66">
        <f t="shared" ref="G31" si="55">+H31-F31</f>
        <v>4.6351414436612686</v>
      </c>
      <c r="H31" s="66">
        <v>161.43456265274727</v>
      </c>
      <c r="I31" s="66">
        <v>35.268911051658726</v>
      </c>
      <c r="J31" s="64">
        <f t="shared" si="38"/>
        <v>38.385381332957529</v>
      </c>
      <c r="K31" s="66">
        <v>73.654292384616255</v>
      </c>
      <c r="L31" s="66">
        <f t="shared" si="1"/>
        <v>54.443851584635738</v>
      </c>
      <c r="M31" s="66">
        <f>+'[60]Input for SB material (PPT)'!$E52</f>
        <v>128.09814396925199</v>
      </c>
      <c r="N31" s="66">
        <f t="shared" si="1"/>
        <v>12.030969314287262</v>
      </c>
      <c r="O31" s="64">
        <f>+'[61]Input for SB material (word)'!$D308</f>
        <v>140.12911328353925</v>
      </c>
      <c r="P31" s="399"/>
      <c r="Q31" s="66">
        <f t="shared" si="6"/>
        <v>-9.3576164047700487</v>
      </c>
      <c r="R31" s="66">
        <f>+C31-B31</f>
        <v>13.629065138751642</v>
      </c>
      <c r="S31" s="66">
        <f t="shared" si="12"/>
        <v>-4.338291437703603</v>
      </c>
      <c r="T31" s="66">
        <f t="shared" si="30"/>
        <v>-49.282159713815545</v>
      </c>
      <c r="U31" s="66">
        <f t="shared" si="9"/>
        <v>3.1164702812988025</v>
      </c>
      <c r="V31" s="66">
        <f t="shared" si="2"/>
        <v>16.058470251678209</v>
      </c>
      <c r="W31" s="274">
        <f t="shared" si="10"/>
        <v>-42.412882270348476</v>
      </c>
      <c r="X31" s="383">
        <f t="shared" si="11"/>
        <v>0</v>
      </c>
      <c r="Y31" s="246"/>
      <c r="Z31" s="132"/>
      <c r="AA31" s="132"/>
      <c r="AB31" s="132"/>
      <c r="AC31" s="132"/>
      <c r="AD31" s="133"/>
      <c r="AE31" s="133"/>
      <c r="AF31" s="68"/>
      <c r="AG31" s="68"/>
      <c r="AH31" s="68"/>
      <c r="AI31" s="68"/>
    </row>
    <row r="32" spans="1:35" ht="18" customHeight="1">
      <c r="A32" s="48" t="s">
        <v>10</v>
      </c>
      <c r="B32" s="47">
        <f>+B30-B31</f>
        <v>185.63224382153049</v>
      </c>
      <c r="C32" s="47">
        <f t="shared" ref="C32:D32" si="56">+C30-C31</f>
        <v>249.6607315437725</v>
      </c>
      <c r="D32" s="47">
        <f t="shared" si="56"/>
        <v>435.29297536530242</v>
      </c>
      <c r="E32" s="47">
        <f t="shared" si="27"/>
        <v>239.39687079467154</v>
      </c>
      <c r="F32" s="47">
        <f>+F30-F31</f>
        <v>674.68984615997397</v>
      </c>
      <c r="G32" s="47">
        <f t="shared" ref="G32:H32" si="57">+G30-G31</f>
        <v>64.101497296538213</v>
      </c>
      <c r="H32" s="47">
        <f t="shared" si="57"/>
        <v>738.79134345651187</v>
      </c>
      <c r="I32" s="47">
        <f>+I30-I31</f>
        <v>141.78089443150125</v>
      </c>
      <c r="J32" s="47">
        <f t="shared" ref="J32:K32" si="58">+J30-J31</f>
        <v>162.61086581797485</v>
      </c>
      <c r="K32" s="47">
        <f t="shared" si="58"/>
        <v>304.39176024947608</v>
      </c>
      <c r="L32" s="47">
        <f t="shared" si="1"/>
        <v>241.3757262298642</v>
      </c>
      <c r="M32" s="47">
        <f>+M30-M31</f>
        <v>545.76748647934028</v>
      </c>
      <c r="N32" s="47">
        <f t="shared" ref="N32:O32" si="59">+N30-N31</f>
        <v>27.983201862731349</v>
      </c>
      <c r="O32" s="47">
        <f t="shared" si="59"/>
        <v>573.75068834207184</v>
      </c>
      <c r="P32" s="399"/>
      <c r="Q32" s="47">
        <f t="shared" si="6"/>
        <v>-43.851349390029242</v>
      </c>
      <c r="R32" s="47">
        <f t="shared" si="7"/>
        <v>64.028487722242005</v>
      </c>
      <c r="S32" s="47">
        <f t="shared" si="12"/>
        <v>-10.263860749100957</v>
      </c>
      <c r="T32" s="47">
        <f t="shared" si="30"/>
        <v>-175.29537349813333</v>
      </c>
      <c r="U32" s="47">
        <f t="shared" si="9"/>
        <v>20.829971386473602</v>
      </c>
      <c r="V32" s="47">
        <f t="shared" si="2"/>
        <v>78.764860411889345</v>
      </c>
      <c r="W32" s="412">
        <f t="shared" ref="W32:W37" si="60">+N32-L32</f>
        <v>-213.39252436713286</v>
      </c>
      <c r="X32" s="383">
        <f t="shared" si="11"/>
        <v>0</v>
      </c>
      <c r="Y32" s="246"/>
      <c r="Z32" s="132"/>
      <c r="AA32" s="132"/>
      <c r="AB32" s="132"/>
      <c r="AC32" s="132"/>
      <c r="AD32" s="133"/>
      <c r="AE32" s="133"/>
      <c r="AF32" s="68"/>
      <c r="AG32" s="68"/>
      <c r="AH32" s="68"/>
      <c r="AI32" s="68"/>
    </row>
    <row r="33" spans="1:35" ht="17.399999999999999">
      <c r="A33" s="145" t="s">
        <v>95</v>
      </c>
      <c r="B33" s="66">
        <v>-4.7341436870176548</v>
      </c>
      <c r="C33" s="64">
        <f>+D33-B33</f>
        <v>1.6209641388181724</v>
      </c>
      <c r="D33" s="66">
        <v>-3.1131795481994824</v>
      </c>
      <c r="E33" s="66">
        <f t="shared" si="27"/>
        <v>1.1014089637838924</v>
      </c>
      <c r="F33" s="66">
        <v>-2.01177058441559</v>
      </c>
      <c r="G33" s="66">
        <f t="shared" ref="G33" si="61">+H33-F33</f>
        <v>1.2571327343708121</v>
      </c>
      <c r="H33" s="66">
        <v>-0.7546378500447779</v>
      </c>
      <c r="I33" s="66">
        <v>-7.3306153893029258</v>
      </c>
      <c r="J33" s="64">
        <f>+K33-I33</f>
        <v>-1.6742874610213612</v>
      </c>
      <c r="K33" s="66">
        <v>-9.0049028503242869</v>
      </c>
      <c r="L33" s="66">
        <f t="shared" si="1"/>
        <v>-3.7800622958047381</v>
      </c>
      <c r="M33" s="66">
        <f>+'[60]Input for SB material (PPT)'!$E54</f>
        <v>-12.784965146129025</v>
      </c>
      <c r="N33" s="66">
        <f t="shared" si="1"/>
        <v>-1.6583590221496465</v>
      </c>
      <c r="O33" s="64">
        <f>+'[61]Input for SB material (word)'!$D310</f>
        <v>-14.443324168278671</v>
      </c>
      <c r="P33" s="399"/>
      <c r="Q33" s="66">
        <f t="shared" si="6"/>
        <v>-2.596471702285271</v>
      </c>
      <c r="R33" s="66">
        <f t="shared" si="7"/>
        <v>6.3551078258358267</v>
      </c>
      <c r="S33" s="66">
        <f t="shared" si="12"/>
        <v>-0.51955517503427995</v>
      </c>
      <c r="T33" s="66">
        <f t="shared" si="30"/>
        <v>0.15572377058691966</v>
      </c>
      <c r="U33" s="66">
        <f t="shared" si="9"/>
        <v>5.6563279282815646</v>
      </c>
      <c r="V33" s="66">
        <f t="shared" si="2"/>
        <v>-2.1057748347833769</v>
      </c>
      <c r="W33" s="274">
        <f t="shared" si="60"/>
        <v>2.1217032736550916</v>
      </c>
      <c r="X33" s="383">
        <f t="shared" si="11"/>
        <v>0</v>
      </c>
      <c r="Y33" s="246"/>
      <c r="Z33" s="132"/>
      <c r="AA33" s="132"/>
      <c r="AB33" s="132"/>
      <c r="AC33" s="132"/>
      <c r="AD33" s="133"/>
      <c r="AE33" s="133"/>
      <c r="AF33" s="68"/>
      <c r="AG33" s="68"/>
      <c r="AH33" s="68"/>
      <c r="AI33" s="68"/>
    </row>
    <row r="34" spans="1:35" ht="18" customHeight="1">
      <c r="A34" s="48" t="s">
        <v>96</v>
      </c>
      <c r="B34" s="47">
        <f>+B32-B33</f>
        <v>190.36638750854814</v>
      </c>
      <c r="C34" s="47">
        <f t="shared" ref="C34:D34" si="62">+C32-C33</f>
        <v>248.03976740495432</v>
      </c>
      <c r="D34" s="47">
        <f t="shared" si="62"/>
        <v>438.40615491350189</v>
      </c>
      <c r="E34" s="47">
        <f t="shared" si="27"/>
        <v>238.29546183088763</v>
      </c>
      <c r="F34" s="47">
        <f t="shared" ref="F34:H34" si="63">+F32-F33</f>
        <v>676.70161674438953</v>
      </c>
      <c r="G34" s="47">
        <f t="shared" si="63"/>
        <v>62.844364562167399</v>
      </c>
      <c r="H34" s="47">
        <f t="shared" si="63"/>
        <v>739.54598130655665</v>
      </c>
      <c r="I34" s="47">
        <f>+I32-I33</f>
        <v>149.11150982080417</v>
      </c>
      <c r="J34" s="47">
        <f t="shared" ref="J34:O34" si="64">+J32-J33</f>
        <v>164.28515327899621</v>
      </c>
      <c r="K34" s="47">
        <f t="shared" si="64"/>
        <v>313.39666309980038</v>
      </c>
      <c r="L34" s="47">
        <f t="shared" si="1"/>
        <v>245.15578852566892</v>
      </c>
      <c r="M34" s="47">
        <f t="shared" si="64"/>
        <v>558.5524516254693</v>
      </c>
      <c r="N34" s="47">
        <f t="shared" si="64"/>
        <v>29.641560884880995</v>
      </c>
      <c r="O34" s="47">
        <f t="shared" si="64"/>
        <v>588.19401251035049</v>
      </c>
      <c r="P34" s="399"/>
      <c r="Q34" s="47">
        <f t="shared" si="6"/>
        <v>-41.254877687743971</v>
      </c>
      <c r="R34" s="47">
        <f t="shared" si="7"/>
        <v>57.673379896406175</v>
      </c>
      <c r="S34" s="47">
        <f t="shared" si="12"/>
        <v>-9.7443055740666864</v>
      </c>
      <c r="T34" s="47">
        <f t="shared" si="30"/>
        <v>-175.45109726872022</v>
      </c>
      <c r="U34" s="47">
        <f t="shared" si="9"/>
        <v>15.173643458192032</v>
      </c>
      <c r="V34" s="47">
        <f t="shared" si="2"/>
        <v>80.87063524667272</v>
      </c>
      <c r="W34" s="412">
        <f t="shared" si="60"/>
        <v>-215.51422764078794</v>
      </c>
      <c r="X34" s="383">
        <f t="shared" si="11"/>
        <v>0</v>
      </c>
      <c r="Y34" s="246"/>
      <c r="Z34" s="132"/>
      <c r="AA34" s="132"/>
      <c r="AB34" s="132"/>
      <c r="AC34" s="132"/>
      <c r="AD34" s="133"/>
      <c r="AE34" s="133"/>
      <c r="AF34" s="68"/>
      <c r="AG34" s="68"/>
      <c r="AH34" s="68"/>
      <c r="AI34" s="68"/>
    </row>
    <row r="35" spans="1:35" ht="17.399999999999999">
      <c r="A35" s="147"/>
      <c r="B35" s="228"/>
      <c r="C35" s="228"/>
      <c r="D35" s="228"/>
      <c r="E35" s="228"/>
      <c r="F35" s="228"/>
      <c r="G35" s="228"/>
      <c r="H35" s="228"/>
      <c r="I35" s="127"/>
      <c r="J35" s="228"/>
      <c r="K35" s="228"/>
      <c r="L35" s="127"/>
      <c r="M35" s="127"/>
      <c r="N35" s="228"/>
      <c r="O35" s="228"/>
      <c r="P35" s="120"/>
      <c r="Q35" s="228"/>
      <c r="R35" s="228"/>
      <c r="S35" s="127"/>
      <c r="T35" s="228"/>
      <c r="U35" s="228"/>
      <c r="V35" s="228"/>
      <c r="W35" s="419">
        <f t="shared" si="60"/>
        <v>0</v>
      </c>
      <c r="X35" s="383"/>
      <c r="Y35" s="246"/>
      <c r="Z35" s="132"/>
      <c r="AA35" s="132"/>
      <c r="AB35" s="132"/>
      <c r="AC35" s="132"/>
      <c r="AD35" s="133"/>
      <c r="AE35" s="133"/>
      <c r="AF35" s="68"/>
      <c r="AG35" s="68"/>
      <c r="AH35" s="68"/>
      <c r="AI35" s="68"/>
    </row>
    <row r="36" spans="1:35" ht="19.8">
      <c r="A36" s="145" t="s">
        <v>122</v>
      </c>
      <c r="B36" s="66">
        <v>7.3911839448187395</v>
      </c>
      <c r="C36" s="64">
        <f>+D36-B36</f>
        <v>11.710182750681962</v>
      </c>
      <c r="D36" s="66">
        <v>19.101366695500701</v>
      </c>
      <c r="E36" s="66">
        <f t="shared" ref="E36" si="65">+F36-D36</f>
        <v>70.019776412311501</v>
      </c>
      <c r="F36" s="66">
        <v>89.121143107812202</v>
      </c>
      <c r="G36" s="66">
        <f t="shared" ref="G36" si="66">+H36-F36</f>
        <v>26.145201436721592</v>
      </c>
      <c r="H36" s="66">
        <v>115.26634454453379</v>
      </c>
      <c r="I36" s="66">
        <v>52.289514259499903</v>
      </c>
      <c r="J36" s="64">
        <f>+K36-I36</f>
        <v>10.031293315834994</v>
      </c>
      <c r="K36" s="66">
        <v>62.320807575334896</v>
      </c>
      <c r="L36" s="66">
        <f t="shared" si="1"/>
        <v>5.8573154324252101</v>
      </c>
      <c r="M36" s="66">
        <f>+'[60]Input for SB material (PPT)'!$E57</f>
        <v>68.178123007760107</v>
      </c>
      <c r="N36" s="66">
        <f t="shared" si="1"/>
        <v>30.504776664693082</v>
      </c>
      <c r="O36" s="64">
        <f>+'[61]Input for SB material (word)'!$D313</f>
        <v>98.682899672453189</v>
      </c>
      <c r="P36" s="399"/>
      <c r="Q36" s="66">
        <f t="shared" si="6"/>
        <v>44.898330314681161</v>
      </c>
      <c r="R36" s="66">
        <f t="shared" ref="R36" si="67">+C36-B36</f>
        <v>4.3189988058632229</v>
      </c>
      <c r="S36" s="66">
        <f>+E36-C36</f>
        <v>58.309593661629535</v>
      </c>
      <c r="T36" s="66">
        <f t="shared" ref="T36:T37" si="68">+G36-E36</f>
        <v>-43.874574975589908</v>
      </c>
      <c r="U36" s="66">
        <f>+J36-I36</f>
        <v>-42.258220943664909</v>
      </c>
      <c r="V36" s="66">
        <f>+L36-J36</f>
        <v>-4.1739778834097834</v>
      </c>
      <c r="W36" s="274">
        <f t="shared" si="60"/>
        <v>24.647461232267872</v>
      </c>
      <c r="X36" s="383">
        <f t="shared" si="11"/>
        <v>0</v>
      </c>
      <c r="Y36" s="246"/>
      <c r="Z36" s="132"/>
      <c r="AA36" s="132"/>
      <c r="AB36" s="132"/>
      <c r="AC36" s="132"/>
      <c r="AD36" s="133"/>
      <c r="AE36" s="133"/>
      <c r="AF36" s="68"/>
      <c r="AG36" s="68"/>
      <c r="AH36" s="68"/>
      <c r="AI36" s="68"/>
    </row>
    <row r="37" spans="1:35" ht="30.75" customHeight="1">
      <c r="A37" s="52" t="s">
        <v>194</v>
      </c>
      <c r="B37" s="51">
        <f>+B23+B36</f>
        <v>760.40871367538034</v>
      </c>
      <c r="C37" s="51">
        <f>+C23+C36</f>
        <v>786.76839111495747</v>
      </c>
      <c r="D37" s="51">
        <f t="shared" ref="D37" si="69">+D23+D36</f>
        <v>1547.1771047903374</v>
      </c>
      <c r="E37" s="51">
        <f>+E23+E36</f>
        <v>924.64187953578926</v>
      </c>
      <c r="F37" s="51">
        <f t="shared" ref="F37:H37" si="70">+F23+F36</f>
        <v>2471.8189843261266</v>
      </c>
      <c r="G37" s="51">
        <f t="shared" si="70"/>
        <v>802.58785548649882</v>
      </c>
      <c r="H37" s="51">
        <f t="shared" si="70"/>
        <v>3274.4068398126251</v>
      </c>
      <c r="I37" s="51">
        <f t="shared" ref="I37:O37" si="71">+I23+I36</f>
        <v>720.89808334922907</v>
      </c>
      <c r="J37" s="51">
        <f>+J23+J36</f>
        <v>775.27738129624913</v>
      </c>
      <c r="K37" s="51">
        <f t="shared" si="71"/>
        <v>1496.1754646454781</v>
      </c>
      <c r="L37" s="51">
        <f>+L23+L36</f>
        <v>878.2642260749052</v>
      </c>
      <c r="M37" s="51">
        <f t="shared" si="71"/>
        <v>2374.4396907203832</v>
      </c>
      <c r="N37" s="51">
        <f t="shared" si="71"/>
        <v>766.03792005518585</v>
      </c>
      <c r="O37" s="51">
        <f t="shared" si="71"/>
        <v>3140.4776107755692</v>
      </c>
      <c r="P37" s="399"/>
      <c r="Q37" s="51">
        <f>+I37-B37</f>
        <v>-39.510630326151272</v>
      </c>
      <c r="R37" s="51">
        <f>+C37-B37</f>
        <v>26.359677439577126</v>
      </c>
      <c r="S37" s="51">
        <f>+E37-C37</f>
        <v>137.87348842083179</v>
      </c>
      <c r="T37" s="51">
        <f t="shared" si="68"/>
        <v>-122.05402404929043</v>
      </c>
      <c r="U37" s="51">
        <f>+J37-I37</f>
        <v>54.379297947020063</v>
      </c>
      <c r="V37" s="51">
        <f>+L37-J37</f>
        <v>102.98684477865606</v>
      </c>
      <c r="W37" s="51">
        <f t="shared" si="60"/>
        <v>-112.22630601971935</v>
      </c>
      <c r="X37" s="383">
        <f t="shared" si="11"/>
        <v>0</v>
      </c>
      <c r="Y37" s="246"/>
      <c r="Z37" s="132"/>
      <c r="AA37" s="132"/>
      <c r="AB37" s="132"/>
      <c r="AC37" s="132"/>
      <c r="AD37" s="133"/>
      <c r="AE37" s="133"/>
      <c r="AF37" s="68"/>
      <c r="AG37" s="68"/>
      <c r="AH37" s="68"/>
      <c r="AI37" s="68"/>
    </row>
    <row r="38" spans="1:35" ht="17.399999999999999">
      <c r="A38" s="145"/>
      <c r="B38" s="66"/>
      <c r="C38" s="64"/>
      <c r="D38" s="66"/>
      <c r="E38" s="66"/>
      <c r="F38" s="66"/>
      <c r="G38" s="66"/>
      <c r="H38" s="66"/>
      <c r="I38" s="66"/>
      <c r="J38" s="64"/>
      <c r="K38" s="66"/>
      <c r="L38" s="62"/>
      <c r="M38" s="62"/>
      <c r="N38" s="66"/>
      <c r="O38" s="66"/>
      <c r="P38" s="120"/>
      <c r="Q38" s="66"/>
      <c r="R38" s="66"/>
      <c r="S38" s="62"/>
      <c r="T38" s="66"/>
      <c r="U38" s="66"/>
      <c r="V38" s="66"/>
      <c r="W38" s="274"/>
      <c r="X38" s="383">
        <f t="shared" si="11"/>
        <v>0</v>
      </c>
      <c r="Y38" s="246"/>
      <c r="Z38" s="132"/>
      <c r="AA38" s="132"/>
      <c r="AB38" s="132"/>
      <c r="AC38" s="132"/>
      <c r="AD38" s="133"/>
      <c r="AE38" s="133"/>
      <c r="AF38" s="68"/>
      <c r="AG38" s="68"/>
      <c r="AH38" s="68"/>
      <c r="AI38" s="68"/>
    </row>
    <row r="39" spans="1:35" ht="30.75" customHeight="1">
      <c r="A39" s="52" t="s">
        <v>185</v>
      </c>
      <c r="B39" s="51">
        <v>672.9257207308915</v>
      </c>
      <c r="C39" s="51">
        <f>+D39-B39</f>
        <v>730.06904509071205</v>
      </c>
      <c r="D39" s="51">
        <v>1402.9947658216036</v>
      </c>
      <c r="E39" s="51">
        <f>+F39-D39</f>
        <v>834.74922172026641</v>
      </c>
      <c r="F39" s="51">
        <v>2237.74398754187</v>
      </c>
      <c r="G39" s="51">
        <f>+H39-F39</f>
        <v>669.95690633390541</v>
      </c>
      <c r="H39" s="51">
        <v>2907.7008938757754</v>
      </c>
      <c r="I39" s="377">
        <v>619.73380107352057</v>
      </c>
      <c r="J39" s="51">
        <f>+K39-I39</f>
        <v>673.32022343400433</v>
      </c>
      <c r="K39" s="51">
        <v>1293.0540245075249</v>
      </c>
      <c r="L39" s="275">
        <f t="shared" ref="L39" si="72">+M39-K39</f>
        <v>766.63654946396309</v>
      </c>
      <c r="M39" s="51">
        <f>+'[60]Input for SB material (PPT)'!$E60</f>
        <v>2059.690573971488</v>
      </c>
      <c r="N39" s="51">
        <f>+O39-M39</f>
        <v>677.8898393729246</v>
      </c>
      <c r="O39" s="51">
        <f>+'[61]Input for SB material (word)'!$D316</f>
        <v>2737.5804133444126</v>
      </c>
      <c r="P39" s="399"/>
      <c r="Q39" s="51">
        <f>+I39-B39</f>
        <v>-53.191919657370931</v>
      </c>
      <c r="R39" s="51">
        <f>+C39-B39</f>
        <v>57.143324359820554</v>
      </c>
      <c r="S39" s="51">
        <f>+E39-C39</f>
        <v>104.68017662955435</v>
      </c>
      <c r="T39" s="51">
        <f t="shared" ref="T39" si="73">+G39-E39</f>
        <v>-164.792315386361</v>
      </c>
      <c r="U39" s="51">
        <f>+J39-I39</f>
        <v>53.586422360483766</v>
      </c>
      <c r="V39" s="51">
        <f>+L39-J39</f>
        <v>93.316326029958759</v>
      </c>
      <c r="W39" s="275">
        <f>+N39-L39</f>
        <v>-88.746710091038494</v>
      </c>
      <c r="X39" s="383">
        <f t="shared" si="11"/>
        <v>0</v>
      </c>
      <c r="Y39" s="246"/>
      <c r="Z39" s="132"/>
      <c r="AA39" s="132"/>
      <c r="AB39" s="132"/>
      <c r="AC39" s="132"/>
      <c r="AD39" s="133"/>
      <c r="AE39" s="133"/>
      <c r="AF39" s="68"/>
      <c r="AG39" s="68"/>
      <c r="AH39" s="68"/>
      <c r="AI39" s="68"/>
    </row>
    <row r="40" spans="1:35" s="135" customFormat="1" ht="11.25" customHeight="1">
      <c r="A40" s="435"/>
      <c r="B40" s="435"/>
      <c r="C40" s="435"/>
      <c r="D40" s="435"/>
      <c r="E40" s="435"/>
      <c r="F40" s="435"/>
      <c r="G40" s="435"/>
      <c r="H40" s="435"/>
      <c r="I40" s="435"/>
      <c r="J40" s="435"/>
      <c r="K40" s="435"/>
      <c r="L40" s="435"/>
      <c r="M40" s="435"/>
      <c r="N40" s="85"/>
      <c r="O40" s="85"/>
      <c r="P40" s="85"/>
      <c r="Q40" s="85"/>
      <c r="R40" s="376"/>
      <c r="S40" s="376"/>
      <c r="T40" s="322"/>
      <c r="U40" s="376"/>
      <c r="V40" s="376"/>
      <c r="W40" s="322"/>
      <c r="X40" s="383"/>
      <c r="Y40" s="246"/>
      <c r="Z40" s="134"/>
      <c r="AA40" s="134"/>
      <c r="AB40" s="134"/>
    </row>
    <row r="41" spans="1:35" s="135" customFormat="1" ht="33.75" customHeight="1">
      <c r="A41" s="430" t="s">
        <v>192</v>
      </c>
      <c r="B41" s="430"/>
      <c r="C41" s="430"/>
      <c r="D41" s="430"/>
      <c r="E41" s="430"/>
      <c r="F41" s="430"/>
      <c r="G41" s="430"/>
      <c r="H41" s="430"/>
      <c r="I41" s="430"/>
      <c r="J41" s="322"/>
      <c r="K41" s="322"/>
      <c r="L41" s="126"/>
      <c r="M41" s="126"/>
      <c r="N41" s="126"/>
      <c r="O41" s="126"/>
      <c r="P41" s="28"/>
      <c r="Q41" s="37"/>
      <c r="R41" s="28"/>
      <c r="S41" s="28"/>
      <c r="T41" s="37"/>
      <c r="U41" s="28"/>
      <c r="V41" s="28"/>
      <c r="W41" s="37"/>
      <c r="X41" s="384"/>
      <c r="Y41" s="248"/>
      <c r="Z41" s="134"/>
      <c r="AA41" s="134"/>
      <c r="AB41" s="134"/>
    </row>
    <row r="42" spans="1:35" s="135" customFormat="1" ht="24" customHeight="1">
      <c r="A42" s="429"/>
      <c r="B42" s="429"/>
      <c r="C42" s="429"/>
      <c r="D42" s="429"/>
      <c r="E42" s="429"/>
      <c r="F42" s="429"/>
      <c r="G42" s="85"/>
      <c r="H42" s="85"/>
      <c r="I42" s="38"/>
      <c r="J42" s="322"/>
      <c r="K42" s="85"/>
      <c r="L42" s="38"/>
      <c r="M42" s="38"/>
      <c r="N42" s="38"/>
      <c r="O42" s="38"/>
      <c r="Q42" s="243"/>
      <c r="T42" s="243"/>
      <c r="W42" s="243"/>
      <c r="X42" s="384"/>
      <c r="Y42" s="248"/>
      <c r="Z42" s="134"/>
      <c r="AA42" s="134"/>
      <c r="AB42" s="134"/>
    </row>
    <row r="43" spans="1:35" s="135" customFormat="1" ht="24" customHeight="1">
      <c r="A43" s="85"/>
      <c r="B43" s="85"/>
      <c r="C43" s="85"/>
      <c r="D43" s="85"/>
      <c r="E43" s="85"/>
      <c r="F43" s="85"/>
      <c r="G43" s="85"/>
      <c r="H43" s="85"/>
      <c r="I43" s="38"/>
      <c r="J43" s="322"/>
      <c r="K43" s="85"/>
      <c r="L43" s="38"/>
      <c r="M43" s="38"/>
      <c r="N43" s="38"/>
      <c r="O43" s="38"/>
      <c r="Q43" s="243"/>
      <c r="T43" s="243"/>
      <c r="W43" s="243"/>
      <c r="X43" s="384"/>
      <c r="Y43" s="248"/>
      <c r="Z43" s="134"/>
      <c r="AA43" s="134"/>
      <c r="AB43" s="134"/>
    </row>
    <row r="44" spans="1:35" ht="18">
      <c r="A44" s="148"/>
      <c r="B44" s="148"/>
      <c r="C44" s="66"/>
      <c r="D44" s="66"/>
      <c r="E44" s="66"/>
      <c r="F44" s="66"/>
      <c r="G44" s="66"/>
      <c r="H44" s="66"/>
      <c r="I44" s="62"/>
      <c r="J44" s="66"/>
      <c r="K44" s="66"/>
      <c r="L44" s="62"/>
      <c r="M44" s="62"/>
      <c r="N44" s="62"/>
      <c r="O44" s="62"/>
    </row>
    <row r="45" spans="1:35" ht="15.6">
      <c r="A45" s="149"/>
      <c r="B45" s="149"/>
      <c r="C45" s="271"/>
      <c r="D45" s="271"/>
      <c r="E45" s="271"/>
      <c r="F45" s="271"/>
      <c r="G45" s="271"/>
      <c r="H45" s="271"/>
      <c r="I45" s="67"/>
      <c r="J45" s="271"/>
      <c r="K45" s="271"/>
      <c r="L45" s="67"/>
      <c r="M45" s="67"/>
      <c r="N45" s="67"/>
      <c r="O45" s="67"/>
    </row>
    <row r="46" spans="1:35" ht="14.4">
      <c r="A46" s="150"/>
      <c r="B46" s="150"/>
      <c r="C46" s="272"/>
      <c r="D46" s="272"/>
      <c r="E46" s="272"/>
      <c r="F46" s="272"/>
      <c r="G46" s="272"/>
      <c r="H46" s="272"/>
      <c r="I46" s="31"/>
      <c r="J46" s="272"/>
      <c r="K46" s="272"/>
      <c r="L46" s="31"/>
      <c r="M46" s="31"/>
      <c r="N46" s="31"/>
      <c r="O46" s="31"/>
    </row>
    <row r="48" spans="1:35">
      <c r="C48" s="277"/>
      <c r="D48" s="277"/>
      <c r="E48" s="277"/>
      <c r="F48" s="277"/>
      <c r="G48" s="277"/>
      <c r="H48" s="277"/>
    </row>
    <row r="49" spans="3:8">
      <c r="C49" s="277"/>
      <c r="D49" s="277"/>
      <c r="E49" s="277"/>
      <c r="F49" s="277"/>
      <c r="G49" s="277"/>
      <c r="H49" s="277"/>
    </row>
    <row r="72" spans="3:15">
      <c r="C72" s="273"/>
      <c r="D72" s="273"/>
      <c r="E72" s="273"/>
      <c r="F72" s="273"/>
      <c r="G72" s="273"/>
      <c r="H72" s="273"/>
      <c r="I72" s="68"/>
      <c r="J72" s="273"/>
      <c r="K72" s="273"/>
      <c r="L72" s="68"/>
      <c r="M72" s="68"/>
      <c r="N72" s="68"/>
      <c r="O72" s="68"/>
    </row>
    <row r="73" spans="3:15">
      <c r="C73" s="273"/>
      <c r="D73" s="273"/>
      <c r="E73" s="273"/>
      <c r="F73" s="273"/>
      <c r="G73" s="273"/>
      <c r="H73" s="273"/>
      <c r="I73" s="68"/>
      <c r="J73" s="273"/>
      <c r="K73" s="273"/>
      <c r="L73" s="68"/>
      <c r="M73" s="68"/>
      <c r="N73" s="68"/>
      <c r="O73" s="68"/>
    </row>
    <row r="74" spans="3:15">
      <c r="C74" s="273"/>
      <c r="D74" s="273"/>
      <c r="E74" s="273"/>
      <c r="F74" s="273"/>
      <c r="G74" s="273"/>
      <c r="H74" s="273"/>
      <c r="I74" s="68"/>
      <c r="J74" s="273"/>
      <c r="K74" s="273"/>
      <c r="L74" s="68"/>
      <c r="M74" s="68"/>
      <c r="N74" s="68"/>
      <c r="O74" s="68"/>
    </row>
    <row r="75" spans="3:15">
      <c r="C75" s="273"/>
      <c r="D75" s="273"/>
      <c r="E75" s="273"/>
      <c r="F75" s="273"/>
      <c r="G75" s="273"/>
      <c r="H75" s="273"/>
      <c r="I75" s="68"/>
      <c r="J75" s="273"/>
      <c r="K75" s="273"/>
      <c r="L75" s="68"/>
      <c r="M75" s="68"/>
      <c r="N75" s="68"/>
      <c r="O75" s="68"/>
    </row>
    <row r="76" spans="3:15">
      <c r="C76" s="273"/>
      <c r="D76" s="273"/>
      <c r="E76" s="273"/>
      <c r="F76" s="273"/>
      <c r="G76" s="273"/>
      <c r="H76" s="273"/>
      <c r="I76" s="68"/>
      <c r="J76" s="273"/>
      <c r="K76" s="273"/>
      <c r="L76" s="68"/>
      <c r="M76" s="68"/>
      <c r="N76" s="68"/>
      <c r="O76" s="68"/>
    </row>
    <row r="77" spans="3:15">
      <c r="C77" s="273"/>
      <c r="D77" s="273"/>
      <c r="E77" s="273"/>
      <c r="F77" s="273"/>
      <c r="G77" s="273"/>
      <c r="H77" s="273"/>
      <c r="I77" s="68"/>
      <c r="J77" s="273"/>
      <c r="K77" s="273"/>
      <c r="L77" s="68"/>
      <c r="M77" s="68"/>
      <c r="N77" s="68"/>
      <c r="O77" s="68"/>
    </row>
    <row r="78" spans="3:15">
      <c r="C78" s="273"/>
      <c r="D78" s="273"/>
      <c r="E78" s="273"/>
      <c r="F78" s="273"/>
      <c r="G78" s="273"/>
      <c r="H78" s="273"/>
      <c r="I78" s="68"/>
      <c r="J78" s="273"/>
      <c r="K78" s="273"/>
      <c r="L78" s="68"/>
      <c r="M78" s="68"/>
      <c r="N78" s="68"/>
      <c r="O78" s="68"/>
    </row>
    <row r="79" spans="3:15">
      <c r="C79" s="273"/>
      <c r="D79" s="273"/>
      <c r="E79" s="273"/>
      <c r="F79" s="273"/>
      <c r="G79" s="273"/>
      <c r="H79" s="273"/>
      <c r="I79" s="68"/>
      <c r="J79" s="273"/>
      <c r="K79" s="273"/>
      <c r="L79" s="68"/>
      <c r="M79" s="68"/>
      <c r="N79" s="68"/>
      <c r="O79" s="68"/>
    </row>
    <row r="80" spans="3:15">
      <c r="C80" s="273"/>
      <c r="D80" s="273"/>
      <c r="E80" s="273"/>
      <c r="F80" s="273"/>
      <c r="G80" s="273"/>
      <c r="H80" s="273"/>
      <c r="I80" s="68"/>
      <c r="J80" s="273"/>
      <c r="K80" s="273"/>
      <c r="L80" s="68"/>
      <c r="M80" s="68"/>
      <c r="N80" s="68"/>
      <c r="O80" s="68"/>
    </row>
    <row r="81" spans="3:15">
      <c r="C81" s="273"/>
      <c r="D81" s="273"/>
      <c r="E81" s="273"/>
      <c r="F81" s="273"/>
      <c r="G81" s="273"/>
      <c r="H81" s="273"/>
      <c r="I81" s="68"/>
      <c r="J81" s="273"/>
      <c r="K81" s="273"/>
      <c r="L81" s="68"/>
      <c r="M81" s="68"/>
      <c r="N81" s="68"/>
      <c r="O81" s="68"/>
    </row>
    <row r="82" spans="3:15">
      <c r="C82" s="273"/>
      <c r="D82" s="273"/>
      <c r="E82" s="273"/>
      <c r="F82" s="273"/>
      <c r="G82" s="273"/>
      <c r="H82" s="273"/>
      <c r="I82" s="68"/>
      <c r="J82" s="273"/>
      <c r="K82" s="273"/>
      <c r="L82" s="68"/>
      <c r="M82" s="68"/>
      <c r="N82" s="68"/>
      <c r="O82" s="68"/>
    </row>
    <row r="83" spans="3:15">
      <c r="C83" s="273"/>
      <c r="D83" s="273"/>
      <c r="E83" s="273"/>
      <c r="F83" s="273"/>
      <c r="G83" s="273"/>
      <c r="H83" s="273"/>
      <c r="I83" s="68"/>
      <c r="J83" s="273"/>
      <c r="K83" s="273"/>
      <c r="L83" s="68"/>
      <c r="M83" s="68"/>
      <c r="N83" s="68"/>
      <c r="O83" s="68"/>
    </row>
    <row r="84" spans="3:15">
      <c r="C84" s="273"/>
      <c r="D84" s="273"/>
      <c r="E84" s="273"/>
      <c r="F84" s="273"/>
      <c r="G84" s="273"/>
      <c r="H84" s="273"/>
      <c r="I84" s="68"/>
      <c r="J84" s="273"/>
      <c r="K84" s="273"/>
      <c r="L84" s="68"/>
      <c r="M84" s="68"/>
      <c r="N84" s="68"/>
      <c r="O84" s="68"/>
    </row>
    <row r="85" spans="3:15">
      <c r="C85" s="273"/>
      <c r="D85" s="273"/>
      <c r="E85" s="273"/>
      <c r="F85" s="273"/>
      <c r="G85" s="273"/>
      <c r="H85" s="273"/>
      <c r="I85" s="68"/>
      <c r="J85" s="273"/>
      <c r="K85" s="273"/>
      <c r="L85" s="68"/>
      <c r="M85" s="68"/>
      <c r="N85" s="68"/>
      <c r="O85" s="68"/>
    </row>
    <row r="86" spans="3:15">
      <c r="C86" s="273"/>
      <c r="D86" s="273"/>
      <c r="E86" s="273"/>
      <c r="F86" s="273"/>
      <c r="G86" s="273"/>
      <c r="H86" s="273"/>
      <c r="I86" s="68"/>
      <c r="J86" s="273"/>
      <c r="K86" s="273"/>
      <c r="L86" s="68"/>
      <c r="M86" s="68"/>
      <c r="N86" s="68"/>
      <c r="O86" s="68"/>
    </row>
    <row r="87" spans="3:15">
      <c r="C87" s="273"/>
      <c r="D87" s="273"/>
      <c r="E87" s="273"/>
      <c r="F87" s="273"/>
      <c r="G87" s="273"/>
      <c r="H87" s="273"/>
      <c r="I87" s="68"/>
      <c r="J87" s="273"/>
      <c r="K87" s="273"/>
      <c r="L87" s="68"/>
      <c r="M87" s="68"/>
      <c r="N87" s="68"/>
      <c r="O87" s="68"/>
    </row>
    <row r="88" spans="3:15">
      <c r="C88" s="273"/>
      <c r="D88" s="273"/>
      <c r="E88" s="273"/>
      <c r="F88" s="273"/>
      <c r="G88" s="273"/>
      <c r="H88" s="273"/>
      <c r="I88" s="68"/>
      <c r="J88" s="273"/>
      <c r="K88" s="273"/>
      <c r="L88" s="68"/>
      <c r="M88" s="68"/>
      <c r="N88" s="68"/>
      <c r="O88" s="68"/>
    </row>
    <row r="89" spans="3:15">
      <c r="C89" s="273"/>
      <c r="D89" s="273"/>
      <c r="E89" s="273"/>
      <c r="F89" s="273"/>
      <c r="G89" s="273"/>
      <c r="H89" s="273"/>
      <c r="I89" s="68"/>
      <c r="J89" s="273"/>
      <c r="K89" s="273"/>
      <c r="L89" s="68"/>
      <c r="M89" s="68"/>
      <c r="N89" s="68"/>
      <c r="O89" s="68"/>
    </row>
    <row r="90" spans="3:15">
      <c r="C90" s="273"/>
      <c r="D90" s="273"/>
      <c r="E90" s="273"/>
      <c r="F90" s="273"/>
      <c r="G90" s="273"/>
      <c r="H90" s="273"/>
      <c r="I90" s="68"/>
      <c r="J90" s="273"/>
      <c r="K90" s="273"/>
      <c r="L90" s="68"/>
      <c r="M90" s="68"/>
      <c r="N90" s="68"/>
      <c r="O90" s="68"/>
    </row>
    <row r="91" spans="3:15">
      <c r="C91" s="273"/>
      <c r="D91" s="273"/>
      <c r="E91" s="273"/>
      <c r="F91" s="273"/>
      <c r="G91" s="273"/>
      <c r="H91" s="273"/>
      <c r="I91" s="68"/>
      <c r="J91" s="273"/>
      <c r="K91" s="273"/>
      <c r="L91" s="68"/>
      <c r="M91" s="68"/>
      <c r="N91" s="68"/>
      <c r="O91" s="68"/>
    </row>
    <row r="92" spans="3:15">
      <c r="C92" s="273"/>
      <c r="D92" s="273"/>
      <c r="E92" s="273"/>
      <c r="F92" s="273"/>
      <c r="G92" s="273"/>
      <c r="H92" s="273"/>
      <c r="I92" s="68"/>
      <c r="J92" s="273"/>
      <c r="K92" s="273"/>
      <c r="L92" s="68"/>
      <c r="M92" s="68"/>
      <c r="N92" s="68"/>
      <c r="O92" s="68"/>
    </row>
    <row r="93" spans="3:15">
      <c r="C93" s="273"/>
      <c r="D93" s="273"/>
      <c r="E93" s="273"/>
      <c r="F93" s="273"/>
      <c r="G93" s="273"/>
      <c r="H93" s="273"/>
      <c r="I93" s="68"/>
      <c r="J93" s="273"/>
      <c r="K93" s="273"/>
      <c r="L93" s="68"/>
      <c r="M93" s="68"/>
      <c r="N93" s="68"/>
      <c r="O93" s="68"/>
    </row>
    <row r="94" spans="3:15">
      <c r="C94" s="273"/>
      <c r="D94" s="273"/>
      <c r="E94" s="273"/>
      <c r="F94" s="273"/>
      <c r="G94" s="273"/>
      <c r="H94" s="273"/>
      <c r="I94" s="68"/>
      <c r="J94" s="273"/>
      <c r="K94" s="273"/>
      <c r="L94" s="68"/>
      <c r="M94" s="68"/>
      <c r="N94" s="68"/>
      <c r="O94" s="68"/>
    </row>
    <row r="95" spans="3:15">
      <c r="C95" s="273"/>
      <c r="D95" s="273"/>
      <c r="E95" s="273"/>
      <c r="F95" s="273"/>
      <c r="G95" s="273"/>
      <c r="H95" s="273"/>
      <c r="I95" s="68"/>
      <c r="J95" s="273"/>
      <c r="K95" s="273"/>
      <c r="L95" s="68"/>
      <c r="M95" s="68"/>
      <c r="N95" s="68"/>
      <c r="O95" s="68"/>
    </row>
    <row r="96" spans="3:15">
      <c r="C96" s="273"/>
      <c r="D96" s="273"/>
      <c r="E96" s="273"/>
      <c r="F96" s="273"/>
      <c r="G96" s="273"/>
      <c r="H96" s="273"/>
      <c r="I96" s="68"/>
      <c r="J96" s="273"/>
      <c r="K96" s="273"/>
      <c r="L96" s="68"/>
      <c r="M96" s="68"/>
      <c r="N96" s="68"/>
      <c r="O96" s="68"/>
    </row>
    <row r="97" spans="3:15">
      <c r="C97" s="273"/>
      <c r="D97" s="273"/>
      <c r="E97" s="273"/>
      <c r="F97" s="273"/>
      <c r="G97" s="273"/>
      <c r="H97" s="273"/>
      <c r="I97" s="68"/>
      <c r="J97" s="273"/>
      <c r="K97" s="273"/>
      <c r="L97" s="68"/>
      <c r="M97" s="68"/>
      <c r="N97" s="68"/>
      <c r="O97" s="68"/>
    </row>
    <row r="98" spans="3:15">
      <c r="C98" s="120"/>
      <c r="D98" s="120"/>
      <c r="E98" s="120"/>
      <c r="F98" s="120"/>
      <c r="G98" s="120"/>
      <c r="H98" s="120"/>
      <c r="I98" s="69"/>
      <c r="J98" s="120"/>
      <c r="K98" s="120"/>
      <c r="L98" s="69"/>
      <c r="M98" s="69"/>
      <c r="N98" s="69"/>
      <c r="O98" s="69"/>
    </row>
    <row r="99" spans="3:15">
      <c r="C99" s="120"/>
      <c r="D99" s="120"/>
      <c r="E99" s="120"/>
      <c r="F99" s="120"/>
      <c r="G99" s="120"/>
      <c r="H99" s="120"/>
      <c r="I99" s="69"/>
      <c r="J99" s="120"/>
      <c r="K99" s="120"/>
      <c r="L99" s="69"/>
      <c r="M99" s="69"/>
      <c r="N99" s="69"/>
      <c r="O99" s="69"/>
    </row>
    <row r="100" spans="3:15">
      <c r="C100" s="120"/>
      <c r="D100" s="120"/>
      <c r="E100" s="120"/>
      <c r="F100" s="120"/>
      <c r="G100" s="120"/>
      <c r="H100" s="120"/>
      <c r="I100" s="69"/>
      <c r="J100" s="120"/>
      <c r="K100" s="120"/>
      <c r="L100" s="69"/>
      <c r="M100" s="69"/>
      <c r="N100" s="69"/>
      <c r="O100" s="69"/>
    </row>
    <row r="101" spans="3:15">
      <c r="C101" s="120"/>
      <c r="D101" s="120"/>
      <c r="E101" s="120"/>
      <c r="F101" s="120"/>
      <c r="G101" s="120"/>
      <c r="H101" s="120"/>
      <c r="I101" s="69"/>
      <c r="J101" s="120"/>
      <c r="K101" s="120"/>
      <c r="L101" s="69"/>
      <c r="M101" s="69"/>
      <c r="N101" s="69"/>
      <c r="O101" s="69"/>
    </row>
    <row r="102" spans="3:15">
      <c r="C102" s="120"/>
      <c r="D102" s="120"/>
      <c r="E102" s="120"/>
      <c r="F102" s="120"/>
      <c r="G102" s="120"/>
      <c r="H102" s="120"/>
      <c r="I102" s="69"/>
      <c r="J102" s="120"/>
      <c r="K102" s="120"/>
      <c r="L102" s="69"/>
      <c r="M102" s="69"/>
      <c r="N102" s="69"/>
      <c r="O102" s="69"/>
    </row>
    <row r="103" spans="3:15">
      <c r="C103" s="120"/>
      <c r="D103" s="120"/>
      <c r="E103" s="120"/>
      <c r="F103" s="120"/>
      <c r="G103" s="120"/>
      <c r="H103" s="120"/>
      <c r="I103" s="69"/>
      <c r="J103" s="120"/>
      <c r="K103" s="120"/>
      <c r="L103" s="69"/>
      <c r="M103" s="69"/>
      <c r="N103" s="69"/>
      <c r="O103" s="69"/>
    </row>
    <row r="104" spans="3:15">
      <c r="C104" s="120"/>
      <c r="D104" s="120"/>
      <c r="E104" s="120"/>
      <c r="F104" s="120"/>
      <c r="G104" s="120"/>
      <c r="H104" s="120"/>
      <c r="I104" s="69"/>
      <c r="J104" s="120"/>
      <c r="K104" s="120"/>
      <c r="L104" s="69"/>
      <c r="M104" s="69"/>
      <c r="N104" s="69"/>
      <c r="O104" s="69"/>
    </row>
    <row r="105" spans="3:15">
      <c r="C105" s="120"/>
      <c r="D105" s="120"/>
      <c r="E105" s="120"/>
      <c r="F105" s="120"/>
      <c r="G105" s="120"/>
      <c r="H105" s="120"/>
      <c r="I105" s="69"/>
      <c r="J105" s="120"/>
      <c r="K105" s="120"/>
      <c r="L105" s="69"/>
      <c r="M105" s="69"/>
      <c r="N105" s="69"/>
      <c r="O105" s="69"/>
    </row>
    <row r="106" spans="3:15">
      <c r="C106" s="120"/>
      <c r="D106" s="120"/>
      <c r="E106" s="120"/>
      <c r="F106" s="120"/>
      <c r="G106" s="120"/>
      <c r="H106" s="120"/>
      <c r="I106" s="69"/>
      <c r="J106" s="120"/>
      <c r="K106" s="120"/>
      <c r="L106" s="69"/>
      <c r="M106" s="69"/>
      <c r="N106" s="69"/>
      <c r="O106" s="69"/>
    </row>
    <row r="107" spans="3:15">
      <c r="C107" s="120"/>
      <c r="D107" s="120"/>
      <c r="E107" s="120"/>
      <c r="F107" s="120"/>
      <c r="G107" s="120"/>
      <c r="H107" s="120"/>
      <c r="I107" s="69"/>
      <c r="J107" s="120"/>
      <c r="K107" s="120"/>
      <c r="L107" s="69"/>
      <c r="M107" s="69"/>
      <c r="N107" s="69"/>
      <c r="O107" s="69"/>
    </row>
    <row r="108" spans="3:15">
      <c r="C108" s="120"/>
      <c r="D108" s="120"/>
      <c r="E108" s="120"/>
      <c r="F108" s="120"/>
      <c r="G108" s="120"/>
      <c r="H108" s="120"/>
      <c r="I108" s="69"/>
      <c r="J108" s="120"/>
      <c r="K108" s="120"/>
      <c r="L108" s="69"/>
      <c r="M108" s="69"/>
      <c r="N108" s="69"/>
      <c r="O108" s="69"/>
    </row>
    <row r="109" spans="3:15">
      <c r="C109" s="120"/>
      <c r="D109" s="120"/>
      <c r="E109" s="120"/>
      <c r="F109" s="120"/>
      <c r="G109" s="120"/>
      <c r="H109" s="120"/>
      <c r="I109" s="69"/>
      <c r="J109" s="120"/>
      <c r="K109" s="120"/>
      <c r="L109" s="69"/>
      <c r="M109" s="69"/>
      <c r="N109" s="69"/>
      <c r="O109" s="69"/>
    </row>
    <row r="110" spans="3:15">
      <c r="C110" s="120"/>
      <c r="D110" s="120"/>
      <c r="E110" s="120"/>
      <c r="F110" s="120"/>
      <c r="G110" s="120"/>
      <c r="H110" s="120"/>
      <c r="I110" s="69"/>
      <c r="J110" s="120"/>
      <c r="K110" s="120"/>
      <c r="L110" s="69"/>
      <c r="M110" s="69"/>
      <c r="N110" s="69"/>
      <c r="O110" s="69"/>
    </row>
    <row r="111" spans="3:15">
      <c r="C111" s="120"/>
      <c r="D111" s="120"/>
      <c r="E111" s="120"/>
      <c r="F111" s="120"/>
      <c r="G111" s="120"/>
      <c r="H111" s="120"/>
      <c r="I111" s="69"/>
      <c r="J111" s="120"/>
      <c r="K111" s="120"/>
      <c r="L111" s="69"/>
      <c r="M111" s="69"/>
      <c r="N111" s="69"/>
      <c r="O111" s="69"/>
    </row>
    <row r="112" spans="3:15">
      <c r="C112" s="120"/>
      <c r="D112" s="120"/>
      <c r="E112" s="120"/>
      <c r="F112" s="120"/>
      <c r="G112" s="120"/>
      <c r="H112" s="120"/>
      <c r="I112" s="69"/>
      <c r="J112" s="120"/>
      <c r="K112" s="120"/>
      <c r="L112" s="69"/>
      <c r="M112" s="69"/>
      <c r="N112" s="69"/>
      <c r="O112" s="69"/>
    </row>
    <row r="113" spans="3:15">
      <c r="C113" s="120"/>
      <c r="D113" s="120"/>
      <c r="E113" s="120"/>
      <c r="F113" s="120"/>
      <c r="G113" s="120"/>
      <c r="H113" s="120"/>
      <c r="I113" s="69"/>
      <c r="J113" s="120"/>
      <c r="K113" s="120"/>
      <c r="L113" s="69"/>
      <c r="M113" s="69"/>
      <c r="N113" s="69"/>
      <c r="O113" s="69"/>
    </row>
    <row r="114" spans="3:15">
      <c r="C114" s="120"/>
      <c r="D114" s="120"/>
      <c r="E114" s="120"/>
      <c r="F114" s="120"/>
      <c r="G114" s="120"/>
      <c r="H114" s="120"/>
      <c r="I114" s="69"/>
      <c r="J114" s="120"/>
      <c r="K114" s="120"/>
      <c r="L114" s="69"/>
      <c r="M114" s="69"/>
      <c r="N114" s="69"/>
      <c r="O114" s="69"/>
    </row>
    <row r="115" spans="3:15">
      <c r="C115" s="120"/>
      <c r="D115" s="120"/>
      <c r="E115" s="120"/>
      <c r="F115" s="120"/>
      <c r="G115" s="120"/>
      <c r="H115" s="120"/>
      <c r="I115" s="69"/>
      <c r="J115" s="120"/>
      <c r="K115" s="120"/>
      <c r="L115" s="69"/>
      <c r="M115" s="69"/>
      <c r="N115" s="69"/>
      <c r="O115" s="69"/>
    </row>
    <row r="116" spans="3:15">
      <c r="C116" s="120"/>
      <c r="D116" s="120"/>
      <c r="E116" s="120"/>
      <c r="F116" s="120"/>
      <c r="G116" s="120"/>
      <c r="H116" s="120"/>
      <c r="I116" s="69"/>
      <c r="J116" s="120"/>
      <c r="K116" s="120"/>
      <c r="L116" s="69"/>
      <c r="M116" s="69"/>
      <c r="N116" s="69"/>
      <c r="O116" s="69"/>
    </row>
    <row r="117" spans="3:15">
      <c r="C117" s="120"/>
      <c r="D117" s="120"/>
      <c r="E117" s="120"/>
      <c r="F117" s="120"/>
      <c r="G117" s="120"/>
      <c r="H117" s="120"/>
      <c r="I117" s="69"/>
      <c r="J117" s="120"/>
      <c r="K117" s="120"/>
      <c r="L117" s="69"/>
      <c r="M117" s="69"/>
      <c r="N117" s="69"/>
      <c r="O117" s="69"/>
    </row>
    <row r="118" spans="3:15">
      <c r="C118" s="120"/>
      <c r="D118" s="120"/>
      <c r="E118" s="120"/>
      <c r="F118" s="120"/>
      <c r="G118" s="120"/>
      <c r="H118" s="120"/>
      <c r="I118" s="69"/>
      <c r="J118" s="120"/>
      <c r="K118" s="120"/>
      <c r="L118" s="69"/>
      <c r="M118" s="69"/>
      <c r="N118" s="69"/>
      <c r="O118" s="69"/>
    </row>
    <row r="119" spans="3:15">
      <c r="C119" s="120"/>
      <c r="D119" s="120"/>
      <c r="E119" s="120"/>
      <c r="F119" s="120"/>
      <c r="G119" s="120"/>
      <c r="H119" s="120"/>
      <c r="I119" s="69"/>
      <c r="J119" s="120"/>
      <c r="K119" s="120"/>
      <c r="L119" s="69"/>
      <c r="M119" s="69"/>
      <c r="N119" s="69"/>
      <c r="O119" s="69"/>
    </row>
    <row r="120" spans="3:15">
      <c r="C120" s="120"/>
      <c r="D120" s="120"/>
      <c r="E120" s="120"/>
      <c r="F120" s="120"/>
      <c r="G120" s="120"/>
      <c r="H120" s="120"/>
      <c r="I120" s="69"/>
      <c r="J120" s="120"/>
      <c r="K120" s="120"/>
      <c r="L120" s="69"/>
      <c r="M120" s="69"/>
      <c r="N120" s="69"/>
      <c r="O120" s="69"/>
    </row>
    <row r="121" spans="3:15">
      <c r="C121" s="120"/>
      <c r="D121" s="120"/>
      <c r="E121" s="120"/>
      <c r="F121" s="120"/>
      <c r="G121" s="120"/>
      <c r="H121" s="120"/>
      <c r="I121" s="69"/>
      <c r="J121" s="120"/>
      <c r="K121" s="120"/>
      <c r="L121" s="69"/>
      <c r="M121" s="69"/>
      <c r="N121" s="69"/>
      <c r="O121" s="69"/>
    </row>
    <row r="122" spans="3:15">
      <c r="C122" s="120"/>
      <c r="D122" s="120"/>
      <c r="E122" s="120"/>
      <c r="F122" s="120"/>
      <c r="G122" s="120"/>
      <c r="H122" s="120"/>
      <c r="I122" s="69"/>
      <c r="J122" s="120"/>
      <c r="K122" s="120"/>
      <c r="L122" s="69"/>
      <c r="M122" s="69"/>
      <c r="N122" s="69"/>
      <c r="O122" s="69"/>
    </row>
    <row r="123" spans="3:15">
      <c r="C123" s="120"/>
      <c r="D123" s="120"/>
      <c r="E123" s="120"/>
      <c r="F123" s="120"/>
      <c r="G123" s="120"/>
      <c r="H123" s="120"/>
      <c r="I123" s="69"/>
      <c r="J123" s="120"/>
      <c r="K123" s="120"/>
      <c r="L123" s="69"/>
      <c r="M123" s="69"/>
      <c r="N123" s="69"/>
      <c r="O123" s="69"/>
    </row>
    <row r="124" spans="3:15">
      <c r="C124" s="120"/>
      <c r="D124" s="120"/>
      <c r="E124" s="120"/>
      <c r="F124" s="120"/>
      <c r="G124" s="120"/>
      <c r="H124" s="120"/>
      <c r="I124" s="69"/>
      <c r="J124" s="120"/>
      <c r="K124" s="120"/>
      <c r="L124" s="69"/>
      <c r="M124" s="69"/>
      <c r="N124" s="69"/>
      <c r="O124" s="69"/>
    </row>
    <row r="125" spans="3:15">
      <c r="C125" s="120"/>
      <c r="D125" s="120"/>
      <c r="E125" s="120"/>
      <c r="F125" s="120"/>
      <c r="G125" s="120"/>
      <c r="H125" s="120"/>
      <c r="I125" s="69"/>
      <c r="J125" s="120"/>
      <c r="K125" s="120"/>
      <c r="L125" s="69"/>
      <c r="M125" s="69"/>
      <c r="N125" s="69"/>
      <c r="O125" s="69"/>
    </row>
    <row r="126" spans="3:15">
      <c r="C126" s="120"/>
      <c r="D126" s="120"/>
      <c r="E126" s="120"/>
      <c r="F126" s="120"/>
      <c r="G126" s="120"/>
      <c r="H126" s="120"/>
      <c r="I126" s="69"/>
      <c r="J126" s="120"/>
      <c r="K126" s="120"/>
      <c r="L126" s="69"/>
      <c r="M126" s="69"/>
      <c r="N126" s="69"/>
      <c r="O126" s="69"/>
    </row>
    <row r="127" spans="3:15">
      <c r="C127" s="120"/>
      <c r="D127" s="120"/>
      <c r="E127" s="120"/>
      <c r="F127" s="120"/>
      <c r="G127" s="120"/>
      <c r="H127" s="120"/>
      <c r="I127" s="69"/>
      <c r="J127" s="120"/>
      <c r="K127" s="120"/>
      <c r="L127" s="69"/>
      <c r="M127" s="69"/>
      <c r="N127" s="69"/>
      <c r="O127" s="69"/>
    </row>
    <row r="128" spans="3:15">
      <c r="C128" s="120"/>
      <c r="D128" s="120"/>
      <c r="E128" s="120"/>
      <c r="F128" s="120"/>
      <c r="G128" s="120"/>
      <c r="H128" s="120"/>
      <c r="I128" s="69"/>
      <c r="J128" s="120"/>
      <c r="K128" s="120"/>
      <c r="L128" s="69"/>
      <c r="M128" s="69"/>
      <c r="N128" s="69"/>
      <c r="O128" s="69"/>
    </row>
    <row r="129" spans="3:15">
      <c r="C129" s="120"/>
      <c r="D129" s="120"/>
      <c r="E129" s="120"/>
      <c r="F129" s="120"/>
      <c r="G129" s="120"/>
      <c r="H129" s="120"/>
      <c r="I129" s="69"/>
      <c r="J129" s="120"/>
      <c r="K129" s="120"/>
      <c r="L129" s="69"/>
      <c r="M129" s="69"/>
      <c r="N129" s="69"/>
      <c r="O129" s="69"/>
    </row>
    <row r="130" spans="3:15">
      <c r="C130" s="120"/>
      <c r="D130" s="120"/>
      <c r="E130" s="120"/>
      <c r="F130" s="120"/>
      <c r="G130" s="120"/>
      <c r="H130" s="120"/>
      <c r="I130" s="69"/>
      <c r="J130" s="120"/>
      <c r="K130" s="120"/>
      <c r="L130" s="69"/>
      <c r="M130" s="69"/>
      <c r="N130" s="69"/>
      <c r="O130" s="69"/>
    </row>
    <row r="131" spans="3:15">
      <c r="C131" s="120"/>
      <c r="D131" s="120"/>
      <c r="E131" s="120"/>
      <c r="F131" s="120"/>
      <c r="G131" s="120"/>
      <c r="H131" s="120"/>
      <c r="I131" s="69"/>
      <c r="J131" s="120"/>
      <c r="K131" s="120"/>
      <c r="L131" s="69"/>
      <c r="M131" s="69"/>
      <c r="N131" s="69"/>
      <c r="O131" s="69"/>
    </row>
    <row r="132" spans="3:15">
      <c r="C132" s="120"/>
      <c r="D132" s="120"/>
      <c r="E132" s="120"/>
      <c r="F132" s="120"/>
      <c r="G132" s="120"/>
      <c r="H132" s="120"/>
      <c r="I132" s="69"/>
      <c r="J132" s="120"/>
      <c r="K132" s="120"/>
      <c r="L132" s="69"/>
      <c r="M132" s="69"/>
      <c r="N132" s="69"/>
      <c r="O132" s="69"/>
    </row>
    <row r="133" spans="3:15">
      <c r="C133" s="120"/>
      <c r="D133" s="120"/>
      <c r="E133" s="120"/>
      <c r="F133" s="120"/>
      <c r="G133" s="120"/>
      <c r="H133" s="120"/>
      <c r="I133" s="69"/>
      <c r="J133" s="120"/>
      <c r="K133" s="120"/>
      <c r="L133" s="69"/>
      <c r="M133" s="69"/>
      <c r="N133" s="69"/>
      <c r="O133" s="69"/>
    </row>
    <row r="134" spans="3:15">
      <c r="C134" s="120"/>
      <c r="D134" s="120"/>
      <c r="E134" s="120"/>
      <c r="F134" s="120"/>
      <c r="G134" s="120"/>
      <c r="H134" s="120"/>
      <c r="I134" s="69"/>
      <c r="J134" s="120"/>
      <c r="K134" s="120"/>
      <c r="L134" s="69"/>
      <c r="M134" s="69"/>
      <c r="N134" s="69"/>
      <c r="O134" s="69"/>
    </row>
    <row r="135" spans="3:15">
      <c r="C135" s="120"/>
      <c r="D135" s="120"/>
      <c r="E135" s="120"/>
      <c r="F135" s="120"/>
      <c r="G135" s="120"/>
      <c r="H135" s="120"/>
      <c r="I135" s="69"/>
      <c r="J135" s="120"/>
      <c r="K135" s="120"/>
      <c r="L135" s="69"/>
      <c r="M135" s="69"/>
      <c r="N135" s="69"/>
      <c r="O135" s="69"/>
    </row>
    <row r="136" spans="3:15">
      <c r="C136" s="120"/>
      <c r="D136" s="120"/>
      <c r="E136" s="120"/>
      <c r="F136" s="120"/>
      <c r="G136" s="120"/>
      <c r="H136" s="120"/>
      <c r="I136" s="69"/>
      <c r="J136" s="120"/>
      <c r="K136" s="120"/>
      <c r="L136" s="69"/>
      <c r="M136" s="69"/>
      <c r="N136" s="69"/>
      <c r="O136" s="69"/>
    </row>
    <row r="137" spans="3:15">
      <c r="C137" s="120"/>
      <c r="D137" s="120"/>
      <c r="E137" s="120"/>
      <c r="F137" s="120"/>
      <c r="G137" s="120"/>
      <c r="H137" s="120"/>
      <c r="I137" s="69"/>
      <c r="J137" s="120"/>
      <c r="K137" s="120"/>
      <c r="L137" s="69"/>
      <c r="M137" s="69"/>
      <c r="N137" s="69"/>
      <c r="O137" s="69"/>
    </row>
    <row r="138" spans="3:15">
      <c r="C138" s="120"/>
      <c r="D138" s="120"/>
      <c r="E138" s="120"/>
      <c r="F138" s="120"/>
      <c r="G138" s="120"/>
      <c r="H138" s="120"/>
      <c r="I138" s="69"/>
      <c r="J138" s="120"/>
      <c r="K138" s="120"/>
      <c r="L138" s="69"/>
      <c r="M138" s="69"/>
      <c r="N138" s="69"/>
      <c r="O138" s="69"/>
    </row>
    <row r="139" spans="3:15">
      <c r="C139" s="120"/>
      <c r="D139" s="120"/>
      <c r="E139" s="120"/>
      <c r="F139" s="120"/>
      <c r="G139" s="120"/>
      <c r="H139" s="120"/>
      <c r="I139" s="69"/>
      <c r="J139" s="120"/>
      <c r="K139" s="120"/>
      <c r="L139" s="69"/>
      <c r="M139" s="69"/>
      <c r="N139" s="69"/>
      <c r="O139" s="69"/>
    </row>
    <row r="140" spans="3:15">
      <c r="C140" s="120"/>
      <c r="D140" s="120"/>
      <c r="E140" s="120"/>
      <c r="F140" s="120"/>
      <c r="G140" s="120"/>
      <c r="H140" s="120"/>
      <c r="I140" s="69"/>
      <c r="J140" s="120"/>
      <c r="K140" s="120"/>
      <c r="L140" s="69"/>
      <c r="M140" s="69"/>
      <c r="N140" s="69"/>
      <c r="O140" s="69"/>
    </row>
    <row r="141" spans="3:15">
      <c r="C141" s="120"/>
      <c r="D141" s="120"/>
      <c r="E141" s="120"/>
      <c r="F141" s="120"/>
      <c r="G141" s="120"/>
      <c r="H141" s="120"/>
      <c r="I141" s="69"/>
      <c r="J141" s="120"/>
      <c r="K141" s="120"/>
      <c r="L141" s="69"/>
      <c r="M141" s="69"/>
      <c r="N141" s="69"/>
      <c r="O141" s="69"/>
    </row>
    <row r="142" spans="3:15">
      <c r="C142" s="120"/>
      <c r="D142" s="120"/>
      <c r="E142" s="120"/>
      <c r="F142" s="120"/>
      <c r="G142" s="120"/>
      <c r="H142" s="120"/>
      <c r="I142" s="69"/>
      <c r="J142" s="120"/>
      <c r="K142" s="120"/>
      <c r="L142" s="69"/>
      <c r="M142" s="69"/>
      <c r="N142" s="69"/>
      <c r="O142" s="69"/>
    </row>
    <row r="143" spans="3:15">
      <c r="C143" s="120"/>
      <c r="D143" s="120"/>
      <c r="E143" s="120"/>
      <c r="F143" s="120"/>
      <c r="G143" s="120"/>
      <c r="H143" s="120"/>
      <c r="I143" s="69"/>
      <c r="J143" s="120"/>
      <c r="K143" s="120"/>
      <c r="L143" s="69"/>
      <c r="M143" s="69"/>
      <c r="N143" s="69"/>
      <c r="O143" s="69"/>
    </row>
    <row r="144" spans="3:15">
      <c r="C144" s="120"/>
      <c r="D144" s="120"/>
      <c r="E144" s="120"/>
      <c r="F144" s="120"/>
      <c r="G144" s="120"/>
      <c r="H144" s="120"/>
      <c r="I144" s="69"/>
      <c r="J144" s="120"/>
      <c r="K144" s="120"/>
      <c r="L144" s="69"/>
      <c r="M144" s="69"/>
      <c r="N144" s="69"/>
      <c r="O144" s="69"/>
    </row>
    <row r="145" spans="3:15">
      <c r="C145" s="120"/>
      <c r="D145" s="120"/>
      <c r="E145" s="120"/>
      <c r="F145" s="120"/>
      <c r="G145" s="120"/>
      <c r="H145" s="120"/>
      <c r="I145" s="69"/>
      <c r="J145" s="120"/>
      <c r="K145" s="120"/>
      <c r="L145" s="69"/>
      <c r="M145" s="69"/>
      <c r="N145" s="69"/>
      <c r="O145" s="69"/>
    </row>
    <row r="146" spans="3:15">
      <c r="C146" s="120"/>
      <c r="D146" s="120"/>
      <c r="E146" s="120"/>
      <c r="F146" s="120"/>
      <c r="G146" s="120"/>
      <c r="H146" s="120"/>
      <c r="I146" s="69"/>
      <c r="J146" s="120"/>
      <c r="K146" s="120"/>
      <c r="L146" s="69"/>
      <c r="M146" s="69"/>
      <c r="N146" s="69"/>
      <c r="O146" s="69"/>
    </row>
    <row r="147" spans="3:15">
      <c r="C147" s="120"/>
      <c r="D147" s="120"/>
      <c r="E147" s="120"/>
      <c r="F147" s="120"/>
      <c r="G147" s="120"/>
      <c r="H147" s="120"/>
      <c r="I147" s="69"/>
      <c r="J147" s="120"/>
      <c r="K147" s="120"/>
      <c r="L147" s="69"/>
      <c r="M147" s="69"/>
      <c r="N147" s="69"/>
      <c r="O147" s="69"/>
    </row>
    <row r="148" spans="3:15">
      <c r="C148" s="120"/>
      <c r="D148" s="120"/>
      <c r="E148" s="120"/>
      <c r="F148" s="120"/>
      <c r="G148" s="120"/>
      <c r="H148" s="120"/>
      <c r="I148" s="69"/>
      <c r="J148" s="120"/>
      <c r="K148" s="120"/>
      <c r="L148" s="69"/>
      <c r="M148" s="69"/>
      <c r="N148" s="69"/>
      <c r="O148" s="69"/>
    </row>
    <row r="149" spans="3:15">
      <c r="C149" s="120"/>
      <c r="D149" s="120"/>
      <c r="E149" s="120"/>
      <c r="F149" s="120"/>
      <c r="G149" s="120"/>
      <c r="H149" s="120"/>
      <c r="I149" s="69"/>
      <c r="J149" s="120"/>
      <c r="K149" s="120"/>
      <c r="L149" s="69"/>
      <c r="M149" s="69"/>
      <c r="N149" s="69"/>
      <c r="O149" s="69"/>
    </row>
    <row r="150" spans="3:15">
      <c r="C150" s="120"/>
      <c r="D150" s="120"/>
      <c r="E150" s="120"/>
      <c r="F150" s="120"/>
      <c r="G150" s="120"/>
      <c r="H150" s="120"/>
      <c r="I150" s="69"/>
      <c r="J150" s="120"/>
      <c r="K150" s="120"/>
      <c r="L150" s="69"/>
      <c r="M150" s="69"/>
      <c r="N150" s="69"/>
      <c r="O150" s="69"/>
    </row>
    <row r="151" spans="3:15">
      <c r="C151" s="120"/>
      <c r="D151" s="120"/>
      <c r="E151" s="120"/>
      <c r="F151" s="120"/>
      <c r="G151" s="120"/>
      <c r="H151" s="120"/>
      <c r="I151" s="69"/>
      <c r="J151" s="120"/>
      <c r="K151" s="120"/>
      <c r="L151" s="69"/>
      <c r="M151" s="69"/>
      <c r="N151" s="69"/>
      <c r="O151" s="69"/>
    </row>
    <row r="152" spans="3:15">
      <c r="C152" s="120"/>
      <c r="D152" s="120"/>
      <c r="E152" s="120"/>
      <c r="F152" s="120"/>
      <c r="G152" s="120"/>
      <c r="H152" s="120"/>
      <c r="I152" s="69"/>
      <c r="J152" s="120"/>
      <c r="K152" s="120"/>
      <c r="L152" s="69"/>
      <c r="M152" s="69"/>
      <c r="N152" s="69"/>
      <c r="O152" s="69"/>
    </row>
    <row r="153" spans="3:15">
      <c r="C153" s="120"/>
      <c r="D153" s="120"/>
      <c r="E153" s="120"/>
      <c r="F153" s="120"/>
      <c r="G153" s="120"/>
      <c r="H153" s="120"/>
      <c r="I153" s="69"/>
      <c r="J153" s="120"/>
      <c r="K153" s="120"/>
      <c r="L153" s="69"/>
      <c r="M153" s="69"/>
      <c r="N153" s="69"/>
      <c r="O153" s="69"/>
    </row>
    <row r="154" spans="3:15">
      <c r="C154" s="120"/>
      <c r="D154" s="120"/>
      <c r="E154" s="120"/>
      <c r="F154" s="120"/>
      <c r="G154" s="120"/>
      <c r="H154" s="120"/>
      <c r="I154" s="69"/>
      <c r="J154" s="120"/>
      <c r="K154" s="120"/>
      <c r="L154" s="69"/>
      <c r="M154" s="69"/>
      <c r="N154" s="69"/>
      <c r="O154" s="69"/>
    </row>
    <row r="155" spans="3:15">
      <c r="C155" s="120"/>
      <c r="D155" s="120"/>
      <c r="E155" s="120"/>
      <c r="F155" s="120"/>
      <c r="G155" s="120"/>
      <c r="H155" s="120"/>
      <c r="I155" s="69"/>
      <c r="J155" s="120"/>
      <c r="K155" s="120"/>
      <c r="L155" s="69"/>
      <c r="M155" s="69"/>
      <c r="N155" s="69"/>
      <c r="O155" s="69"/>
    </row>
    <row r="156" spans="3:15">
      <c r="C156" s="120"/>
      <c r="D156" s="120"/>
      <c r="E156" s="120"/>
      <c r="F156" s="120"/>
      <c r="G156" s="120"/>
      <c r="H156" s="120"/>
      <c r="I156" s="69"/>
      <c r="J156" s="120"/>
      <c r="K156" s="120"/>
      <c r="L156" s="69"/>
      <c r="M156" s="69"/>
      <c r="N156" s="69"/>
      <c r="O156" s="69"/>
    </row>
    <row r="157" spans="3:15">
      <c r="C157" s="120"/>
      <c r="D157" s="120"/>
      <c r="E157" s="120"/>
      <c r="F157" s="120"/>
      <c r="G157" s="120"/>
      <c r="H157" s="120"/>
      <c r="I157" s="69"/>
      <c r="J157" s="120"/>
      <c r="K157" s="120"/>
      <c r="L157" s="69"/>
      <c r="M157" s="69"/>
      <c r="N157" s="69"/>
      <c r="O157" s="69"/>
    </row>
    <row r="158" spans="3:15">
      <c r="C158" s="120"/>
      <c r="D158" s="120"/>
      <c r="E158" s="120"/>
      <c r="F158" s="120"/>
      <c r="G158" s="120"/>
      <c r="H158" s="120"/>
      <c r="I158" s="69"/>
      <c r="J158" s="120"/>
      <c r="K158" s="120"/>
      <c r="L158" s="69"/>
      <c r="M158" s="69"/>
      <c r="N158" s="69"/>
      <c r="O158" s="69"/>
    </row>
    <row r="159" spans="3:15">
      <c r="C159" s="120"/>
      <c r="D159" s="120"/>
      <c r="E159" s="120"/>
      <c r="F159" s="120"/>
      <c r="G159" s="120"/>
      <c r="H159" s="120"/>
      <c r="I159" s="69"/>
      <c r="J159" s="120"/>
      <c r="K159" s="120"/>
      <c r="L159" s="69"/>
      <c r="M159" s="69"/>
      <c r="N159" s="69"/>
      <c r="O159" s="69"/>
    </row>
    <row r="160" spans="3:15">
      <c r="C160" s="120"/>
      <c r="D160" s="120"/>
      <c r="E160" s="120"/>
      <c r="F160" s="120"/>
      <c r="G160" s="120"/>
      <c r="H160" s="120"/>
      <c r="I160" s="69"/>
      <c r="J160" s="120"/>
      <c r="K160" s="120"/>
      <c r="L160" s="69"/>
      <c r="M160" s="69"/>
      <c r="N160" s="69"/>
      <c r="O160" s="69"/>
    </row>
    <row r="161" spans="3:15">
      <c r="C161" s="120"/>
      <c r="D161" s="120"/>
      <c r="E161" s="120"/>
      <c r="F161" s="120"/>
      <c r="G161" s="120"/>
      <c r="H161" s="120"/>
      <c r="I161" s="69"/>
      <c r="J161" s="120"/>
      <c r="K161" s="120"/>
      <c r="L161" s="69"/>
      <c r="M161" s="69"/>
      <c r="N161" s="69"/>
      <c r="O161" s="69"/>
    </row>
    <row r="162" spans="3:15">
      <c r="C162" s="120"/>
      <c r="D162" s="120"/>
      <c r="E162" s="120"/>
      <c r="F162" s="120"/>
      <c r="G162" s="120"/>
      <c r="H162" s="120"/>
      <c r="I162" s="69"/>
      <c r="J162" s="120"/>
      <c r="K162" s="120"/>
      <c r="L162" s="69"/>
      <c r="M162" s="69"/>
      <c r="N162" s="69"/>
      <c r="O162" s="69"/>
    </row>
    <row r="163" spans="3:15">
      <c r="C163" s="120"/>
      <c r="D163" s="120"/>
      <c r="E163" s="120"/>
      <c r="F163" s="120"/>
      <c r="G163" s="120"/>
      <c r="H163" s="120"/>
      <c r="I163" s="69"/>
      <c r="J163" s="120"/>
      <c r="K163" s="120"/>
      <c r="L163" s="69"/>
      <c r="M163" s="69"/>
      <c r="N163" s="69"/>
      <c r="O163" s="69"/>
    </row>
    <row r="164" spans="3:15">
      <c r="C164" s="120"/>
      <c r="D164" s="120"/>
      <c r="E164" s="120"/>
      <c r="F164" s="120"/>
      <c r="G164" s="120"/>
      <c r="H164" s="120"/>
      <c r="I164" s="69"/>
      <c r="J164" s="120"/>
      <c r="K164" s="120"/>
      <c r="L164" s="69"/>
      <c r="M164" s="69"/>
      <c r="N164" s="69"/>
      <c r="O164" s="69"/>
    </row>
    <row r="165" spans="3:15">
      <c r="C165" s="120"/>
      <c r="D165" s="120"/>
      <c r="E165" s="120"/>
      <c r="F165" s="120"/>
      <c r="G165" s="120"/>
      <c r="H165" s="120"/>
      <c r="I165" s="69"/>
      <c r="J165" s="120"/>
      <c r="K165" s="120"/>
      <c r="L165" s="69"/>
      <c r="M165" s="69"/>
      <c r="N165" s="69"/>
      <c r="O165" s="69"/>
    </row>
    <row r="166" spans="3:15">
      <c r="C166" s="120"/>
      <c r="D166" s="120"/>
      <c r="E166" s="120"/>
      <c r="F166" s="120"/>
      <c r="G166" s="120"/>
      <c r="H166" s="120"/>
      <c r="I166" s="69"/>
      <c r="J166" s="120"/>
      <c r="K166" s="120"/>
      <c r="L166" s="69"/>
      <c r="M166" s="69"/>
      <c r="N166" s="69"/>
      <c r="O166" s="69"/>
    </row>
  </sheetData>
  <mergeCells count="10">
    <mergeCell ref="W3:W4"/>
    <mergeCell ref="V3:V4"/>
    <mergeCell ref="A40:M40"/>
    <mergeCell ref="U3:U4"/>
    <mergeCell ref="A3:A4"/>
    <mergeCell ref="A42:F42"/>
    <mergeCell ref="A41:I41"/>
    <mergeCell ref="R3:R4"/>
    <mergeCell ref="T3:T4"/>
    <mergeCell ref="S3:S4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6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249977111117893"/>
    <pageSetUpPr fitToPage="1"/>
  </sheetPr>
  <dimension ref="A2:AA19"/>
  <sheetViews>
    <sheetView showGridLines="0" view="pageBreakPreview" zoomScale="80" zoomScaleNormal="70" zoomScaleSheetLayoutView="80" workbookViewId="0">
      <pane xSplit="1" ySplit="4" topLeftCell="B5" activePane="bottomRight" state="frozen"/>
      <selection activeCell="I15" sqref="I15"/>
      <selection pane="topRight" activeCell="I15" sqref="I15"/>
      <selection pane="bottomLeft" activeCell="I15" sqref="I15"/>
      <selection pane="bottomRight" activeCell="N8" sqref="N8"/>
    </sheetView>
  </sheetViews>
  <sheetFormatPr defaultColWidth="9.109375" defaultRowHeight="13.2" outlineLevelCol="1"/>
  <cols>
    <col min="1" max="1" width="59.6640625" style="216" customWidth="1"/>
    <col min="2" max="4" width="11.5546875" style="216" customWidth="1"/>
    <col min="5" max="6" width="11.5546875" style="367" customWidth="1"/>
    <col min="7" max="8" width="10.6640625" style="216" customWidth="1"/>
    <col min="9" max="11" width="11.5546875" style="216" customWidth="1"/>
    <col min="12" max="13" width="11.5546875" style="367" customWidth="1"/>
    <col min="14" max="15" width="10.6640625" style="216" customWidth="1"/>
    <col min="16" max="16" width="3.6640625" style="216" customWidth="1"/>
    <col min="17" max="17" width="13.44140625" style="216" hidden="1" customWidth="1" outlineLevel="1"/>
    <col min="18" max="18" width="11.109375" style="216" customWidth="1" collapsed="1"/>
    <col min="19" max="21" width="11.109375" style="216" customWidth="1"/>
    <col min="22" max="23" width="11.109375" style="367" customWidth="1"/>
    <col min="24" max="24" width="8.6640625" style="216" hidden="1" customWidth="1" outlineLevel="1"/>
    <col min="25" max="25" width="9.109375" style="409" collapsed="1"/>
    <col min="26" max="26" width="9.109375" style="409"/>
    <col min="27" max="16384" width="9.109375" style="216"/>
  </cols>
  <sheetData>
    <row r="2" spans="1:27" ht="17.399999999999999">
      <c r="B2" s="217"/>
      <c r="C2" s="217"/>
      <c r="D2" s="217"/>
      <c r="E2" s="359"/>
      <c r="F2" s="359"/>
      <c r="G2" s="217"/>
      <c r="H2" s="217"/>
      <c r="I2" s="217"/>
      <c r="J2" s="217"/>
      <c r="K2" s="217"/>
      <c r="L2" s="359"/>
      <c r="M2" s="359"/>
      <c r="N2" s="323"/>
      <c r="O2" s="217"/>
    </row>
    <row r="3" spans="1:27" ht="17.399999999999999">
      <c r="A3" s="136" t="s">
        <v>0</v>
      </c>
      <c r="B3" s="217"/>
      <c r="C3" s="217"/>
      <c r="D3" s="217"/>
      <c r="E3" s="359"/>
      <c r="F3" s="360"/>
      <c r="G3" s="217"/>
      <c r="H3" s="217"/>
      <c r="I3" s="217"/>
      <c r="J3" s="217"/>
      <c r="K3" s="217"/>
      <c r="L3" s="359"/>
      <c r="M3" s="359"/>
      <c r="N3" s="217"/>
      <c r="O3" s="217"/>
      <c r="Q3" s="343"/>
      <c r="R3" s="356" t="s">
        <v>152</v>
      </c>
      <c r="S3" s="178"/>
      <c r="T3" s="178"/>
      <c r="U3" s="215"/>
      <c r="V3" s="215"/>
      <c r="W3" s="215"/>
      <c r="X3" s="130"/>
    </row>
    <row r="4" spans="1:27" s="308" customFormat="1" ht="43.2">
      <c r="A4" s="306" t="s">
        <v>133</v>
      </c>
      <c r="B4" s="50" t="s">
        <v>173</v>
      </c>
      <c r="C4" s="50" t="s">
        <v>158</v>
      </c>
      <c r="D4" s="50" t="s">
        <v>174</v>
      </c>
      <c r="E4" s="54" t="s">
        <v>159</v>
      </c>
      <c r="F4" s="54" t="s">
        <v>175</v>
      </c>
      <c r="G4" s="54" t="s">
        <v>160</v>
      </c>
      <c r="H4" s="54" t="s">
        <v>176</v>
      </c>
      <c r="I4" s="50" t="s">
        <v>213</v>
      </c>
      <c r="J4" s="50" t="s">
        <v>214</v>
      </c>
      <c r="K4" s="50" t="s">
        <v>215</v>
      </c>
      <c r="L4" s="54" t="s">
        <v>216</v>
      </c>
      <c r="M4" s="54" t="s">
        <v>217</v>
      </c>
      <c r="N4" s="54" t="s">
        <v>218</v>
      </c>
      <c r="O4" s="54" t="s">
        <v>219</v>
      </c>
      <c r="P4" s="307"/>
      <c r="Q4" s="332" t="s">
        <v>205</v>
      </c>
      <c r="R4" s="122" t="s">
        <v>158</v>
      </c>
      <c r="S4" s="122" t="s">
        <v>159</v>
      </c>
      <c r="T4" s="122" t="s">
        <v>160</v>
      </c>
      <c r="U4" s="290" t="s">
        <v>214</v>
      </c>
      <c r="V4" s="122" t="s">
        <v>216</v>
      </c>
      <c r="W4" s="122" t="s">
        <v>218</v>
      </c>
      <c r="X4" s="346" t="s">
        <v>155</v>
      </c>
      <c r="Y4" s="410"/>
      <c r="Z4" s="410"/>
    </row>
    <row r="5" spans="1:27" s="217" customFormat="1" ht="20.25" customHeight="1">
      <c r="A5" s="218" t="s">
        <v>113</v>
      </c>
      <c r="B5" s="287">
        <v>71.559417482543125</v>
      </c>
      <c r="C5" s="284">
        <f>+D5-B5</f>
        <v>76.7223162751107</v>
      </c>
      <c r="D5" s="284">
        <v>148.28173375765383</v>
      </c>
      <c r="E5" s="284">
        <f>+F5-D5</f>
        <v>85.503457671526263</v>
      </c>
      <c r="F5" s="361">
        <v>233.78519142918009</v>
      </c>
      <c r="G5" s="284">
        <f>+H5-F5</f>
        <v>78.249274722831899</v>
      </c>
      <c r="H5" s="284">
        <v>312.03446615201199</v>
      </c>
      <c r="I5" s="287">
        <v>72.745164980292301</v>
      </c>
      <c r="J5" s="284">
        <f>+K5-I5</f>
        <v>71.829530386980977</v>
      </c>
      <c r="K5" s="284">
        <v>144.57469536727328</v>
      </c>
      <c r="L5" s="284">
        <f>+M5-K5</f>
        <v>77.765132252042633</v>
      </c>
      <c r="M5" s="361">
        <f>+'[60]P&amp;L YTD LOCAL'!$DH$56/1000000</f>
        <v>222.33982761931591</v>
      </c>
      <c r="N5" s="284">
        <f>+O5-M5</f>
        <v>78.345491128946065</v>
      </c>
      <c r="O5" s="284">
        <v>300.68531874826198</v>
      </c>
      <c r="Q5" s="245">
        <f>+I5-B5</f>
        <v>1.1857474977491762</v>
      </c>
      <c r="R5" s="245">
        <f>+C5-B5</f>
        <v>5.1628987925675744</v>
      </c>
      <c r="S5" s="245">
        <f>+E5-C5</f>
        <v>8.7811413964155633</v>
      </c>
      <c r="T5" s="245">
        <f>+G5-E5</f>
        <v>-7.2541829486943641</v>
      </c>
      <c r="U5" s="245">
        <f>+J5-I5</f>
        <v>-0.91563459331132435</v>
      </c>
      <c r="V5" s="245">
        <f>+L5-J5</f>
        <v>5.9356018650616562</v>
      </c>
      <c r="W5" s="245">
        <f>+N5-L5</f>
        <v>0.58035887690343202</v>
      </c>
      <c r="X5" s="334">
        <f>+K5-D5</f>
        <v>-3.7070383903805464</v>
      </c>
      <c r="Y5" s="389">
        <f>+S5+C5-E5</f>
        <v>0</v>
      </c>
      <c r="Z5" s="389">
        <f>+V5+J5-L5</f>
        <v>0</v>
      </c>
      <c r="AA5" s="389">
        <f>+(I5-B5)-Q5</f>
        <v>0</v>
      </c>
    </row>
    <row r="6" spans="1:27" s="217" customFormat="1" ht="20.25" customHeight="1">
      <c r="A6" s="218" t="s">
        <v>114</v>
      </c>
      <c r="B6" s="287">
        <v>60.142136461428301</v>
      </c>
      <c r="C6" s="284">
        <f t="shared" ref="C6:C7" si="0">+D6-B6</f>
        <v>60.783180287634273</v>
      </c>
      <c r="D6" s="284">
        <v>120.92531674906257</v>
      </c>
      <c r="E6" s="284">
        <f t="shared" ref="E6:E7" si="1">+F6-D6</f>
        <v>62.673681902441416</v>
      </c>
      <c r="F6" s="361">
        <v>183.59899865150399</v>
      </c>
      <c r="G6" s="284">
        <f t="shared" ref="G6" si="2">+H6-F6</f>
        <v>59.939956555590271</v>
      </c>
      <c r="H6" s="284">
        <v>243.53895520709426</v>
      </c>
      <c r="I6" s="287">
        <v>56.60767220840232</v>
      </c>
      <c r="J6" s="284">
        <f t="shared" ref="J6:J7" si="3">+K6-I6</f>
        <v>57.318516907472286</v>
      </c>
      <c r="K6" s="284">
        <v>113.92618911587461</v>
      </c>
      <c r="L6" s="284">
        <f>+M6-K6</f>
        <v>57.594676956907094</v>
      </c>
      <c r="M6" s="361">
        <f>+'[60]P&amp;L YTD LOCAL'!$DH$64/1000000</f>
        <v>171.5208660727817</v>
      </c>
      <c r="N6" s="284">
        <f t="shared" ref="N6" si="4">+O6-M6</f>
        <v>56.514060244182303</v>
      </c>
      <c r="O6" s="284">
        <v>228.034926316964</v>
      </c>
      <c r="Q6" s="245">
        <f t="shared" ref="Q6:Q8" si="5">+I6-B6</f>
        <v>-3.5344642530259804</v>
      </c>
      <c r="R6" s="245">
        <f t="shared" ref="R6" si="6">+C6-B6</f>
        <v>0.64104382620597278</v>
      </c>
      <c r="S6" s="245">
        <f>+E6-C6</f>
        <v>1.8905016148071425</v>
      </c>
      <c r="T6" s="245">
        <f t="shared" ref="T6" si="7">+G6-E6</f>
        <v>-2.7337253468511449</v>
      </c>
      <c r="U6" s="245">
        <f>+J6-I6</f>
        <v>0.71084469906996617</v>
      </c>
      <c r="V6" s="245">
        <f>+L6-J6</f>
        <v>0.27616004943480732</v>
      </c>
      <c r="W6" s="245">
        <f>+N6-L6</f>
        <v>-1.0806167127247903</v>
      </c>
      <c r="X6" s="334">
        <f>+K6-D6</f>
        <v>-6.9991276331879675</v>
      </c>
      <c r="Y6" s="389">
        <f t="shared" ref="Y6:Y10" si="8">+S6+C6-E6</f>
        <v>0</v>
      </c>
      <c r="Z6" s="389">
        <f t="shared" ref="Z6:Z10" si="9">+V6+J6-L6</f>
        <v>0</v>
      </c>
      <c r="AA6" s="389">
        <f t="shared" ref="AA6:AA10" si="10">+(I6-B6)-Q6</f>
        <v>0</v>
      </c>
    </row>
    <row r="7" spans="1:27" s="217" customFormat="1" ht="20.25" customHeight="1">
      <c r="A7" s="218" t="s">
        <v>103</v>
      </c>
      <c r="B7" s="287">
        <v>8.9543682389783399</v>
      </c>
      <c r="C7" s="284">
        <f t="shared" si="0"/>
        <v>13.264680990993263</v>
      </c>
      <c r="D7" s="284">
        <v>22.219049229971603</v>
      </c>
      <c r="E7" s="284">
        <f t="shared" si="1"/>
        <v>6.2171355694218029</v>
      </c>
      <c r="F7" s="361">
        <v>28.436184799393406</v>
      </c>
      <c r="G7" s="284">
        <f>+H7-F7</f>
        <v>9.7391496620316538</v>
      </c>
      <c r="H7" s="284">
        <v>38.175334461425059</v>
      </c>
      <c r="I7" s="287">
        <v>5.2743876747106402</v>
      </c>
      <c r="J7" s="284">
        <f t="shared" si="3"/>
        <v>4.6928058141513489</v>
      </c>
      <c r="K7" s="284">
        <v>9.9671934888619891</v>
      </c>
      <c r="L7" s="284">
        <f>+M7-K7</f>
        <v>7.0569619243756083</v>
      </c>
      <c r="M7" s="361">
        <f>+'[60]P&amp;L YTD LOCAL'!$DH$65/1000000</f>
        <v>17.024155413237597</v>
      </c>
      <c r="N7" s="284">
        <f>+O7-M7</f>
        <v>4.142133446120404</v>
      </c>
      <c r="O7" s="284">
        <v>21.166288859358001</v>
      </c>
      <c r="Q7" s="245">
        <f t="shared" si="5"/>
        <v>-3.6799805642676997</v>
      </c>
      <c r="R7" s="245">
        <f>+C7-B7</f>
        <v>4.3103127520149229</v>
      </c>
      <c r="S7" s="245">
        <f>+E7-C7</f>
        <v>-7.0475454215714599</v>
      </c>
      <c r="T7" s="245">
        <f>+G7-E7</f>
        <v>3.5220140926098509</v>
      </c>
      <c r="U7" s="245">
        <f>+J7-I7</f>
        <v>-0.58158186055929129</v>
      </c>
      <c r="V7" s="245">
        <f>+L7-J7</f>
        <v>2.3641561102242594</v>
      </c>
      <c r="W7" s="245">
        <f>+N7-L7</f>
        <v>-2.9148284782552043</v>
      </c>
      <c r="X7" s="334">
        <f>+K7-D7</f>
        <v>-12.251855741109614</v>
      </c>
      <c r="Y7" s="389">
        <f t="shared" si="8"/>
        <v>0</v>
      </c>
      <c r="Z7" s="389">
        <f t="shared" si="9"/>
        <v>0</v>
      </c>
      <c r="AA7" s="389">
        <f t="shared" si="10"/>
        <v>0</v>
      </c>
    </row>
    <row r="8" spans="1:27" s="217" customFormat="1" ht="20.25" customHeight="1">
      <c r="A8" s="220" t="s">
        <v>134</v>
      </c>
      <c r="B8" s="285">
        <f t="shared" ref="B8:H8" si="11">SUM(B5:B7)</f>
        <v>140.65592218294975</v>
      </c>
      <c r="C8" s="285">
        <f t="shared" si="11"/>
        <v>150.77017755373825</v>
      </c>
      <c r="D8" s="285">
        <f t="shared" si="11"/>
        <v>291.426099736688</v>
      </c>
      <c r="E8" s="285">
        <f t="shared" si="11"/>
        <v>154.39427514338948</v>
      </c>
      <c r="F8" s="285">
        <f t="shared" si="11"/>
        <v>445.82037488007751</v>
      </c>
      <c r="G8" s="285">
        <f t="shared" si="11"/>
        <v>147.92838094045382</v>
      </c>
      <c r="H8" s="285">
        <f t="shared" si="11"/>
        <v>593.74875582053141</v>
      </c>
      <c r="I8" s="285">
        <f t="shared" ref="I8:O8" si="12">SUM(I5:I7)</f>
        <v>134.62722486340527</v>
      </c>
      <c r="J8" s="285">
        <f t="shared" si="12"/>
        <v>133.84085310860459</v>
      </c>
      <c r="K8" s="285">
        <f t="shared" si="12"/>
        <v>268.46807797200989</v>
      </c>
      <c r="L8" s="285">
        <f>SUM(L5:L7)</f>
        <v>142.41677113332534</v>
      </c>
      <c r="M8" s="285">
        <f>SUM(M5:M7)</f>
        <v>410.88484910533521</v>
      </c>
      <c r="N8" s="285">
        <f t="shared" si="12"/>
        <v>139.00168481924877</v>
      </c>
      <c r="O8" s="285">
        <f t="shared" si="12"/>
        <v>549.886533924584</v>
      </c>
      <c r="Q8" s="285">
        <f t="shared" si="5"/>
        <v>-6.0286973195444773</v>
      </c>
      <c r="R8" s="285">
        <f>+C8-B8</f>
        <v>10.114255370788499</v>
      </c>
      <c r="S8" s="285">
        <f>+E8-C8</f>
        <v>3.6240975896512282</v>
      </c>
      <c r="T8" s="285">
        <f>+G8-E8</f>
        <v>-6.4658942029356581</v>
      </c>
      <c r="U8" s="285">
        <f>+J8-I8</f>
        <v>-0.78637175480068322</v>
      </c>
      <c r="V8" s="285">
        <f>+L8-J8</f>
        <v>8.5759180247207496</v>
      </c>
      <c r="W8" s="285">
        <f>+N8-L8</f>
        <v>-3.415086314076575</v>
      </c>
      <c r="X8" s="344">
        <f>+K8-D8</f>
        <v>-22.958021764678108</v>
      </c>
      <c r="Y8" s="389">
        <f t="shared" si="8"/>
        <v>0</v>
      </c>
      <c r="Z8" s="389">
        <f t="shared" si="9"/>
        <v>0</v>
      </c>
      <c r="AA8" s="389">
        <f t="shared" si="10"/>
        <v>0</v>
      </c>
    </row>
    <row r="9" spans="1:27" s="217" customFormat="1" ht="12" customHeight="1">
      <c r="A9" s="221"/>
      <c r="B9" s="222"/>
      <c r="C9" s="286"/>
      <c r="D9" s="286"/>
      <c r="E9" s="286"/>
      <c r="F9" s="286"/>
      <c r="G9" s="286"/>
      <c r="H9" s="222"/>
      <c r="I9" s="222"/>
      <c r="J9" s="222"/>
      <c r="K9" s="222"/>
      <c r="L9" s="286"/>
      <c r="M9" s="286"/>
      <c r="N9" s="222"/>
      <c r="O9" s="222"/>
      <c r="Q9" s="286"/>
      <c r="R9" s="286"/>
      <c r="S9" s="286"/>
      <c r="T9" s="286"/>
      <c r="U9" s="286"/>
      <c r="V9" s="286"/>
      <c r="W9" s="286"/>
      <c r="X9" s="222"/>
      <c r="Y9" s="389">
        <f t="shared" si="8"/>
        <v>0</v>
      </c>
      <c r="Z9" s="389">
        <f t="shared" si="9"/>
        <v>0</v>
      </c>
      <c r="AA9" s="389"/>
    </row>
    <row r="10" spans="1:27" s="217" customFormat="1" ht="20.25" customHeight="1">
      <c r="A10" s="220" t="s">
        <v>100</v>
      </c>
      <c r="B10" s="285">
        <v>1.3907001509383099</v>
      </c>
      <c r="C10" s="285">
        <f t="shared" ref="C10" si="13">+D10-B10</f>
        <v>0.61810978738944988</v>
      </c>
      <c r="D10" s="285">
        <v>2.0088099383277598</v>
      </c>
      <c r="E10" s="285">
        <f>+F10-D10</f>
        <v>0.10349169571385008</v>
      </c>
      <c r="F10" s="285">
        <v>2.1123016340416099</v>
      </c>
      <c r="G10" s="285">
        <f t="shared" ref="G10" si="14">+H10-F10</f>
        <v>2.1509539018248001</v>
      </c>
      <c r="H10" s="285">
        <v>4.2632555358664099</v>
      </c>
      <c r="I10" s="285">
        <v>1.0312302488183998</v>
      </c>
      <c r="J10" s="285">
        <f t="shared" ref="J10" si="15">+K10-I10</f>
        <v>2.4476897613326907</v>
      </c>
      <c r="K10" s="285">
        <v>3.4789200101510902</v>
      </c>
      <c r="L10" s="285">
        <f>+M10-K10</f>
        <v>0.79456710171428924</v>
      </c>
      <c r="M10" s="285">
        <f>+'[60]P&amp;L YTD LOCAL'!$DH$72/1000000</f>
        <v>4.2734871118653794</v>
      </c>
      <c r="N10" s="285">
        <f t="shared" ref="N10" si="16">+O10-M10</f>
        <v>1.1531861281010203</v>
      </c>
      <c r="O10" s="285">
        <v>5.4266732399663997</v>
      </c>
      <c r="Q10" s="285">
        <f>+I10-B10</f>
        <v>-0.35946990211991015</v>
      </c>
      <c r="R10" s="285">
        <f>+C10-B10</f>
        <v>-0.77259036354886002</v>
      </c>
      <c r="S10" s="285">
        <f>+E10-C10</f>
        <v>-0.5146180916755998</v>
      </c>
      <c r="T10" s="285">
        <f>+G10-E10</f>
        <v>2.04746220611095</v>
      </c>
      <c r="U10" s="285">
        <f>+J10-I10</f>
        <v>1.4164595125142909</v>
      </c>
      <c r="V10" s="285">
        <f>+L10-J10</f>
        <v>-1.6531226596184014</v>
      </c>
      <c r="W10" s="285">
        <f>+N10-L10</f>
        <v>0.35861902638673104</v>
      </c>
      <c r="X10" s="344">
        <f>+K10-D10</f>
        <v>1.4701100718233304</v>
      </c>
      <c r="Y10" s="389">
        <f t="shared" si="8"/>
        <v>0</v>
      </c>
      <c r="Z10" s="389">
        <f t="shared" si="9"/>
        <v>0</v>
      </c>
      <c r="AA10" s="389">
        <f t="shared" si="10"/>
        <v>0</v>
      </c>
    </row>
    <row r="11" spans="1:27" s="217" customFormat="1" ht="12" customHeight="1">
      <c r="A11" s="221"/>
      <c r="B11" s="286"/>
      <c r="C11" s="222"/>
      <c r="D11" s="222"/>
      <c r="E11" s="286"/>
      <c r="F11" s="286"/>
      <c r="G11" s="222"/>
      <c r="H11" s="222"/>
      <c r="I11" s="222"/>
      <c r="J11" s="286"/>
      <c r="K11" s="286"/>
      <c r="L11" s="286"/>
      <c r="M11" s="286"/>
      <c r="N11" s="286"/>
      <c r="O11" s="286"/>
      <c r="Q11" s="222"/>
      <c r="R11" s="222"/>
      <c r="S11" s="222"/>
      <c r="T11" s="222"/>
      <c r="U11" s="222"/>
      <c r="V11" s="286"/>
      <c r="W11" s="286"/>
      <c r="X11" s="222"/>
      <c r="Y11" s="262"/>
      <c r="Z11" s="262"/>
    </row>
    <row r="12" spans="1:27" ht="14.4">
      <c r="B12" s="219"/>
      <c r="C12" s="345"/>
      <c r="D12" s="345"/>
      <c r="E12" s="362"/>
      <c r="F12" s="362"/>
      <c r="G12" s="345"/>
      <c r="H12" s="370"/>
      <c r="I12" s="219"/>
      <c r="J12" s="345"/>
      <c r="K12" s="345"/>
      <c r="L12" s="362"/>
      <c r="M12" s="362"/>
      <c r="N12" s="345"/>
      <c r="O12" s="370"/>
    </row>
    <row r="13" spans="1:27">
      <c r="B13" s="223"/>
      <c r="C13" s="223"/>
      <c r="D13" s="223"/>
      <c r="E13" s="363"/>
      <c r="F13" s="363"/>
      <c r="G13" s="223"/>
      <c r="H13" s="223"/>
      <c r="I13" s="223"/>
      <c r="J13" s="223"/>
      <c r="K13" s="223"/>
      <c r="L13" s="363"/>
      <c r="M13" s="363"/>
      <c r="N13" s="223"/>
      <c r="O13" s="223"/>
    </row>
    <row r="14" spans="1:27">
      <c r="B14" s="224"/>
      <c r="C14" s="224"/>
      <c r="D14" s="224"/>
      <c r="E14" s="364"/>
      <c r="F14" s="364"/>
      <c r="G14" s="224"/>
      <c r="H14" s="224"/>
      <c r="I14" s="223"/>
      <c r="J14" s="224"/>
      <c r="K14" s="224"/>
      <c r="L14" s="364"/>
      <c r="M14" s="364"/>
      <c r="N14" s="224"/>
      <c r="O14" s="224"/>
    </row>
    <row r="15" spans="1:27">
      <c r="B15" s="224"/>
      <c r="C15" s="224"/>
      <c r="D15" s="224"/>
      <c r="E15" s="364"/>
      <c r="F15" s="364"/>
      <c r="G15" s="224"/>
      <c r="H15" s="224"/>
      <c r="I15" s="223"/>
      <c r="J15" s="224"/>
      <c r="K15" s="224"/>
      <c r="L15" s="364"/>
      <c r="M15" s="364"/>
      <c r="N15" s="224"/>
      <c r="O15" s="224"/>
    </row>
    <row r="16" spans="1:27">
      <c r="B16" s="225"/>
      <c r="C16" s="225"/>
      <c r="D16" s="225"/>
      <c r="E16" s="365"/>
      <c r="F16" s="365"/>
      <c r="G16" s="225"/>
      <c r="H16" s="225"/>
      <c r="I16" s="223"/>
      <c r="J16" s="225"/>
      <c r="K16" s="225"/>
      <c r="L16" s="365"/>
      <c r="M16" s="365"/>
      <c r="N16" s="225"/>
      <c r="O16" s="225"/>
      <c r="Q16" s="336"/>
    </row>
    <row r="17" spans="2:15">
      <c r="B17" s="225"/>
      <c r="C17" s="225"/>
      <c r="D17" s="225"/>
      <c r="E17" s="365"/>
      <c r="F17" s="365"/>
      <c r="G17" s="225"/>
      <c r="H17" s="225"/>
      <c r="I17" s="223"/>
      <c r="J17" s="225"/>
      <c r="K17" s="225"/>
      <c r="L17" s="365"/>
      <c r="M17" s="365"/>
      <c r="N17" s="225"/>
      <c r="O17" s="225"/>
    </row>
    <row r="18" spans="2:15">
      <c r="B18" s="226"/>
      <c r="C18" s="226"/>
      <c r="D18" s="226"/>
      <c r="E18" s="366"/>
      <c r="F18" s="366"/>
      <c r="G18" s="226"/>
      <c r="H18" s="226"/>
      <c r="I18" s="223"/>
      <c r="J18" s="226"/>
      <c r="K18" s="226"/>
      <c r="L18" s="366"/>
      <c r="M18" s="366"/>
      <c r="N18" s="226"/>
      <c r="O18" s="226"/>
    </row>
    <row r="19" spans="2:15">
      <c r="I19" s="223"/>
    </row>
  </sheetData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 tint="-0.14999847407452621"/>
    <pageSetUpPr fitToPage="1"/>
  </sheetPr>
  <dimension ref="A1:AE28"/>
  <sheetViews>
    <sheetView showGridLines="0" view="pageBreakPreview" zoomScale="80" zoomScaleNormal="100" zoomScaleSheetLayoutView="80" workbookViewId="0">
      <pane xSplit="1" ySplit="2" topLeftCell="B3" activePane="bottomRight" state="frozen"/>
      <selection activeCell="H32" sqref="H32"/>
      <selection pane="topRight" activeCell="H32" sqref="H32"/>
      <selection pane="bottomLeft" activeCell="H32" sqref="H32"/>
      <selection pane="bottomRight" activeCell="AJ20" sqref="AJ20"/>
    </sheetView>
  </sheetViews>
  <sheetFormatPr defaultRowHeight="14.4" outlineLevelCol="1"/>
  <cols>
    <col min="1" max="1" width="43.33203125" customWidth="1"/>
    <col min="2" max="2" width="12.44140625" customWidth="1"/>
    <col min="3" max="8" width="10" hidden="1" customWidth="1" outlineLevel="1"/>
    <col min="9" max="9" width="12.5546875" customWidth="1" collapsed="1"/>
    <col min="10" max="15" width="10" hidden="1" customWidth="1" outlineLevel="1"/>
    <col min="16" max="16" width="2.44140625" customWidth="1" collapsed="1"/>
    <col min="17" max="17" width="12.6640625" customWidth="1"/>
    <col min="18" max="18" width="10.44140625" hidden="1" customWidth="1" outlineLevel="1"/>
    <col min="19" max="19" width="9" hidden="1" customWidth="1" outlineLevel="1"/>
    <col min="20" max="21" width="10.44140625" hidden="1" customWidth="1" outlineLevel="1"/>
    <col min="22" max="22" width="9" hidden="1" customWidth="1" outlineLevel="1"/>
    <col min="23" max="23" width="11.5546875" hidden="1" customWidth="1" outlineLevel="1"/>
    <col min="24" max="24" width="6.44140625" style="22" customWidth="1" collapsed="1"/>
    <col min="25" max="31" width="6.44140625" style="22" customWidth="1"/>
  </cols>
  <sheetData>
    <row r="1" spans="1:31" ht="38.25" customHeight="1">
      <c r="Q1" s="297"/>
      <c r="R1" s="297" t="s">
        <v>152</v>
      </c>
      <c r="S1" s="93"/>
      <c r="T1" s="33"/>
      <c r="U1" s="33"/>
      <c r="V1" s="33"/>
      <c r="W1" s="33"/>
    </row>
    <row r="2" spans="1:31" s="14" customFormat="1" ht="33.75" customHeight="1">
      <c r="A2" s="53" t="s">
        <v>0</v>
      </c>
      <c r="B2" s="50" t="s">
        <v>150</v>
      </c>
      <c r="C2" s="50" t="s">
        <v>143</v>
      </c>
      <c r="D2" s="50" t="s">
        <v>154</v>
      </c>
      <c r="E2" s="54" t="s">
        <v>144</v>
      </c>
      <c r="F2" s="54" t="s">
        <v>153</v>
      </c>
      <c r="G2" s="54" t="s">
        <v>145</v>
      </c>
      <c r="H2" s="54" t="s">
        <v>151</v>
      </c>
      <c r="I2" s="50" t="s">
        <v>173</v>
      </c>
      <c r="J2" s="50" t="s">
        <v>158</v>
      </c>
      <c r="K2" s="50" t="s">
        <v>174</v>
      </c>
      <c r="L2" s="54" t="s">
        <v>159</v>
      </c>
      <c r="M2" s="54" t="s">
        <v>175</v>
      </c>
      <c r="N2" s="54" t="s">
        <v>160</v>
      </c>
      <c r="O2" s="54" t="s">
        <v>176</v>
      </c>
      <c r="P2" s="209"/>
      <c r="Q2" s="332" t="s">
        <v>161</v>
      </c>
      <c r="R2" s="122" t="s">
        <v>144</v>
      </c>
      <c r="S2" s="122" t="s">
        <v>145</v>
      </c>
      <c r="T2" s="290" t="s">
        <v>158</v>
      </c>
      <c r="U2" s="122" t="s">
        <v>159</v>
      </c>
      <c r="V2" s="122" t="s">
        <v>160</v>
      </c>
      <c r="W2" s="305" t="s">
        <v>177</v>
      </c>
    </row>
    <row r="3" spans="1:31" s="46" customFormat="1" ht="9" customHeight="1">
      <c r="A3" s="42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5"/>
      <c r="Q3" s="44"/>
      <c r="R3" s="44"/>
      <c r="S3" s="44"/>
      <c r="T3" s="44"/>
      <c r="U3" s="44"/>
      <c r="V3" s="44"/>
      <c r="W3" s="44"/>
      <c r="X3" s="112"/>
      <c r="Y3" s="112"/>
      <c r="Z3" s="112"/>
      <c r="AA3" s="112"/>
      <c r="AB3" s="112"/>
      <c r="AC3" s="112"/>
      <c r="AD3" s="112"/>
      <c r="AE3" s="112"/>
    </row>
    <row r="4" spans="1:31" ht="18" customHeight="1">
      <c r="A4" s="61" t="s">
        <v>46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Q4" s="60"/>
      <c r="R4" s="60"/>
      <c r="S4" s="60"/>
      <c r="T4" s="60"/>
      <c r="U4" s="60"/>
      <c r="V4" s="60"/>
      <c r="W4" s="60"/>
    </row>
    <row r="5" spans="1:31" ht="17.399999999999999">
      <c r="A5" s="10" t="s">
        <v>47</v>
      </c>
      <c r="B5" s="87" t="e">
        <f>+'Segment Res Fin FACE'!#REF!</f>
        <v>#REF!</v>
      </c>
      <c r="C5" s="87" t="e">
        <f>+D5-B5</f>
        <v>#REF!</v>
      </c>
      <c r="D5" s="87">
        <v>1256.0203436091356</v>
      </c>
      <c r="E5" s="87" t="e">
        <f>+F5-D5</f>
        <v>#REF!</v>
      </c>
      <c r="F5" s="87" t="e">
        <f>+'Segment Res Fin FACE'!#REF!</f>
        <v>#REF!</v>
      </c>
      <c r="G5" s="87" t="e">
        <f>+H5-F5</f>
        <v>#REF!</v>
      </c>
      <c r="H5" s="87" t="e">
        <f>+'Segment Res Fin FACE'!#REF!</f>
        <v>#REF!</v>
      </c>
      <c r="I5" s="87" t="e">
        <f>+'Segment Res Fin FACE'!#REF!</f>
        <v>#REF!</v>
      </c>
      <c r="J5" s="87" t="e">
        <f>+K5-I5</f>
        <v>#REF!</v>
      </c>
      <c r="K5" s="87" t="e">
        <f>+'Segment Res Fin FACE'!#REF!</f>
        <v>#REF!</v>
      </c>
      <c r="L5" s="87" t="e">
        <f>+M5-K5</f>
        <v>#REF!</v>
      </c>
      <c r="M5" s="87" t="e">
        <f>+'Segment Res Fin FACE'!#REF!</f>
        <v>#REF!</v>
      </c>
      <c r="N5" s="87" t="e">
        <f>+O5-M5</f>
        <v>#REF!</v>
      </c>
      <c r="O5" s="87" t="e">
        <f>+'Segment Res Fin FACE'!#REF!</f>
        <v>#REF!</v>
      </c>
      <c r="P5" s="27"/>
      <c r="Q5" s="87" t="e">
        <f>+I5-B5</f>
        <v>#REF!</v>
      </c>
      <c r="R5" s="204" t="e">
        <f>+E5-C5</f>
        <v>#REF!</v>
      </c>
      <c r="S5" s="204" t="e">
        <f>+G5-E5</f>
        <v>#REF!</v>
      </c>
      <c r="T5" s="204" t="e">
        <f>+J5-I5</f>
        <v>#REF!</v>
      </c>
      <c r="U5" s="204" t="e">
        <f>+L5-J5</f>
        <v>#REF!</v>
      </c>
      <c r="V5" s="204" t="e">
        <f>+N5-L5</f>
        <v>#REF!</v>
      </c>
      <c r="W5" s="204" t="e">
        <f>+K5-D5</f>
        <v>#REF!</v>
      </c>
      <c r="X5" s="263" t="e">
        <f>+B5-'[63]Segment P&amp;L Bridge'!$B6</f>
        <v>#REF!</v>
      </c>
      <c r="Y5" s="263" t="e">
        <f>+I5-'[63]Segment P&amp;L Bridge'!$D6</f>
        <v>#REF!</v>
      </c>
      <c r="Z5" s="113"/>
      <c r="AA5" s="113"/>
      <c r="AB5" s="113"/>
      <c r="AC5" s="113"/>
      <c r="AD5" s="113"/>
      <c r="AE5" s="113"/>
    </row>
    <row r="6" spans="1:31" ht="17.399999999999999">
      <c r="A6" s="10" t="s">
        <v>48</v>
      </c>
      <c r="B6" s="87" t="e">
        <f>+'Segment Bus Fin FACE'!#REF!</f>
        <v>#REF!</v>
      </c>
      <c r="C6" s="87" t="e">
        <f t="shared" ref="C6:C11" si="0">+D6-B6</f>
        <v>#REF!</v>
      </c>
      <c r="D6" s="87">
        <v>622.86355612165005</v>
      </c>
      <c r="E6" s="87" t="e">
        <f t="shared" ref="E6:E11" si="1">+F6-D6</f>
        <v>#REF!</v>
      </c>
      <c r="F6" s="87" t="e">
        <f>+'Segment Bus Fin FACE'!#REF!</f>
        <v>#REF!</v>
      </c>
      <c r="G6" s="87" t="e">
        <f t="shared" ref="G6:G11" si="2">+H6-F6</f>
        <v>#REF!</v>
      </c>
      <c r="H6" s="87" t="e">
        <f>+'Segment Bus Fin FACE'!#REF!</f>
        <v>#REF!</v>
      </c>
      <c r="I6" s="87" t="e">
        <f>+'Segment Bus Fin FACE'!#REF!</f>
        <v>#REF!</v>
      </c>
      <c r="J6" s="87" t="e">
        <f t="shared" ref="J6:J12" si="3">+K6-I6</f>
        <v>#REF!</v>
      </c>
      <c r="K6" s="87" t="e">
        <f>+'Segment Bus Fin FACE'!#REF!</f>
        <v>#REF!</v>
      </c>
      <c r="L6" s="87" t="e">
        <f t="shared" ref="L6:L11" si="4">+M6-K6</f>
        <v>#REF!</v>
      </c>
      <c r="M6" s="87" t="e">
        <f>+'Segment Bus Fin FACE'!#REF!</f>
        <v>#REF!</v>
      </c>
      <c r="N6" s="87" t="e">
        <f t="shared" ref="N6:N9" si="5">+O6-M6</f>
        <v>#REF!</v>
      </c>
      <c r="O6" s="87" t="e">
        <f>+'Segment Bus Fin FACE'!#REF!</f>
        <v>#REF!</v>
      </c>
      <c r="P6" s="27"/>
      <c r="Q6" s="87" t="e">
        <f t="shared" ref="Q6:Q9" si="6">+I6-B6</f>
        <v>#REF!</v>
      </c>
      <c r="R6" s="87" t="e">
        <f>+E6-C6</f>
        <v>#REF!</v>
      </c>
      <c r="S6" s="87" t="e">
        <f t="shared" ref="S6:S12" si="7">+G6-E6</f>
        <v>#REF!</v>
      </c>
      <c r="T6" s="87" t="e">
        <f t="shared" ref="T6:T12" si="8">+J6-I6</f>
        <v>#REF!</v>
      </c>
      <c r="U6" s="87" t="e">
        <f t="shared" ref="U6:U7" si="9">+L6-J6</f>
        <v>#REF!</v>
      </c>
      <c r="V6" s="87" t="e">
        <f t="shared" ref="V6:V12" si="10">+N6-L6</f>
        <v>#REF!</v>
      </c>
      <c r="W6" s="87" t="e">
        <f t="shared" ref="W6:W12" si="11">+K6-D6</f>
        <v>#REF!</v>
      </c>
      <c r="X6" s="263" t="e">
        <f>+B6-'[63]Segment P&amp;L Bridge'!$B7</f>
        <v>#REF!</v>
      </c>
      <c r="Y6" s="263" t="e">
        <f>+I6-'[63]Segment P&amp;L Bridge'!$D7</f>
        <v>#REF!</v>
      </c>
      <c r="Z6" s="113"/>
      <c r="AA6" s="113"/>
      <c r="AB6" s="113"/>
      <c r="AC6" s="113"/>
      <c r="AD6" s="113"/>
      <c r="AE6" s="113"/>
    </row>
    <row r="7" spans="1:31" ht="17.399999999999999">
      <c r="A7" s="10" t="s">
        <v>45</v>
      </c>
      <c r="B7" s="87" t="e">
        <f>+'Segment NTSF FACE'!#REF!</f>
        <v>#REF!</v>
      </c>
      <c r="C7" s="87" t="e">
        <f t="shared" si="0"/>
        <v>#REF!</v>
      </c>
      <c r="D7" s="87">
        <v>-639.00365827988992</v>
      </c>
      <c r="E7" s="87" t="e">
        <f t="shared" si="1"/>
        <v>#REF!</v>
      </c>
      <c r="F7" s="87" t="e">
        <f>+'Segment NTSF FACE'!#REF!</f>
        <v>#REF!</v>
      </c>
      <c r="G7" s="87" t="e">
        <f t="shared" si="2"/>
        <v>#REF!</v>
      </c>
      <c r="H7" s="87" t="e">
        <f>+'Segment NTSF FACE'!#REF!</f>
        <v>#REF!</v>
      </c>
      <c r="I7" s="87" t="e">
        <f>+'Segment NTSF FACE'!#REF!</f>
        <v>#REF!</v>
      </c>
      <c r="J7" s="87" t="e">
        <f t="shared" si="3"/>
        <v>#REF!</v>
      </c>
      <c r="K7" s="87" t="e">
        <f>+'Segment NTSF FACE'!#REF!</f>
        <v>#REF!</v>
      </c>
      <c r="L7" s="87" t="e">
        <f t="shared" si="4"/>
        <v>#REF!</v>
      </c>
      <c r="M7" s="87" t="e">
        <f>+'Segment NTSF FACE'!#REF!</f>
        <v>#REF!</v>
      </c>
      <c r="N7" s="87" t="e">
        <f t="shared" si="5"/>
        <v>#REF!</v>
      </c>
      <c r="O7" s="87" t="e">
        <f>+'Segment NTSF FACE'!#REF!</f>
        <v>#REF!</v>
      </c>
      <c r="P7" s="27"/>
      <c r="Q7" s="87" t="e">
        <f t="shared" si="6"/>
        <v>#REF!</v>
      </c>
      <c r="R7" s="87" t="e">
        <f t="shared" ref="R7" si="12">+E7-C7</f>
        <v>#REF!</v>
      </c>
      <c r="S7" s="87" t="e">
        <f t="shared" si="7"/>
        <v>#REF!</v>
      </c>
      <c r="T7" s="87" t="e">
        <f t="shared" si="8"/>
        <v>#REF!</v>
      </c>
      <c r="U7" s="87" t="e">
        <f t="shared" si="9"/>
        <v>#REF!</v>
      </c>
      <c r="V7" s="87" t="e">
        <f t="shared" si="10"/>
        <v>#REF!</v>
      </c>
      <c r="W7" s="87" t="e">
        <f t="shared" si="11"/>
        <v>#REF!</v>
      </c>
      <c r="X7" s="263" t="e">
        <f>+B7-'[63]Segment P&amp;L Bridge'!$B8</f>
        <v>#REF!</v>
      </c>
      <c r="Y7" s="263" t="e">
        <f>+I7-'[63]Segment P&amp;L Bridge'!$D8</f>
        <v>#REF!</v>
      </c>
      <c r="Z7" s="113"/>
      <c r="AA7" s="113"/>
      <c r="AB7" s="113"/>
      <c r="AC7" s="113"/>
      <c r="AD7" s="113"/>
      <c r="AE7" s="113"/>
    </row>
    <row r="8" spans="1:31" ht="17.399999999999999">
      <c r="A8" s="29" t="s">
        <v>99</v>
      </c>
      <c r="B8" s="87" t="e">
        <f>+'Segment OPTIMA consolidated'!#REF!</f>
        <v>#REF!</v>
      </c>
      <c r="C8" s="87" t="e">
        <f t="shared" si="0"/>
        <v>#REF!</v>
      </c>
      <c r="D8" s="87">
        <v>113.11926380999998</v>
      </c>
      <c r="E8" s="87" t="e">
        <f t="shared" si="1"/>
        <v>#REF!</v>
      </c>
      <c r="F8" s="87" t="e">
        <f>+'Segment OPTIMA consolidated'!#REF!</f>
        <v>#REF!</v>
      </c>
      <c r="G8" s="87" t="e">
        <f t="shared" si="2"/>
        <v>#REF!</v>
      </c>
      <c r="H8" s="87" t="e">
        <f>+'Segment OPTIMA consolidated'!#REF!</f>
        <v>#REF!</v>
      </c>
      <c r="I8" s="87" t="e">
        <f>+'Segment OPTIMA consolidated'!#REF!</f>
        <v>#REF!</v>
      </c>
      <c r="J8" s="87" t="e">
        <f t="shared" si="3"/>
        <v>#REF!</v>
      </c>
      <c r="K8" s="87" t="e">
        <f>+'Segment OPTIMA consolidated'!#REF!</f>
        <v>#REF!</v>
      </c>
      <c r="L8" s="87" t="e">
        <f t="shared" si="4"/>
        <v>#REF!</v>
      </c>
      <c r="M8" s="87" t="e">
        <f>+'Segment OPTIMA consolidated'!#REF!</f>
        <v>#REF!</v>
      </c>
      <c r="N8" s="87" t="e">
        <f t="shared" si="5"/>
        <v>#REF!</v>
      </c>
      <c r="O8" s="87" t="e">
        <f>+'Segment OPTIMA consolidated'!#REF!</f>
        <v>#REF!</v>
      </c>
      <c r="P8" s="27"/>
      <c r="Q8" s="87" t="e">
        <f>+I8-B8</f>
        <v>#REF!</v>
      </c>
      <c r="R8" s="87" t="e">
        <f>+E8-C8</f>
        <v>#REF!</v>
      </c>
      <c r="S8" s="87" t="e">
        <f t="shared" si="7"/>
        <v>#REF!</v>
      </c>
      <c r="T8" s="87" t="e">
        <f t="shared" si="8"/>
        <v>#REF!</v>
      </c>
      <c r="U8" s="87" t="e">
        <f>+L8-J8</f>
        <v>#REF!</v>
      </c>
      <c r="V8" s="87" t="e">
        <f t="shared" si="10"/>
        <v>#REF!</v>
      </c>
      <c r="W8" s="87" t="e">
        <f t="shared" si="11"/>
        <v>#REF!</v>
      </c>
      <c r="X8" s="263" t="e">
        <f>+B8-'[63]Segment P&amp;L Bridge'!$B9</f>
        <v>#REF!</v>
      </c>
      <c r="Y8" s="263" t="e">
        <f>+I8-'[63]Segment P&amp;L Bridge'!$D9</f>
        <v>#REF!</v>
      </c>
      <c r="Z8" s="113"/>
      <c r="AA8" s="113"/>
      <c r="AB8" s="113"/>
      <c r="AC8" s="113"/>
      <c r="AD8" s="113"/>
      <c r="AE8" s="113"/>
    </row>
    <row r="9" spans="1:31" ht="17.399999999999999">
      <c r="A9" s="29" t="s">
        <v>135</v>
      </c>
      <c r="B9" s="87" t="e">
        <f>+'Segment CT consolidated'!#REF!</f>
        <v>#REF!</v>
      </c>
      <c r="C9" s="87" t="e">
        <f t="shared" si="0"/>
        <v>#REF!</v>
      </c>
      <c r="D9" s="87">
        <v>104.76458273923998</v>
      </c>
      <c r="E9" s="87" t="e">
        <f t="shared" si="1"/>
        <v>#REF!</v>
      </c>
      <c r="F9" s="87" t="e">
        <f>+'Segment CT consolidated'!#REF!</f>
        <v>#REF!</v>
      </c>
      <c r="G9" s="87" t="e">
        <f t="shared" si="2"/>
        <v>#REF!</v>
      </c>
      <c r="H9" s="87" t="e">
        <f>+'Segment CT consolidated'!#REF!</f>
        <v>#REF!</v>
      </c>
      <c r="I9" s="87" t="e">
        <f>+'Segment CT consolidated'!#REF!</f>
        <v>#REF!</v>
      </c>
      <c r="J9" s="87" t="e">
        <f t="shared" si="3"/>
        <v>#REF!</v>
      </c>
      <c r="K9" s="87" t="e">
        <f>+'Segment CT consolidated'!#REF!</f>
        <v>#REF!</v>
      </c>
      <c r="L9" s="87" t="e">
        <f t="shared" si="4"/>
        <v>#REF!</v>
      </c>
      <c r="M9" s="87" t="e">
        <f>+'Segment CT consolidated'!#REF!</f>
        <v>#REF!</v>
      </c>
      <c r="N9" s="87" t="e">
        <f t="shared" si="5"/>
        <v>#REF!</v>
      </c>
      <c r="O9" s="87" t="e">
        <f>+'Segment CT consolidated'!#REF!</f>
        <v>#REF!</v>
      </c>
      <c r="P9" s="27"/>
      <c r="Q9" s="87" t="e">
        <f t="shared" si="6"/>
        <v>#REF!</v>
      </c>
      <c r="R9" s="87" t="e">
        <f>+E9-C9</f>
        <v>#REF!</v>
      </c>
      <c r="S9" s="87"/>
      <c r="T9" s="87" t="e">
        <f t="shared" ref="T9" si="13">+J9-I9</f>
        <v>#REF!</v>
      </c>
      <c r="U9" s="87" t="e">
        <f>+L9-J9</f>
        <v>#REF!</v>
      </c>
      <c r="V9" s="87" t="e">
        <f t="shared" ref="V9" si="14">+N9-L9</f>
        <v>#REF!</v>
      </c>
      <c r="W9" s="87" t="e">
        <f t="shared" ref="W9" si="15">+K9-D9</f>
        <v>#REF!</v>
      </c>
      <c r="X9" s="263" t="e">
        <f>+B9-'[63]Segment P&amp;L Bridge'!$B10</f>
        <v>#REF!</v>
      </c>
      <c r="Y9" s="263" t="e">
        <f>+I9-'[63]Segment P&amp;L Bridge'!$D10</f>
        <v>#REF!</v>
      </c>
      <c r="Z9" s="113"/>
      <c r="AA9" s="113"/>
      <c r="AB9" s="113"/>
      <c r="AC9" s="113"/>
      <c r="AD9" s="113"/>
      <c r="AE9" s="113"/>
    </row>
    <row r="10" spans="1:31" ht="49.5" customHeight="1">
      <c r="A10" s="59" t="s">
        <v>186</v>
      </c>
      <c r="B10" s="212" t="e">
        <f>SUM(B5:B9)</f>
        <v>#REF!</v>
      </c>
      <c r="C10" s="55" t="e">
        <f t="shared" si="0"/>
        <v>#REF!</v>
      </c>
      <c r="D10" s="55">
        <v>1457.7640880001359</v>
      </c>
      <c r="E10" s="55" t="e">
        <f>+E5+E6+E7+E8+E9</f>
        <v>#REF!</v>
      </c>
      <c r="F10" s="55" t="e">
        <f t="shared" ref="F10:H10" si="16">+F5+F6+F7+F8+F9</f>
        <v>#REF!</v>
      </c>
      <c r="G10" s="55" t="e">
        <f t="shared" si="16"/>
        <v>#REF!</v>
      </c>
      <c r="H10" s="55" t="e">
        <f t="shared" si="16"/>
        <v>#REF!</v>
      </c>
      <c r="I10" s="338" t="e">
        <f>SUM(I5:I9)</f>
        <v>#REF!</v>
      </c>
      <c r="J10" s="55" t="e">
        <f t="shared" si="3"/>
        <v>#REF!</v>
      </c>
      <c r="K10" s="55" t="e">
        <f t="shared" ref="K10:M10" si="17">+K5+K6+K7+K8+K9</f>
        <v>#REF!</v>
      </c>
      <c r="L10" s="55" t="e">
        <f>+L5+L6+L7+L8+L9</f>
        <v>#REF!</v>
      </c>
      <c r="M10" s="55" t="e">
        <f t="shared" si="17"/>
        <v>#REF!</v>
      </c>
      <c r="N10" s="55" t="e">
        <f t="shared" ref="N10" si="18">+N5+N6+N7+N8+N9</f>
        <v>#REF!</v>
      </c>
      <c r="O10" s="55" t="e">
        <f t="shared" ref="O10" si="19">+O5+O6+O7+O8+O9</f>
        <v>#REF!</v>
      </c>
      <c r="P10" s="303"/>
      <c r="Q10" s="55" t="e">
        <f>+I10-B10</f>
        <v>#REF!</v>
      </c>
      <c r="R10" s="55" t="e">
        <f>+E10-C10</f>
        <v>#REF!</v>
      </c>
      <c r="S10" s="55" t="e">
        <f t="shared" si="7"/>
        <v>#REF!</v>
      </c>
      <c r="T10" s="55" t="e">
        <f t="shared" si="8"/>
        <v>#REF!</v>
      </c>
      <c r="U10" s="55" t="e">
        <f>+L10-J10</f>
        <v>#REF!</v>
      </c>
      <c r="V10" s="55" t="e">
        <f t="shared" si="10"/>
        <v>#REF!</v>
      </c>
      <c r="W10" s="55" t="e">
        <f t="shared" si="11"/>
        <v>#REF!</v>
      </c>
      <c r="X10" s="263" t="e">
        <f>+B10-'[63]Segment P&amp;L Bridge'!$B11</f>
        <v>#REF!</v>
      </c>
      <c r="Y10" s="263" t="e">
        <f>+I10-'[63]Segment P&amp;L Bridge'!$D11</f>
        <v>#REF!</v>
      </c>
      <c r="Z10" s="113"/>
      <c r="AA10" s="113"/>
      <c r="AB10" s="113"/>
      <c r="AC10" s="113"/>
      <c r="AD10" s="113"/>
      <c r="AE10" s="113"/>
    </row>
    <row r="11" spans="1:31" ht="17.399999999999999">
      <c r="A11" s="29" t="s">
        <v>102</v>
      </c>
      <c r="B11" s="298">
        <v>23.3835949842763</v>
      </c>
      <c r="C11" s="87">
        <f t="shared" si="0"/>
        <v>27.993444093377597</v>
      </c>
      <c r="D11" s="87">
        <v>51.377039077653897</v>
      </c>
      <c r="E11" s="87">
        <f t="shared" si="1"/>
        <v>50.177797682353109</v>
      </c>
      <c r="F11" s="87">
        <v>101.55483676000701</v>
      </c>
      <c r="G11" s="87">
        <f t="shared" si="2"/>
        <v>49.609239305999992</v>
      </c>
      <c r="H11" s="87">
        <v>151.164076066007</v>
      </c>
      <c r="I11" s="87">
        <v>7.3911839448187404</v>
      </c>
      <c r="J11" s="87">
        <f t="shared" si="3"/>
        <v>30.792558243197561</v>
      </c>
      <c r="K11" s="87">
        <v>38.183742188016303</v>
      </c>
      <c r="L11" s="87">
        <f t="shared" si="4"/>
        <v>0</v>
      </c>
      <c r="M11" s="87">
        <v>38.183742188016303</v>
      </c>
      <c r="N11" s="87">
        <f>+O11-M11</f>
        <v>16.734124899999898</v>
      </c>
      <c r="O11" s="87">
        <v>54.917867088016202</v>
      </c>
      <c r="P11" s="303"/>
      <c r="Q11" s="87">
        <f>+I11-B11</f>
        <v>-15.99241103945756</v>
      </c>
      <c r="R11" s="87">
        <f>+E11-C11</f>
        <v>22.184353588975512</v>
      </c>
      <c r="S11" s="87">
        <f t="shared" si="7"/>
        <v>-0.56855837635311701</v>
      </c>
      <c r="T11" s="87">
        <f t="shared" si="8"/>
        <v>23.401374298378819</v>
      </c>
      <c r="U11" s="87">
        <f>+L11-J11</f>
        <v>-30.792558243197561</v>
      </c>
      <c r="V11" s="87">
        <f t="shared" si="10"/>
        <v>16.734124899999898</v>
      </c>
      <c r="W11" s="87">
        <f t="shared" si="11"/>
        <v>-13.193296889637594</v>
      </c>
      <c r="X11" s="263">
        <f>+B11-'[63]Segment P&amp;L Bridge'!$B12</f>
        <v>-35.93755923572369</v>
      </c>
      <c r="Y11" s="263">
        <f>+I11-'[63]Segment P&amp;L Bridge'!$D12</f>
        <v>-24.918516105181254</v>
      </c>
      <c r="Z11" s="113"/>
      <c r="AA11" s="113"/>
      <c r="AB11" s="113"/>
      <c r="AC11" s="113"/>
      <c r="AD11" s="113"/>
      <c r="AE11" s="113"/>
    </row>
    <row r="12" spans="1:31" ht="24.75" customHeight="1">
      <c r="A12" s="292" t="s">
        <v>49</v>
      </c>
      <c r="B12" s="244" t="e">
        <f>+B10-B11</f>
        <v>#REF!</v>
      </c>
      <c r="C12" s="244" t="e">
        <f>+D12-B12</f>
        <v>#REF!</v>
      </c>
      <c r="D12" s="244">
        <v>1406.3870489224819</v>
      </c>
      <c r="E12" s="244" t="e">
        <f>+E10-E11</f>
        <v>#REF!</v>
      </c>
      <c r="F12" s="244" t="e">
        <f t="shared" ref="F12:H12" si="20">+F10-F11</f>
        <v>#REF!</v>
      </c>
      <c r="G12" s="244" t="e">
        <f t="shared" si="20"/>
        <v>#REF!</v>
      </c>
      <c r="H12" s="244" t="e">
        <f t="shared" si="20"/>
        <v>#REF!</v>
      </c>
      <c r="I12" s="244" t="e">
        <f>+I10-I11</f>
        <v>#REF!</v>
      </c>
      <c r="J12" s="244" t="e">
        <f t="shared" si="3"/>
        <v>#REF!</v>
      </c>
      <c r="K12" s="244" t="e">
        <f t="shared" ref="K12:M12" si="21">+K10-K11</f>
        <v>#REF!</v>
      </c>
      <c r="L12" s="244" t="e">
        <f>+L10-L11</f>
        <v>#REF!</v>
      </c>
      <c r="M12" s="244" t="e">
        <f t="shared" si="21"/>
        <v>#REF!</v>
      </c>
      <c r="N12" s="244" t="e">
        <f t="shared" ref="N12" si="22">+N10-N11</f>
        <v>#REF!</v>
      </c>
      <c r="O12" s="244" t="e">
        <f t="shared" ref="O12" si="23">+O10-O11</f>
        <v>#REF!</v>
      </c>
      <c r="P12" s="304"/>
      <c r="Q12" s="291" t="e">
        <f>+I12-B12</f>
        <v>#REF!</v>
      </c>
      <c r="R12" s="58" t="e">
        <f>+E12-C12</f>
        <v>#REF!</v>
      </c>
      <c r="S12" s="58" t="e">
        <f t="shared" si="7"/>
        <v>#REF!</v>
      </c>
      <c r="T12" s="58" t="e">
        <f t="shared" si="8"/>
        <v>#REF!</v>
      </c>
      <c r="U12" s="58" t="e">
        <f>+L12-J12</f>
        <v>#REF!</v>
      </c>
      <c r="V12" s="58" t="e">
        <f t="shared" si="10"/>
        <v>#REF!</v>
      </c>
      <c r="W12" s="58" t="e">
        <f t="shared" si="11"/>
        <v>#REF!</v>
      </c>
      <c r="X12" s="263" t="e">
        <f>+B12-'[63]Segment P&amp;L Bridge'!$B13</f>
        <v>#REF!</v>
      </c>
      <c r="Y12" s="263" t="e">
        <f>+I12-'[63]Segment P&amp;L Bridge'!$D13</f>
        <v>#REF!</v>
      </c>
      <c r="Z12" s="113"/>
      <c r="AA12" s="113"/>
      <c r="AB12" s="113"/>
      <c r="AC12" s="113"/>
      <c r="AD12" s="113"/>
      <c r="AE12" s="113"/>
    </row>
    <row r="13" spans="1:31">
      <c r="B13" s="21"/>
      <c r="C13" s="303"/>
      <c r="D13" s="303"/>
      <c r="E13" s="303"/>
      <c r="F13" s="303"/>
      <c r="G13" s="303"/>
      <c r="H13" s="303"/>
      <c r="I13" s="303"/>
      <c r="J13" s="303"/>
      <c r="K13" s="303"/>
      <c r="L13" s="303"/>
      <c r="M13" s="303"/>
      <c r="N13" s="303"/>
      <c r="O13" s="303"/>
      <c r="P13" s="303"/>
      <c r="Q13" s="303"/>
      <c r="R13" s="303"/>
      <c r="S13" s="303"/>
      <c r="T13" s="303"/>
      <c r="U13" s="303"/>
      <c r="V13" s="303"/>
      <c r="W13" s="303"/>
      <c r="X13" s="114"/>
      <c r="Y13" s="114"/>
      <c r="Z13" s="114"/>
      <c r="AA13" s="114"/>
      <c r="AB13" s="114"/>
      <c r="AC13" s="114"/>
      <c r="AD13" s="114"/>
      <c r="AE13" s="114"/>
    </row>
    <row r="14" spans="1:31" ht="17.399999999999999">
      <c r="A14" s="10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</row>
    <row r="15" spans="1:31" ht="17.399999999999999">
      <c r="A15" s="10"/>
      <c r="B15" s="319">
        <f>+'[64]P&amp;L YTD LOCAL'!$BG$126/1000000</f>
        <v>735.17891475833676</v>
      </c>
      <c r="C15" s="319"/>
      <c r="D15" s="319"/>
      <c r="E15" s="319"/>
      <c r="F15" s="319" t="e">
        <f>+F10*1000000-'[65]P&amp;L YTD LOCAL'!$BG$121</f>
        <v>#REF!</v>
      </c>
      <c r="G15" s="319"/>
      <c r="H15" s="319"/>
      <c r="I15" s="319">
        <f>+'[64]P&amp;L YTD LOCAL'!$DK$126/1000000</f>
        <v>760.40871367395755</v>
      </c>
      <c r="J15" s="319"/>
      <c r="K15" s="319"/>
      <c r="L15" s="319"/>
      <c r="M15" s="319" t="e">
        <f>+M10*1000000-'[65]P&amp;L YTD LOCAL'!$DG$121</f>
        <v>#REF!</v>
      </c>
      <c r="N15" s="11"/>
      <c r="O15" s="11"/>
      <c r="P15" s="12"/>
      <c r="Q15" s="12"/>
      <c r="R15" s="12"/>
      <c r="S15" s="12"/>
      <c r="T15" s="12"/>
      <c r="U15" s="12"/>
      <c r="V15" s="12"/>
      <c r="W15" s="95"/>
    </row>
    <row r="16" spans="1:31" s="21" customFormat="1" ht="17.399999999999999">
      <c r="A16" s="32"/>
      <c r="B16" s="320" t="e">
        <f>+B15-B10</f>
        <v>#REF!</v>
      </c>
      <c r="C16" s="320"/>
      <c r="D16" s="320"/>
      <c r="E16" s="320"/>
      <c r="F16" s="320" t="e">
        <f>+F12*1000000-'[65]P&amp;L YTD LOCAL'!$BG$118</f>
        <v>#REF!</v>
      </c>
      <c r="G16" s="320"/>
      <c r="H16" s="320"/>
      <c r="I16" s="320" t="e">
        <f>+I15-I10</f>
        <v>#REF!</v>
      </c>
      <c r="J16" s="320"/>
      <c r="K16" s="320"/>
      <c r="L16" s="320"/>
      <c r="M16" s="321" t="e">
        <f>+M12*1000000-'[65]P&amp;L YTD LOCAL'!$DG$118</f>
        <v>#REF!</v>
      </c>
      <c r="N16" s="32"/>
      <c r="O16" s="32"/>
      <c r="P16" s="32"/>
      <c r="Q16" s="2"/>
      <c r="R16" s="2"/>
      <c r="S16" s="2"/>
      <c r="T16" s="2"/>
      <c r="U16" s="2"/>
      <c r="V16" s="2"/>
      <c r="W16" s="2"/>
      <c r="X16" s="22"/>
      <c r="Y16" s="22"/>
      <c r="Z16" s="22"/>
      <c r="AA16" s="22"/>
      <c r="AB16" s="22"/>
      <c r="AC16" s="22"/>
      <c r="AD16" s="22"/>
      <c r="AE16" s="22"/>
    </row>
    <row r="17" spans="1:31" s="21" customFormat="1" ht="17.399999999999999">
      <c r="A17" s="32"/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20"/>
      <c r="Q17" s="32"/>
      <c r="R17" s="32"/>
      <c r="S17" s="32"/>
      <c r="T17" s="32"/>
      <c r="U17" s="32"/>
      <c r="V17" s="32"/>
      <c r="W17" s="32"/>
      <c r="X17" s="22"/>
      <c r="Y17" s="22"/>
      <c r="Z17" s="22"/>
      <c r="AA17" s="22"/>
      <c r="AB17" s="22"/>
      <c r="AC17" s="22"/>
      <c r="AD17" s="22"/>
      <c r="AE17" s="22"/>
    </row>
    <row r="18" spans="1:31" s="21" customFormat="1" ht="17.399999999999999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19"/>
      <c r="Q18" s="32"/>
      <c r="R18" s="32"/>
      <c r="S18" s="32"/>
      <c r="T18" s="32"/>
      <c r="U18" s="32"/>
      <c r="V18" s="32"/>
      <c r="W18" s="32"/>
      <c r="X18" s="22"/>
      <c r="Y18" s="22"/>
      <c r="Z18" s="22"/>
      <c r="AA18" s="22"/>
      <c r="AB18" s="22"/>
      <c r="AC18" s="22"/>
      <c r="AD18" s="22"/>
      <c r="AE18" s="22"/>
    </row>
    <row r="19" spans="1:31" s="21" customFormat="1" ht="17.399999999999999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Q19" s="32"/>
      <c r="R19" s="32"/>
      <c r="S19" s="32"/>
      <c r="T19" s="32"/>
      <c r="U19" s="32"/>
      <c r="V19" s="32"/>
      <c r="W19" s="32"/>
      <c r="X19" s="22"/>
      <c r="Y19" s="22"/>
      <c r="Z19" s="22"/>
      <c r="AA19" s="22"/>
      <c r="AB19" s="22"/>
      <c r="AC19" s="22"/>
      <c r="AD19" s="22"/>
      <c r="AE19" s="22"/>
    </row>
    <row r="20" spans="1:31" s="21" customFormat="1" ht="17.399999999999999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Q20" s="32"/>
      <c r="R20" s="32"/>
      <c r="S20" s="32"/>
      <c r="T20" s="32"/>
      <c r="U20" s="32"/>
      <c r="V20" s="32"/>
      <c r="W20" s="32"/>
      <c r="X20" s="22"/>
      <c r="Y20" s="22"/>
      <c r="Z20" s="22"/>
      <c r="AA20" s="22"/>
      <c r="AB20" s="22"/>
      <c r="AC20" s="22"/>
      <c r="AD20" s="22"/>
      <c r="AE20" s="22"/>
    </row>
    <row r="21" spans="1:31" ht="17.399999999999999">
      <c r="A21" s="24"/>
      <c r="B21" s="25"/>
      <c r="C21" s="25"/>
      <c r="D21" s="25"/>
      <c r="E21" s="25"/>
      <c r="F21" s="25"/>
      <c r="G21" s="25"/>
      <c r="H21" s="25"/>
      <c r="I21" s="26"/>
      <c r="J21" s="26"/>
      <c r="K21" s="26"/>
      <c r="L21" s="26"/>
      <c r="M21" s="26"/>
      <c r="N21" s="26"/>
      <c r="O21" s="26"/>
      <c r="P21" s="27"/>
      <c r="Q21" s="27"/>
      <c r="R21" s="27"/>
      <c r="S21" s="27"/>
      <c r="T21" s="27"/>
      <c r="U21" s="27"/>
      <c r="V21" s="27"/>
      <c r="W21" s="27"/>
    </row>
    <row r="22" spans="1:31" ht="17.399999999999999">
      <c r="A22" s="24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39"/>
      <c r="Q22" s="16"/>
      <c r="R22" s="16"/>
      <c r="S22" s="16"/>
      <c r="T22" s="16"/>
      <c r="U22" s="16"/>
      <c r="V22" s="16"/>
      <c r="W22" s="16"/>
    </row>
    <row r="23" spans="1:31" ht="17.399999999999999">
      <c r="A23" s="24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39"/>
      <c r="Q23" s="16"/>
      <c r="R23" s="16"/>
      <c r="S23" s="16"/>
      <c r="T23" s="16"/>
      <c r="U23" s="16"/>
      <c r="V23" s="16"/>
      <c r="W23" s="16"/>
    </row>
    <row r="24" spans="1:31" ht="17.399999999999999">
      <c r="A24" s="24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39"/>
      <c r="Q24" s="16"/>
      <c r="R24" s="16"/>
      <c r="S24" s="16"/>
      <c r="T24" s="16"/>
      <c r="U24" s="16"/>
      <c r="V24" s="16"/>
      <c r="W24" s="16"/>
    </row>
    <row r="25" spans="1:31" ht="17.399999999999999">
      <c r="A25" s="24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39"/>
      <c r="Q25" s="36"/>
      <c r="R25" s="36"/>
      <c r="S25" s="36"/>
      <c r="T25" s="36"/>
      <c r="U25" s="36"/>
      <c r="V25" s="36"/>
      <c r="W25" s="36"/>
    </row>
    <row r="26" spans="1:31"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</row>
    <row r="28" spans="1:31" s="22" customFormat="1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</row>
  </sheetData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249977111117893"/>
    <pageSetUpPr fitToPage="1"/>
  </sheetPr>
  <dimension ref="A2:W58"/>
  <sheetViews>
    <sheetView showGridLines="0" view="pageBreakPreview" zoomScale="70" zoomScaleNormal="70" zoomScaleSheetLayoutView="70" workbookViewId="0">
      <pane xSplit="1" ySplit="4" topLeftCell="B5" activePane="bottomRight" state="frozen"/>
      <selection activeCell="A10" sqref="A10:M10"/>
      <selection pane="topRight" activeCell="A10" sqref="A10:M10"/>
      <selection pane="bottomLeft" activeCell="A10" sqref="A10:M10"/>
      <selection pane="bottomRight" activeCell="F14" sqref="F14"/>
    </sheetView>
  </sheetViews>
  <sheetFormatPr defaultColWidth="9.109375" defaultRowHeight="13.2"/>
  <cols>
    <col min="1" max="1" width="52.109375" style="155" customWidth="1"/>
    <col min="2" max="2" width="15.33203125" style="37" customWidth="1"/>
    <col min="3" max="6" width="15.33203125" style="28" customWidth="1"/>
    <col min="7" max="7" width="5" style="28" customWidth="1"/>
    <col min="8" max="8" width="16.33203125" style="155" customWidth="1"/>
    <col min="9" max="9" width="16.33203125" style="28" customWidth="1" collapsed="1"/>
    <col min="10" max="11" width="16.33203125" style="28" customWidth="1"/>
    <col min="12" max="13" width="9.6640625" style="247" customWidth="1"/>
    <col min="14" max="14" width="9.109375" style="247"/>
    <col min="15" max="16" width="9.109375" style="111"/>
    <col min="17" max="22" width="9.109375" style="28"/>
    <col min="23" max="23" width="9.109375" style="37"/>
    <col min="24" max="16384" width="9.109375" style="28"/>
  </cols>
  <sheetData>
    <row r="2" spans="1:23" ht="21" customHeight="1">
      <c r="A2" s="136" t="s">
        <v>0</v>
      </c>
      <c r="H2" s="110"/>
      <c r="I2" s="151"/>
      <c r="J2" s="151"/>
      <c r="K2" s="151"/>
    </row>
    <row r="3" spans="1:23" ht="18" customHeight="1">
      <c r="A3" s="442" t="s">
        <v>190</v>
      </c>
      <c r="B3" s="438" t="s">
        <v>162</v>
      </c>
      <c r="C3" s="438" t="s">
        <v>198</v>
      </c>
      <c r="D3" s="438" t="s">
        <v>210</v>
      </c>
      <c r="E3" s="438" t="s">
        <v>211</v>
      </c>
      <c r="F3" s="438" t="s">
        <v>212</v>
      </c>
      <c r="G3" s="152"/>
      <c r="H3" s="161" t="s">
        <v>199</v>
      </c>
      <c r="I3" s="390" t="s">
        <v>227</v>
      </c>
      <c r="J3" s="390" t="s">
        <v>234</v>
      </c>
      <c r="K3" s="390" t="s">
        <v>201</v>
      </c>
    </row>
    <row r="4" spans="1:23" ht="21" customHeight="1">
      <c r="A4" s="443"/>
      <c r="B4" s="439"/>
      <c r="C4" s="439"/>
      <c r="D4" s="439"/>
      <c r="E4" s="439"/>
      <c r="F4" s="439"/>
      <c r="G4" s="152"/>
      <c r="H4" s="162" t="s">
        <v>200</v>
      </c>
      <c r="I4" s="391" t="s">
        <v>200</v>
      </c>
      <c r="J4" s="391" t="s">
        <v>200</v>
      </c>
      <c r="K4" s="391" t="s">
        <v>200</v>
      </c>
    </row>
    <row r="5" spans="1:23" ht="17.399999999999999">
      <c r="A5" s="30" t="s">
        <v>73</v>
      </c>
      <c r="B5" s="66">
        <f>2334.49418646391+0.5</f>
        <v>2334.99418646391</v>
      </c>
      <c r="C5" s="3">
        <v>2393.2519651999996</v>
      </c>
      <c r="D5" s="66">
        <v>2253.8571061799998</v>
      </c>
      <c r="E5" s="66">
        <f>+'[60]Input for SB material (PPT)'!$E126</f>
        <v>2187.6166966000001</v>
      </c>
      <c r="F5" s="66">
        <f>+'[61]Input for SB material (word)'!$D325</f>
        <v>2177.9869576300002</v>
      </c>
      <c r="G5" s="171"/>
      <c r="H5" s="3">
        <f>+C5-B5</f>
        <v>58.257778736089676</v>
      </c>
      <c r="I5" s="66">
        <f>+D5-B5</f>
        <v>-81.137080283910109</v>
      </c>
      <c r="J5" s="66">
        <f t="shared" ref="J5:J12" si="0">+E5-B5</f>
        <v>-147.37748986390989</v>
      </c>
      <c r="K5" s="66">
        <f>+F5-B5</f>
        <v>-157.00722883390972</v>
      </c>
      <c r="L5" s="386">
        <f>+(C5-B5)-H5</f>
        <v>0</v>
      </c>
      <c r="M5" s="386">
        <f>+B5-'[62]Input for SB material (PPT)'!C126</f>
        <v>0</v>
      </c>
      <c r="N5" s="273">
        <f>+C5-'[62]Input for SB material (PPT)'!E126</f>
        <v>0</v>
      </c>
      <c r="O5" s="273">
        <f>+'[61]Input for SB material (word)'!$D18</f>
        <v>3324.5363614432622</v>
      </c>
    </row>
    <row r="6" spans="1:23" ht="17.399999999999999">
      <c r="A6" s="30" t="s">
        <v>74</v>
      </c>
      <c r="B6" s="66">
        <f>6390.25975933609-0.5</f>
        <v>6389.7597593360897</v>
      </c>
      <c r="C6" s="3">
        <v>6400.84010382</v>
      </c>
      <c r="D6" s="66">
        <v>6468.7371174399996</v>
      </c>
      <c r="E6" s="66">
        <f>+'[60]Input for SB material (PPT)'!$E127</f>
        <v>6512.6844267299994</v>
      </c>
      <c r="F6" s="66">
        <f>+'[61]Input for SB material (word)'!$D326</f>
        <v>6516.3685098400001</v>
      </c>
      <c r="G6" s="171"/>
      <c r="H6" s="3">
        <f>+C6-B6</f>
        <v>11.080344483910267</v>
      </c>
      <c r="I6" s="66">
        <f t="shared" ref="I6:I46" si="1">+D6-B6</f>
        <v>78.977358103909864</v>
      </c>
      <c r="J6" s="66">
        <f t="shared" si="0"/>
        <v>122.92466739390966</v>
      </c>
      <c r="K6" s="66">
        <f t="shared" ref="K6:K45" si="2">+F6-B6</f>
        <v>126.60875050391041</v>
      </c>
      <c r="L6" s="386">
        <f t="shared" ref="L6:L46" si="3">+(C6-B6)-H6</f>
        <v>0</v>
      </c>
      <c r="M6" s="386">
        <f>+B6-'[62]Input for SB material (PPT)'!C127</f>
        <v>0</v>
      </c>
      <c r="N6" s="273">
        <f>+C6-'[62]Input for SB material (PPT)'!E127</f>
        <v>0</v>
      </c>
      <c r="O6" s="273">
        <f>+'[61]Input for SB material (word)'!$D19</f>
        <v>625.70732541618656</v>
      </c>
    </row>
    <row r="7" spans="1:23" ht="17.399999999999999">
      <c r="A7" s="30" t="s">
        <v>75</v>
      </c>
      <c r="B7" s="3">
        <v>388.3423209</v>
      </c>
      <c r="C7" s="3">
        <v>384.23968868000003</v>
      </c>
      <c r="D7" s="66">
        <v>381.56304127000004</v>
      </c>
      <c r="E7" s="66">
        <f>+'[60]Input for SB material (PPT)'!$E128</f>
        <v>382.17313177999995</v>
      </c>
      <c r="F7" s="66">
        <f>+'[61]Input for SB material (word)'!$D327</f>
        <v>386.77829456000001</v>
      </c>
      <c r="G7" s="171"/>
      <c r="H7" s="3">
        <f>+C7-B7</f>
        <v>-4.1026322199999754</v>
      </c>
      <c r="I7" s="66">
        <f t="shared" si="1"/>
        <v>-6.7792796299999623</v>
      </c>
      <c r="J7" s="66">
        <f t="shared" si="0"/>
        <v>-6.1691891200000555</v>
      </c>
      <c r="K7" s="66">
        <f t="shared" si="2"/>
        <v>-1.5640263399999981</v>
      </c>
      <c r="L7" s="386">
        <f t="shared" si="3"/>
        <v>0</v>
      </c>
      <c r="M7" s="386">
        <f>+B7-'[62]Input for SB material (PPT)'!C128</f>
        <v>0</v>
      </c>
      <c r="N7" s="273">
        <f>+C7-'[62]Input for SB material (PPT)'!E128</f>
        <v>0</v>
      </c>
      <c r="O7" s="273">
        <f>+'[61]Input for SB material (word)'!$D20</f>
        <v>1495.2274910163428</v>
      </c>
      <c r="W7" s="273">
        <f>+N7-L7</f>
        <v>0</v>
      </c>
    </row>
    <row r="8" spans="1:23" ht="17.399999999999999">
      <c r="A8" s="30" t="s">
        <v>76</v>
      </c>
      <c r="B8" s="3">
        <v>347.32816276418839</v>
      </c>
      <c r="C8" s="3">
        <v>323.35066214563739</v>
      </c>
      <c r="D8" s="66">
        <v>312.72519350335244</v>
      </c>
      <c r="E8" s="66">
        <f>+'[60]Input for SB material (PPT)'!$E129</f>
        <v>350.64651170858929</v>
      </c>
      <c r="F8" s="66">
        <f>+'[61]Input for SB material (word)'!$D328</f>
        <v>331.06098024005615</v>
      </c>
      <c r="G8" s="171"/>
      <c r="H8" s="3">
        <f>+C8-B8</f>
        <v>-23.977500618551005</v>
      </c>
      <c r="I8" s="66">
        <f>+D8-B8</f>
        <v>-34.602969260835948</v>
      </c>
      <c r="J8" s="66">
        <f t="shared" si="0"/>
        <v>3.3183489444008956</v>
      </c>
      <c r="K8" s="66">
        <f t="shared" si="2"/>
        <v>-16.267182524132238</v>
      </c>
      <c r="L8" s="386">
        <f t="shared" si="3"/>
        <v>0</v>
      </c>
      <c r="M8" s="386">
        <f>+B8-'[62]Input for SB material (PPT)'!C129</f>
        <v>0</v>
      </c>
      <c r="N8" s="273">
        <f>+C8-'[62]Input for SB material (PPT)'!E129</f>
        <v>0</v>
      </c>
      <c r="O8" s="273">
        <f>+'[61]Input for SB material (word)'!$D21</f>
        <v>309.9194054049716</v>
      </c>
    </row>
    <row r="9" spans="1:23" ht="17.399999999999999">
      <c r="A9" s="30" t="s">
        <v>179</v>
      </c>
      <c r="B9" s="3">
        <v>709.40639460547402</v>
      </c>
      <c r="C9" s="3">
        <v>717.63658542395501</v>
      </c>
      <c r="D9" s="66">
        <v>717.41460163076056</v>
      </c>
      <c r="E9" s="66">
        <f>+'[60]Input for SB material (PPT)'!$E130</f>
        <v>705.96785886574924</v>
      </c>
      <c r="F9" s="66">
        <f>+'[61]Input for SB material (word)'!$D329</f>
        <v>690.99763524495245</v>
      </c>
      <c r="G9" s="171"/>
      <c r="H9" s="3">
        <f>+C9-B9</f>
        <v>8.2301908184809918</v>
      </c>
      <c r="I9" s="66">
        <f>+D9-B9</f>
        <v>8.0082070252865378</v>
      </c>
      <c r="J9" s="66">
        <f t="shared" si="0"/>
        <v>-3.4385357397247844</v>
      </c>
      <c r="K9" s="66">
        <f>+F9-B9</f>
        <v>-18.408759360521572</v>
      </c>
      <c r="L9" s="386">
        <f t="shared" si="3"/>
        <v>0</v>
      </c>
      <c r="M9" s="386">
        <f>+B9-'[62]Input for SB material (PPT)'!C130</f>
        <v>0</v>
      </c>
      <c r="N9" s="273">
        <f>+C9-'[62]Input for SB material (PPT)'!E130</f>
        <v>0</v>
      </c>
      <c r="O9" s="273">
        <f>+'[61]Input for SB material (word)'!$D22</f>
        <v>782.89363492140797</v>
      </c>
    </row>
    <row r="10" spans="1:23" ht="17.399999999999999">
      <c r="A10" s="30" t="s">
        <v>146</v>
      </c>
      <c r="B10" s="3">
        <v>50.938271799999995</v>
      </c>
      <c r="C10" s="3">
        <v>50.856079999999999</v>
      </c>
      <c r="D10" s="66">
        <v>48.521284639999998</v>
      </c>
      <c r="E10" s="66">
        <f>+'[60]Input for SB material (PPT)'!$E131</f>
        <v>52.007859450000005</v>
      </c>
      <c r="F10" s="66">
        <f>+'[61]Input for SB material (word)'!$D330</f>
        <v>62.068815489999999</v>
      </c>
      <c r="G10" s="171"/>
      <c r="H10" s="3">
        <f t="shared" ref="H10:H43" si="4">+C10-B10</f>
        <v>-8.2191799999996817E-2</v>
      </c>
      <c r="I10" s="66">
        <f t="shared" si="1"/>
        <v>-2.4169871599999979</v>
      </c>
      <c r="J10" s="66">
        <f t="shared" si="0"/>
        <v>1.0695876500000097</v>
      </c>
      <c r="K10" s="66">
        <f>+F10-B10</f>
        <v>11.130543690000003</v>
      </c>
      <c r="L10" s="386">
        <f t="shared" si="3"/>
        <v>0</v>
      </c>
      <c r="M10" s="386">
        <f>+B10-'[62]Input for SB material (PPT)'!C131</f>
        <v>0</v>
      </c>
      <c r="N10" s="273">
        <f>+C10-'[62]Input for SB material (PPT)'!E131</f>
        <v>0</v>
      </c>
      <c r="O10" s="273">
        <f>+'[61]Input for SB material (word)'!$D23</f>
        <v>918.25587731780558</v>
      </c>
      <c r="W10" s="273">
        <f>+N10-L10</f>
        <v>0</v>
      </c>
    </row>
    <row r="11" spans="1:23" ht="17.399999999999999">
      <c r="A11" s="30" t="s">
        <v>147</v>
      </c>
      <c r="B11" s="66">
        <v>97.657317180000007</v>
      </c>
      <c r="C11" s="3">
        <v>102.10340912000001</v>
      </c>
      <c r="D11" s="66">
        <v>99.72599323</v>
      </c>
      <c r="E11" s="66">
        <f>+'[60]Input for SB material (PPT)'!$E132</f>
        <v>95.094511749999995</v>
      </c>
      <c r="F11" s="66">
        <f>+'[61]Input for SB material (word)'!$D331</f>
        <v>115.93158217</v>
      </c>
      <c r="G11" s="171"/>
      <c r="H11" s="3">
        <f t="shared" si="4"/>
        <v>4.4460919400000023</v>
      </c>
      <c r="I11" s="66">
        <f t="shared" si="1"/>
        <v>2.0686760499999934</v>
      </c>
      <c r="J11" s="66">
        <f t="shared" si="0"/>
        <v>-2.5628054300000116</v>
      </c>
      <c r="K11" s="66">
        <f>+F11-B11</f>
        <v>18.274264989999992</v>
      </c>
      <c r="L11" s="386">
        <f t="shared" si="3"/>
        <v>0</v>
      </c>
      <c r="M11" s="386">
        <f>+B11-'[62]Input for SB material (PPT)'!C132</f>
        <v>0</v>
      </c>
      <c r="N11" s="273">
        <f>+C11-'[62]Input for SB material (PPT)'!E132</f>
        <v>0</v>
      </c>
      <c r="O11" s="273"/>
    </row>
    <row r="12" spans="1:23" ht="17.399999999999999">
      <c r="A12" s="30" t="s">
        <v>77</v>
      </c>
      <c r="B12" s="66">
        <v>128.73350074999999</v>
      </c>
      <c r="C12" s="3">
        <v>137.00989834000001</v>
      </c>
      <c r="D12" s="66">
        <v>120.20205734000001</v>
      </c>
      <c r="E12" s="66">
        <f>+'[60]Input for SB material (PPT)'!$E133</f>
        <v>129.22505239</v>
      </c>
      <c r="F12" s="66">
        <f>+'[61]Input for SB material (word)'!$D332</f>
        <v>133.73281665000002</v>
      </c>
      <c r="G12" s="171"/>
      <c r="H12" s="3">
        <f t="shared" si="4"/>
        <v>8.2763975900000162</v>
      </c>
      <c r="I12" s="66">
        <f t="shared" si="1"/>
        <v>-8.5314434099999801</v>
      </c>
      <c r="J12" s="66">
        <f t="shared" si="0"/>
        <v>0.4915516400000115</v>
      </c>
      <c r="K12" s="66">
        <f t="shared" si="2"/>
        <v>4.9993159000000276</v>
      </c>
      <c r="L12" s="386">
        <f t="shared" si="3"/>
        <v>0</v>
      </c>
      <c r="M12" s="386">
        <f>+B12-'[62]Input for SB material (PPT)'!C133</f>
        <v>0</v>
      </c>
      <c r="N12" s="273">
        <f>+C12-'[62]Input for SB material (PPT)'!E133</f>
        <v>0</v>
      </c>
      <c r="O12" s="273"/>
      <c r="W12" s="273">
        <f>+N12-L12</f>
        <v>0</v>
      </c>
    </row>
    <row r="13" spans="1:23" ht="17.399999999999999">
      <c r="A13" s="5" t="s">
        <v>11</v>
      </c>
      <c r="B13" s="278">
        <f>SUM(B5:B12)</f>
        <v>10447.15991379966</v>
      </c>
      <c r="C13" s="6">
        <f>SUM(C5:C12)</f>
        <v>10509.288392729593</v>
      </c>
      <c r="D13" s="278">
        <f>SUM(D5:D12)</f>
        <v>10402.746395234113</v>
      </c>
      <c r="E13" s="278">
        <f>SUM(E5:E12)</f>
        <v>10415.416049274338</v>
      </c>
      <c r="F13" s="278">
        <f>SUM(F5:F12)</f>
        <v>10414.925591825007</v>
      </c>
      <c r="G13" s="171"/>
      <c r="H13" s="6">
        <f t="shared" ref="H13:I13" si="5">SUM(H5:H12)</f>
        <v>62.128478929929976</v>
      </c>
      <c r="I13" s="278">
        <f t="shared" si="5"/>
        <v>-44.413518565549602</v>
      </c>
      <c r="J13" s="278">
        <f>SUM(J5:J12)</f>
        <v>-31.743864525324163</v>
      </c>
      <c r="K13" s="278">
        <f>+F13-B13</f>
        <v>-32.23432197465263</v>
      </c>
      <c r="L13" s="386">
        <f t="shared" si="3"/>
        <v>3.4319214137212839E-12</v>
      </c>
      <c r="M13" s="386">
        <f>+B13-'[62]Input for SB material (PPT)'!C134</f>
        <v>0</v>
      </c>
      <c r="N13" s="273">
        <f>+C13-'[62]Input for SB material (PPT)'!E134</f>
        <v>0</v>
      </c>
      <c r="O13" s="273">
        <f>+'[61]Input for SB material (word)'!$D$293</f>
        <v>94.435505962983257</v>
      </c>
    </row>
    <row r="14" spans="1:23" ht="17.399999999999999">
      <c r="A14" s="4" t="s">
        <v>78</v>
      </c>
      <c r="B14" s="66">
        <v>158.45409793000002</v>
      </c>
      <c r="C14" s="3">
        <v>192.96785957</v>
      </c>
      <c r="D14" s="66">
        <v>156.50686068000002</v>
      </c>
      <c r="E14" s="66">
        <f>+'[60]Input for SB material (PPT)'!$E135</f>
        <v>163.41957459</v>
      </c>
      <c r="F14" s="66">
        <f>+'[61]Input for SB material (word)'!$D334</f>
        <v>150.96175316999998</v>
      </c>
      <c r="G14" s="171"/>
      <c r="H14" s="3">
        <f t="shared" ref="H14:H22" si="6">+C14-B14</f>
        <v>34.513761639999984</v>
      </c>
      <c r="I14" s="66">
        <f t="shared" si="1"/>
        <v>-1.9472372500000006</v>
      </c>
      <c r="J14" s="66">
        <f t="shared" ref="J14:J21" si="7">+E14-B14</f>
        <v>4.9654766599999789</v>
      </c>
      <c r="K14" s="66">
        <f t="shared" si="2"/>
        <v>-7.4923447600000372</v>
      </c>
      <c r="L14" s="386">
        <f t="shared" si="3"/>
        <v>0</v>
      </c>
      <c r="M14" s="386">
        <f>+B14-'[62]Input for SB material (PPT)'!C135</f>
        <v>0</v>
      </c>
      <c r="N14" s="273">
        <f>+C14-'[62]Input for SB material (PPT)'!E135</f>
        <v>0</v>
      </c>
      <c r="O14" s="273"/>
    </row>
    <row r="15" spans="1:23" ht="17.399999999999999">
      <c r="A15" s="4" t="s">
        <v>195</v>
      </c>
      <c r="B15" s="66">
        <v>68.484880650000008</v>
      </c>
      <c r="C15" s="3">
        <v>0</v>
      </c>
      <c r="D15" s="66">
        <v>0</v>
      </c>
      <c r="E15" s="66">
        <f>+'[60]Input for SB material (PPT)'!$E136</f>
        <v>0</v>
      </c>
      <c r="F15" s="66">
        <f>+'[61]Input for SB material (word)'!$D335</f>
        <v>2.3966054400000001</v>
      </c>
      <c r="G15" s="171"/>
      <c r="H15" s="3">
        <f t="shared" si="6"/>
        <v>-68.484880650000008</v>
      </c>
      <c r="I15" s="66">
        <f t="shared" si="1"/>
        <v>-68.484880650000008</v>
      </c>
      <c r="J15" s="66">
        <f t="shared" si="7"/>
        <v>-68.484880650000008</v>
      </c>
      <c r="K15" s="66">
        <f t="shared" si="2"/>
        <v>-66.088275210000006</v>
      </c>
      <c r="L15" s="386">
        <f t="shared" si="3"/>
        <v>0</v>
      </c>
      <c r="M15" s="386">
        <f>+B15-'[62]Input for SB material (PPT)'!C136</f>
        <v>0</v>
      </c>
      <c r="N15" s="273">
        <f>+C15-'[62]Input for SB material (PPT)'!E136</f>
        <v>0</v>
      </c>
      <c r="O15" s="273"/>
      <c r="W15" s="273">
        <f>+N15-L15</f>
        <v>0</v>
      </c>
    </row>
    <row r="16" spans="1:23" ht="17.399999999999999">
      <c r="A16" s="4" t="s">
        <v>76</v>
      </c>
      <c r="B16" s="66">
        <f>1519.2940484+0.5</f>
        <v>1519.7940484000001</v>
      </c>
      <c r="C16" s="3">
        <v>1531.0460416999997</v>
      </c>
      <c r="D16" s="66">
        <v>1616.3041058600002</v>
      </c>
      <c r="E16" s="66">
        <f>+'[60]Input for SB material (PPT)'!$E137</f>
        <v>1627.91943257</v>
      </c>
      <c r="F16" s="66">
        <f>+'[61]Input for SB material (word)'!$D336</f>
        <v>1574.1772975836002</v>
      </c>
      <c r="G16" s="171"/>
      <c r="H16" s="3">
        <f>+C16-B16</f>
        <v>11.25199329999964</v>
      </c>
      <c r="I16" s="66">
        <f>+D16-B16</f>
        <v>96.510057460000098</v>
      </c>
      <c r="J16" s="66">
        <f t="shared" si="7"/>
        <v>108.12538416999996</v>
      </c>
      <c r="K16" s="66">
        <f>+F16-B16</f>
        <v>54.383249183600128</v>
      </c>
      <c r="L16" s="386">
        <f t="shared" si="3"/>
        <v>0</v>
      </c>
      <c r="M16" s="386">
        <f>+B16-'[62]Input for SB material (PPT)'!C137</f>
        <v>0</v>
      </c>
      <c r="N16" s="273">
        <f>+O16-M16</f>
        <v>85.258064160000458</v>
      </c>
      <c r="O16" s="416">
        <f>+D16-'[62]Input for SB material (PPT)'!E137</f>
        <v>85.258064160000458</v>
      </c>
    </row>
    <row r="17" spans="1:23" ht="17.399999999999999">
      <c r="A17" s="4" t="s">
        <v>79</v>
      </c>
      <c r="B17" s="66">
        <v>928.27301320000004</v>
      </c>
      <c r="C17" s="3">
        <v>950.23172180000006</v>
      </c>
      <c r="D17" s="66">
        <v>8.1729641199999996</v>
      </c>
      <c r="E17" s="66">
        <f>+'[60]Input for SB material (PPT)'!$E138</f>
        <v>5.3178373299999988</v>
      </c>
      <c r="F17" s="66">
        <f>+'[61]Input for SB material (word)'!$D337</f>
        <v>0.74633500999999991</v>
      </c>
      <c r="G17" s="171"/>
      <c r="H17" s="3">
        <f t="shared" si="6"/>
        <v>21.958708600000023</v>
      </c>
      <c r="I17" s="66">
        <f t="shared" si="1"/>
        <v>-920.10004908000008</v>
      </c>
      <c r="J17" s="66">
        <f t="shared" si="7"/>
        <v>-922.95517587000006</v>
      </c>
      <c r="K17" s="66">
        <f t="shared" si="2"/>
        <v>-927.52667818999998</v>
      </c>
      <c r="L17" s="386">
        <f t="shared" si="3"/>
        <v>0</v>
      </c>
      <c r="M17" s="386">
        <f>+B17-'[62]Input for SB material (PPT)'!C138</f>
        <v>0</v>
      </c>
      <c r="N17" s="273">
        <f>+C17-'[62]Input for SB material (PPT)'!E138</f>
        <v>0</v>
      </c>
      <c r="O17" s="273">
        <f>-'[61]P&amp;L YTD LOCAL'!$DQ$80/1000000</f>
        <v>1605.4865605475043</v>
      </c>
    </row>
    <row r="18" spans="1:23" ht="17.399999999999999">
      <c r="A18" s="4" t="s">
        <v>146</v>
      </c>
      <c r="B18" s="66">
        <v>230.55370697999999</v>
      </c>
      <c r="C18" s="3">
        <v>220.96568468000001</v>
      </c>
      <c r="D18" s="66">
        <v>212.84518448</v>
      </c>
      <c r="E18" s="66">
        <f>+'[60]Input for SB material (PPT)'!$E139</f>
        <v>208.95692433000002</v>
      </c>
      <c r="F18" s="66">
        <f>+'[61]Input for SB material (word)'!$D338</f>
        <v>211.65410753999998</v>
      </c>
      <c r="G18" s="171"/>
      <c r="H18" s="3">
        <f>+C18-B18</f>
        <v>-9.5880222999999773</v>
      </c>
      <c r="I18" s="66">
        <f t="shared" si="1"/>
        <v>-17.708522499999987</v>
      </c>
      <c r="J18" s="66">
        <f t="shared" si="7"/>
        <v>-21.596782649999966</v>
      </c>
      <c r="K18" s="66">
        <f t="shared" si="2"/>
        <v>-18.899599440000003</v>
      </c>
      <c r="L18" s="386">
        <f t="shared" si="3"/>
        <v>0</v>
      </c>
      <c r="M18" s="386">
        <f>+B18-'[62]Input for SB material (PPT)'!C139</f>
        <v>0</v>
      </c>
      <c r="N18" s="273">
        <f>+C18-'[62]Input for SB material (PPT)'!E139</f>
        <v>0</v>
      </c>
      <c r="O18" s="273">
        <f>-'[61]P&amp;L YTD LOCAL'!$DQ$86/1000000</f>
        <v>769.02744040667108</v>
      </c>
      <c r="W18" s="273">
        <f>+N18-L18</f>
        <v>0</v>
      </c>
    </row>
    <row r="19" spans="1:23" ht="17.399999999999999">
      <c r="A19" s="4" t="s">
        <v>147</v>
      </c>
      <c r="B19" s="66">
        <f>71.58377641-0.5</f>
        <v>71.083776409999999</v>
      </c>
      <c r="C19" s="3">
        <v>69.880577389999999</v>
      </c>
      <c r="D19" s="66">
        <v>67.343057970000004</v>
      </c>
      <c r="E19" s="66">
        <f>+'[60]Input for SB material (PPT)'!$E140</f>
        <v>69.269666439999995</v>
      </c>
      <c r="F19" s="66">
        <f>+'[61]Input for SB material (word)'!$D339</f>
        <v>77.476737930000013</v>
      </c>
      <c r="G19" s="171"/>
      <c r="H19" s="3">
        <f>+C19-B19</f>
        <v>-1.2031990199999996</v>
      </c>
      <c r="I19" s="66">
        <f t="shared" si="1"/>
        <v>-3.7407184399999949</v>
      </c>
      <c r="J19" s="66">
        <f t="shared" si="7"/>
        <v>-1.8141099700000041</v>
      </c>
      <c r="K19" s="66">
        <f t="shared" si="2"/>
        <v>6.3929615200000143</v>
      </c>
      <c r="L19" s="386">
        <f t="shared" si="3"/>
        <v>0</v>
      </c>
      <c r="M19" s="386">
        <f>+B19-'[62]Input for SB material (PPT)'!C140</f>
        <v>0</v>
      </c>
      <c r="N19" s="273">
        <f>+C19-'[62]Input for SB material (PPT)'!E140</f>
        <v>0</v>
      </c>
      <c r="O19" s="273">
        <f>+'[61]Input for SB material (word)'!$D297</f>
        <v>1208.1091300320438</v>
      </c>
    </row>
    <row r="20" spans="1:23" ht="17.399999999999999">
      <c r="A20" s="4" t="s">
        <v>80</v>
      </c>
      <c r="B20" s="66">
        <v>2762.13627421</v>
      </c>
      <c r="C20" s="3">
        <v>2628.4243219</v>
      </c>
      <c r="D20" s="66">
        <v>3669.09646015</v>
      </c>
      <c r="E20" s="66">
        <f>+'[60]Input for SB material (PPT)'!$E141</f>
        <v>3174.0932269599998</v>
      </c>
      <c r="F20" s="66">
        <f>+'[61]Input for SB material (word)'!$D340</f>
        <v>3002.85870768</v>
      </c>
      <c r="G20" s="171"/>
      <c r="H20" s="3">
        <f t="shared" si="6"/>
        <v>-133.71195231000002</v>
      </c>
      <c r="I20" s="66">
        <f t="shared" si="1"/>
        <v>906.96018593999997</v>
      </c>
      <c r="J20" s="66">
        <f t="shared" si="7"/>
        <v>411.9569527499998</v>
      </c>
      <c r="K20" s="66">
        <f t="shared" si="2"/>
        <v>240.72243346999994</v>
      </c>
      <c r="L20" s="386">
        <f t="shared" si="3"/>
        <v>0</v>
      </c>
      <c r="M20" s="386">
        <f>+B20-'[62]Input for SB material (PPT)'!C141</f>
        <v>0</v>
      </c>
      <c r="N20" s="273">
        <f>+C20-'[62]Input for SB material (PPT)'!E141</f>
        <v>0</v>
      </c>
      <c r="O20" s="273">
        <f>+'[61]Input for SB material (word)'!$D298</f>
        <v>940.99478252730148</v>
      </c>
      <c r="W20" s="273">
        <f>+N20-L20</f>
        <v>0</v>
      </c>
    </row>
    <row r="21" spans="1:23" ht="17.399999999999999">
      <c r="A21" s="4" t="s">
        <v>81</v>
      </c>
      <c r="B21" s="66">
        <f>141.175270490017+0.4</f>
        <v>141.575270490017</v>
      </c>
      <c r="C21" s="3">
        <v>135.94787151102716</v>
      </c>
      <c r="D21" s="66">
        <v>112.77280349496041</v>
      </c>
      <c r="E21" s="66">
        <f>+'[60]Input for SB material (PPT)'!$E142</f>
        <v>83.052970518509952</v>
      </c>
      <c r="F21" s="66">
        <f>+'[61]Input for SB material (word)'!$D341</f>
        <v>108.448968265548</v>
      </c>
      <c r="G21" s="171"/>
      <c r="H21" s="3">
        <f t="shared" si="6"/>
        <v>-5.6273989789898451</v>
      </c>
      <c r="I21" s="66">
        <f t="shared" si="1"/>
        <v>-28.802466995056591</v>
      </c>
      <c r="J21" s="66">
        <f t="shared" si="7"/>
        <v>-58.522299971507053</v>
      </c>
      <c r="K21" s="66">
        <f t="shared" si="2"/>
        <v>-33.126302224469001</v>
      </c>
      <c r="L21" s="386">
        <f t="shared" si="3"/>
        <v>0</v>
      </c>
      <c r="M21" s="386">
        <f>+B21-'[62]Input for SB material (PPT)'!C142</f>
        <v>0</v>
      </c>
      <c r="N21" s="273">
        <f>+C21-'[62]Input for SB material (PPT)'!E142</f>
        <v>0</v>
      </c>
      <c r="O21" s="273">
        <f>+'[61]Input for SB material (word)'!$D299</f>
        <v>-93.019803866878007</v>
      </c>
    </row>
    <row r="22" spans="1:23" ht="17.399999999999999">
      <c r="A22" s="5" t="s">
        <v>12</v>
      </c>
      <c r="B22" s="278">
        <f>SUM(B14:B21)</f>
        <v>5880.355068270017</v>
      </c>
      <c r="C22" s="6">
        <f>SUM(C14:C21)</f>
        <v>5729.4640785510273</v>
      </c>
      <c r="D22" s="278">
        <f>SUM(D14:D21)</f>
        <v>5843.0414367549611</v>
      </c>
      <c r="E22" s="278">
        <f>SUM(E14:E21)</f>
        <v>5332.0296327385095</v>
      </c>
      <c r="F22" s="278">
        <f>SUM(F14:F21)</f>
        <v>5128.7205126191475</v>
      </c>
      <c r="G22" s="171"/>
      <c r="H22" s="6">
        <f t="shared" si="6"/>
        <v>-150.89098971898966</v>
      </c>
      <c r="I22" s="278">
        <f t="shared" si="1"/>
        <v>-37.313631515055931</v>
      </c>
      <c r="J22" s="278">
        <f>SUM(J14:J21)</f>
        <v>-548.32543553150731</v>
      </c>
      <c r="K22" s="278">
        <f t="shared" si="2"/>
        <v>-751.63455565086952</v>
      </c>
      <c r="L22" s="386">
        <f t="shared" si="3"/>
        <v>0</v>
      </c>
      <c r="M22" s="386">
        <f>+B22-'[62]Input for SB material (PPT)'!C143</f>
        <v>0</v>
      </c>
      <c r="N22" s="273">
        <f>+C22-'[62]Input for SB material (PPT)'!E143</f>
        <v>0</v>
      </c>
      <c r="O22" s="273">
        <f>+'[61]Input for SB material (word)'!$D300</f>
        <v>79.587350783200804</v>
      </c>
    </row>
    <row r="23" spans="1:23" s="128" customFormat="1" ht="17.399999999999999">
      <c r="A23" s="156" t="s">
        <v>13</v>
      </c>
      <c r="B23" s="279">
        <f>+B22+B13-0.2</f>
        <v>16327.314982069676</v>
      </c>
      <c r="C23" s="159">
        <f>+C22+C13</f>
        <v>16238.752471280621</v>
      </c>
      <c r="D23" s="279">
        <f>+D22+D13</f>
        <v>16245.787831989073</v>
      </c>
      <c r="E23" s="279">
        <f>+E22+E13</f>
        <v>15747.445682012847</v>
      </c>
      <c r="F23" s="279">
        <f>+F22+F13</f>
        <v>15543.646104444155</v>
      </c>
      <c r="G23" s="171"/>
      <c r="H23" s="159">
        <f t="shared" si="4"/>
        <v>-88.562510789055523</v>
      </c>
      <c r="I23" s="279">
        <f t="shared" si="1"/>
        <v>-81.527150080602951</v>
      </c>
      <c r="J23" s="279">
        <f>+J22+J13</f>
        <v>-580.06930005683148</v>
      </c>
      <c r="K23" s="279">
        <f t="shared" si="2"/>
        <v>-783.66887762552142</v>
      </c>
      <c r="L23" s="386">
        <f>+(C23-B23)-H23</f>
        <v>0</v>
      </c>
      <c r="M23" s="386">
        <f>+B23-'[62]Input for SB material (PPT)'!C144</f>
        <v>-0.1000000000003638</v>
      </c>
      <c r="N23" s="273">
        <f>+C23-'[62]Input for SB material (PPT)'!E144</f>
        <v>0</v>
      </c>
      <c r="O23" s="273"/>
      <c r="P23" s="408"/>
      <c r="W23" s="136"/>
    </row>
    <row r="24" spans="1:23" ht="17.399999999999999">
      <c r="A24" s="7"/>
      <c r="B24" s="280"/>
      <c r="C24" s="154"/>
      <c r="D24" s="154"/>
      <c r="E24" s="154"/>
      <c r="F24" s="154"/>
      <c r="G24" s="171"/>
      <c r="H24" s="293">
        <f t="shared" si="4"/>
        <v>0</v>
      </c>
      <c r="I24" s="280"/>
      <c r="J24" s="154"/>
      <c r="K24" s="154"/>
      <c r="L24" s="386">
        <f t="shared" si="3"/>
        <v>0</v>
      </c>
      <c r="M24" s="386">
        <f>+B24-'[62]Input for SB material (PPT)'!C145</f>
        <v>0</v>
      </c>
      <c r="N24" s="273">
        <f>+C24-'[62]Input for SB material (PPT)'!E145</f>
        <v>0</v>
      </c>
      <c r="O24" s="273">
        <f>+'[61]Input for SB material (word)'!$D302</f>
        <v>2235.0499992012965</v>
      </c>
    </row>
    <row r="25" spans="1:23" ht="17.399999999999999">
      <c r="A25" s="4" t="s">
        <v>82</v>
      </c>
      <c r="B25" s="274">
        <v>10244.97739025</v>
      </c>
      <c r="C25" s="378">
        <v>10244.97739025</v>
      </c>
      <c r="D25" s="274">
        <v>10244.97739025</v>
      </c>
      <c r="E25" s="66">
        <f>+'[60]Input for SB material (PPT)'!$E146</f>
        <v>10244.97739025</v>
      </c>
      <c r="F25" s="66">
        <f>+'[61]Input for SB material (word)'!$D345</f>
        <v>10244.97739025</v>
      </c>
      <c r="G25" s="171"/>
      <c r="H25" s="3">
        <f>+C25-B25</f>
        <v>0</v>
      </c>
      <c r="I25" s="66">
        <f t="shared" si="1"/>
        <v>0</v>
      </c>
      <c r="J25" s="66">
        <f t="shared" ref="J25:J31" si="8">+E25-B25</f>
        <v>0</v>
      </c>
      <c r="K25" s="66">
        <f>+F25-B25</f>
        <v>0</v>
      </c>
      <c r="L25" s="386">
        <f t="shared" si="3"/>
        <v>0</v>
      </c>
      <c r="M25" s="386">
        <f>+B25-'[62]Input for SB material (PPT)'!C146</f>
        <v>0</v>
      </c>
      <c r="N25" s="273">
        <f>+C25-'[62]Input for SB material (PPT)'!E146</f>
        <v>0</v>
      </c>
      <c r="O25" s="273"/>
      <c r="W25" s="273">
        <f>+N25-L25</f>
        <v>0</v>
      </c>
    </row>
    <row r="26" spans="1:23" ht="17.399999999999999">
      <c r="A26" s="4" t="s">
        <v>83</v>
      </c>
      <c r="B26" s="274">
        <v>564.67838846702955</v>
      </c>
      <c r="C26" s="378">
        <v>564.67879497999991</v>
      </c>
      <c r="D26" s="274">
        <v>564.85189617999993</v>
      </c>
      <c r="E26" s="66">
        <f>+'[60]Input for SB material (PPT)'!$E147</f>
        <v>513.12301882999998</v>
      </c>
      <c r="F26" s="66">
        <f>+'[61]Input for SB material (word)'!$D346</f>
        <v>603.67923956560537</v>
      </c>
      <c r="G26" s="171"/>
      <c r="H26" s="3">
        <f t="shared" si="4"/>
        <v>4.065129703576531E-4</v>
      </c>
      <c r="I26" s="66">
        <f t="shared" si="1"/>
        <v>0.17350771297037682</v>
      </c>
      <c r="J26" s="66">
        <f t="shared" si="8"/>
        <v>-51.555369637029571</v>
      </c>
      <c r="K26" s="66">
        <f t="shared" si="2"/>
        <v>39.000851098575822</v>
      </c>
      <c r="L26" s="386">
        <f t="shared" si="3"/>
        <v>0</v>
      </c>
      <c r="M26" s="386">
        <f>+B26-'[62]Input for SB material (PPT)'!C147</f>
        <v>0</v>
      </c>
      <c r="N26" s="273">
        <f>+C26-'[62]Input for SB material (PPT)'!E147</f>
        <v>0</v>
      </c>
      <c r="O26" s="273">
        <f>+'[61]Input for SB material (word)'!$D304</f>
        <v>47.090170226588405</v>
      </c>
    </row>
    <row r="27" spans="1:23" ht="17.399999999999999">
      <c r="A27" s="4" t="s">
        <v>84</v>
      </c>
      <c r="B27" s="274">
        <v>-10.353125417302003</v>
      </c>
      <c r="C27" s="378">
        <v>4.6216382481840661</v>
      </c>
      <c r="D27" s="274">
        <v>-0.10901175783399583</v>
      </c>
      <c r="E27" s="66">
        <f>+'[60]Input for SB material (PPT)'!$E148</f>
        <v>-1.4097985324279929</v>
      </c>
      <c r="F27" s="66">
        <f>+'[61]Input for SB material (word)'!$D347</f>
        <v>1.6533093026979975</v>
      </c>
      <c r="G27" s="171"/>
      <c r="H27" s="3">
        <f>+C27-B27</f>
        <v>14.974763665486069</v>
      </c>
      <c r="I27" s="66">
        <f t="shared" si="1"/>
        <v>10.244113659468008</v>
      </c>
      <c r="J27" s="66">
        <f t="shared" si="8"/>
        <v>8.9433268848740095</v>
      </c>
      <c r="K27" s="66">
        <f t="shared" si="2"/>
        <v>12.006434720000001</v>
      </c>
      <c r="L27" s="386">
        <f t="shared" si="3"/>
        <v>0</v>
      </c>
      <c r="M27" s="386">
        <f>+B27-'[62]Input for SB material (PPT)'!C148</f>
        <v>0</v>
      </c>
      <c r="N27" s="273">
        <f>+C27-'[62]Input for SB material (PPT)'!E148</f>
        <v>0</v>
      </c>
      <c r="O27" s="273">
        <f>+'[61]Input for SB material (word)'!$D305</f>
        <v>-1.1520721200000001</v>
      </c>
    </row>
    <row r="28" spans="1:23" ht="17.399999999999999">
      <c r="A28" s="4" t="s">
        <v>149</v>
      </c>
      <c r="B28" s="274">
        <v>-72.774264790000004</v>
      </c>
      <c r="C28" s="378">
        <v>-108.43835734000001</v>
      </c>
      <c r="D28" s="274">
        <v>-132.95199073999999</v>
      </c>
      <c r="E28" s="66">
        <f>+'[60]Input for SB material (PPT)'!$E149</f>
        <v>-72.797303439999993</v>
      </c>
      <c r="F28" s="66">
        <f>+'[61]Input for SB material (word)'!$D348</f>
        <v>-90.388852439999994</v>
      </c>
      <c r="G28" s="171"/>
      <c r="H28" s="3">
        <f t="shared" si="4"/>
        <v>-35.664092550000007</v>
      </c>
      <c r="I28" s="66">
        <f t="shared" si="1"/>
        <v>-60.177725949999981</v>
      </c>
      <c r="J28" s="66">
        <f t="shared" si="8"/>
        <v>-2.3038649999989502E-2</v>
      </c>
      <c r="K28" s="66">
        <f t="shared" si="2"/>
        <v>-17.61458764999999</v>
      </c>
      <c r="L28" s="386">
        <f t="shared" si="3"/>
        <v>0</v>
      </c>
      <c r="M28" s="386">
        <f>+B28-'[62]Input for SB material (PPT)'!C149</f>
        <v>0</v>
      </c>
      <c r="N28" s="273">
        <f>+C28-'[62]Input for SB material (PPT)'!E149</f>
        <v>0</v>
      </c>
      <c r="O28" s="273">
        <v>0</v>
      </c>
    </row>
    <row r="29" spans="1:23" ht="17.399999999999999">
      <c r="A29" s="30" t="s">
        <v>85</v>
      </c>
      <c r="B29" s="66">
        <v>1260.1294879126881</v>
      </c>
      <c r="C29" s="3">
        <v>2006.3353524850597</v>
      </c>
      <c r="D29" s="66">
        <v>2004.6788358063638</v>
      </c>
      <c r="E29" s="66">
        <f>+'[60]Input for SB material (PPT)'!$E150</f>
        <v>1339.8607362483631</v>
      </c>
      <c r="F29" s="66">
        <f>+'[61]Input for SB material (word)'!$D349</f>
        <v>1245.6049065134898</v>
      </c>
      <c r="G29" s="171"/>
      <c r="H29" s="3">
        <f>+C29-B29</f>
        <v>746.20586457237164</v>
      </c>
      <c r="I29" s="66">
        <f t="shared" si="1"/>
        <v>744.54934789367576</v>
      </c>
      <c r="J29" s="66">
        <f t="shared" si="8"/>
        <v>79.731248335674991</v>
      </c>
      <c r="K29" s="66">
        <f t="shared" si="2"/>
        <v>-14.524581399198269</v>
      </c>
      <c r="L29" s="386">
        <f t="shared" si="3"/>
        <v>0</v>
      </c>
      <c r="M29" s="386">
        <f>+B29-'[62]Input for SB material (PPT)'!C150</f>
        <v>0</v>
      </c>
      <c r="N29" s="273">
        <f>+C29-'[62]Input for SB material (PPT)'!E150</f>
        <v>0</v>
      </c>
      <c r="O29" s="273">
        <f>+'[61]Input for SB material (word)'!$D306</f>
        <v>138.80300838279712</v>
      </c>
      <c r="W29" s="273">
        <f>+N29-L29</f>
        <v>0</v>
      </c>
    </row>
    <row r="30" spans="1:23" ht="17.399999999999999">
      <c r="A30" s="30" t="s">
        <v>86</v>
      </c>
      <c r="B30" s="66">
        <v>739.54807714999993</v>
      </c>
      <c r="C30" s="3">
        <v>149.11153303845938</v>
      </c>
      <c r="D30" s="66">
        <v>313.39127752087086</v>
      </c>
      <c r="E30" s="66">
        <f>+'[60]Input for SB material (PPT)'!$E151</f>
        <v>558.61676240999998</v>
      </c>
      <c r="F30" s="66">
        <f>+'[61]Input for SB material (word)'!$D350</f>
        <v>588.19401247000008</v>
      </c>
      <c r="G30" s="171"/>
      <c r="H30" s="3">
        <f>+C30-B30</f>
        <v>-590.43654411154057</v>
      </c>
      <c r="I30" s="66">
        <f t="shared" si="1"/>
        <v>-426.15679962912907</v>
      </c>
      <c r="J30" s="66">
        <f t="shared" si="8"/>
        <v>-180.93131473999995</v>
      </c>
      <c r="K30" s="66">
        <f t="shared" si="2"/>
        <v>-151.35406467999985</v>
      </c>
      <c r="L30" s="386">
        <f t="shared" si="3"/>
        <v>0</v>
      </c>
      <c r="M30" s="386">
        <f>+B30-'[62]Input for SB material (PPT)'!C151</f>
        <v>0</v>
      </c>
      <c r="N30" s="273">
        <f>+C30-'[62]Input for SB material (PPT)'!E151</f>
        <v>0</v>
      </c>
      <c r="O30" s="273"/>
    </row>
    <row r="31" spans="1:23" ht="17.399999999999999">
      <c r="A31" s="4" t="s">
        <v>95</v>
      </c>
      <c r="B31" s="66">
        <v>327.68746463000002</v>
      </c>
      <c r="C31" s="3">
        <v>325.83494242</v>
      </c>
      <c r="D31" s="66">
        <v>322.51284562000001</v>
      </c>
      <c r="E31" s="66">
        <f>+'[60]Input for SB material (PPT)'!$E152</f>
        <v>314.90620393</v>
      </c>
      <c r="F31" s="66">
        <f>+'[61]Input for SB material (word)'!$D351</f>
        <v>313.01276838000001</v>
      </c>
      <c r="G31" s="171"/>
      <c r="H31" s="3">
        <f>+C31-B31</f>
        <v>-1.8525222100000178</v>
      </c>
      <c r="I31" s="66">
        <f t="shared" si="1"/>
        <v>-5.1746190100000149</v>
      </c>
      <c r="J31" s="66">
        <f t="shared" si="8"/>
        <v>-12.781260700000018</v>
      </c>
      <c r="K31" s="66">
        <f t="shared" si="2"/>
        <v>-14.674696250000011</v>
      </c>
      <c r="L31" s="386">
        <f t="shared" si="3"/>
        <v>0</v>
      </c>
      <c r="M31" s="386">
        <f>+B31-'[62]Input for SB material (PPT)'!C152</f>
        <v>0</v>
      </c>
      <c r="N31" s="273">
        <f>+C31-'[62]Input for SB material (PPT)'!E152</f>
        <v>0</v>
      </c>
      <c r="O31" s="273">
        <f>+'[61]Input for SB material (word)'!$D308</f>
        <v>140.12911328353925</v>
      </c>
    </row>
    <row r="32" spans="1:23" ht="17.399999999999999">
      <c r="A32" s="5" t="s">
        <v>14</v>
      </c>
      <c r="B32" s="278">
        <f t="shared" ref="B32" si="9">SUM(B25:B31)</f>
        <v>13053.893418202419</v>
      </c>
      <c r="C32" s="6">
        <f t="shared" ref="C32:F32" si="10">SUM(C25:C31)</f>
        <v>13187.121294081704</v>
      </c>
      <c r="D32" s="278">
        <f t="shared" si="10"/>
        <v>13317.3512428794</v>
      </c>
      <c r="E32" s="278">
        <f t="shared" si="10"/>
        <v>12897.277009695936</v>
      </c>
      <c r="F32" s="278">
        <f t="shared" si="10"/>
        <v>12906.732774041791</v>
      </c>
      <c r="G32" s="171"/>
      <c r="H32" s="6">
        <f t="shared" si="4"/>
        <v>133.22787587928542</v>
      </c>
      <c r="I32" s="278">
        <f>+D32-B32</f>
        <v>263.45782467698155</v>
      </c>
      <c r="J32" s="278">
        <f>SUM(J25:J31)</f>
        <v>-156.61640850648052</v>
      </c>
      <c r="K32" s="278">
        <f>+F32-B32</f>
        <v>-147.16064416062727</v>
      </c>
      <c r="L32" s="386">
        <f t="shared" si="3"/>
        <v>0</v>
      </c>
      <c r="M32" s="386">
        <f>+B32-'[62]Input for SB material (PPT)'!C153</f>
        <v>0</v>
      </c>
      <c r="N32" s="273">
        <f>+C32-'[62]Input for SB material (PPT)'!E153</f>
        <v>0</v>
      </c>
      <c r="O32" s="273"/>
    </row>
    <row r="33" spans="1:23" ht="17.399999999999999">
      <c r="A33" s="4" t="s">
        <v>87</v>
      </c>
      <c r="B33" s="66">
        <f>85.4927074555666+0.1</f>
        <v>85.592707455566597</v>
      </c>
      <c r="C33" s="3">
        <v>81.332650599999994</v>
      </c>
      <c r="D33" s="66">
        <v>82.169732310000001</v>
      </c>
      <c r="E33" s="66">
        <f>+'[60]Input for SB material (PPT)'!$E154</f>
        <v>82.182598870000007</v>
      </c>
      <c r="F33" s="66">
        <f>+'[61]Input for SB material (word)'!$D353</f>
        <v>82.030179680000003</v>
      </c>
      <c r="G33" s="171"/>
      <c r="H33" s="3">
        <f>+C33-B33</f>
        <v>-4.260056855566603</v>
      </c>
      <c r="I33" s="66">
        <f t="shared" si="1"/>
        <v>-3.4229751455665962</v>
      </c>
      <c r="J33" s="66">
        <f>+E33-B33</f>
        <v>-3.41010858556659</v>
      </c>
      <c r="K33" s="66">
        <f t="shared" si="2"/>
        <v>-3.5625277755665934</v>
      </c>
      <c r="L33" s="386">
        <f t="shared" si="3"/>
        <v>0</v>
      </c>
      <c r="M33" s="386">
        <f>+B33-'[62]Input for SB material (PPT)'!C154</f>
        <v>0</v>
      </c>
      <c r="N33" s="273">
        <f>+C33-'[62]Input for SB material (PPT)'!E154</f>
        <v>0</v>
      </c>
      <c r="O33" s="273">
        <f>+'[61]Input for SB material (word)'!$D310</f>
        <v>-14.443324168278671</v>
      </c>
      <c r="W33" s="273">
        <f>+N33-L33</f>
        <v>0</v>
      </c>
    </row>
    <row r="34" spans="1:23" ht="17.399999999999999">
      <c r="A34" s="30" t="s">
        <v>88</v>
      </c>
      <c r="B34" s="66">
        <f>245.490484228115+0.1</f>
        <v>245.590484228115</v>
      </c>
      <c r="C34" s="3">
        <v>248.02716504999998</v>
      </c>
      <c r="D34" s="66">
        <v>210.96967868999999</v>
      </c>
      <c r="E34" s="66">
        <f>+'[60]Input for SB material (PPT)'!$E155</f>
        <v>207.24490588999998</v>
      </c>
      <c r="F34" s="66">
        <f>+'[61]Input for SB material (word)'!$D354</f>
        <v>210.34053519999998</v>
      </c>
      <c r="G34" s="171"/>
      <c r="H34" s="3">
        <f t="shared" si="4"/>
        <v>2.4366808218849769</v>
      </c>
      <c r="I34" s="66">
        <f t="shared" si="1"/>
        <v>-34.620805538115007</v>
      </c>
      <c r="J34" s="66">
        <f>+E34-B34</f>
        <v>-38.345578338115018</v>
      </c>
      <c r="K34" s="66">
        <f t="shared" si="2"/>
        <v>-35.249949028115026</v>
      </c>
      <c r="L34" s="386">
        <f t="shared" si="3"/>
        <v>0</v>
      </c>
      <c r="M34" s="386">
        <f>+B34-'[62]Input for SB material (PPT)'!C155</f>
        <v>0</v>
      </c>
      <c r="N34" s="273">
        <f>+C34-'[62]Input for SB material (PPT)'!E155</f>
        <v>0</v>
      </c>
      <c r="O34" s="273"/>
    </row>
    <row r="35" spans="1:23" ht="17.399999999999999">
      <c r="A35" s="30" t="s">
        <v>180</v>
      </c>
      <c r="B35" s="66">
        <v>465.18840358631826</v>
      </c>
      <c r="C35" s="3">
        <v>499.13419062000003</v>
      </c>
      <c r="D35" s="66">
        <v>499.23232511000003</v>
      </c>
      <c r="E35" s="66">
        <f>+'[60]Input for SB material (PPT)'!$E156</f>
        <v>500.7603029</v>
      </c>
      <c r="F35" s="66">
        <f>+'[61]Input for SB material (word)'!$D355</f>
        <v>484.00116938999997</v>
      </c>
      <c r="G35" s="171"/>
      <c r="H35" s="3">
        <f t="shared" si="4"/>
        <v>33.945787033681768</v>
      </c>
      <c r="I35" s="66">
        <f>+D35-B35</f>
        <v>34.043921523681774</v>
      </c>
      <c r="J35" s="66">
        <f>+E35-B35</f>
        <v>35.57189931368174</v>
      </c>
      <c r="K35" s="66">
        <f>+F35-B35</f>
        <v>18.812765803681714</v>
      </c>
      <c r="L35" s="386">
        <f t="shared" si="3"/>
        <v>0</v>
      </c>
      <c r="M35" s="386">
        <f>+B35-'[62]Input for SB material (PPT)'!C156</f>
        <v>0</v>
      </c>
      <c r="N35" s="273">
        <f>+C35-'[62]Input for SB material (PPT)'!E156</f>
        <v>0</v>
      </c>
      <c r="O35" s="273"/>
    </row>
    <row r="36" spans="1:23" ht="17.399999999999999">
      <c r="A36" s="30" t="s">
        <v>148</v>
      </c>
      <c r="B36" s="66">
        <v>0.36316303000000005</v>
      </c>
      <c r="C36" s="3">
        <v>0.26025989425588003</v>
      </c>
      <c r="D36" s="66">
        <v>0.22544401</v>
      </c>
      <c r="E36" s="66">
        <f>+'[60]Input for SB material (PPT)'!$E157</f>
        <v>0.22544401</v>
      </c>
      <c r="F36" s="66">
        <f>+'[61]Input for SB material (word)'!$D356</f>
        <v>0.22544401</v>
      </c>
      <c r="G36" s="171"/>
      <c r="H36" s="3">
        <f>+C36-B36</f>
        <v>-0.10290313574412002</v>
      </c>
      <c r="I36" s="66">
        <f t="shared" si="1"/>
        <v>-0.13771902000000005</v>
      </c>
      <c r="J36" s="66">
        <f>+E36-B36</f>
        <v>-0.13771902000000005</v>
      </c>
      <c r="K36" s="66">
        <f t="shared" si="2"/>
        <v>-0.13771902000000005</v>
      </c>
      <c r="L36" s="386">
        <f t="shared" si="3"/>
        <v>0</v>
      </c>
      <c r="M36" s="386">
        <f>+B36-'[62]Input for SB material (PPT)'!C157</f>
        <v>0</v>
      </c>
      <c r="N36" s="273">
        <f>+C36-'[62]Input for SB material (PPT)'!E157</f>
        <v>0</v>
      </c>
      <c r="O36" s="273">
        <f>+'[61]Input for SB material (word)'!$D313</f>
        <v>98.682899672453189</v>
      </c>
    </row>
    <row r="37" spans="1:23" ht="17.399999999999999">
      <c r="A37" s="30" t="s">
        <v>89</v>
      </c>
      <c r="B37" s="66">
        <v>42.305991069999997</v>
      </c>
      <c r="C37" s="3">
        <v>50.207369499999999</v>
      </c>
      <c r="D37" s="66">
        <v>49.056105067144564</v>
      </c>
      <c r="E37" s="66">
        <f>+'[60]Input for SB material (PPT)'!$E158</f>
        <v>47.871102468547051</v>
      </c>
      <c r="F37" s="66">
        <f>+'[61]Input for SB material (word)'!$D357</f>
        <v>48.078577189999997</v>
      </c>
      <c r="G37" s="171"/>
      <c r="H37" s="3">
        <f t="shared" si="4"/>
        <v>7.9013784300000012</v>
      </c>
      <c r="I37" s="66">
        <f t="shared" si="1"/>
        <v>6.7501139971445667</v>
      </c>
      <c r="J37" s="66">
        <f>+E37-B37</f>
        <v>5.5651113985470531</v>
      </c>
      <c r="K37" s="66">
        <f t="shared" si="2"/>
        <v>5.7725861199999997</v>
      </c>
      <c r="L37" s="386">
        <f t="shared" si="3"/>
        <v>0</v>
      </c>
      <c r="M37" s="386">
        <f>+B37-'[62]Input for SB material (PPT)'!C158</f>
        <v>0</v>
      </c>
      <c r="N37" s="273">
        <f>+C37-'[62]Input for SB material (PPT)'!E158</f>
        <v>0</v>
      </c>
      <c r="O37" s="273"/>
    </row>
    <row r="38" spans="1:23" ht="17.399999999999999">
      <c r="A38" s="5" t="s">
        <v>15</v>
      </c>
      <c r="B38" s="278">
        <f t="shared" ref="B38" si="11">SUM(B33:B37)</f>
        <v>839.04074936999984</v>
      </c>
      <c r="C38" s="6">
        <f>SUM(C33:C37)</f>
        <v>878.96163566425594</v>
      </c>
      <c r="D38" s="278">
        <f t="shared" ref="D38:F38" si="12">SUM(D33:D37)</f>
        <v>841.65328518714466</v>
      </c>
      <c r="E38" s="278">
        <f t="shared" si="12"/>
        <v>838.28435413854709</v>
      </c>
      <c r="F38" s="278">
        <f t="shared" si="12"/>
        <v>824.67590547000009</v>
      </c>
      <c r="G38" s="171"/>
      <c r="H38" s="6">
        <f>+C38-B38</f>
        <v>39.920886294256093</v>
      </c>
      <c r="I38" s="278">
        <f>+D38-B38</f>
        <v>2.612535817144817</v>
      </c>
      <c r="J38" s="278">
        <f>SUM(J33:J37)</f>
        <v>-0.75639523145281551</v>
      </c>
      <c r="K38" s="278">
        <f>+F38-B38</f>
        <v>-14.364843899999755</v>
      </c>
      <c r="L38" s="386">
        <f t="shared" si="3"/>
        <v>0</v>
      </c>
      <c r="M38" s="386">
        <f>+B38-'[62]Input for SB material (PPT)'!C159</f>
        <v>0</v>
      </c>
      <c r="N38" s="273">
        <f>+C38-'[62]Input for SB material (PPT)'!E159</f>
        <v>0</v>
      </c>
      <c r="O38" s="273"/>
    </row>
    <row r="39" spans="1:23" ht="17.399999999999999">
      <c r="A39" s="30" t="s">
        <v>90</v>
      </c>
      <c r="B39" s="66">
        <f>2160.28286573188+0.3</f>
        <v>2160.5828657318802</v>
      </c>
      <c r="C39" s="3">
        <v>1891.4308030299999</v>
      </c>
      <c r="D39" s="66">
        <v>1843.7230595612307</v>
      </c>
      <c r="E39" s="66">
        <f>+'[60]Input for SB material (PPT)'!$E160</f>
        <v>1775.8038740700001</v>
      </c>
      <c r="F39" s="66">
        <f>+'[61]Input for SB material (word)'!$D359</f>
        <v>1561.8389285300002</v>
      </c>
      <c r="G39" s="171"/>
      <c r="H39" s="3">
        <f t="shared" si="4"/>
        <v>-269.15206270188037</v>
      </c>
      <c r="I39" s="66">
        <f t="shared" si="1"/>
        <v>-316.85980617064956</v>
      </c>
      <c r="J39" s="66">
        <f>+E39-B39</f>
        <v>-384.77899166188013</v>
      </c>
      <c r="K39" s="66">
        <f t="shared" si="2"/>
        <v>-598.74393720188004</v>
      </c>
      <c r="L39" s="386">
        <f t="shared" si="3"/>
        <v>0</v>
      </c>
      <c r="M39" s="386">
        <f>+B39-'[62]Input for SB material (PPT)'!C160</f>
        <v>-4.5474735088646412E-12</v>
      </c>
      <c r="N39" s="273">
        <f>+C39-'[62]Input for SB material (PPT)'!E160</f>
        <v>0</v>
      </c>
      <c r="O39" s="273">
        <f>+'[61]Input for SB material (word)'!$D316</f>
        <v>2737.5804133444126</v>
      </c>
      <c r="W39" s="273">
        <f>+N39-L39</f>
        <v>0</v>
      </c>
    </row>
    <row r="40" spans="1:23" ht="17.399999999999999">
      <c r="A40" s="30" t="s">
        <v>148</v>
      </c>
      <c r="B40" s="66">
        <v>84.851408489999997</v>
      </c>
      <c r="C40" s="3">
        <v>66.643966419999984</v>
      </c>
      <c r="D40" s="66">
        <v>81.006989340000004</v>
      </c>
      <c r="E40" s="66">
        <f>+'[60]Input for SB material (PPT)'!$E161</f>
        <v>72.11596591</v>
      </c>
      <c r="F40" s="66">
        <f>+'[61]Input for SB material (word)'!$D360</f>
        <v>73.862457710000015</v>
      </c>
      <c r="G40" s="171"/>
      <c r="H40" s="3">
        <f t="shared" si="4"/>
        <v>-18.207442070000013</v>
      </c>
      <c r="I40" s="66">
        <f t="shared" si="1"/>
        <v>-3.8444191499999931</v>
      </c>
      <c r="J40" s="66">
        <f>+E40-B40</f>
        <v>-12.735442579999997</v>
      </c>
      <c r="K40" s="66">
        <f t="shared" si="2"/>
        <v>-10.988950779999982</v>
      </c>
      <c r="L40" s="386">
        <f t="shared" si="3"/>
        <v>0</v>
      </c>
      <c r="M40" s="386">
        <f>+B40-'[62]Input for SB material (PPT)'!C161</f>
        <v>0</v>
      </c>
      <c r="N40" s="257">
        <f>+C40-'[62]Input for SB material (PPT)'!E161</f>
        <v>0</v>
      </c>
      <c r="O40" s="407"/>
    </row>
    <row r="41" spans="1:23" ht="17.399999999999999">
      <c r="A41" s="30" t="s">
        <v>181</v>
      </c>
      <c r="B41" s="66">
        <v>183.47813333584261</v>
      </c>
      <c r="C41" s="3">
        <v>160.5164940471428</v>
      </c>
      <c r="D41" s="66">
        <v>156.3100961479341</v>
      </c>
      <c r="E41" s="66">
        <f>+'[60]Input for SB material (PPT)'!$E162</f>
        <v>156.13960971436865</v>
      </c>
      <c r="F41" s="66">
        <f>+'[61]Input for SB material (word)'!$D361</f>
        <v>146.58089816576427</v>
      </c>
      <c r="G41" s="171"/>
      <c r="H41" s="3">
        <f t="shared" si="4"/>
        <v>-22.961639288699814</v>
      </c>
      <c r="I41" s="66">
        <f>+D41-B41</f>
        <v>-27.16803718790851</v>
      </c>
      <c r="J41" s="66">
        <f>+E41-B41</f>
        <v>-27.338523621473968</v>
      </c>
      <c r="K41" s="66">
        <f t="shared" si="2"/>
        <v>-36.897235170078346</v>
      </c>
      <c r="L41" s="386">
        <f t="shared" si="3"/>
        <v>0</v>
      </c>
      <c r="M41" s="386">
        <f>+B41-'[62]Input for SB material (PPT)'!C162</f>
        <v>0</v>
      </c>
      <c r="N41" s="257">
        <f>+C41-'[62]Input for SB material (PPT)'!E162</f>
        <v>0</v>
      </c>
      <c r="O41" s="407"/>
    </row>
    <row r="42" spans="1:23" ht="17.399999999999999">
      <c r="A42" s="34" t="s">
        <v>91</v>
      </c>
      <c r="B42" s="66">
        <f>5.5181483-0.3</f>
        <v>5.2181483000000002</v>
      </c>
      <c r="C42" s="3">
        <v>4.8816944299999996</v>
      </c>
      <c r="D42" s="66">
        <v>5.492899640000001</v>
      </c>
      <c r="E42" s="66">
        <f>+'[60]Input for SB material (PPT)'!$E163</f>
        <v>7.5746098600000016</v>
      </c>
      <c r="F42" s="66">
        <f>+'[61]Input for SB material (word)'!$D362</f>
        <v>4.0322554899999998</v>
      </c>
      <c r="G42" s="171"/>
      <c r="H42" s="3">
        <f>+C42-B42</f>
        <v>-0.3364538700000006</v>
      </c>
      <c r="I42" s="66">
        <f t="shared" si="1"/>
        <v>0.27475134000000079</v>
      </c>
      <c r="J42" s="66">
        <f>+E42-B42</f>
        <v>2.3564615600000014</v>
      </c>
      <c r="K42" s="66">
        <f t="shared" si="2"/>
        <v>-1.1858928100000004</v>
      </c>
      <c r="L42" s="386">
        <f t="shared" si="3"/>
        <v>0</v>
      </c>
      <c r="M42" s="386">
        <f>+B42-'[62]Input for SB material (PPT)'!C163</f>
        <v>0</v>
      </c>
      <c r="N42" s="257">
        <f>+C42-'[62]Input for SB material (PPT)'!E163</f>
        <v>0</v>
      </c>
      <c r="O42" s="407"/>
    </row>
    <row r="43" spans="1:23" ht="17.399999999999999">
      <c r="A43" s="4" t="s">
        <v>92</v>
      </c>
      <c r="B43" s="66">
        <v>0.25025862999999998</v>
      </c>
      <c r="C43" s="3">
        <v>49.196583609999998</v>
      </c>
      <c r="D43" s="66">
        <v>0.25025862999999998</v>
      </c>
      <c r="E43" s="66">
        <f>+'[60]Input for SB material (PPT)'!$E164</f>
        <v>0.25025862999999998</v>
      </c>
      <c r="F43" s="66">
        <f>+'[61]Input for SB material (word)'!$D363</f>
        <v>25.92288473</v>
      </c>
      <c r="G43" s="171"/>
      <c r="H43" s="3">
        <f t="shared" si="4"/>
        <v>48.94632498</v>
      </c>
      <c r="I43" s="66">
        <f>+D43-B43</f>
        <v>0</v>
      </c>
      <c r="J43" s="66">
        <f>+E43-B43</f>
        <v>0</v>
      </c>
      <c r="K43" s="66">
        <f t="shared" si="2"/>
        <v>25.672626099999999</v>
      </c>
      <c r="L43" s="386">
        <f t="shared" si="3"/>
        <v>0</v>
      </c>
      <c r="M43" s="386">
        <f>+B43-'[62]Input for SB material (PPT)'!C164</f>
        <v>0</v>
      </c>
      <c r="N43" s="257">
        <f>+C43-'[62]Input for SB material (PPT)'!E164</f>
        <v>0</v>
      </c>
      <c r="O43" s="407"/>
    </row>
    <row r="44" spans="1:23" ht="17.399999999999999">
      <c r="A44" s="5" t="s">
        <v>16</v>
      </c>
      <c r="B44" s="278">
        <f>SUM(B39:B43)</f>
        <v>2434.380814487723</v>
      </c>
      <c r="C44" s="6">
        <f>SUM(C39:C43)</f>
        <v>2172.6695415371428</v>
      </c>
      <c r="D44" s="278">
        <f>SUM(D39:D43)</f>
        <v>2086.783303319165</v>
      </c>
      <c r="E44" s="278">
        <f>SUM(E39:E43)</f>
        <v>2011.8843181843688</v>
      </c>
      <c r="F44" s="278">
        <f>SUM(F39:F43)</f>
        <v>1812.2374246257643</v>
      </c>
      <c r="G44" s="171"/>
      <c r="H44" s="6">
        <f>+C44-B44</f>
        <v>-261.71127295058022</v>
      </c>
      <c r="I44" s="278">
        <f>+D44-B44</f>
        <v>-347.59751116855796</v>
      </c>
      <c r="J44" s="278">
        <f>SUM(J39:J43)</f>
        <v>-422.49649630335404</v>
      </c>
      <c r="K44" s="278">
        <f t="shared" si="2"/>
        <v>-622.14338986195867</v>
      </c>
      <c r="L44" s="386">
        <f t="shared" si="3"/>
        <v>0</v>
      </c>
      <c r="M44" s="386">
        <f>+B44-'[62]Input for SB material (PPT)'!C165</f>
        <v>-4.5474735088646412E-12</v>
      </c>
      <c r="N44" s="257">
        <f>+C44-'[62]Input for SB material (PPT)'!E165</f>
        <v>0</v>
      </c>
      <c r="O44" s="407"/>
    </row>
    <row r="45" spans="1:23" ht="17.399999999999999">
      <c r="A45" s="7" t="s">
        <v>17</v>
      </c>
      <c r="B45" s="280">
        <f t="shared" ref="B45" si="13">+B44+B38</f>
        <v>3273.421563857723</v>
      </c>
      <c r="C45" s="8">
        <f t="shared" ref="C45:F45" si="14">+C44+C38</f>
        <v>3051.6311772013987</v>
      </c>
      <c r="D45" s="280">
        <f t="shared" si="14"/>
        <v>2928.4365885063098</v>
      </c>
      <c r="E45" s="280">
        <f t="shared" si="14"/>
        <v>2850.1686723229159</v>
      </c>
      <c r="F45" s="280">
        <f t="shared" si="14"/>
        <v>2636.9133300957646</v>
      </c>
      <c r="G45" s="171"/>
      <c r="H45" s="8">
        <f>+C45-B45</f>
        <v>-221.79038665632424</v>
      </c>
      <c r="I45" s="280">
        <f>+D45-B45</f>
        <v>-344.98497535141314</v>
      </c>
      <c r="J45" s="66">
        <f>+E45-B45</f>
        <v>-423.25289153480708</v>
      </c>
      <c r="K45" s="66">
        <f t="shared" si="2"/>
        <v>-636.50823376195831</v>
      </c>
      <c r="L45" s="386">
        <f t="shared" si="3"/>
        <v>0</v>
      </c>
      <c r="M45" s="386">
        <f>+B45-'[62]Input for SB material (PPT)'!C166</f>
        <v>-4.5474735088646412E-12</v>
      </c>
      <c r="N45" s="257">
        <f>+C45-'[62]Input for SB material (PPT)'!E166</f>
        <v>0</v>
      </c>
      <c r="O45" s="407"/>
    </row>
    <row r="46" spans="1:23" ht="36.75" customHeight="1">
      <c r="A46" s="157" t="s">
        <v>18</v>
      </c>
      <c r="B46" s="281">
        <f>+B45+B32</f>
        <v>16327.314982060141</v>
      </c>
      <c r="C46" s="160">
        <f>+C45+C32</f>
        <v>16238.752471283104</v>
      </c>
      <c r="D46" s="281">
        <f>+D45+D32</f>
        <v>16245.787831385711</v>
      </c>
      <c r="E46" s="281">
        <f>+E45+E32</f>
        <v>15747.445682018852</v>
      </c>
      <c r="F46" s="281">
        <f>+F45+F32</f>
        <v>15543.646104137555</v>
      </c>
      <c r="G46" s="171"/>
      <c r="H46" s="160">
        <f>+C46-B46</f>
        <v>-88.56251077703746</v>
      </c>
      <c r="I46" s="281">
        <f t="shared" si="1"/>
        <v>-81.527150674430231</v>
      </c>
      <c r="J46" s="281">
        <f>+J45+J32</f>
        <v>-579.8693000412876</v>
      </c>
      <c r="K46" s="281">
        <f>+F46-B46</f>
        <v>-783.66887792258603</v>
      </c>
      <c r="L46" s="386">
        <f t="shared" si="3"/>
        <v>0</v>
      </c>
      <c r="M46" s="386">
        <f>+B46-'[62]Input for SB material (PPT)'!C167</f>
        <v>0</v>
      </c>
      <c r="N46" s="257">
        <f>+C46-'[62]Input for SB material (PPT)'!E167</f>
        <v>0</v>
      </c>
      <c r="O46" s="407"/>
    </row>
    <row r="47" spans="1:23" ht="27" customHeight="1"/>
    <row r="48" spans="1:23" ht="39" customHeight="1">
      <c r="A48" s="441"/>
      <c r="B48" s="441"/>
      <c r="C48" s="441"/>
      <c r="D48" s="372"/>
      <c r="E48" s="372"/>
      <c r="F48" s="372"/>
    </row>
    <row r="49" spans="1:11" ht="39" customHeight="1">
      <c r="A49" s="440"/>
      <c r="B49" s="440"/>
      <c r="C49" s="440"/>
      <c r="D49" s="371"/>
      <c r="E49" s="371"/>
      <c r="F49" s="371"/>
    </row>
    <row r="50" spans="1:11" ht="18">
      <c r="A50" s="123"/>
      <c r="B50" s="294"/>
      <c r="C50" s="371"/>
      <c r="D50" s="371"/>
      <c r="E50" s="371"/>
      <c r="F50" s="371"/>
    </row>
    <row r="51" spans="1:11" ht="18">
      <c r="A51" s="123"/>
      <c r="B51" s="294"/>
      <c r="C51" s="371"/>
      <c r="D51" s="371"/>
      <c r="E51" s="371"/>
      <c r="F51" s="371"/>
    </row>
    <row r="52" spans="1:11">
      <c r="B52" s="295"/>
      <c r="C52" s="70"/>
      <c r="D52" s="70"/>
      <c r="E52" s="70"/>
      <c r="F52" s="70"/>
      <c r="G52" s="70"/>
      <c r="H52" s="163"/>
      <c r="I52" s="70"/>
      <c r="J52" s="70"/>
      <c r="K52" s="70"/>
    </row>
    <row r="54" spans="1:11">
      <c r="B54" s="120"/>
      <c r="C54" s="69"/>
      <c r="D54" s="69"/>
      <c r="E54" s="69"/>
      <c r="F54" s="69"/>
    </row>
    <row r="55" spans="1:11">
      <c r="B55" s="296"/>
      <c r="C55" s="71"/>
      <c r="D55" s="71"/>
      <c r="E55" s="71"/>
      <c r="F55" s="71"/>
    </row>
    <row r="56" spans="1:11">
      <c r="B56" s="120"/>
      <c r="C56" s="69"/>
      <c r="D56" s="69"/>
      <c r="E56" s="69"/>
      <c r="F56" s="69"/>
    </row>
    <row r="58" spans="1:11">
      <c r="B58" s="296"/>
      <c r="C58" s="71"/>
      <c r="D58" s="71"/>
      <c r="E58" s="71"/>
      <c r="F58" s="71"/>
    </row>
  </sheetData>
  <mergeCells count="8">
    <mergeCell ref="F3:F4"/>
    <mergeCell ref="E3:E4"/>
    <mergeCell ref="D3:D4"/>
    <mergeCell ref="B3:B4"/>
    <mergeCell ref="A49:C49"/>
    <mergeCell ref="A48:C48"/>
    <mergeCell ref="A3:A4"/>
    <mergeCell ref="C3:C4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4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  <pageSetUpPr fitToPage="1"/>
  </sheetPr>
  <dimension ref="A1:W46"/>
  <sheetViews>
    <sheetView showGridLines="0" tabSelected="1" view="pageBreakPreview" zoomScale="70" zoomScaleNormal="80" zoomScaleSheetLayoutView="70" workbookViewId="0">
      <pane xSplit="1" ySplit="2" topLeftCell="B3" activePane="bottomRight" state="frozen"/>
      <selection activeCell="J15" sqref="J15"/>
      <selection pane="topRight" activeCell="J15" sqref="J15"/>
      <selection pane="bottomLeft" activeCell="J15" sqref="J15"/>
      <selection pane="bottomRight" activeCell="B3" sqref="B3"/>
    </sheetView>
  </sheetViews>
  <sheetFormatPr defaultColWidth="9.109375" defaultRowHeight="13.2" outlineLevelRow="1" outlineLevelCol="1"/>
  <cols>
    <col min="1" max="1" width="74.5546875" style="37" customWidth="1"/>
    <col min="2" max="2" width="13.5546875" style="28" customWidth="1"/>
    <col min="3" max="3" width="12.33203125" style="28" customWidth="1"/>
    <col min="4" max="4" width="13.5546875" style="28" customWidth="1"/>
    <col min="5" max="5" width="13.44140625" style="28" customWidth="1"/>
    <col min="6" max="6" width="13.5546875" style="28" customWidth="1"/>
    <col min="7" max="7" width="12.33203125" style="37" customWidth="1"/>
    <col min="8" max="8" width="13.5546875" style="37" customWidth="1"/>
    <col min="9" max="9" width="14.109375" style="37" customWidth="1"/>
    <col min="10" max="10" width="9.44140625" style="28" customWidth="1"/>
    <col min="11" max="11" width="16" style="37" hidden="1" customWidth="1" outlineLevel="1"/>
    <col min="12" max="12" width="11.88671875" style="28" customWidth="1" collapsed="1"/>
    <col min="13" max="13" width="11.88671875" style="37" customWidth="1"/>
    <col min="14" max="15" width="11.88671875" style="28" customWidth="1"/>
    <col min="16" max="17" width="11.88671875" style="37" customWidth="1"/>
    <col min="18" max="18" width="9.109375" style="247" customWidth="1"/>
    <col min="19" max="19" width="8.5546875" style="247" customWidth="1"/>
    <col min="20" max="20" width="11.88671875" style="247" customWidth="1"/>
    <col min="21" max="22" width="6.109375" style="111" customWidth="1"/>
    <col min="23" max="23" width="6.109375" style="37" customWidth="1"/>
    <col min="24" max="16384" width="9.109375" style="28"/>
  </cols>
  <sheetData>
    <row r="1" spans="1:23" ht="36" customHeight="1">
      <c r="A1" s="341" t="s">
        <v>0</v>
      </c>
      <c r="D1" s="342"/>
      <c r="K1" s="297"/>
      <c r="L1" s="297" t="s">
        <v>152</v>
      </c>
      <c r="M1" s="297"/>
    </row>
    <row r="2" spans="1:23" ht="56.4" customHeight="1">
      <c r="A2" s="49" t="s">
        <v>191</v>
      </c>
      <c r="B2" s="282" t="s">
        <v>163</v>
      </c>
      <c r="C2" s="282" t="s">
        <v>164</v>
      </c>
      <c r="D2" s="282" t="s">
        <v>165</v>
      </c>
      <c r="E2" s="282" t="s">
        <v>240</v>
      </c>
      <c r="F2" s="282" t="s">
        <v>202</v>
      </c>
      <c r="G2" s="282" t="s">
        <v>203</v>
      </c>
      <c r="H2" s="282" t="s">
        <v>204</v>
      </c>
      <c r="I2" s="282" t="s">
        <v>241</v>
      </c>
      <c r="J2" s="152"/>
      <c r="K2" s="328" t="s">
        <v>205</v>
      </c>
      <c r="L2" s="91" t="s">
        <v>158</v>
      </c>
      <c r="M2" s="91" t="s">
        <v>159</v>
      </c>
      <c r="N2" s="91" t="s">
        <v>160</v>
      </c>
      <c r="O2" s="91" t="s">
        <v>214</v>
      </c>
      <c r="P2" s="91" t="s">
        <v>216</v>
      </c>
      <c r="Q2" s="91" t="s">
        <v>218</v>
      </c>
    </row>
    <row r="3" spans="1:23" ht="19.5" customHeight="1">
      <c r="A3" s="74" t="s">
        <v>19</v>
      </c>
      <c r="B3" s="74">
        <v>230.258771654241</v>
      </c>
      <c r="C3" s="74">
        <v>538.14453004096958</v>
      </c>
      <c r="D3" s="74">
        <v>831.45876894379637</v>
      </c>
      <c r="E3" s="74">
        <v>900.22800168750052</v>
      </c>
      <c r="F3" s="324">
        <v>177.04982879090423</v>
      </c>
      <c r="G3" s="74">
        <v>378.04066713730765</v>
      </c>
      <c r="H3" s="74">
        <f>+'[60]Input for SB material (word)'!$D373</f>
        <v>673.92994025763062</v>
      </c>
      <c r="I3" s="74">
        <f>+'[61]Input for SB material (word)'!$D$373</f>
        <v>713.87980158409425</v>
      </c>
      <c r="J3" s="171"/>
      <c r="K3" s="74">
        <f>+F3-B3</f>
        <v>-53.208942863336773</v>
      </c>
      <c r="L3" s="74">
        <f>+C3-B3</f>
        <v>307.88575838672858</v>
      </c>
      <c r="M3" s="74">
        <f>+D3-C3</f>
        <v>293.31423890282679</v>
      </c>
      <c r="N3" s="74">
        <f>+E3-D3</f>
        <v>68.769232743704151</v>
      </c>
      <c r="O3" s="74">
        <f>+G3-F3</f>
        <v>200.99083834640342</v>
      </c>
      <c r="P3" s="74">
        <f>+H3-G3</f>
        <v>295.88927312032297</v>
      </c>
      <c r="Q3" s="74">
        <f>+I3-H3</f>
        <v>39.949861326463633</v>
      </c>
      <c r="R3" s="403">
        <f>+B3-'[62]Input for SB material (word)'!C373</f>
        <v>0</v>
      </c>
      <c r="S3" s="404">
        <f>+F3-'[62]Input for SB material (word)'!D373</f>
        <v>0</v>
      </c>
      <c r="T3" s="404">
        <f>+(F3-B3)-K3</f>
        <v>0</v>
      </c>
      <c r="U3" s="392"/>
      <c r="V3" s="392"/>
      <c r="W3" s="426"/>
    </row>
    <row r="4" spans="1:23" ht="19.5" hidden="1" customHeight="1" outlineLevel="1">
      <c r="A4" s="74" t="s">
        <v>109</v>
      </c>
      <c r="B4" s="74"/>
      <c r="C4" s="74"/>
      <c r="D4" s="74"/>
      <c r="E4" s="74"/>
      <c r="F4" s="324"/>
      <c r="G4" s="74"/>
      <c r="H4" s="74"/>
      <c r="I4" s="74"/>
      <c r="J4" s="171"/>
      <c r="K4" s="74">
        <f t="shared" ref="K4:K21" si="0">+F4-B4</f>
        <v>0</v>
      </c>
      <c r="L4" s="327"/>
      <c r="M4" s="74">
        <f t="shared" ref="M4:O21" si="1">+D4-C4</f>
        <v>0</v>
      </c>
      <c r="N4" s="327"/>
      <c r="O4" s="327"/>
      <c r="P4" s="74">
        <f t="shared" ref="P4" si="2">+H4-G4</f>
        <v>0</v>
      </c>
      <c r="Q4" s="74">
        <f t="shared" ref="Q4:Q21" si="3">+I4-H4</f>
        <v>0</v>
      </c>
      <c r="R4" s="403"/>
      <c r="S4" s="404"/>
      <c r="T4" s="404"/>
      <c r="U4" s="392"/>
      <c r="V4" s="392"/>
      <c r="W4" s="426"/>
    </row>
    <row r="5" spans="1:23" ht="19.5" customHeight="1" collapsed="1">
      <c r="A5" s="74" t="s">
        <v>71</v>
      </c>
      <c r="B5" s="74">
        <v>497.10203075010804</v>
      </c>
      <c r="C5" s="74">
        <v>929.91274144003103</v>
      </c>
      <c r="D5" s="74">
        <v>1471.1442201115296</v>
      </c>
      <c r="E5" s="74">
        <v>2147.3170070232959</v>
      </c>
      <c r="F5" s="324">
        <v>476.90128846964723</v>
      </c>
      <c r="G5" s="74">
        <v>1012.6205995415602</v>
      </c>
      <c r="H5" s="74">
        <f>+'[60]Input for SB material (word)'!$D374</f>
        <v>1562.5664998875502</v>
      </c>
      <c r="I5" s="74">
        <f>+'[61]Input for SB material (word)'!$D374</f>
        <v>2235.0499989653035</v>
      </c>
      <c r="J5" s="171"/>
      <c r="K5" s="74">
        <f t="shared" si="0"/>
        <v>-20.200742280460815</v>
      </c>
      <c r="L5" s="74">
        <f t="shared" ref="L5:L30" si="4">+C5-B5</f>
        <v>432.81071068992298</v>
      </c>
      <c r="M5" s="74">
        <f t="shared" si="1"/>
        <v>541.23147867149862</v>
      </c>
      <c r="N5" s="74">
        <f t="shared" ref="N5:N32" si="5">+E5-D5</f>
        <v>676.17278691176625</v>
      </c>
      <c r="O5" s="74">
        <f>+'[61]Input for SB material (word)'!$D18</f>
        <v>3324.5363614432622</v>
      </c>
      <c r="P5" s="74">
        <f t="shared" ref="P5:Q6" si="6">+H5-G5</f>
        <v>549.94590034599003</v>
      </c>
      <c r="Q5" s="74">
        <f t="shared" si="6"/>
        <v>672.48349907775332</v>
      </c>
      <c r="R5" s="403">
        <f>+B5-'[62]Input for SB material (word)'!C374</f>
        <v>0</v>
      </c>
      <c r="S5" s="404">
        <f>+F5-'[62]Input for SB material (word)'!D374</f>
        <v>0</v>
      </c>
      <c r="T5" s="404">
        <f t="shared" ref="T5:T32" si="7">+(F5-B5)-K5</f>
        <v>0</v>
      </c>
      <c r="U5" s="392"/>
      <c r="V5" s="392"/>
      <c r="W5" s="426"/>
    </row>
    <row r="6" spans="1:23" ht="19.5" customHeight="1">
      <c r="A6" s="74" t="s">
        <v>72</v>
      </c>
      <c r="B6" s="74">
        <v>-148.52045474156657</v>
      </c>
      <c r="C6" s="74">
        <v>-106.5891266960837</v>
      </c>
      <c r="D6" s="74">
        <v>-187.08316749840756</v>
      </c>
      <c r="E6" s="74">
        <v>-103.54152023248866</v>
      </c>
      <c r="F6" s="324">
        <v>-149.38908769103767</v>
      </c>
      <c r="G6" s="74">
        <v>-256.90967874775708</v>
      </c>
      <c r="H6" s="74">
        <f>+'[60]Input for SB material (word)'!$D375</f>
        <v>-127.44319818574259</v>
      </c>
      <c r="I6" s="74">
        <f>+'[61]Input for SB material (word)'!$D375</f>
        <v>-157.74268084584958</v>
      </c>
      <c r="J6" s="171"/>
      <c r="K6" s="74">
        <f t="shared" si="0"/>
        <v>-0.86863294947110603</v>
      </c>
      <c r="L6" s="74">
        <f t="shared" si="4"/>
        <v>41.931328045482871</v>
      </c>
      <c r="M6" s="74">
        <f t="shared" si="1"/>
        <v>-80.494040802323866</v>
      </c>
      <c r="N6" s="74">
        <f t="shared" si="5"/>
        <v>83.541647265918897</v>
      </c>
      <c r="O6" s="74">
        <f>+'[61]Input for SB material (word)'!$D19</f>
        <v>625.70732541618656</v>
      </c>
      <c r="P6" s="74">
        <f t="shared" si="6"/>
        <v>129.46648056201451</v>
      </c>
      <c r="Q6" s="74">
        <f t="shared" si="6"/>
        <v>-30.299482660106989</v>
      </c>
      <c r="R6" s="403">
        <f>+B6-'[62]Input for SB material (word)'!C375</f>
        <v>0</v>
      </c>
      <c r="S6" s="404">
        <f>+F6-'[62]Input for SB material (word)'!D375</f>
        <v>0</v>
      </c>
      <c r="T6" s="404">
        <f t="shared" si="7"/>
        <v>0</v>
      </c>
      <c r="U6" s="392"/>
      <c r="V6" s="392"/>
      <c r="W6" s="426"/>
    </row>
    <row r="7" spans="1:23" ht="19.5" customHeight="1">
      <c r="A7" s="74" t="s">
        <v>61</v>
      </c>
      <c r="B7" s="74">
        <v>114.15855540460365</v>
      </c>
      <c r="C7" s="74">
        <v>-0.99752397380953517</v>
      </c>
      <c r="D7" s="74">
        <v>-79.493146069142568</v>
      </c>
      <c r="E7" s="74">
        <v>30.621263512317157</v>
      </c>
      <c r="F7" s="324">
        <v>7.4233272556359484</v>
      </c>
      <c r="G7" s="74">
        <v>3.6444488165062423</v>
      </c>
      <c r="H7" s="74">
        <f>+'[60]Input for SB material (word)'!$D376</f>
        <v>-55.249830904060104</v>
      </c>
      <c r="I7" s="74">
        <f>+'[61]Input for SB material (word)'!$D376</f>
        <v>16.810595629070551</v>
      </c>
      <c r="J7" s="171"/>
      <c r="K7" s="74">
        <f t="shared" si="0"/>
        <v>-106.73522814896769</v>
      </c>
      <c r="L7" s="74">
        <f>+C7-B7</f>
        <v>-115.15607937841318</v>
      </c>
      <c r="M7" s="74">
        <f t="shared" si="1"/>
        <v>-78.495622095333033</v>
      </c>
      <c r="N7" s="74">
        <f t="shared" si="5"/>
        <v>110.11440958145973</v>
      </c>
      <c r="O7" s="74">
        <f>+'[61]Input for SB material (word)'!$D20</f>
        <v>1495.2274910163428</v>
      </c>
      <c r="P7" s="74">
        <f t="shared" ref="P7:Q9" si="8">+H7-G7</f>
        <v>-58.894279720566345</v>
      </c>
      <c r="Q7" s="74">
        <f t="shared" si="8"/>
        <v>72.060426533130652</v>
      </c>
      <c r="R7" s="403">
        <f>+B7-'[62]Input for SB material (word)'!C376</f>
        <v>0</v>
      </c>
      <c r="S7" s="404">
        <f>+F7-'[62]Input for SB material (word)'!D376</f>
        <v>0</v>
      </c>
      <c r="T7" s="404">
        <f t="shared" si="7"/>
        <v>0</v>
      </c>
      <c r="U7" s="392"/>
      <c r="V7" s="392"/>
      <c r="W7" s="426">
        <f>+N7-L7</f>
        <v>225.27048895987292</v>
      </c>
    </row>
    <row r="8" spans="1:23" ht="19.5" customHeight="1">
      <c r="A8" s="74" t="s">
        <v>62</v>
      </c>
      <c r="B8" s="74">
        <v>-11.596036263830007</v>
      </c>
      <c r="C8" s="74">
        <v>-16.774527342355455</v>
      </c>
      <c r="D8" s="74">
        <v>-27.89897566741562</v>
      </c>
      <c r="E8" s="74">
        <v>-35.526305230510715</v>
      </c>
      <c r="F8" s="324">
        <v>-36.557824061915113</v>
      </c>
      <c r="G8" s="74">
        <v>-2.1392629285022764</v>
      </c>
      <c r="H8" s="74">
        <f>+'[60]Input for SB material (word)'!$D377</f>
        <v>-11.592088097295797</v>
      </c>
      <c r="I8" s="74">
        <f>+'[61]Input for SB material (word)'!$D377</f>
        <v>-10.081413916208245</v>
      </c>
      <c r="J8" s="171"/>
      <c r="K8" s="74">
        <f t="shared" si="0"/>
        <v>-24.961787798085105</v>
      </c>
      <c r="L8" s="74">
        <f t="shared" si="4"/>
        <v>-5.1784910785254485</v>
      </c>
      <c r="M8" s="74">
        <f t="shared" si="1"/>
        <v>-11.124448325060165</v>
      </c>
      <c r="N8" s="74">
        <f t="shared" si="5"/>
        <v>-7.6273295630950955</v>
      </c>
      <c r="O8" s="74">
        <f>+'[61]Input for SB material (word)'!$D21</f>
        <v>309.9194054049716</v>
      </c>
      <c r="P8" s="74">
        <f t="shared" si="8"/>
        <v>-9.4528251687935203</v>
      </c>
      <c r="Q8" s="74">
        <f t="shared" si="8"/>
        <v>1.5106741810875519</v>
      </c>
      <c r="R8" s="403">
        <f>+B8-'[62]Input for SB material (word)'!C377</f>
        <v>0</v>
      </c>
      <c r="S8" s="404">
        <f>+F8-'[62]Input for SB material (word)'!D377</f>
        <v>0</v>
      </c>
      <c r="T8" s="404">
        <f t="shared" si="7"/>
        <v>0</v>
      </c>
      <c r="U8" s="392"/>
      <c r="V8" s="392"/>
      <c r="W8" s="426"/>
    </row>
    <row r="9" spans="1:23" ht="19.5" customHeight="1">
      <c r="A9" s="74" t="s">
        <v>70</v>
      </c>
      <c r="B9" s="74">
        <v>-122.35301883345633</v>
      </c>
      <c r="C9" s="74">
        <v>-271.47851688361521</v>
      </c>
      <c r="D9" s="74">
        <v>-343.49080607674512</v>
      </c>
      <c r="E9" s="74">
        <v>-386.09495652086503</v>
      </c>
      <c r="F9" s="324">
        <v>-65.952690232048226</v>
      </c>
      <c r="G9" s="74">
        <v>-103.13047102864587</v>
      </c>
      <c r="H9" s="74">
        <f>+'[60]Input for SB material (word)'!$D378</f>
        <v>-231.54250028543601</v>
      </c>
      <c r="I9" s="74">
        <f>+'[61]Input for SB material (word)'!$D378</f>
        <v>-267.52444510276996</v>
      </c>
      <c r="J9" s="171"/>
      <c r="K9" s="74">
        <f t="shared" si="0"/>
        <v>56.400328601408106</v>
      </c>
      <c r="L9" s="74">
        <f t="shared" si="4"/>
        <v>-149.12549805015888</v>
      </c>
      <c r="M9" s="74">
        <f t="shared" si="1"/>
        <v>-72.012289193129902</v>
      </c>
      <c r="N9" s="74">
        <f t="shared" si="5"/>
        <v>-42.604150444119909</v>
      </c>
      <c r="O9" s="74">
        <f>+'[61]Input for SB material (word)'!$D22</f>
        <v>782.89363492140797</v>
      </c>
      <c r="P9" s="74">
        <f t="shared" si="8"/>
        <v>-128.41202925679013</v>
      </c>
      <c r="Q9" s="74">
        <f t="shared" si="8"/>
        <v>-35.981944817333954</v>
      </c>
      <c r="R9" s="403">
        <f>+B9-'[62]Input for SB material (word)'!C378</f>
        <v>0</v>
      </c>
      <c r="S9" s="404">
        <f>+F9-'[62]Input for SB material (word)'!D378</f>
        <v>0</v>
      </c>
      <c r="T9" s="404">
        <f t="shared" si="7"/>
        <v>0</v>
      </c>
      <c r="U9" s="392"/>
      <c r="V9" s="392"/>
      <c r="W9" s="426"/>
    </row>
    <row r="10" spans="1:23" ht="19.5" customHeight="1">
      <c r="A10" s="75" t="s">
        <v>20</v>
      </c>
      <c r="B10" s="75">
        <f t="shared" ref="B10:E10" si="9">SUM(B3:B9)</f>
        <v>559.04984797009968</v>
      </c>
      <c r="C10" s="75">
        <f t="shared" si="9"/>
        <v>1072.2175765851366</v>
      </c>
      <c r="D10" s="75">
        <f t="shared" si="9"/>
        <v>1664.636893743615</v>
      </c>
      <c r="E10" s="75">
        <f t="shared" si="9"/>
        <v>2553.003490239249</v>
      </c>
      <c r="F10" s="325">
        <f t="shared" ref="F10:I10" si="10">SUM(F3:F9)</f>
        <v>409.47484253118637</v>
      </c>
      <c r="G10" s="75">
        <f t="shared" si="10"/>
        <v>1032.1263027904688</v>
      </c>
      <c r="H10" s="75">
        <f t="shared" si="10"/>
        <v>1810.6688226726462</v>
      </c>
      <c r="I10" s="75">
        <f t="shared" si="10"/>
        <v>2530.3918563136413</v>
      </c>
      <c r="J10" s="171"/>
      <c r="K10" s="75">
        <f t="shared" si="0"/>
        <v>-149.57500543891331</v>
      </c>
      <c r="L10" s="75">
        <f t="shared" si="4"/>
        <v>513.16772861503694</v>
      </c>
      <c r="M10" s="75">
        <f t="shared" si="1"/>
        <v>592.41931715847841</v>
      </c>
      <c r="N10" s="75">
        <f t="shared" si="5"/>
        <v>888.36659649563398</v>
      </c>
      <c r="O10" s="427">
        <f>+'[61]Input for SB material (word)'!$D23</f>
        <v>918.25587731780558</v>
      </c>
      <c r="P10" s="75">
        <f t="shared" ref="P10:P21" si="11">+H10-G10</f>
        <v>778.54251988217743</v>
      </c>
      <c r="Q10" s="75">
        <f t="shared" si="3"/>
        <v>719.72303364099503</v>
      </c>
      <c r="R10" s="403">
        <f>+B10-'[62]Input for SB material (word)'!C379</f>
        <v>0</v>
      </c>
      <c r="S10" s="404">
        <f>+F10-'[62]Input for SB material (word)'!D379</f>
        <v>0</v>
      </c>
      <c r="T10" s="404">
        <f t="shared" si="7"/>
        <v>0</v>
      </c>
      <c r="U10" s="392"/>
      <c r="V10" s="392"/>
      <c r="W10" s="426">
        <f>+N10-L10</f>
        <v>375.19886788059705</v>
      </c>
    </row>
    <row r="11" spans="1:23" ht="19.5" customHeight="1">
      <c r="A11" s="74" t="s">
        <v>21</v>
      </c>
      <c r="B11" s="74">
        <v>1.4034701205983344</v>
      </c>
      <c r="C11" s="74">
        <v>80.922019012690811</v>
      </c>
      <c r="D11" s="74">
        <v>87.051987948487692</v>
      </c>
      <c r="E11" s="74">
        <v>61.180547998791575</v>
      </c>
      <c r="F11" s="324">
        <v>83.439322700925587</v>
      </c>
      <c r="G11" s="74">
        <v>86.25087496872149</v>
      </c>
      <c r="H11" s="74">
        <f>+'[60]Input for SB material (word)'!$D380</f>
        <v>88.469324020769974</v>
      </c>
      <c r="I11" s="74">
        <f>+'[61]Input for SB material (word)'!$D380</f>
        <v>71.774160674591698</v>
      </c>
      <c r="J11" s="171"/>
      <c r="K11" s="74">
        <f t="shared" si="0"/>
        <v>82.035852580327258</v>
      </c>
      <c r="L11" s="74">
        <f t="shared" si="4"/>
        <v>79.518548892092483</v>
      </c>
      <c r="M11" s="74">
        <f t="shared" si="1"/>
        <v>6.1299689357968816</v>
      </c>
      <c r="N11" s="74">
        <f t="shared" si="5"/>
        <v>-25.871439949696118</v>
      </c>
      <c r="O11" s="74">
        <f>+G11-F11</f>
        <v>2.8115522677959035</v>
      </c>
      <c r="P11" s="74">
        <f t="shared" si="11"/>
        <v>2.2184490520484843</v>
      </c>
      <c r="Q11" s="74">
        <f t="shared" ref="Q11:Q16" si="12">+I11-H11</f>
        <v>-16.695163346178276</v>
      </c>
      <c r="R11" s="403">
        <f>+B11-'[62]Input for SB material (word)'!C380</f>
        <v>0</v>
      </c>
      <c r="S11" s="404">
        <f>+F11-'[62]Input for SB material (word)'!D380</f>
        <v>0</v>
      </c>
      <c r="T11" s="404">
        <f t="shared" si="7"/>
        <v>0</v>
      </c>
      <c r="U11" s="392"/>
      <c r="V11" s="392"/>
      <c r="W11" s="426"/>
    </row>
    <row r="12" spans="1:23" ht="19.5" customHeight="1">
      <c r="A12" s="74" t="s">
        <v>22</v>
      </c>
      <c r="B12" s="74">
        <v>0.38652217999999999</v>
      </c>
      <c r="C12" s="74">
        <v>12.617089439999999</v>
      </c>
      <c r="D12" s="74">
        <v>10.664007940572819</v>
      </c>
      <c r="E12" s="74">
        <v>0</v>
      </c>
      <c r="F12" s="324">
        <v>0.31794507</v>
      </c>
      <c r="G12" s="74">
        <v>0.58993040000011443</v>
      </c>
      <c r="H12" s="74">
        <f>+'[60]Input for SB material (word)'!$D381</f>
        <v>0.94321721999999997</v>
      </c>
      <c r="I12" s="74">
        <f>+'[61]Input for SB material (word)'!$D381</f>
        <v>1.4474203549808358</v>
      </c>
      <c r="J12" s="171"/>
      <c r="K12" s="74">
        <f t="shared" si="0"/>
        <v>-6.8577109999999997E-2</v>
      </c>
      <c r="L12" s="74">
        <f t="shared" si="4"/>
        <v>12.230567259999999</v>
      </c>
      <c r="M12" s="74">
        <f t="shared" si="1"/>
        <v>-1.9530814994271797</v>
      </c>
      <c r="N12" s="74">
        <f t="shared" si="5"/>
        <v>-10.664007940572819</v>
      </c>
      <c r="O12" s="74">
        <f>+G12-F12</f>
        <v>0.27198533000011443</v>
      </c>
      <c r="P12" s="74">
        <f t="shared" si="11"/>
        <v>0.35328681999988554</v>
      </c>
      <c r="Q12" s="74">
        <f t="shared" si="12"/>
        <v>0.5042031349808358</v>
      </c>
      <c r="R12" s="403">
        <f>+B12-'[62]Input for SB material (word)'!C381</f>
        <v>0</v>
      </c>
      <c r="S12" s="404">
        <f>+F12-'[62]Input for SB material (word)'!D381</f>
        <v>0</v>
      </c>
      <c r="T12" s="404">
        <f t="shared" si="7"/>
        <v>0</v>
      </c>
      <c r="U12" s="392"/>
      <c r="V12" s="392"/>
      <c r="W12" s="426">
        <f>+N12-L12</f>
        <v>-22.894575200572817</v>
      </c>
    </row>
    <row r="13" spans="1:23" ht="19.5" customHeight="1">
      <c r="A13" s="74" t="s">
        <v>23</v>
      </c>
      <c r="B13" s="74">
        <v>4.0418830159905701</v>
      </c>
      <c r="C13" s="74">
        <v>6.9692292790419508</v>
      </c>
      <c r="D13" s="74">
        <v>8.6756595038424003</v>
      </c>
      <c r="E13" s="74">
        <v>9.9424710941924488</v>
      </c>
      <c r="F13" s="324">
        <v>3.7597928776198404</v>
      </c>
      <c r="G13" s="74">
        <v>5.0912322521919791</v>
      </c>
      <c r="H13" s="74">
        <f>+'[60]Input for SB material (word)'!$D382</f>
        <v>6.0857194643744306</v>
      </c>
      <c r="I13" s="74">
        <f>+'[61]Input for SB material (word)'!$D382</f>
        <v>6.8516807909696009</v>
      </c>
      <c r="J13" s="171"/>
      <c r="K13" s="74">
        <f t="shared" si="0"/>
        <v>-0.28209013837072971</v>
      </c>
      <c r="L13" s="74">
        <f t="shared" si="4"/>
        <v>2.9273462630513807</v>
      </c>
      <c r="M13" s="74">
        <f t="shared" si="1"/>
        <v>1.7064302248004495</v>
      </c>
      <c r="N13" s="74">
        <f t="shared" si="5"/>
        <v>1.2668115903500485</v>
      </c>
      <c r="O13" s="74">
        <f>+'[61]Input for SB material (word)'!$D$293</f>
        <v>94.435505962983257</v>
      </c>
      <c r="P13" s="74">
        <f t="shared" si="11"/>
        <v>0.99448721218245151</v>
      </c>
      <c r="Q13" s="74">
        <f>+I13-H13</f>
        <v>0.76596132659517036</v>
      </c>
      <c r="R13" s="403">
        <f>+B13-'[62]Input for SB material (word)'!C382</f>
        <v>0</v>
      </c>
      <c r="S13" s="404">
        <f>+F13-'[62]Input for SB material (word)'!D382</f>
        <v>0</v>
      </c>
      <c r="T13" s="404">
        <f t="shared" si="7"/>
        <v>0</v>
      </c>
      <c r="U13" s="392"/>
      <c r="V13" s="392"/>
      <c r="W13" s="426"/>
    </row>
    <row r="14" spans="1:23" ht="19.5" customHeight="1">
      <c r="A14" s="74" t="s">
        <v>110</v>
      </c>
      <c r="B14" s="74">
        <v>0</v>
      </c>
      <c r="C14" s="74">
        <v>0</v>
      </c>
      <c r="D14" s="74">
        <v>0</v>
      </c>
      <c r="E14" s="74">
        <v>0</v>
      </c>
      <c r="F14" s="324">
        <v>0</v>
      </c>
      <c r="G14" s="74">
        <v>0</v>
      </c>
      <c r="H14" s="74">
        <f>+'[60]Input for SB material (word)'!$D383</f>
        <v>0</v>
      </c>
      <c r="I14" s="74">
        <f>+'[61]Input for SB material (word)'!$D383</f>
        <v>0</v>
      </c>
      <c r="J14" s="171"/>
      <c r="K14" s="74">
        <f t="shared" si="0"/>
        <v>0</v>
      </c>
      <c r="L14" s="74">
        <f t="shared" si="4"/>
        <v>0</v>
      </c>
      <c r="M14" s="74">
        <f t="shared" si="1"/>
        <v>0</v>
      </c>
      <c r="N14" s="74">
        <f t="shared" si="5"/>
        <v>0</v>
      </c>
      <c r="O14" s="74">
        <f t="shared" ref="O14:O30" si="13">+G14-F14</f>
        <v>0</v>
      </c>
      <c r="P14" s="74">
        <f t="shared" si="11"/>
        <v>0</v>
      </c>
      <c r="Q14" s="74">
        <f t="shared" si="12"/>
        <v>0</v>
      </c>
      <c r="R14" s="403">
        <f>+B14-'[62]Input for SB material (word)'!C383</f>
        <v>0</v>
      </c>
      <c r="S14" s="404">
        <f>+F14-'[62]Input for SB material (word)'!D383</f>
        <v>0</v>
      </c>
      <c r="T14" s="404">
        <f t="shared" si="7"/>
        <v>0</v>
      </c>
      <c r="U14" s="392"/>
      <c r="V14" s="392"/>
      <c r="W14" s="426"/>
    </row>
    <row r="15" spans="1:23" ht="19.5" customHeight="1">
      <c r="A15" s="74" t="s">
        <v>24</v>
      </c>
      <c r="B15" s="74">
        <v>0</v>
      </c>
      <c r="C15" s="74">
        <v>113.23274248057362</v>
      </c>
      <c r="D15" s="74">
        <v>110.4845325143171</v>
      </c>
      <c r="E15" s="74">
        <v>111.69396764546877</v>
      </c>
      <c r="F15" s="324">
        <v>0</v>
      </c>
      <c r="G15" s="74">
        <v>956.4431346060004</v>
      </c>
      <c r="H15" s="74">
        <f>+'[60]Input for SB material (word)'!$D384</f>
        <v>958.7413136851294</v>
      </c>
      <c r="I15" s="74">
        <f>+'[61]Input for SB material (word)'!$D384</f>
        <v>958.11027573682577</v>
      </c>
      <c r="J15" s="171"/>
      <c r="K15" s="74">
        <f t="shared" si="0"/>
        <v>0</v>
      </c>
      <c r="L15" s="74">
        <f t="shared" si="4"/>
        <v>113.23274248057362</v>
      </c>
      <c r="M15" s="74">
        <f t="shared" si="1"/>
        <v>-2.7482099662565247</v>
      </c>
      <c r="N15" s="74">
        <f t="shared" si="5"/>
        <v>1.2094351311516789</v>
      </c>
      <c r="O15" s="74">
        <f>+G15-F15</f>
        <v>956.4431346060004</v>
      </c>
      <c r="P15" s="74">
        <f t="shared" si="11"/>
        <v>2.2981790791289995</v>
      </c>
      <c r="Q15" s="74">
        <f>+I15-H15</f>
        <v>-0.63103794830362858</v>
      </c>
      <c r="R15" s="403">
        <f>+B15-'[62]Input for SB material (word)'!C384</f>
        <v>0</v>
      </c>
      <c r="S15" s="404">
        <f>+F15-'[62]Input for SB material (word)'!D384</f>
        <v>0</v>
      </c>
      <c r="T15" s="404">
        <f t="shared" si="7"/>
        <v>0</v>
      </c>
      <c r="U15" s="392"/>
      <c r="V15" s="392"/>
      <c r="W15" s="426">
        <f>+N15-L15</f>
        <v>-112.02330734942194</v>
      </c>
    </row>
    <row r="16" spans="1:23" ht="19.5" customHeight="1">
      <c r="A16" s="76" t="s">
        <v>25</v>
      </c>
      <c r="B16" s="76">
        <f t="shared" ref="B16:E16" si="14">SUM(B11:B15)</f>
        <v>5.8318753165889046</v>
      </c>
      <c r="C16" s="76">
        <f t="shared" si="14"/>
        <v>213.74108021230637</v>
      </c>
      <c r="D16" s="76">
        <f t="shared" si="14"/>
        <v>216.87618790722001</v>
      </c>
      <c r="E16" s="76">
        <f t="shared" si="14"/>
        <v>182.81698673845278</v>
      </c>
      <c r="F16" s="326">
        <f t="shared" ref="F16:I16" si="15">SUM(F11:F15)</f>
        <v>87.517060648545424</v>
      </c>
      <c r="G16" s="76">
        <f t="shared" si="15"/>
        <v>1048.3751722269139</v>
      </c>
      <c r="H16" s="76">
        <f t="shared" si="15"/>
        <v>1054.2395743902739</v>
      </c>
      <c r="I16" s="76">
        <f t="shared" si="15"/>
        <v>1038.1835375573678</v>
      </c>
      <c r="J16" s="171"/>
      <c r="K16" s="76">
        <f t="shared" si="0"/>
        <v>81.685185331956518</v>
      </c>
      <c r="L16" s="76">
        <f t="shared" si="4"/>
        <v>207.90920489571747</v>
      </c>
      <c r="M16" s="76">
        <f t="shared" si="1"/>
        <v>3.1351076949136427</v>
      </c>
      <c r="N16" s="76">
        <f>+O16-M16</f>
        <v>-98.435033784821002</v>
      </c>
      <c r="O16" s="76">
        <f t="shared" si="1"/>
        <v>-95.299926089907359</v>
      </c>
      <c r="P16" s="76">
        <f t="shared" si="11"/>
        <v>5.864402163359955</v>
      </c>
      <c r="Q16" s="76">
        <f t="shared" si="12"/>
        <v>-16.056036832906102</v>
      </c>
      <c r="R16" s="403">
        <f>+B16-'[62]Input for SB material (word)'!C385</f>
        <v>0</v>
      </c>
      <c r="S16" s="404">
        <f>+F16-'[62]Input for SB material (word)'!D385</f>
        <v>0</v>
      </c>
      <c r="T16" s="404">
        <f t="shared" si="7"/>
        <v>0</v>
      </c>
      <c r="U16" s="392"/>
      <c r="V16" s="392"/>
      <c r="W16" s="426"/>
    </row>
    <row r="17" spans="1:23" ht="19.5" customHeight="1">
      <c r="A17" s="74" t="s">
        <v>69</v>
      </c>
      <c r="B17" s="74">
        <v>-280.07110540067379</v>
      </c>
      <c r="C17" s="74">
        <v>-562.35222701566533</v>
      </c>
      <c r="D17" s="74">
        <v>-907.5753265565063</v>
      </c>
      <c r="E17" s="74">
        <v>-1459.2213280486708</v>
      </c>
      <c r="F17" s="324">
        <v>-369.84359069402433</v>
      </c>
      <c r="G17" s="74">
        <v>-687.83065290853028</v>
      </c>
      <c r="H17" s="74">
        <f>+'[60]Input for SB material (word)'!$D386</f>
        <v>-1125.3646665846493</v>
      </c>
      <c r="I17" s="74">
        <f>+'[61]Input for SB material (word)'!$D386</f>
        <v>-1780.9169851399865</v>
      </c>
      <c r="J17" s="171"/>
      <c r="K17" s="74">
        <f t="shared" si="0"/>
        <v>-89.772485293350542</v>
      </c>
      <c r="L17" s="74">
        <f t="shared" si="4"/>
        <v>-282.28112161499155</v>
      </c>
      <c r="M17" s="74">
        <f t="shared" si="1"/>
        <v>-345.22309954084096</v>
      </c>
      <c r="N17" s="74">
        <f t="shared" si="5"/>
        <v>-551.64600149216449</v>
      </c>
      <c r="O17" s="74">
        <f>-'[61]P&amp;L YTD LOCAL'!$DQ$80/1000000</f>
        <v>1605.4865605475043</v>
      </c>
      <c r="P17" s="74">
        <f t="shared" si="11"/>
        <v>-437.534013676119</v>
      </c>
      <c r="Q17" s="74">
        <f t="shared" si="3"/>
        <v>-655.55231855533725</v>
      </c>
      <c r="R17" s="403">
        <f>+B17-'[62]Input for SB material (word)'!C386</f>
        <v>0</v>
      </c>
      <c r="S17" s="404">
        <f>+F17-'[62]Input for SB material (word)'!D386</f>
        <v>0</v>
      </c>
      <c r="T17" s="404">
        <f t="shared" si="7"/>
        <v>0</v>
      </c>
      <c r="U17" s="392"/>
      <c r="V17" s="392"/>
      <c r="W17" s="426"/>
    </row>
    <row r="18" spans="1:23" ht="19.5" customHeight="1">
      <c r="A18" s="74" t="s">
        <v>26</v>
      </c>
      <c r="B18" s="74">
        <v>-29.650100013219905</v>
      </c>
      <c r="C18" s="74">
        <v>-112.51675631607299</v>
      </c>
      <c r="D18" s="74">
        <v>-112.51453077488999</v>
      </c>
      <c r="E18" s="74">
        <v>0</v>
      </c>
      <c r="F18" s="324">
        <v>0</v>
      </c>
      <c r="G18" s="74">
        <v>0</v>
      </c>
      <c r="H18" s="74">
        <f>+'[60]Input for SB material (word)'!$D387</f>
        <v>0</v>
      </c>
      <c r="I18" s="74">
        <f>+'[61]Input for SB material (word)'!$D387</f>
        <v>0</v>
      </c>
      <c r="J18" s="171"/>
      <c r="K18" s="74">
        <f t="shared" si="0"/>
        <v>29.650100013219905</v>
      </c>
      <c r="L18" s="74">
        <f t="shared" si="4"/>
        <v>-82.866656302853073</v>
      </c>
      <c r="M18" s="74">
        <f t="shared" si="1"/>
        <v>2.2255411829945615E-3</v>
      </c>
      <c r="N18" s="74">
        <f t="shared" si="5"/>
        <v>112.51453077488999</v>
      </c>
      <c r="O18" s="74">
        <f>-'[61]P&amp;L YTD LOCAL'!$DQ$86/1000000</f>
        <v>769.02744040667108</v>
      </c>
      <c r="P18" s="74">
        <f t="shared" si="11"/>
        <v>0</v>
      </c>
      <c r="Q18" s="74">
        <f>+I18-H18</f>
        <v>0</v>
      </c>
      <c r="R18" s="403">
        <f>+B18-'[62]Input for SB material (word)'!C387</f>
        <v>0</v>
      </c>
      <c r="S18" s="404">
        <f>+F18-'[62]Input for SB material (word)'!D387</f>
        <v>0</v>
      </c>
      <c r="T18" s="404">
        <f t="shared" si="7"/>
        <v>0</v>
      </c>
      <c r="U18" s="392"/>
      <c r="V18" s="392"/>
      <c r="W18" s="426">
        <f>+N18-L18</f>
        <v>195.38118707774305</v>
      </c>
    </row>
    <row r="19" spans="1:23" ht="19.5" customHeight="1">
      <c r="A19" s="74" t="s">
        <v>27</v>
      </c>
      <c r="B19" s="74">
        <v>-0.48566947148003858</v>
      </c>
      <c r="C19" s="74">
        <v>0</v>
      </c>
      <c r="D19" s="74">
        <v>0</v>
      </c>
      <c r="E19" s="74">
        <v>-29.488812709999994</v>
      </c>
      <c r="F19" s="324">
        <v>-0.55773864306788701</v>
      </c>
      <c r="G19" s="74">
        <v>0</v>
      </c>
      <c r="H19" s="74">
        <f>+'[60]Input for SB material (word)'!$D388</f>
        <v>0</v>
      </c>
      <c r="I19" s="74">
        <f>+'[61]Input for SB material (word)'!$D388</f>
        <v>0</v>
      </c>
      <c r="J19" s="171"/>
      <c r="K19" s="74">
        <f t="shared" si="0"/>
        <v>-7.2069171587848424E-2</v>
      </c>
      <c r="L19" s="74">
        <f>+C19-B19</f>
        <v>0.48566947148003858</v>
      </c>
      <c r="M19" s="74">
        <f t="shared" si="1"/>
        <v>0</v>
      </c>
      <c r="N19" s="74">
        <f t="shared" si="5"/>
        <v>-29.488812709999994</v>
      </c>
      <c r="O19" s="74">
        <f>+'[61]Input for SB material (word)'!$D297</f>
        <v>1208.1091300320438</v>
      </c>
      <c r="P19" s="74">
        <f t="shared" si="11"/>
        <v>0</v>
      </c>
      <c r="Q19" s="74">
        <f>+I19-H19</f>
        <v>0</v>
      </c>
      <c r="R19" s="403">
        <f>+B19-'[62]Input for SB material (word)'!C388</f>
        <v>0</v>
      </c>
      <c r="S19" s="404">
        <f>+F19-'[62]Input for SB material (word)'!D388</f>
        <v>0</v>
      </c>
      <c r="T19" s="404">
        <f t="shared" si="7"/>
        <v>0</v>
      </c>
      <c r="U19" s="392"/>
      <c r="V19" s="392"/>
      <c r="W19" s="426"/>
    </row>
    <row r="20" spans="1:23" ht="19.5" customHeight="1">
      <c r="A20" s="76" t="s">
        <v>28</v>
      </c>
      <c r="B20" s="76">
        <f t="shared" ref="B20:E20" si="16">SUM(B17:B19)</f>
        <v>-310.20687488537374</v>
      </c>
      <c r="C20" s="76">
        <f t="shared" si="16"/>
        <v>-674.86898333173826</v>
      </c>
      <c r="D20" s="76">
        <f t="shared" si="16"/>
        <v>-1020.0898573313963</v>
      </c>
      <c r="E20" s="76">
        <f t="shared" si="16"/>
        <v>-1488.7101407586708</v>
      </c>
      <c r="F20" s="326">
        <f t="shared" ref="F20:I20" si="17">SUM(F17:F19)</f>
        <v>-370.40132933709219</v>
      </c>
      <c r="G20" s="76">
        <f t="shared" si="17"/>
        <v>-687.83065290853028</v>
      </c>
      <c r="H20" s="76">
        <f t="shared" si="17"/>
        <v>-1125.3646665846493</v>
      </c>
      <c r="I20" s="76">
        <f t="shared" si="17"/>
        <v>-1780.9169851399865</v>
      </c>
      <c r="J20" s="171"/>
      <c r="K20" s="76">
        <f t="shared" si="0"/>
        <v>-60.194454451718457</v>
      </c>
      <c r="L20" s="76">
        <f t="shared" si="4"/>
        <v>-364.66210844636453</v>
      </c>
      <c r="M20" s="76">
        <f t="shared" si="1"/>
        <v>-345.22087399965801</v>
      </c>
      <c r="N20" s="76">
        <f t="shared" si="5"/>
        <v>-468.62028342727456</v>
      </c>
      <c r="O20" s="74">
        <f>+'[61]Input for SB material (word)'!$D298</f>
        <v>940.99478252730148</v>
      </c>
      <c r="P20" s="76">
        <f t="shared" si="11"/>
        <v>-437.534013676119</v>
      </c>
      <c r="Q20" s="76">
        <f t="shared" si="3"/>
        <v>-655.55231855533725</v>
      </c>
      <c r="R20" s="403">
        <f>+B20-'[62]Input for SB material (word)'!C389</f>
        <v>0</v>
      </c>
      <c r="S20" s="404">
        <f>+F20-'[62]Input for SB material (word)'!D389</f>
        <v>0</v>
      </c>
      <c r="T20" s="404">
        <f t="shared" si="7"/>
        <v>0</v>
      </c>
      <c r="U20" s="392"/>
      <c r="V20" s="392"/>
      <c r="W20" s="426">
        <f>+N20-L20</f>
        <v>-103.95817498091003</v>
      </c>
    </row>
    <row r="21" spans="1:23" ht="19.5" customHeight="1">
      <c r="A21" s="75" t="s">
        <v>29</v>
      </c>
      <c r="B21" s="75">
        <f t="shared" ref="B21:E21" si="18">B16+B20</f>
        <v>-304.37499956878486</v>
      </c>
      <c r="C21" s="75">
        <f t="shared" si="18"/>
        <v>-461.12790311943189</v>
      </c>
      <c r="D21" s="75">
        <f t="shared" si="18"/>
        <v>-803.21366942417626</v>
      </c>
      <c r="E21" s="75">
        <f t="shared" si="18"/>
        <v>-1305.8931540202179</v>
      </c>
      <c r="F21" s="325">
        <f t="shared" ref="F21:I21" si="19">F16+F20</f>
        <v>-282.88426868854674</v>
      </c>
      <c r="G21" s="75">
        <f t="shared" si="19"/>
        <v>360.54451931838366</v>
      </c>
      <c r="H21" s="75">
        <f t="shared" si="19"/>
        <v>-71.125092194375384</v>
      </c>
      <c r="I21" s="75">
        <f t="shared" si="19"/>
        <v>-742.73344758261874</v>
      </c>
      <c r="J21" s="171"/>
      <c r="K21" s="75">
        <f t="shared" si="0"/>
        <v>21.490730880238118</v>
      </c>
      <c r="L21" s="75">
        <f t="shared" si="4"/>
        <v>-156.75290355064703</v>
      </c>
      <c r="M21" s="75">
        <f t="shared" si="1"/>
        <v>-342.08576630474437</v>
      </c>
      <c r="N21" s="75">
        <f t="shared" si="5"/>
        <v>-502.67948459604168</v>
      </c>
      <c r="O21" s="75">
        <f>+'[61]Input for SB material (word)'!$D299</f>
        <v>-93.019803866878007</v>
      </c>
      <c r="P21" s="75">
        <f t="shared" si="11"/>
        <v>-431.66961151275905</v>
      </c>
      <c r="Q21" s="75">
        <f t="shared" si="3"/>
        <v>-671.60835538824335</v>
      </c>
      <c r="R21" s="403">
        <f>+B21-'[62]Input for SB material (word)'!C390</f>
        <v>0</v>
      </c>
      <c r="S21" s="404">
        <f>+F21-'[62]Input for SB material (word)'!D390</f>
        <v>0</v>
      </c>
      <c r="T21" s="404">
        <f t="shared" si="7"/>
        <v>0</v>
      </c>
      <c r="U21" s="392"/>
      <c r="V21" s="392"/>
      <c r="W21" s="426"/>
    </row>
    <row r="22" spans="1:23" ht="19.5" customHeight="1">
      <c r="A22" s="76" t="s">
        <v>30</v>
      </c>
      <c r="B22" s="164"/>
      <c r="C22" s="76"/>
      <c r="D22" s="76"/>
      <c r="E22" s="76"/>
      <c r="F22" s="164"/>
      <c r="G22" s="76"/>
      <c r="H22" s="76"/>
      <c r="I22" s="76"/>
      <c r="J22" s="171"/>
      <c r="K22" s="76"/>
      <c r="L22" s="76"/>
      <c r="M22" s="76"/>
      <c r="N22" s="76"/>
      <c r="O22" s="74"/>
      <c r="P22" s="76"/>
      <c r="Q22" s="76"/>
      <c r="R22" s="403">
        <f>+B22-'[62]Input for SB material (word)'!C391</f>
        <v>0</v>
      </c>
      <c r="S22" s="404">
        <f>+F22-'[62]Input for SB material (word)'!D391</f>
        <v>0</v>
      </c>
      <c r="T22" s="404">
        <f t="shared" si="7"/>
        <v>0</v>
      </c>
      <c r="U22" s="392"/>
      <c r="V22" s="392"/>
      <c r="W22" s="426"/>
    </row>
    <row r="23" spans="1:23" ht="19.5" customHeight="1">
      <c r="A23" s="74" t="s">
        <v>31</v>
      </c>
      <c r="B23" s="74">
        <v>-22.911389439999997</v>
      </c>
      <c r="C23" s="74">
        <v>-33.836180909999996</v>
      </c>
      <c r="D23" s="74">
        <v>-42.506276909999997</v>
      </c>
      <c r="E23" s="74">
        <v>-66.022727579999994</v>
      </c>
      <c r="F23" s="324">
        <v>-48.059837999999999</v>
      </c>
      <c r="G23" s="74">
        <v>-58.228447000000003</v>
      </c>
      <c r="H23" s="74">
        <f>+'[60]Input for SB material (word)'!$D392</f>
        <v>-57.293261000000001</v>
      </c>
      <c r="I23" s="74">
        <f>+'[61]Input for SB material (word)'!$D392</f>
        <v>-63.858066999999998</v>
      </c>
      <c r="J23" s="171"/>
      <c r="K23" s="74">
        <f t="shared" ref="K23:K32" si="20">+F23-B23</f>
        <v>-25.148448560000002</v>
      </c>
      <c r="L23" s="74">
        <f t="shared" si="4"/>
        <v>-10.924791469999999</v>
      </c>
      <c r="M23" s="74">
        <f t="shared" ref="M23:M32" si="21">+D23-C23</f>
        <v>-8.6700960000000009</v>
      </c>
      <c r="N23" s="74">
        <f t="shared" si="5"/>
        <v>-23.516450669999998</v>
      </c>
      <c r="O23" s="74">
        <f>+G23-F23</f>
        <v>-10.168609000000004</v>
      </c>
      <c r="P23" s="74">
        <f>+H23-G23</f>
        <v>0.93518600000000163</v>
      </c>
      <c r="Q23" s="74">
        <f>+I23-H23</f>
        <v>-6.5648059999999973</v>
      </c>
      <c r="R23" s="403">
        <f>+B23-'[62]Input for SB material (word)'!C392</f>
        <v>0</v>
      </c>
      <c r="S23" s="404">
        <f>+F23-'[62]Input for SB material (word)'!D392</f>
        <v>0</v>
      </c>
      <c r="T23" s="404">
        <f t="shared" si="7"/>
        <v>0</v>
      </c>
      <c r="U23" s="392"/>
      <c r="V23" s="392"/>
      <c r="W23" s="426"/>
    </row>
    <row r="24" spans="1:23" ht="19.5" customHeight="1">
      <c r="A24" s="74" t="s">
        <v>32</v>
      </c>
      <c r="B24" s="74">
        <v>-0.85626752138585993</v>
      </c>
      <c r="C24" s="74">
        <v>-809.74407178827926</v>
      </c>
      <c r="D24" s="74">
        <v>-817.52388828988933</v>
      </c>
      <c r="E24" s="74">
        <v>-818.38390567563897</v>
      </c>
      <c r="F24" s="324">
        <v>-8.8920044154640485E-2</v>
      </c>
      <c r="G24" s="74">
        <v>-0.11805916558944057</v>
      </c>
      <c r="H24" s="74">
        <f>+'[60]Input for SB material (word)'!$D393</f>
        <v>-642.91944479693188</v>
      </c>
      <c r="I24" s="74">
        <f>+'[61]Input for SB material (word)'!$D393</f>
        <v>-646.33356070554271</v>
      </c>
      <c r="J24" s="171"/>
      <c r="K24" s="74">
        <f t="shared" si="20"/>
        <v>0.76734747723121943</v>
      </c>
      <c r="L24" s="74">
        <f>+C24-B24</f>
        <v>-808.88780426689334</v>
      </c>
      <c r="M24" s="74">
        <f t="shared" ref="M24:M26" si="22">+D24-C24</f>
        <v>-7.7798165016100711</v>
      </c>
      <c r="N24" s="74">
        <f t="shared" ref="N24:N26" si="23">+E24-D24</f>
        <v>-0.86001738574964293</v>
      </c>
      <c r="O24" s="74">
        <f t="shared" ref="O24:O26" si="24">+G24-F24</f>
        <v>-2.9139121434800089E-2</v>
      </c>
      <c r="P24" s="74">
        <f t="shared" ref="P24:P26" si="25">+H24-G24</f>
        <v>-642.80138563134244</v>
      </c>
      <c r="Q24" s="74">
        <f t="shared" ref="Q24:Q26" si="26">+I24-H24</f>
        <v>-3.4141159086108246</v>
      </c>
      <c r="R24" s="403">
        <f>+B24-'[62]Input for SB material (word)'!C393</f>
        <v>0</v>
      </c>
      <c r="S24" s="404">
        <f>+F24-'[62]Input for SB material (word)'!D393</f>
        <v>0</v>
      </c>
      <c r="T24" s="404">
        <f t="shared" si="7"/>
        <v>0</v>
      </c>
      <c r="U24" s="392"/>
      <c r="V24" s="392"/>
      <c r="W24" s="426"/>
    </row>
    <row r="25" spans="1:23" ht="19.5" customHeight="1">
      <c r="A25" s="74" t="s">
        <v>33</v>
      </c>
      <c r="B25" s="74">
        <v>-55.790176147273051</v>
      </c>
      <c r="C25" s="74">
        <v>-165.66690011377011</v>
      </c>
      <c r="D25" s="74">
        <v>-249.19025214271866</v>
      </c>
      <c r="E25" s="74">
        <v>-344.74599533002964</v>
      </c>
      <c r="F25" s="324">
        <v>-97.914809395266559</v>
      </c>
      <c r="G25" s="74">
        <v>-191.52634035958997</v>
      </c>
      <c r="H25" s="74">
        <f>+'[60]Input for SB material (word)'!$D394</f>
        <v>-281.25456058565788</v>
      </c>
      <c r="I25" s="74">
        <f>+'[61]Input for SB material (word)'!$D394</f>
        <v>-370.78501218213643</v>
      </c>
      <c r="J25" s="171"/>
      <c r="K25" s="74">
        <f t="shared" si="20"/>
        <v>-42.124633247993508</v>
      </c>
      <c r="L25" s="74">
        <f>+C25-B25</f>
        <v>-109.87672396649705</v>
      </c>
      <c r="M25" s="74">
        <f t="shared" si="22"/>
        <v>-83.523352028948551</v>
      </c>
      <c r="N25" s="74">
        <f t="shared" si="23"/>
        <v>-95.555743187310981</v>
      </c>
      <c r="O25" s="74">
        <f t="shared" si="24"/>
        <v>-93.611530964323407</v>
      </c>
      <c r="P25" s="74">
        <f t="shared" si="25"/>
        <v>-89.728220226067918</v>
      </c>
      <c r="Q25" s="74">
        <f t="shared" si="26"/>
        <v>-89.530451596478542</v>
      </c>
      <c r="R25" s="403">
        <f>+B25-'[62]Input for SB material (word)'!C394</f>
        <v>0</v>
      </c>
      <c r="S25" s="404">
        <f>+F25-'[62]Input for SB material (word)'!D394</f>
        <v>0</v>
      </c>
      <c r="T25" s="404">
        <f t="shared" si="7"/>
        <v>0</v>
      </c>
      <c r="U25" s="392"/>
      <c r="V25" s="392"/>
      <c r="W25" s="426">
        <f>+N25-L25</f>
        <v>14.320980779186073</v>
      </c>
    </row>
    <row r="26" spans="1:23" ht="19.5" customHeight="1">
      <c r="A26" s="74" t="s">
        <v>34</v>
      </c>
      <c r="B26" s="74">
        <v>-121.32417540199789</v>
      </c>
      <c r="C26" s="74">
        <v>-207.32972799597175</v>
      </c>
      <c r="D26" s="74">
        <v>-295.30628134043519</v>
      </c>
      <c r="E26" s="74">
        <v>-395.35977120139734</v>
      </c>
      <c r="F26" s="324">
        <v>-121.04325647850794</v>
      </c>
      <c r="G26" s="74">
        <v>-231.82635347544016</v>
      </c>
      <c r="H26" s="74">
        <f>+'[60]Input for SB material (word)'!$D395</f>
        <v>-336.53292376309832</v>
      </c>
      <c r="I26" s="74">
        <f>+'[61]Input for SB material (word)'!$D395</f>
        <v>-457.07378056306322</v>
      </c>
      <c r="J26" s="171"/>
      <c r="K26" s="74">
        <f t="shared" si="20"/>
        <v>0.28091892348994918</v>
      </c>
      <c r="L26" s="74">
        <f>+C26-B26</f>
        <v>-86.00555259397386</v>
      </c>
      <c r="M26" s="74">
        <f t="shared" si="22"/>
        <v>-87.97655334446344</v>
      </c>
      <c r="N26" s="74">
        <f t="shared" si="23"/>
        <v>-100.05348986096215</v>
      </c>
      <c r="O26" s="74">
        <f t="shared" si="24"/>
        <v>-110.78309699693222</v>
      </c>
      <c r="P26" s="74">
        <f t="shared" si="25"/>
        <v>-104.70657028765817</v>
      </c>
      <c r="Q26" s="74">
        <f t="shared" si="26"/>
        <v>-120.5408567999649</v>
      </c>
      <c r="R26" s="403">
        <f>+B26-'[62]Input for SB material (word)'!C395</f>
        <v>0</v>
      </c>
      <c r="S26" s="404">
        <f>+F26-'[62]Input for SB material (word)'!D395</f>
        <v>0</v>
      </c>
      <c r="T26" s="404">
        <f t="shared" si="7"/>
        <v>0</v>
      </c>
      <c r="U26" s="392"/>
      <c r="V26" s="392"/>
      <c r="W26" s="426"/>
    </row>
    <row r="27" spans="1:23" s="135" customFormat="1" ht="19.5" customHeight="1">
      <c r="A27" s="76" t="s">
        <v>35</v>
      </c>
      <c r="B27" s="76">
        <f t="shared" ref="B27:E27" si="27">+SUM(B23:B26)</f>
        <v>-200.88200851065682</v>
      </c>
      <c r="C27" s="76">
        <f t="shared" si="27"/>
        <v>-1216.5768808080211</v>
      </c>
      <c r="D27" s="76">
        <f t="shared" si="27"/>
        <v>-1404.5266986830432</v>
      </c>
      <c r="E27" s="76">
        <f t="shared" si="27"/>
        <v>-1624.512399787066</v>
      </c>
      <c r="F27" s="326">
        <f t="shared" ref="F27:I27" si="28">+SUM(F23:F26)</f>
        <v>-267.10682391792915</v>
      </c>
      <c r="G27" s="76">
        <f t="shared" si="28"/>
        <v>-481.69920000061956</v>
      </c>
      <c r="H27" s="76">
        <f t="shared" si="28"/>
        <v>-1318.0001901456881</v>
      </c>
      <c r="I27" s="76">
        <f t="shared" si="28"/>
        <v>-1538.0504204507424</v>
      </c>
      <c r="J27" s="171"/>
      <c r="K27" s="76">
        <f>+F27-B27</f>
        <v>-66.224815407272331</v>
      </c>
      <c r="L27" s="326">
        <f t="shared" ref="L27:Q27" si="29">+SUM(L23:L26)</f>
        <v>-1015.6948722973642</v>
      </c>
      <c r="M27" s="326">
        <f t="shared" si="29"/>
        <v>-187.94981787502206</v>
      </c>
      <c r="N27" s="326">
        <f t="shared" si="29"/>
        <v>-219.98570110402278</v>
      </c>
      <c r="O27" s="326">
        <f t="shared" si="29"/>
        <v>-214.59237608269041</v>
      </c>
      <c r="P27" s="326">
        <f t="shared" si="29"/>
        <v>-836.30099014506845</v>
      </c>
      <c r="Q27" s="326">
        <f t="shared" si="29"/>
        <v>-220.05023030505427</v>
      </c>
      <c r="R27" s="403">
        <f>+B27-'[62]Input for SB material (word)'!C396</f>
        <v>0</v>
      </c>
      <c r="S27" s="404">
        <f>+F27-'[62]Input for SB material (word)'!D396</f>
        <v>0</v>
      </c>
      <c r="T27" s="404">
        <f t="shared" si="7"/>
        <v>0</v>
      </c>
      <c r="U27" s="392"/>
      <c r="V27" s="392"/>
      <c r="W27" s="426"/>
    </row>
    <row r="28" spans="1:23" ht="19.5" customHeight="1">
      <c r="A28" s="75" t="s">
        <v>36</v>
      </c>
      <c r="B28" s="75">
        <f t="shared" ref="B28:E28" si="30">B22+B27</f>
        <v>-200.88200851065682</v>
      </c>
      <c r="C28" s="75">
        <f t="shared" si="30"/>
        <v>-1216.5768808080211</v>
      </c>
      <c r="D28" s="75">
        <f t="shared" si="30"/>
        <v>-1404.5266986830432</v>
      </c>
      <c r="E28" s="75">
        <f t="shared" si="30"/>
        <v>-1624.512399787066</v>
      </c>
      <c r="F28" s="325">
        <f>F22+F27</f>
        <v>-267.10682391792915</v>
      </c>
      <c r="G28" s="75">
        <f t="shared" ref="G28:I28" si="31">G22+G27</f>
        <v>-481.69920000061956</v>
      </c>
      <c r="H28" s="75">
        <f t="shared" si="31"/>
        <v>-1318.0001901456881</v>
      </c>
      <c r="I28" s="75">
        <f t="shared" si="31"/>
        <v>-1538.0504204507424</v>
      </c>
      <c r="J28" s="171"/>
      <c r="K28" s="75">
        <f t="shared" si="20"/>
        <v>-66.224815407272331</v>
      </c>
      <c r="L28" s="325">
        <f t="shared" ref="L28:Q28" si="32">L22+L27</f>
        <v>-1015.6948722973642</v>
      </c>
      <c r="M28" s="325">
        <f t="shared" si="32"/>
        <v>-187.94981787502206</v>
      </c>
      <c r="N28" s="325">
        <f t="shared" si="32"/>
        <v>-219.98570110402278</v>
      </c>
      <c r="O28" s="325">
        <f t="shared" si="32"/>
        <v>-214.59237608269041</v>
      </c>
      <c r="P28" s="325">
        <f t="shared" si="32"/>
        <v>-836.30099014506845</v>
      </c>
      <c r="Q28" s="325">
        <f t="shared" si="32"/>
        <v>-220.05023030505427</v>
      </c>
      <c r="R28" s="403">
        <f>+B28-'[62]Input for SB material (word)'!C397</f>
        <v>0</v>
      </c>
      <c r="S28" s="404">
        <f>+F28-'[62]Input for SB material (word)'!D397</f>
        <v>0</v>
      </c>
      <c r="T28" s="404">
        <f t="shared" si="7"/>
        <v>0</v>
      </c>
      <c r="U28" s="392"/>
      <c r="V28" s="392"/>
      <c r="W28" s="426"/>
    </row>
    <row r="29" spans="1:23" ht="19.5" customHeight="1">
      <c r="A29" s="76" t="s">
        <v>60</v>
      </c>
      <c r="B29" s="76">
        <v>2.8167958500000001</v>
      </c>
      <c r="C29" s="76">
        <v>-0.82981162196472158</v>
      </c>
      <c r="D29" s="76">
        <v>3.1863595600000014</v>
      </c>
      <c r="E29" s="76">
        <v>2.9201387600000004</v>
      </c>
      <c r="F29" s="326">
        <v>6.8042977699999998</v>
      </c>
      <c r="G29" s="76">
        <v>-4.0114361799999996</v>
      </c>
      <c r="H29" s="76">
        <f>+'[60]Input for SB material (word)'!$D398</f>
        <v>-9.5865875763590331</v>
      </c>
      <c r="I29" s="74">
        <f>+'[61]Input for SB material (word)'!$D398</f>
        <v>-8.8855544421142465</v>
      </c>
      <c r="J29" s="171"/>
      <c r="K29" s="76">
        <f t="shared" si="20"/>
        <v>3.9875019199999997</v>
      </c>
      <c r="L29" s="76">
        <f t="shared" si="4"/>
        <v>-3.6466074719647219</v>
      </c>
      <c r="M29" s="76">
        <f t="shared" si="21"/>
        <v>4.0161711819647232</v>
      </c>
      <c r="N29" s="76">
        <f t="shared" si="5"/>
        <v>-0.26622080000000103</v>
      </c>
      <c r="O29" s="74">
        <f>+'[61]Input for SB material (word)'!$D306</f>
        <v>138.80300838279712</v>
      </c>
      <c r="P29" s="76">
        <f t="shared" ref="P29:P32" si="33">+H29-G29</f>
        <v>-5.5751513963590336</v>
      </c>
      <c r="Q29" s="76">
        <f>+I29-H29</f>
        <v>0.70103313424478664</v>
      </c>
      <c r="R29" s="403">
        <f>+B29-'[62]Input for SB material (word)'!C398</f>
        <v>0</v>
      </c>
      <c r="S29" s="404">
        <f>+F29-'[62]Input for SB material (word)'!D398</f>
        <v>0</v>
      </c>
      <c r="T29" s="404">
        <f t="shared" si="7"/>
        <v>0</v>
      </c>
      <c r="U29" s="392"/>
      <c r="V29" s="392"/>
      <c r="W29" s="426">
        <f>+N29-L29</f>
        <v>3.3803866719647209</v>
      </c>
    </row>
    <row r="30" spans="1:23" ht="19.5" customHeight="1">
      <c r="A30" s="74" t="s">
        <v>37</v>
      </c>
      <c r="B30" s="74">
        <v>3136.6181990199998</v>
      </c>
      <c r="C30" s="74">
        <v>3136.6181990299992</v>
      </c>
      <c r="D30" s="74">
        <v>3136.6181990080345</v>
      </c>
      <c r="E30" s="74">
        <v>3136.6181990199998</v>
      </c>
      <c r="F30" s="324">
        <v>2762.1362742084307</v>
      </c>
      <c r="G30" s="74">
        <v>2762.1362742084307</v>
      </c>
      <c r="H30" s="74">
        <f>+'[60]Input for SB material (word)'!$D399</f>
        <v>2762.1362742084307</v>
      </c>
      <c r="I30" s="74">
        <f>+'[61]Input for SB material (word)'!$D399</f>
        <v>2762.1362742084307</v>
      </c>
      <c r="J30" s="171"/>
      <c r="K30" s="74">
        <f>+F30-B30</f>
        <v>-374.48192481156912</v>
      </c>
      <c r="L30" s="74">
        <f t="shared" si="4"/>
        <v>9.9994394986424595E-9</v>
      </c>
      <c r="M30" s="74">
        <f t="shared" si="21"/>
        <v>-2.1964751795167103E-8</v>
      </c>
      <c r="N30" s="74">
        <f t="shared" si="5"/>
        <v>1.1965312296524644E-8</v>
      </c>
      <c r="O30" s="74">
        <f t="shared" si="13"/>
        <v>0</v>
      </c>
      <c r="P30" s="74">
        <f t="shared" si="33"/>
        <v>0</v>
      </c>
      <c r="Q30" s="74">
        <f t="shared" ref="Q30:Q31" si="34">+I30-H30</f>
        <v>0</v>
      </c>
      <c r="R30" s="403">
        <f>+B30-'[62]Input for SB material (word)'!C399</f>
        <v>0</v>
      </c>
      <c r="S30" s="404">
        <f>+F30-'[62]Input for SB material (word)'!D399</f>
        <v>0</v>
      </c>
      <c r="T30" s="404">
        <f t="shared" si="7"/>
        <v>0</v>
      </c>
      <c r="U30" s="392"/>
      <c r="V30" s="392"/>
      <c r="W30" s="426"/>
    </row>
    <row r="31" spans="1:23" ht="17.399999999999999">
      <c r="A31" s="74" t="s">
        <v>38</v>
      </c>
      <c r="B31" s="74">
        <v>56.609635740658291</v>
      </c>
      <c r="C31" s="74">
        <v>-606.31701896428092</v>
      </c>
      <c r="D31" s="74">
        <v>-539.91711480360436</v>
      </c>
      <c r="E31" s="74">
        <v>-374.48192480803465</v>
      </c>
      <c r="F31" s="324">
        <v>-133.71195230528946</v>
      </c>
      <c r="G31" s="74">
        <v>906.96018592823316</v>
      </c>
      <c r="H31" s="74">
        <f>+'[60]Input for SB material (word)'!$D400</f>
        <v>411.9569527562237</v>
      </c>
      <c r="I31" s="74">
        <f>+'[61]Input for SB material (word)'!$D400</f>
        <v>240.72243383816541</v>
      </c>
      <c r="J31" s="171"/>
      <c r="K31" s="74">
        <f>+F31-B31</f>
        <v>-190.32158804594775</v>
      </c>
      <c r="L31" s="74">
        <f>+C31-B31</f>
        <v>-662.92665470493921</v>
      </c>
      <c r="M31" s="74">
        <f t="shared" si="21"/>
        <v>66.399904160676556</v>
      </c>
      <c r="N31" s="74">
        <f t="shared" si="5"/>
        <v>165.43518999556971</v>
      </c>
      <c r="O31" s="74">
        <f>+'[61]Input for SB material (word)'!$D308</f>
        <v>140.12911328353925</v>
      </c>
      <c r="P31" s="74">
        <f t="shared" si="33"/>
        <v>-495.00323317200946</v>
      </c>
      <c r="Q31" s="74">
        <f t="shared" si="34"/>
        <v>-171.23451891805828</v>
      </c>
      <c r="R31" s="403">
        <f>+B31-'[62]Input for SB material (word)'!C400</f>
        <v>0</v>
      </c>
      <c r="S31" s="404">
        <f>+F31-'[62]Input for SB material (word)'!D400</f>
        <v>0</v>
      </c>
      <c r="T31" s="404">
        <f t="shared" si="7"/>
        <v>0</v>
      </c>
      <c r="U31" s="392"/>
      <c r="V31" s="392"/>
      <c r="W31" s="426"/>
    </row>
    <row r="32" spans="1:23" ht="19.5" customHeight="1">
      <c r="A32" s="349" t="s">
        <v>39</v>
      </c>
      <c r="B32" s="349">
        <f t="shared" ref="B32:E32" si="35">+B30+B31</f>
        <v>3193.227834760658</v>
      </c>
      <c r="C32" s="349">
        <f t="shared" si="35"/>
        <v>2530.3011800657182</v>
      </c>
      <c r="D32" s="349">
        <f t="shared" si="35"/>
        <v>2596.7010842044301</v>
      </c>
      <c r="E32" s="349">
        <f t="shared" si="35"/>
        <v>2762.136274211965</v>
      </c>
      <c r="F32" s="369">
        <f t="shared" ref="F32:I32" si="36">+F30+F31</f>
        <v>2628.4243219031414</v>
      </c>
      <c r="G32" s="349">
        <f t="shared" si="36"/>
        <v>3669.0964601366641</v>
      </c>
      <c r="H32" s="349">
        <f t="shared" si="36"/>
        <v>3174.0932269646546</v>
      </c>
      <c r="I32" s="349">
        <f t="shared" si="36"/>
        <v>3002.8587080465959</v>
      </c>
      <c r="J32" s="171"/>
      <c r="K32" s="349">
        <f t="shared" si="20"/>
        <v>-564.80351285751658</v>
      </c>
      <c r="L32" s="349">
        <f>+C32-B32</f>
        <v>-662.92665469493977</v>
      </c>
      <c r="M32" s="349">
        <f t="shared" si="21"/>
        <v>66.399904138711918</v>
      </c>
      <c r="N32" s="349">
        <f t="shared" si="5"/>
        <v>165.43519000753486</v>
      </c>
      <c r="O32" s="349">
        <f>+G32-F32</f>
        <v>1040.6721382335227</v>
      </c>
      <c r="P32" s="349">
        <f t="shared" si="33"/>
        <v>-495.00323317200946</v>
      </c>
      <c r="Q32" s="349">
        <f>+I32-H32</f>
        <v>-171.23451891805871</v>
      </c>
      <c r="R32" s="403">
        <f>+B32-'[62]Input for SB material (word)'!C401</f>
        <v>0</v>
      </c>
      <c r="S32" s="404">
        <f>+F32-'[62]Input for SB material (word)'!D401</f>
        <v>0</v>
      </c>
      <c r="T32" s="404">
        <f t="shared" si="7"/>
        <v>0</v>
      </c>
      <c r="U32" s="392"/>
      <c r="V32" s="392"/>
      <c r="W32" s="426"/>
    </row>
    <row r="33" spans="1:23" ht="12.75" customHeight="1">
      <c r="N33" s="37"/>
      <c r="O33" s="74"/>
      <c r="T33" s="404"/>
      <c r="W33" s="37">
        <f>+N33-L33</f>
        <v>0</v>
      </c>
    </row>
    <row r="34" spans="1:23" ht="12.75" customHeight="1">
      <c r="A34" s="444"/>
      <c r="B34" s="444"/>
      <c r="C34" s="444"/>
      <c r="D34" s="444"/>
      <c r="E34" s="444"/>
      <c r="F34" s="444"/>
      <c r="G34" s="444"/>
      <c r="H34" s="444"/>
      <c r="I34" s="118"/>
      <c r="J34" s="165"/>
      <c r="K34" s="118"/>
      <c r="L34" s="165"/>
      <c r="M34" s="118"/>
      <c r="N34" s="118"/>
      <c r="O34" s="118"/>
      <c r="P34" s="118"/>
      <c r="Q34" s="118"/>
      <c r="R34" s="405"/>
    </row>
    <row r="35" spans="1:23" ht="39" customHeight="1">
      <c r="A35" s="444"/>
      <c r="B35" s="444"/>
      <c r="C35" s="444"/>
      <c r="D35" s="444"/>
      <c r="E35" s="444"/>
      <c r="F35" s="444"/>
      <c r="G35" s="444"/>
      <c r="H35" s="444"/>
      <c r="I35" s="118"/>
      <c r="J35" s="165"/>
      <c r="K35" s="118"/>
      <c r="L35" s="165"/>
      <c r="M35" s="118"/>
      <c r="N35" s="118"/>
      <c r="O35" s="118"/>
      <c r="P35" s="118"/>
      <c r="Q35" s="118"/>
      <c r="R35" s="405"/>
    </row>
    <row r="36" spans="1:23" ht="17.399999999999999">
      <c r="N36" s="37"/>
      <c r="O36" s="74"/>
    </row>
    <row r="37" spans="1:23">
      <c r="N37" s="37"/>
      <c r="O37" s="37"/>
    </row>
    <row r="38" spans="1:23">
      <c r="B38" s="63"/>
      <c r="F38" s="63"/>
      <c r="G38" s="119"/>
      <c r="H38" s="119"/>
      <c r="I38" s="119"/>
      <c r="K38" s="119"/>
      <c r="L38" s="63"/>
      <c r="M38" s="119"/>
      <c r="N38" s="119"/>
      <c r="O38" s="119"/>
      <c r="P38" s="119"/>
      <c r="Q38" s="119"/>
    </row>
    <row r="39" spans="1:23">
      <c r="N39" s="37"/>
      <c r="O39" s="37"/>
      <c r="W39" s="37">
        <f>+N39-L39</f>
        <v>0</v>
      </c>
    </row>
    <row r="42" spans="1:23" ht="17.399999999999999">
      <c r="A42" s="74"/>
      <c r="B42" s="63"/>
      <c r="C42" s="63"/>
      <c r="D42" s="63"/>
      <c r="E42" s="63"/>
      <c r="F42" s="63"/>
      <c r="G42" s="119"/>
      <c r="H42" s="119"/>
      <c r="I42" s="119"/>
      <c r="K42" s="119"/>
      <c r="L42" s="63"/>
      <c r="M42" s="119"/>
      <c r="N42" s="63"/>
      <c r="O42" s="63"/>
      <c r="P42" s="119"/>
      <c r="Q42" s="119"/>
    </row>
    <row r="43" spans="1:23" ht="17.399999999999999">
      <c r="A43" s="74"/>
      <c r="B43" s="69"/>
      <c r="C43" s="69"/>
      <c r="D43" s="69"/>
      <c r="E43" s="69"/>
      <c r="F43" s="69"/>
      <c r="G43" s="120"/>
      <c r="H43" s="120"/>
      <c r="I43" s="120"/>
      <c r="K43" s="120"/>
      <c r="L43" s="69"/>
      <c r="M43" s="120"/>
      <c r="N43" s="69"/>
      <c r="O43" s="69"/>
      <c r="P43" s="120"/>
      <c r="Q43" s="120"/>
    </row>
    <row r="44" spans="1:23" s="73" customFormat="1" ht="17.399999999999999">
      <c r="A44" s="74"/>
      <c r="B44" s="69"/>
      <c r="C44" s="69"/>
      <c r="D44" s="69"/>
      <c r="E44" s="69"/>
      <c r="F44" s="69"/>
      <c r="G44" s="120"/>
      <c r="H44" s="120"/>
      <c r="I44" s="120"/>
      <c r="J44" s="28"/>
      <c r="K44" s="120"/>
      <c r="L44" s="69"/>
      <c r="M44" s="120"/>
      <c r="N44" s="69"/>
      <c r="O44" s="69"/>
      <c r="P44" s="120"/>
      <c r="Q44" s="120"/>
      <c r="R44" s="406"/>
      <c r="S44" s="406"/>
      <c r="T44" s="406"/>
      <c r="U44" s="393"/>
      <c r="V44" s="393"/>
      <c r="W44" s="166"/>
    </row>
    <row r="45" spans="1:23" ht="17.399999999999999">
      <c r="A45" s="74"/>
      <c r="B45" s="69"/>
      <c r="C45" s="69"/>
      <c r="D45" s="69"/>
      <c r="E45" s="69"/>
      <c r="F45" s="69"/>
      <c r="G45" s="120"/>
      <c r="H45" s="120"/>
      <c r="I45" s="120"/>
      <c r="K45" s="120"/>
      <c r="L45" s="69"/>
      <c r="M45" s="120"/>
      <c r="N45" s="69"/>
      <c r="O45" s="69"/>
      <c r="P45" s="120"/>
      <c r="Q45" s="120"/>
    </row>
    <row r="46" spans="1:23">
      <c r="A46" s="166"/>
      <c r="B46" s="72"/>
      <c r="C46" s="72"/>
      <c r="D46" s="72"/>
      <c r="E46" s="72"/>
      <c r="F46" s="72"/>
      <c r="G46" s="121"/>
      <c r="H46" s="121"/>
      <c r="I46" s="121"/>
      <c r="J46" s="73"/>
      <c r="K46" s="121"/>
      <c r="L46" s="72"/>
      <c r="M46" s="121"/>
      <c r="N46" s="72"/>
      <c r="O46" s="72"/>
      <c r="P46" s="121"/>
      <c r="Q46" s="121"/>
    </row>
  </sheetData>
  <mergeCells count="1">
    <mergeCell ref="A34:H35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3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249977111117893"/>
    <pageSetUpPr fitToPage="1"/>
  </sheetPr>
  <dimension ref="A1:AG39"/>
  <sheetViews>
    <sheetView showGridLines="0" view="pageBreakPreview" zoomScale="80" zoomScaleNormal="80" zoomScaleSheetLayoutView="80" workbookViewId="0">
      <pane xSplit="1" ySplit="4" topLeftCell="F5" activePane="bottomRight" state="frozen"/>
      <selection activeCell="J15" sqref="J15"/>
      <selection pane="topRight" activeCell="J15" sqref="J15"/>
      <selection pane="bottomLeft" activeCell="J15" sqref="J15"/>
      <selection pane="bottomRight" activeCell="L16" sqref="L16"/>
    </sheetView>
  </sheetViews>
  <sheetFormatPr defaultColWidth="9.109375" defaultRowHeight="13.2" outlineLevelCol="1"/>
  <cols>
    <col min="1" max="1" width="30.88671875" style="37" customWidth="1"/>
    <col min="2" max="4" width="12.109375" style="28" customWidth="1"/>
    <col min="5" max="6" width="13.33203125" style="28" customWidth="1"/>
    <col min="7" max="8" width="12.33203125" style="28" customWidth="1"/>
    <col min="9" max="11" width="12.109375" style="28" customWidth="1"/>
    <col min="12" max="13" width="13.33203125" style="28" customWidth="1"/>
    <col min="14" max="15" width="11.88671875" style="28" customWidth="1"/>
    <col min="16" max="16" width="3.88671875" style="28" customWidth="1"/>
    <col min="17" max="17" width="13.33203125" style="28" hidden="1" customWidth="1" outlineLevel="1"/>
    <col min="18" max="18" width="12.33203125" style="28" customWidth="1" collapsed="1"/>
    <col min="19" max="22" width="12.33203125" style="28" customWidth="1"/>
    <col min="23" max="23" width="12.33203125" style="37" customWidth="1"/>
    <col min="24" max="24" width="8.6640625" style="247" customWidth="1"/>
    <col min="25" max="25" width="7.88671875" style="247" customWidth="1"/>
    <col min="26" max="28" width="5.6640625" style="28" bestFit="1" customWidth="1"/>
    <col min="29" max="29" width="5" style="28" bestFit="1" customWidth="1"/>
    <col min="30" max="30" width="5.88671875" style="28" customWidth="1"/>
    <col min="31" max="31" width="6.5546875" style="28" customWidth="1"/>
    <col min="32" max="16384" width="9.109375" style="28"/>
  </cols>
  <sheetData>
    <row r="1" spans="1:33" ht="17.399999999999999">
      <c r="A1" s="173"/>
    </row>
    <row r="2" spans="1:33" ht="19.5" customHeight="1">
      <c r="A2" s="341" t="s">
        <v>0</v>
      </c>
      <c r="Q2" s="343"/>
      <c r="R2" s="297" t="s">
        <v>152</v>
      </c>
      <c r="S2" s="343"/>
      <c r="T2" s="129"/>
      <c r="U2" s="130"/>
      <c r="V2" s="130"/>
      <c r="W2" s="227"/>
    </row>
    <row r="3" spans="1:33" ht="19.5" customHeight="1">
      <c r="A3" s="446" t="s">
        <v>187</v>
      </c>
      <c r="B3" s="91" t="s">
        <v>156</v>
      </c>
      <c r="C3" s="91" t="s">
        <v>116</v>
      </c>
      <c r="D3" s="91" t="s">
        <v>115</v>
      </c>
      <c r="E3" s="91" t="s">
        <v>118</v>
      </c>
      <c r="F3" s="91" t="s">
        <v>119</v>
      </c>
      <c r="G3" s="91" t="s">
        <v>120</v>
      </c>
      <c r="H3" s="91" t="s">
        <v>121</v>
      </c>
      <c r="I3" s="91" t="s">
        <v>156</v>
      </c>
      <c r="J3" s="91" t="s">
        <v>116</v>
      </c>
      <c r="K3" s="91" t="s">
        <v>115</v>
      </c>
      <c r="L3" s="91" t="s">
        <v>118</v>
      </c>
      <c r="M3" s="91" t="s">
        <v>119</v>
      </c>
      <c r="N3" s="91" t="s">
        <v>120</v>
      </c>
      <c r="O3" s="91" t="s">
        <v>121</v>
      </c>
      <c r="P3" s="307"/>
      <c r="Q3" s="328" t="s">
        <v>156</v>
      </c>
      <c r="R3" s="394" t="s">
        <v>116</v>
      </c>
      <c r="S3" s="394" t="s">
        <v>118</v>
      </c>
      <c r="T3" s="394" t="s">
        <v>120</v>
      </c>
      <c r="U3" s="91" t="s">
        <v>116</v>
      </c>
      <c r="V3" s="400" t="s">
        <v>118</v>
      </c>
      <c r="W3" s="400" t="s">
        <v>120</v>
      </c>
    </row>
    <row r="4" spans="1:33" ht="24.75" customHeight="1">
      <c r="A4" s="447"/>
      <c r="B4" s="92">
        <v>2019</v>
      </c>
      <c r="C4" s="92">
        <v>2019</v>
      </c>
      <c r="D4" s="92">
        <v>2019</v>
      </c>
      <c r="E4" s="92">
        <v>2019</v>
      </c>
      <c r="F4" s="92">
        <v>2019</v>
      </c>
      <c r="G4" s="92">
        <v>2019</v>
      </c>
      <c r="H4" s="92">
        <v>2019</v>
      </c>
      <c r="I4" s="92">
        <v>2020</v>
      </c>
      <c r="J4" s="92">
        <v>2020</v>
      </c>
      <c r="K4" s="92">
        <v>2020</v>
      </c>
      <c r="L4" s="92">
        <v>2020</v>
      </c>
      <c r="M4" s="92">
        <v>2020</v>
      </c>
      <c r="N4" s="92">
        <v>2020</v>
      </c>
      <c r="O4" s="92">
        <v>2020</v>
      </c>
      <c r="P4" s="307"/>
      <c r="Q4" s="92" t="s">
        <v>197</v>
      </c>
      <c r="R4" s="92">
        <v>2019</v>
      </c>
      <c r="S4" s="92">
        <v>2019</v>
      </c>
      <c r="T4" s="92">
        <v>2019</v>
      </c>
      <c r="U4" s="92">
        <v>2020</v>
      </c>
      <c r="V4" s="401">
        <v>2020</v>
      </c>
      <c r="W4" s="401">
        <v>2020</v>
      </c>
    </row>
    <row r="5" spans="1:33" ht="24" customHeight="1">
      <c r="A5" s="158" t="s">
        <v>187</v>
      </c>
      <c r="B5" s="117">
        <v>386.26100129691702</v>
      </c>
      <c r="C5" s="117">
        <f>+D5-B5</f>
        <v>342.76851493308197</v>
      </c>
      <c r="D5" s="117">
        <v>729.02951622999899</v>
      </c>
      <c r="E5" s="117">
        <f>+F5-D5</f>
        <v>356.96933287961292</v>
      </c>
      <c r="F5" s="117">
        <v>1085.9988491096119</v>
      </c>
      <c r="G5" s="117">
        <f>+H5-F5</f>
        <v>814.132107945288</v>
      </c>
      <c r="H5" s="117">
        <v>1900.1309570548999</v>
      </c>
      <c r="I5" s="379">
        <v>413.4758894846567</v>
      </c>
      <c r="J5" s="117">
        <f>+K5-I5</f>
        <v>390.94276490175662</v>
      </c>
      <c r="K5" s="117">
        <v>804.41865438641332</v>
      </c>
      <c r="L5" s="117">
        <f>+M5-K5</f>
        <v>426.2579681771648</v>
      </c>
      <c r="M5" s="117">
        <f>+'[60]Input for SB material (word)'!$D$164</f>
        <v>1230.6766225635781</v>
      </c>
      <c r="N5" s="117">
        <f>+O5-M5</f>
        <v>593.5442307904475</v>
      </c>
      <c r="O5" s="117">
        <f>+'[61]Input for SB material (word)'!$D$55</f>
        <v>1824.2208533540256</v>
      </c>
      <c r="P5" s="37"/>
      <c r="Q5" s="74">
        <f>+I5-B5</f>
        <v>27.214888187739689</v>
      </c>
      <c r="R5" s="74">
        <f>+C5-B5</f>
        <v>-43.492486363835042</v>
      </c>
      <c r="S5" s="74">
        <f>+E5-C5</f>
        <v>14.200817946530947</v>
      </c>
      <c r="T5" s="74">
        <f>+G5-E5</f>
        <v>457.16277506567508</v>
      </c>
      <c r="U5" s="74">
        <f>+J5-I5</f>
        <v>-22.533124582900086</v>
      </c>
      <c r="V5" s="74">
        <f>+L5-J5</f>
        <v>35.31520327540818</v>
      </c>
      <c r="W5" s="74">
        <f>+N5-L5</f>
        <v>167.2862626132827</v>
      </c>
      <c r="X5" s="386">
        <f>+B5-'[62]Input for SB material (word)'!$C$164</f>
        <v>0</v>
      </c>
      <c r="Y5" s="386">
        <f>+I5-'[62]Input for SB material (word)'!$D$164</f>
        <v>0</v>
      </c>
      <c r="Z5" s="153"/>
      <c r="AA5" s="153"/>
      <c r="AB5" s="153"/>
      <c r="AC5" s="168"/>
      <c r="AD5" s="153"/>
      <c r="AE5" s="153"/>
      <c r="AF5" s="169"/>
      <c r="AG5" s="169"/>
    </row>
    <row r="6" spans="1:33" ht="17.399999999999999">
      <c r="A6" s="174" t="s">
        <v>188</v>
      </c>
      <c r="B6" s="176">
        <v>0.21766061979888787</v>
      </c>
      <c r="C6" s="176">
        <f>C5/'HT Group PL '!C12</f>
        <v>0.17848052475560675</v>
      </c>
      <c r="D6" s="176">
        <f>D5/'HT Group PL '!D12</f>
        <v>0.19729717155217344</v>
      </c>
      <c r="E6" s="176">
        <f>E5/'HT Group PL '!E12</f>
        <v>0.17693814828514917</v>
      </c>
      <c r="F6" s="176">
        <f>F5/'HT Group PL '!F12</f>
        <v>0.19010706605308494</v>
      </c>
      <c r="G6" s="176">
        <f>G5/'HT Group PL '!G12</f>
        <v>0.40877030354734206</v>
      </c>
      <c r="H6" s="176">
        <f>H5/'HT Group PL '!H12</f>
        <v>0.24663489538984784</v>
      </c>
      <c r="I6" s="380">
        <v>0.23835525250201559</v>
      </c>
      <c r="J6" s="176">
        <f>J5/'HT Group PL '!J12</f>
        <v>0.22219381759462109</v>
      </c>
      <c r="K6" s="176">
        <f>K5/'HT Group PL '!K12</f>
        <v>0.23021726744256255</v>
      </c>
      <c r="L6" s="176">
        <f>L5/'HT Group PL '!L12</f>
        <v>0.2133591463629298</v>
      </c>
      <c r="M6" s="176">
        <f>M5/'HT Group PL '!M12</f>
        <v>0.22408475037397715</v>
      </c>
      <c r="N6" s="176">
        <f>N5/'HT Group PL '!N12</f>
        <v>0.30197660618409056</v>
      </c>
      <c r="O6" s="176">
        <f>O5/'HT Group PL '!O12</f>
        <v>0.24461413711353228</v>
      </c>
      <c r="P6" s="37"/>
      <c r="Q6" s="177">
        <f>(+I6-B6)*100</f>
        <v>2.0694632703127711</v>
      </c>
      <c r="R6" s="177">
        <f>(+C6-B6)*100</f>
        <v>-3.9180095043281127</v>
      </c>
      <c r="S6" s="177">
        <f>(+E6-C6)*100</f>
        <v>-0.15423764704575738</v>
      </c>
      <c r="T6" s="177">
        <f>(+G6-E6)*100</f>
        <v>23.183215526219289</v>
      </c>
      <c r="U6" s="177">
        <f>(+J6-I6)*100</f>
        <v>-1.6161434907394496</v>
      </c>
      <c r="V6" s="177">
        <f>(+L6-J6)*100</f>
        <v>-0.88346712316912934</v>
      </c>
      <c r="W6" s="177">
        <f>(+N6-L6)*100</f>
        <v>8.8617459821160764</v>
      </c>
      <c r="X6" s="386">
        <f>+B6-'[62]Input for SB material (word)'!$C$165</f>
        <v>0</v>
      </c>
      <c r="Y6" s="386">
        <f>+I6-'[62]Input for SB material (word)'!$D$165</f>
        <v>0</v>
      </c>
    </row>
    <row r="7" spans="1:33" ht="17.399999999999999">
      <c r="B7" s="170"/>
      <c r="C7" s="170"/>
      <c r="D7" s="170"/>
      <c r="E7" s="170"/>
      <c r="F7" s="170"/>
      <c r="G7" s="170"/>
      <c r="H7" s="170"/>
      <c r="N7" s="37"/>
      <c r="O7" s="117"/>
      <c r="Q7" s="171"/>
      <c r="R7" s="171"/>
      <c r="S7" s="171"/>
      <c r="T7" s="171"/>
      <c r="U7" s="171"/>
      <c r="V7" s="171"/>
      <c r="W7" s="399"/>
    </row>
    <row r="8" spans="1:33" ht="17.399999999999999">
      <c r="N8" s="37"/>
      <c r="O8" s="117"/>
    </row>
    <row r="9" spans="1:33" ht="15.75" customHeight="1">
      <c r="A9" s="445"/>
      <c r="B9" s="445"/>
      <c r="C9" s="445"/>
      <c r="D9" s="445"/>
      <c r="E9" s="445"/>
      <c r="F9" s="445"/>
      <c r="G9" s="445"/>
      <c r="H9" s="445"/>
      <c r="I9" s="445"/>
      <c r="J9" s="373"/>
      <c r="K9" s="373"/>
      <c r="L9" s="373"/>
      <c r="M9" s="373"/>
      <c r="N9" s="414"/>
      <c r="O9" s="117"/>
      <c r="P9" s="124"/>
      <c r="Q9" s="288"/>
      <c r="R9" s="373"/>
      <c r="S9" s="373"/>
      <c r="T9" s="373"/>
      <c r="U9" s="373"/>
      <c r="V9" s="373"/>
      <c r="W9" s="414"/>
      <c r="X9" s="249"/>
    </row>
    <row r="10" spans="1:33" ht="17.399999999999999">
      <c r="N10" s="37"/>
      <c r="O10" s="117"/>
    </row>
    <row r="11" spans="1:33" ht="37.5" customHeight="1">
      <c r="A11" s="175"/>
      <c r="B11" s="125"/>
      <c r="C11" s="375"/>
      <c r="D11" s="375"/>
      <c r="E11" s="375"/>
      <c r="F11" s="375"/>
      <c r="G11" s="375"/>
      <c r="H11" s="375"/>
      <c r="I11" s="125"/>
      <c r="J11" s="375"/>
      <c r="K11" s="375"/>
      <c r="L11" s="375"/>
      <c r="M11" s="375"/>
      <c r="N11" s="175"/>
      <c r="O11" s="175"/>
      <c r="P11" s="125"/>
      <c r="Q11" s="350"/>
      <c r="R11" s="375"/>
      <c r="S11" s="375"/>
      <c r="T11" s="375"/>
      <c r="U11" s="375"/>
      <c r="V11" s="375"/>
      <c r="W11" s="175"/>
    </row>
    <row r="12" spans="1:33" ht="15.75" customHeight="1">
      <c r="A12" s="175"/>
      <c r="B12" s="125"/>
      <c r="C12" s="375"/>
      <c r="D12" s="375"/>
      <c r="E12" s="375"/>
      <c r="F12" s="375"/>
      <c r="G12" s="375"/>
      <c r="H12" s="375"/>
      <c r="I12" s="125"/>
      <c r="J12" s="375"/>
      <c r="K12" s="375"/>
      <c r="L12" s="375"/>
      <c r="M12" s="375"/>
      <c r="N12" s="175"/>
      <c r="O12" s="175"/>
      <c r="Q12" s="172"/>
      <c r="R12" s="172"/>
      <c r="S12" s="172"/>
      <c r="T12" s="172"/>
      <c r="U12" s="172"/>
      <c r="V12" s="172"/>
      <c r="W12" s="425"/>
    </row>
    <row r="13" spans="1:33" ht="15.6">
      <c r="N13" s="37"/>
      <c r="O13" s="175"/>
    </row>
    <row r="14" spans="1:33">
      <c r="N14" s="37"/>
      <c r="O14" s="37"/>
    </row>
    <row r="15" spans="1:33">
      <c r="N15" s="37"/>
      <c r="O15" s="37"/>
    </row>
    <row r="16" spans="1:33">
      <c r="N16" s="37"/>
      <c r="O16" s="37"/>
    </row>
    <row r="17" spans="14:15">
      <c r="N17" s="37"/>
      <c r="O17" s="37"/>
    </row>
    <row r="18" spans="14:15">
      <c r="N18" s="37"/>
      <c r="O18" s="37"/>
    </row>
    <row r="19" spans="14:15">
      <c r="N19" s="37"/>
      <c r="O19" s="120"/>
    </row>
    <row r="20" spans="14:15">
      <c r="N20" s="37"/>
      <c r="O20" s="120"/>
    </row>
    <row r="21" spans="14:15">
      <c r="N21" s="37"/>
      <c r="O21" s="120"/>
    </row>
    <row r="22" spans="14:15">
      <c r="N22" s="37"/>
      <c r="O22" s="120"/>
    </row>
    <row r="23" spans="14:15">
      <c r="N23" s="37"/>
      <c r="O23" s="37"/>
    </row>
    <row r="24" spans="14:15">
      <c r="N24" s="37"/>
      <c r="O24" s="120"/>
    </row>
    <row r="25" spans="14:15">
      <c r="N25" s="37"/>
      <c r="O25" s="37"/>
    </row>
    <row r="26" spans="14:15">
      <c r="N26" s="37"/>
      <c r="O26" s="120"/>
    </row>
    <row r="27" spans="14:15">
      <c r="N27" s="37"/>
      <c r="O27" s="120"/>
    </row>
    <row r="28" spans="14:15">
      <c r="N28" s="37"/>
      <c r="O28" s="37"/>
    </row>
    <row r="29" spans="14:15">
      <c r="N29" s="37"/>
      <c r="O29" s="120"/>
    </row>
    <row r="30" spans="14:15">
      <c r="N30" s="37"/>
      <c r="O30" s="37"/>
    </row>
    <row r="31" spans="14:15">
      <c r="N31" s="37"/>
      <c r="O31" s="120"/>
    </row>
    <row r="32" spans="14:15">
      <c r="N32" s="37"/>
      <c r="O32" s="37"/>
    </row>
    <row r="33" spans="14:15">
      <c r="N33" s="37"/>
      <c r="O33" s="120"/>
    </row>
    <row r="34" spans="14:15">
      <c r="N34" s="37"/>
      <c r="O34" s="37"/>
    </row>
    <row r="35" spans="14:15">
      <c r="N35" s="37"/>
      <c r="O35" s="37"/>
    </row>
    <row r="36" spans="14:15">
      <c r="N36" s="37"/>
      <c r="O36" s="120"/>
    </row>
    <row r="37" spans="14:15">
      <c r="N37" s="37"/>
      <c r="O37" s="37"/>
    </row>
    <row r="38" spans="14:15">
      <c r="N38" s="37"/>
      <c r="O38" s="37"/>
    </row>
    <row r="39" spans="14:15">
      <c r="N39" s="37"/>
      <c r="O39" s="37"/>
    </row>
  </sheetData>
  <mergeCells count="2">
    <mergeCell ref="A9:I9"/>
    <mergeCell ref="A3:A4"/>
  </mergeCells>
  <phoneticPr fontId="0" type="noConversion"/>
  <printOptions horizontalCentered="1"/>
  <pageMargins left="0.15748031496062992" right="0.15748031496062992" top="0.74803149606299213" bottom="0.74803149606299213" header="0.31496062992125984" footer="0.31496062992125984"/>
  <pageSetup paperSize="9" scale="35" orientation="portrait" r:id="rId1"/>
  <ignoredErrors>
    <ignoredError sqref="I8 I10" evalError="1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249977111117893"/>
    <outlinePr summaryBelow="0"/>
  </sheetPr>
  <dimension ref="A1:AB56"/>
  <sheetViews>
    <sheetView showGridLines="0" view="pageBreakPreview" zoomScale="80" zoomScaleNormal="80" zoomScaleSheetLayoutView="80" workbookViewId="0">
      <pane xSplit="1" ySplit="4" topLeftCell="B5" activePane="bottomRight" state="frozen"/>
      <selection activeCell="J15" sqref="J15"/>
      <selection pane="topRight" activeCell="J15" sqref="J15"/>
      <selection pane="bottomLeft" activeCell="J15" sqref="J15"/>
      <selection pane="bottomRight" activeCell="E3" sqref="E3"/>
    </sheetView>
  </sheetViews>
  <sheetFormatPr defaultColWidth="9.109375" defaultRowHeight="17.399999999999999" outlineLevelCol="1"/>
  <cols>
    <col min="1" max="1" width="41" style="190" customWidth="1"/>
    <col min="2" max="2" width="11.5546875" style="78" customWidth="1"/>
    <col min="3" max="3" width="12.109375" style="78" customWidth="1"/>
    <col min="4" max="8" width="12.109375" style="190" customWidth="1"/>
    <col min="9" max="9" width="13.44140625" style="78" customWidth="1"/>
    <col min="10" max="10" width="12.109375" style="78" customWidth="1"/>
    <col min="11" max="11" width="12.109375" style="190" customWidth="1"/>
    <col min="12" max="13" width="12.109375" style="78" customWidth="1"/>
    <col min="14" max="14" width="3.6640625" style="14" customWidth="1"/>
    <col min="15" max="15" width="15.6640625" style="276" hidden="1" customWidth="1" outlineLevel="1"/>
    <col min="16" max="16" width="11.44140625" style="276" customWidth="1" collapsed="1"/>
    <col min="17" max="18" width="11.44140625" style="41" customWidth="1"/>
    <col min="19" max="19" width="11.44140625" style="276" customWidth="1"/>
    <col min="20" max="21" width="11.44140625" style="41" customWidth="1"/>
    <col min="22" max="22" width="7.33203125" style="250" bestFit="1" customWidth="1"/>
    <col min="23" max="23" width="7.88671875" style="206" customWidth="1"/>
    <col min="24" max="24" width="7.109375" style="250" customWidth="1"/>
    <col min="25" max="25" width="5.33203125" style="14" customWidth="1"/>
    <col min="26" max="28" width="5.44140625" style="14" customWidth="1"/>
    <col min="29" max="16384" width="9.109375" style="14"/>
  </cols>
  <sheetData>
    <row r="1" spans="1:28">
      <c r="D1" s="265"/>
      <c r="E1" s="265"/>
      <c r="F1" s="265"/>
      <c r="G1" s="265"/>
      <c r="H1" s="265"/>
      <c r="I1" s="77"/>
    </row>
    <row r="2" spans="1:28">
      <c r="A2" s="264" t="s">
        <v>136</v>
      </c>
      <c r="B2" s="28"/>
      <c r="C2" s="28"/>
      <c r="D2" s="37"/>
      <c r="E2" s="37"/>
      <c r="F2" s="37"/>
      <c r="G2" s="37"/>
      <c r="H2" s="37"/>
      <c r="I2" s="28"/>
      <c r="J2" s="28"/>
      <c r="K2" s="37"/>
      <c r="L2" s="28"/>
      <c r="M2" s="28"/>
      <c r="N2" s="28"/>
      <c r="O2" s="297"/>
      <c r="P2" s="297" t="s">
        <v>152</v>
      </c>
      <c r="Q2" s="343"/>
      <c r="R2" s="129"/>
      <c r="S2" s="85"/>
      <c r="T2" s="129"/>
      <c r="U2" s="129"/>
    </row>
    <row r="3" spans="1:28" ht="36" customHeight="1">
      <c r="A3" s="191" t="s">
        <v>43</v>
      </c>
      <c r="B3" s="357" t="s">
        <v>223</v>
      </c>
      <c r="C3" s="357" t="s">
        <v>225</v>
      </c>
      <c r="D3" s="357" t="s">
        <v>229</v>
      </c>
      <c r="E3" s="357" t="s">
        <v>230</v>
      </c>
      <c r="F3" s="358" t="s">
        <v>236</v>
      </c>
      <c r="G3" s="358" t="s">
        <v>237</v>
      </c>
      <c r="H3" s="358" t="s">
        <v>242</v>
      </c>
      <c r="I3" s="358" t="s">
        <v>243</v>
      </c>
      <c r="J3" s="357" t="s">
        <v>206</v>
      </c>
      <c r="K3" s="357" t="s">
        <v>207</v>
      </c>
      <c r="L3" s="402" t="s">
        <v>208</v>
      </c>
      <c r="M3" s="402" t="s">
        <v>209</v>
      </c>
      <c r="N3" s="152"/>
      <c r="O3" s="382" t="s">
        <v>222</v>
      </c>
      <c r="P3" s="395" t="s">
        <v>231</v>
      </c>
      <c r="Q3" s="395" t="s">
        <v>235</v>
      </c>
      <c r="R3" s="395" t="s">
        <v>244</v>
      </c>
      <c r="S3" s="395" t="s">
        <v>214</v>
      </c>
      <c r="T3" s="395" t="s">
        <v>216</v>
      </c>
      <c r="U3" s="395" t="s">
        <v>218</v>
      </c>
    </row>
    <row r="4" spans="1:28" s="181" customFormat="1" ht="6" customHeight="1">
      <c r="A4" s="192"/>
      <c r="B4" s="79"/>
      <c r="C4" s="79"/>
      <c r="D4" s="351"/>
      <c r="E4" s="351"/>
      <c r="F4" s="351"/>
      <c r="G4" s="351"/>
      <c r="H4" s="351"/>
      <c r="I4" s="79"/>
      <c r="J4" s="79"/>
      <c r="K4" s="351"/>
      <c r="L4" s="351"/>
      <c r="M4" s="79"/>
      <c r="N4" s="179"/>
      <c r="O4" s="309"/>
      <c r="P4" s="309"/>
      <c r="Q4" s="180"/>
      <c r="R4" s="180"/>
      <c r="S4" s="309"/>
      <c r="T4" s="180"/>
      <c r="U4" s="180"/>
      <c r="V4" s="251"/>
      <c r="W4" s="421"/>
      <c r="X4" s="251"/>
    </row>
    <row r="5" spans="1:28" ht="24" customHeight="1">
      <c r="A5" s="193" t="s">
        <v>54</v>
      </c>
      <c r="B5" s="96"/>
      <c r="C5" s="96"/>
      <c r="D5" s="352"/>
      <c r="E5" s="352"/>
      <c r="F5" s="352"/>
      <c r="G5" s="352"/>
      <c r="H5" s="352"/>
      <c r="I5" s="96"/>
      <c r="J5" s="96"/>
      <c r="K5" s="352"/>
      <c r="L5" s="352"/>
      <c r="M5" s="96"/>
      <c r="N5" s="206"/>
      <c r="O5" s="310">
        <f>+'[61]Input for SB material (word)'!$D18</f>
        <v>3324.5363614432622</v>
      </c>
      <c r="P5" s="310"/>
      <c r="Q5" s="182"/>
      <c r="R5" s="182"/>
      <c r="S5" s="310"/>
      <c r="T5" s="182"/>
      <c r="U5" s="182"/>
      <c r="V5" s="252"/>
    </row>
    <row r="6" spans="1:28">
      <c r="A6" s="194" t="s">
        <v>65</v>
      </c>
      <c r="B6" s="97">
        <v>2261.7960000000003</v>
      </c>
      <c r="C6" s="97">
        <v>2261.7960000000003</v>
      </c>
      <c r="D6" s="97">
        <v>2286.038</v>
      </c>
      <c r="E6" s="97">
        <f>+E7+E8</f>
        <v>2286.038</v>
      </c>
      <c r="F6" s="97">
        <v>2359.1409999999996</v>
      </c>
      <c r="G6" s="97">
        <v>2359.1410000000001</v>
      </c>
      <c r="H6" s="97">
        <v>2273.6270000000004</v>
      </c>
      <c r="I6" s="97">
        <v>2273.627</v>
      </c>
      <c r="J6" s="97">
        <v>2248.3230000000003</v>
      </c>
      <c r="K6" s="97">
        <f>+K7+K8</f>
        <v>2232.1</v>
      </c>
      <c r="L6" s="97">
        <f>+'[60]Input for SB material (PPT)'!$E$278</f>
        <v>2292.1750000000002</v>
      </c>
      <c r="M6" s="97">
        <v>2253.2730000000001</v>
      </c>
      <c r="N6" s="299"/>
      <c r="O6" s="310">
        <f>+'[61]Input for SB material (word)'!$D19</f>
        <v>625.70732541618656</v>
      </c>
      <c r="P6" s="229">
        <f>+E6-C6</f>
        <v>24.241999999999734</v>
      </c>
      <c r="Q6" s="229">
        <f>+G6-E6</f>
        <v>73.103000000000065</v>
      </c>
      <c r="R6" s="229">
        <f>+I6-G6</f>
        <v>-85.514000000000124</v>
      </c>
      <c r="S6" s="229">
        <f>+K6-J6</f>
        <v>-16.223000000000411</v>
      </c>
      <c r="T6" s="229">
        <f>+L6-K6</f>
        <v>60.075000000000273</v>
      </c>
      <c r="U6" s="229">
        <f>+M6-L6</f>
        <v>-38.902000000000044</v>
      </c>
      <c r="V6" s="386">
        <f>+B6-'[62]Input for SB material (word)'!B112</f>
        <v>0</v>
      </c>
      <c r="W6" s="422">
        <f>+J6-'[62]Input for SB material (word)'!D112</f>
        <v>0</v>
      </c>
      <c r="X6" s="260">
        <f>+(J6-C6)-O6</f>
        <v>-639.18032541618652</v>
      </c>
      <c r="Y6" s="183"/>
      <c r="Z6" s="183"/>
      <c r="AA6" s="183"/>
      <c r="AB6" s="183"/>
    </row>
    <row r="7" spans="1:28">
      <c r="A7" s="195" t="s">
        <v>111</v>
      </c>
      <c r="B7" s="98">
        <v>933.26300000000003</v>
      </c>
      <c r="C7" s="98">
        <v>1066.405</v>
      </c>
      <c r="D7" s="98">
        <v>936.37700000000007</v>
      </c>
      <c r="E7" s="98">
        <v>1077.386</v>
      </c>
      <c r="F7" s="98">
        <v>987.673</v>
      </c>
      <c r="G7" s="98">
        <v>1140.482</v>
      </c>
      <c r="H7" s="98">
        <v>896.46800000000007</v>
      </c>
      <c r="I7" s="98">
        <v>1049.21</v>
      </c>
      <c r="J7" s="98">
        <v>1017.354</v>
      </c>
      <c r="K7" s="98">
        <v>991.928</v>
      </c>
      <c r="L7" s="98">
        <f>+'[60]Input for SB material (PPT)'!$E$281</f>
        <v>1034.03</v>
      </c>
      <c r="M7" s="98">
        <v>989.29399999999998</v>
      </c>
      <c r="N7" s="299"/>
      <c r="O7" s="310">
        <f>+'[61]Input for SB material (word)'!$D20</f>
        <v>1495.2274910163428</v>
      </c>
      <c r="P7" s="230">
        <f t="shared" ref="P7:P15" si="0">+E7-C7</f>
        <v>10.980999999999995</v>
      </c>
      <c r="Q7" s="230">
        <f t="shared" ref="Q7:Q18" si="1">+G7-E7</f>
        <v>63.096000000000004</v>
      </c>
      <c r="R7" s="230">
        <f t="shared" ref="R7:R17" si="2">+I7-G7</f>
        <v>-91.271999999999935</v>
      </c>
      <c r="S7" s="230">
        <f t="shared" ref="S7:S14" si="3">+K7-J7</f>
        <v>-25.426000000000045</v>
      </c>
      <c r="T7" s="230">
        <f t="shared" ref="T7:T18" si="4">+L7-K7</f>
        <v>42.101999999999975</v>
      </c>
      <c r="U7" s="230">
        <f>+M7-L7</f>
        <v>-44.73599999999999</v>
      </c>
      <c r="V7" s="386">
        <f>+B7-'[62]Input for SB material (word)'!B113</f>
        <v>0</v>
      </c>
      <c r="W7" s="416">
        <f>+N7-L7</f>
        <v>-1034.03</v>
      </c>
      <c r="X7" s="260">
        <f t="shared" ref="X7:X18" si="5">+(J7-C7)-O7</f>
        <v>-1544.2784910163427</v>
      </c>
      <c r="Y7" s="183"/>
      <c r="Z7" s="183"/>
      <c r="AA7" s="183"/>
      <c r="AB7" s="183"/>
    </row>
    <row r="8" spans="1:28">
      <c r="A8" s="195" t="s">
        <v>112</v>
      </c>
      <c r="B8" s="98">
        <v>1328.5329999999999</v>
      </c>
      <c r="C8" s="98">
        <v>1195.3910000000001</v>
      </c>
      <c r="D8" s="98">
        <v>1349.6610000000001</v>
      </c>
      <c r="E8" s="98">
        <v>1208.652</v>
      </c>
      <c r="F8" s="98">
        <v>1371.4679999999998</v>
      </c>
      <c r="G8" s="98">
        <v>1218.6590000000001</v>
      </c>
      <c r="H8" s="98">
        <v>1377.1590000000001</v>
      </c>
      <c r="I8" s="98">
        <v>1224.4169999999999</v>
      </c>
      <c r="J8" s="98">
        <v>1230.9690000000001</v>
      </c>
      <c r="K8" s="98">
        <v>1240.172</v>
      </c>
      <c r="L8" s="98">
        <f>+'[60]Input for SB material (PPT)'!$E$284</f>
        <v>1258.145</v>
      </c>
      <c r="M8" s="98">
        <v>1263.979</v>
      </c>
      <c r="N8" s="299"/>
      <c r="O8" s="310">
        <f>+'[61]Input for SB material (word)'!$D21</f>
        <v>309.9194054049716</v>
      </c>
      <c r="P8" s="230">
        <f t="shared" si="0"/>
        <v>13.260999999999967</v>
      </c>
      <c r="Q8" s="230">
        <f t="shared" si="1"/>
        <v>10.007000000000062</v>
      </c>
      <c r="R8" s="230">
        <f t="shared" si="2"/>
        <v>5.7579999999998108</v>
      </c>
      <c r="S8" s="230">
        <f t="shared" si="3"/>
        <v>9.2029999999999745</v>
      </c>
      <c r="T8" s="230">
        <f t="shared" si="4"/>
        <v>17.972999999999956</v>
      </c>
      <c r="U8" s="230">
        <f t="shared" ref="U8" si="6">+M8-L8</f>
        <v>5.83400000000006</v>
      </c>
      <c r="V8" s="386">
        <f>+B8-'[62]Input for SB material (word)'!B114</f>
        <v>0</v>
      </c>
      <c r="W8" s="416">
        <f>+J8-'[62]Input for SB material (word)'!D114</f>
        <v>0</v>
      </c>
      <c r="X8" s="260">
        <f t="shared" si="5"/>
        <v>-274.34140540497162</v>
      </c>
      <c r="Y8" s="183"/>
      <c r="Z8" s="183"/>
      <c r="AA8" s="183"/>
      <c r="AB8" s="183"/>
    </row>
    <row r="9" spans="1:28" ht="31.2">
      <c r="A9" s="196" t="s">
        <v>66</v>
      </c>
      <c r="B9" s="106">
        <v>225.3937086826239</v>
      </c>
      <c r="C9" s="106">
        <v>225.3937086826239</v>
      </c>
      <c r="D9" s="106">
        <v>232.45437916752567</v>
      </c>
      <c r="E9" s="106">
        <v>232.45437916752567</v>
      </c>
      <c r="F9" s="106">
        <v>232.02577489992245</v>
      </c>
      <c r="G9" s="106">
        <v>232.02577489992245</v>
      </c>
      <c r="H9" s="106">
        <v>231.88948632078439</v>
      </c>
      <c r="I9" s="106">
        <v>231.88948632078439</v>
      </c>
      <c r="J9" s="106">
        <v>271.33906281219635</v>
      </c>
      <c r="K9" s="106">
        <v>279.6677550725168</v>
      </c>
      <c r="L9" s="106">
        <f>+'[60]Input for SB material (PPT)'!$E$287</f>
        <v>275.38362222091223</v>
      </c>
      <c r="M9" s="106">
        <v>281.04907763129467</v>
      </c>
      <c r="N9" s="299"/>
      <c r="O9" s="310">
        <f>+'[61]Input for SB material (word)'!$D22</f>
        <v>782.89363492140797</v>
      </c>
      <c r="P9" s="231">
        <f t="shared" si="0"/>
        <v>7.0606704849017774</v>
      </c>
      <c r="Q9" s="231">
        <f t="shared" si="1"/>
        <v>-0.42860426760321957</v>
      </c>
      <c r="R9" s="231">
        <f t="shared" si="2"/>
        <v>-0.13628857913806769</v>
      </c>
      <c r="S9" s="231">
        <f t="shared" si="3"/>
        <v>8.3286922603204516</v>
      </c>
      <c r="T9" s="231">
        <f t="shared" si="4"/>
        <v>-4.2841328516045678</v>
      </c>
      <c r="U9" s="231">
        <f t="shared" ref="U9:U16" si="7">+M9-L9</f>
        <v>5.6654554103824353</v>
      </c>
      <c r="V9" s="386">
        <f>+B9-'[62]Input for SB material (word)'!B115</f>
        <v>0</v>
      </c>
      <c r="W9" s="416">
        <f>+J9-'[62]Input for SB material (word)'!D115</f>
        <v>0</v>
      </c>
      <c r="X9" s="260">
        <f t="shared" si="5"/>
        <v>-736.94828079183549</v>
      </c>
      <c r="Y9" s="183"/>
      <c r="Z9" s="183"/>
      <c r="AA9" s="183"/>
      <c r="AB9" s="183"/>
    </row>
    <row r="10" spans="1:28" ht="30">
      <c r="A10" s="197" t="s">
        <v>193</v>
      </c>
      <c r="B10" s="98">
        <v>66.358867415219223</v>
      </c>
      <c r="C10" s="98">
        <v>66.358867415219223</v>
      </c>
      <c r="D10" s="98">
        <v>68.322873443344463</v>
      </c>
      <c r="E10" s="98">
        <v>68.322873443344463</v>
      </c>
      <c r="F10" s="98">
        <v>69.411467448827892</v>
      </c>
      <c r="G10" s="98">
        <v>69.411467448827892</v>
      </c>
      <c r="H10" s="98">
        <v>69.512209479414253</v>
      </c>
      <c r="I10" s="98">
        <v>69.512209479414253</v>
      </c>
      <c r="J10" s="98">
        <v>69.98093545314066</v>
      </c>
      <c r="K10" s="98">
        <v>70.320888663300906</v>
      </c>
      <c r="L10" s="98">
        <f>+'[60]Input for SB material (PPT)'!$E$290</f>
        <v>74.577688526239271</v>
      </c>
      <c r="M10" s="98">
        <v>71.669773987303074</v>
      </c>
      <c r="N10" s="299"/>
      <c r="O10" s="310">
        <f>+'[61]Input for SB material (word)'!$D23</f>
        <v>918.25587731780558</v>
      </c>
      <c r="P10" s="230">
        <f>+E10-C10</f>
        <v>1.9640060281252403</v>
      </c>
      <c r="Q10" s="230">
        <f t="shared" si="1"/>
        <v>1.0885940054834293</v>
      </c>
      <c r="R10" s="230">
        <f t="shared" si="2"/>
        <v>0.10074203058636044</v>
      </c>
      <c r="S10" s="230">
        <f t="shared" si="3"/>
        <v>0.33995321016024604</v>
      </c>
      <c r="T10" s="230">
        <f t="shared" si="4"/>
        <v>4.2567998629383652</v>
      </c>
      <c r="U10" s="230">
        <f t="shared" si="7"/>
        <v>-2.9079145389361969</v>
      </c>
      <c r="V10" s="386">
        <f>+B10-'[62]Input for SB material (word)'!B116</f>
        <v>0</v>
      </c>
      <c r="W10" s="416">
        <f>+N10-L10</f>
        <v>-74.577688526239271</v>
      </c>
      <c r="X10" s="260">
        <f t="shared" si="5"/>
        <v>-914.63380927988419</v>
      </c>
      <c r="Y10" s="183"/>
      <c r="Z10" s="183"/>
      <c r="AA10" s="183"/>
      <c r="AB10" s="183"/>
    </row>
    <row r="11" spans="1:28">
      <c r="A11" s="194" t="s">
        <v>111</v>
      </c>
      <c r="B11" s="99">
        <v>39.917515182068733</v>
      </c>
      <c r="C11" s="99">
        <v>35.884064271256307</v>
      </c>
      <c r="D11" s="99">
        <v>43.434149272122667</v>
      </c>
      <c r="E11" s="99">
        <v>38.980907236521716</v>
      </c>
      <c r="F11" s="99">
        <v>45.109847104493426</v>
      </c>
      <c r="G11" s="99">
        <v>40.39539240723883</v>
      </c>
      <c r="H11" s="99">
        <v>44.878750086803862</v>
      </c>
      <c r="I11" s="99">
        <v>40.057408856956556</v>
      </c>
      <c r="J11" s="99">
        <v>38.180064180201143</v>
      </c>
      <c r="K11" s="99">
        <v>38.433596637697207</v>
      </c>
      <c r="L11" s="99">
        <f>+'[60]Input for SB material (PPT)'!$E$291</f>
        <v>41.673095106409519</v>
      </c>
      <c r="M11" s="99">
        <v>39.579077099635057</v>
      </c>
      <c r="N11" s="299"/>
      <c r="O11" s="231">
        <f>+J11-C11</f>
        <v>2.295999908944836</v>
      </c>
      <c r="P11" s="231">
        <f t="shared" si="0"/>
        <v>3.0968429652654095</v>
      </c>
      <c r="Q11" s="231">
        <f t="shared" si="1"/>
        <v>1.4144851707171142</v>
      </c>
      <c r="R11" s="231">
        <f t="shared" si="2"/>
        <v>-0.33798355028227434</v>
      </c>
      <c r="S11" s="231">
        <f t="shared" si="3"/>
        <v>0.25353245749606401</v>
      </c>
      <c r="T11" s="231">
        <f t="shared" si="4"/>
        <v>3.2394984687123127</v>
      </c>
      <c r="U11" s="231">
        <f t="shared" si="7"/>
        <v>-2.094018006774462</v>
      </c>
      <c r="V11" s="386">
        <f>+B11-'[62]Input for SB material (word)'!B117</f>
        <v>0</v>
      </c>
      <c r="W11" s="416">
        <f>+J11-'[62]Input for SB material (word)'!D117</f>
        <v>0</v>
      </c>
      <c r="X11" s="260">
        <f t="shared" si="5"/>
        <v>0</v>
      </c>
      <c r="Y11" s="183"/>
      <c r="Z11" s="183"/>
      <c r="AA11" s="183"/>
      <c r="AB11" s="183"/>
    </row>
    <row r="12" spans="1:28" s="167" customFormat="1">
      <c r="A12" s="195" t="s">
        <v>112</v>
      </c>
      <c r="B12" s="100">
        <v>85.18710057325103</v>
      </c>
      <c r="C12" s="100">
        <v>93.807945057936877</v>
      </c>
      <c r="D12" s="100">
        <v>85.824754011421064</v>
      </c>
      <c r="E12" s="100">
        <v>94.562684289080295</v>
      </c>
      <c r="F12" s="100">
        <v>86.599256733496247</v>
      </c>
      <c r="G12" s="100">
        <v>95.638880382831175</v>
      </c>
      <c r="H12" s="100">
        <v>86.783916248251785</v>
      </c>
      <c r="I12" s="100">
        <v>96.059441846783585</v>
      </c>
      <c r="J12" s="100">
        <v>96.778535898807348</v>
      </c>
      <c r="K12" s="100">
        <v>96.63838835205874</v>
      </c>
      <c r="L12" s="100">
        <f>+'[60]Input for SB material (PPT)'!$E$294</f>
        <v>101.3323638639864</v>
      </c>
      <c r="M12" s="100">
        <v>97.883342975828086</v>
      </c>
      <c r="N12" s="413"/>
      <c r="O12" s="232">
        <f t="shared" ref="O12:O15" si="8">+J12-C12</f>
        <v>2.9705908408704715</v>
      </c>
      <c r="P12" s="232">
        <f t="shared" si="0"/>
        <v>0.75473923114341801</v>
      </c>
      <c r="Q12" s="232">
        <f t="shared" si="1"/>
        <v>1.0761960937508803</v>
      </c>
      <c r="R12" s="232">
        <f t="shared" si="2"/>
        <v>0.42056146395241001</v>
      </c>
      <c r="S12" s="232">
        <f t="shared" si="3"/>
        <v>-0.14014754674860797</v>
      </c>
      <c r="T12" s="232">
        <f t="shared" si="4"/>
        <v>4.6939755119276612</v>
      </c>
      <c r="U12" s="232">
        <f t="shared" si="7"/>
        <v>-3.4490208881583158</v>
      </c>
      <c r="V12" s="386">
        <f>+B12-'[62]Input for SB material (word)'!B118</f>
        <v>0</v>
      </c>
      <c r="W12" s="416">
        <f>+N12-L12</f>
        <v>-101.3323638639864</v>
      </c>
      <c r="X12" s="260">
        <f t="shared" si="5"/>
        <v>0</v>
      </c>
      <c r="Y12" s="183"/>
      <c r="Z12" s="183"/>
      <c r="AA12" s="183"/>
      <c r="AB12" s="183"/>
    </row>
    <row r="13" spans="1:28" s="17" customFormat="1" ht="26.25" customHeight="1">
      <c r="A13" s="196" t="s">
        <v>50</v>
      </c>
      <c r="B13" s="97">
        <v>167.52285946287512</v>
      </c>
      <c r="C13" s="97">
        <v>167.52285946287512</v>
      </c>
      <c r="D13" s="97">
        <v>147.77961401714563</v>
      </c>
      <c r="E13" s="97">
        <v>147.77961401714563</v>
      </c>
      <c r="F13" s="97">
        <v>127.18795457945178</v>
      </c>
      <c r="G13" s="97">
        <v>127.18795457945178</v>
      </c>
      <c r="H13" s="97">
        <v>132.53203945055421</v>
      </c>
      <c r="I13" s="97">
        <v>132.53804067493596</v>
      </c>
      <c r="J13" s="97">
        <v>152.07000733221838</v>
      </c>
      <c r="K13" s="97">
        <v>137.18626910364537</v>
      </c>
      <c r="L13" s="97">
        <f>+'[60]Input for SB material (PPT)'!$E$300</f>
        <v>116.06215639200538</v>
      </c>
      <c r="M13" s="97">
        <v>134.70954386271521</v>
      </c>
      <c r="N13" s="300"/>
      <c r="O13" s="231">
        <f>+'[61]Input for SB material (word)'!$D$293</f>
        <v>94.435505962983257</v>
      </c>
      <c r="P13" s="233">
        <f t="shared" si="0"/>
        <v>-19.743245445729485</v>
      </c>
      <c r="Q13" s="233">
        <f t="shared" si="1"/>
        <v>-20.591659437693849</v>
      </c>
      <c r="R13" s="233">
        <f t="shared" si="2"/>
        <v>5.3500860954841727</v>
      </c>
      <c r="S13" s="233">
        <f t="shared" si="3"/>
        <v>-14.883738228573009</v>
      </c>
      <c r="T13" s="233">
        <f t="shared" si="4"/>
        <v>-21.124112711639995</v>
      </c>
      <c r="U13" s="233">
        <f t="shared" si="7"/>
        <v>18.64738747070983</v>
      </c>
      <c r="V13" s="386">
        <f>+B13-'[62]Input for SB material (word)'!B120</f>
        <v>0</v>
      </c>
      <c r="W13" s="416">
        <f>+J13-'[62]Input for SB material (word)'!D120</f>
        <v>0</v>
      </c>
      <c r="X13" s="260">
        <f t="shared" si="5"/>
        <v>-109.88835809363999</v>
      </c>
      <c r="Y13" s="183"/>
      <c r="Z13" s="183"/>
      <c r="AA13" s="183"/>
      <c r="AB13" s="183"/>
    </row>
    <row r="14" spans="1:28" s="17" customFormat="1" ht="26.25" customHeight="1">
      <c r="A14" s="198" t="s">
        <v>63</v>
      </c>
      <c r="B14" s="106">
        <v>2.3320887218125876</v>
      </c>
      <c r="C14" s="106">
        <v>2.3320887218125876</v>
      </c>
      <c r="D14" s="106">
        <v>2.1969525556542444</v>
      </c>
      <c r="E14" s="106">
        <v>2.1969525556542444</v>
      </c>
      <c r="F14" s="106">
        <v>2.1417809156150525</v>
      </c>
      <c r="G14" s="106">
        <v>2.1417809156150525</v>
      </c>
      <c r="H14" s="106">
        <v>2.4015205086675424</v>
      </c>
      <c r="I14" s="106">
        <v>2.4015205086675424</v>
      </c>
      <c r="J14" s="106">
        <v>2.1054337016224358</v>
      </c>
      <c r="K14" s="106">
        <v>2.0013532062294979</v>
      </c>
      <c r="L14" s="106">
        <f>+'[60]Input for SB material (PPT)'!$E$301</f>
        <v>1.8900097891348784</v>
      </c>
      <c r="M14" s="106">
        <v>2.0608597744343151</v>
      </c>
      <c r="N14" s="215"/>
      <c r="O14" s="234">
        <f t="shared" si="8"/>
        <v>-0.22665502019015182</v>
      </c>
      <c r="P14" s="234">
        <f t="shared" si="0"/>
        <v>-0.13513616615834323</v>
      </c>
      <c r="Q14" s="234">
        <f t="shared" si="1"/>
        <v>-5.5171640039191949E-2</v>
      </c>
      <c r="R14" s="234">
        <f t="shared" si="2"/>
        <v>0.25973959305248995</v>
      </c>
      <c r="S14" s="234">
        <f t="shared" si="3"/>
        <v>-0.10408049539293796</v>
      </c>
      <c r="T14" s="234">
        <f t="shared" si="4"/>
        <v>-0.11134341709461948</v>
      </c>
      <c r="U14" s="234">
        <f t="shared" si="7"/>
        <v>0.17084998529943674</v>
      </c>
      <c r="V14" s="386">
        <f>+B14-'[62]Input for SB material (word)'!B121</f>
        <v>0</v>
      </c>
      <c r="W14" s="416">
        <f>+J14-'[62]Input for SB material (word)'!D121</f>
        <v>0</v>
      </c>
      <c r="X14" s="260">
        <f t="shared" si="5"/>
        <v>0</v>
      </c>
      <c r="Y14" s="183"/>
      <c r="Z14" s="183"/>
      <c r="AA14" s="183"/>
      <c r="AB14" s="183"/>
    </row>
    <row r="15" spans="1:28" s="17" customFormat="1" ht="21.75" customHeight="1">
      <c r="A15" s="198" t="s">
        <v>123</v>
      </c>
      <c r="B15" s="106">
        <v>123.47681001230836</v>
      </c>
      <c r="C15" s="106">
        <v>123.47681001230836</v>
      </c>
      <c r="D15" s="106">
        <v>126.552511648425</v>
      </c>
      <c r="E15" s="106">
        <v>126.552511648425</v>
      </c>
      <c r="F15" s="106">
        <v>131</v>
      </c>
      <c r="G15" s="106">
        <v>131</v>
      </c>
      <c r="H15" s="106">
        <v>125.77930144353691</v>
      </c>
      <c r="I15" s="106">
        <v>125.77930144353691</v>
      </c>
      <c r="J15" s="106">
        <v>127.31855843935003</v>
      </c>
      <c r="K15" s="106">
        <v>126.69756679685311</v>
      </c>
      <c r="L15" s="106">
        <f>+'[60]Input for SB material (PPT)'!$E$302</f>
        <v>130.66809035336718</v>
      </c>
      <c r="M15" s="106">
        <v>129.69095097398707</v>
      </c>
      <c r="N15" s="215"/>
      <c r="O15" s="234">
        <f t="shared" si="8"/>
        <v>3.8417484270416651</v>
      </c>
      <c r="P15" s="234">
        <f t="shared" si="0"/>
        <v>3.0757016361166336</v>
      </c>
      <c r="Q15" s="234">
        <f t="shared" si="1"/>
        <v>4.4474883515750037</v>
      </c>
      <c r="R15" s="234">
        <f t="shared" si="2"/>
        <v>-5.2206985564630912</v>
      </c>
      <c r="S15" s="234">
        <f t="shared" ref="S15" si="9">+K15-J15</f>
        <v>-0.62099164249691796</v>
      </c>
      <c r="T15" s="234">
        <f t="shared" si="4"/>
        <v>3.9705235565140669</v>
      </c>
      <c r="U15" s="234">
        <f t="shared" si="7"/>
        <v>-0.97713937938010531</v>
      </c>
      <c r="V15" s="386">
        <f>+B15-'[62]Input for SB material (word)'!B122</f>
        <v>0</v>
      </c>
      <c r="W15" s="416">
        <f>+N15-L15</f>
        <v>-130.66809035336718</v>
      </c>
      <c r="X15" s="260">
        <f t="shared" si="5"/>
        <v>0</v>
      </c>
      <c r="Y15" s="183"/>
      <c r="Z15" s="183"/>
      <c r="AA15" s="183"/>
      <c r="AB15" s="183"/>
    </row>
    <row r="16" spans="1:28" s="17" customFormat="1" ht="18" customHeight="1">
      <c r="A16" s="198" t="s">
        <v>124</v>
      </c>
      <c r="B16" s="106">
        <v>45.575034718332162</v>
      </c>
      <c r="C16" s="106">
        <v>45.575034718332162</v>
      </c>
      <c r="D16" s="106">
        <v>44.943992969508002</v>
      </c>
      <c r="E16" s="106">
        <v>44.943992969508002</v>
      </c>
      <c r="F16" s="106">
        <v>44.785021017707727</v>
      </c>
      <c r="G16" s="106">
        <v>44.785021017707727</v>
      </c>
      <c r="H16" s="106">
        <v>44.918896631458622</v>
      </c>
      <c r="I16" s="106">
        <v>44.918896631458622</v>
      </c>
      <c r="J16" s="106">
        <v>44.355918523886118</v>
      </c>
      <c r="K16" s="106">
        <v>44.251700005947541</v>
      </c>
      <c r="L16" s="106">
        <f>+'[60]Input for SB material (PPT)'!$E$303</f>
        <v>44.061858741776277</v>
      </c>
      <c r="M16" s="106">
        <v>43.640400188020273</v>
      </c>
      <c r="N16" s="415">
        <f>+O16-M16</f>
        <v>1.2784964434383497</v>
      </c>
      <c r="O16" s="106">
        <v>44.918896631458622</v>
      </c>
      <c r="P16" s="234">
        <f>+E16-C16</f>
        <v>-0.63104174882415975</v>
      </c>
      <c r="Q16" s="234">
        <f t="shared" si="1"/>
        <v>-0.15897195180027524</v>
      </c>
      <c r="R16" s="234">
        <f t="shared" si="2"/>
        <v>0.13387561375089518</v>
      </c>
      <c r="S16" s="234">
        <f t="shared" ref="S16:S18" si="10">+K16-J16</f>
        <v>-0.10421851793857684</v>
      </c>
      <c r="T16" s="234">
        <f t="shared" si="4"/>
        <v>-0.1898412641712639</v>
      </c>
      <c r="U16" s="234">
        <f t="shared" si="7"/>
        <v>-0.42145855375600405</v>
      </c>
      <c r="V16" s="386">
        <f>+B16-'[62]Input for SB material (word)'!B123</f>
        <v>0</v>
      </c>
      <c r="W16" s="416">
        <f>+J16-'[62]Input for SB material (word)'!D123</f>
        <v>0</v>
      </c>
      <c r="X16" s="260">
        <f t="shared" si="5"/>
        <v>-46.138012825904667</v>
      </c>
      <c r="Y16" s="183"/>
      <c r="Z16" s="183"/>
      <c r="AA16" s="183"/>
      <c r="AB16" s="183"/>
    </row>
    <row r="17" spans="1:28" ht="36" customHeight="1">
      <c r="A17" s="198" t="s">
        <v>125</v>
      </c>
      <c r="B17" s="107">
        <v>67.317211631818296</v>
      </c>
      <c r="C17" s="107">
        <v>67.317211631818296</v>
      </c>
      <c r="D17" s="107">
        <v>68.164090010752204</v>
      </c>
      <c r="E17" s="107">
        <v>68.164090010752204</v>
      </c>
      <c r="F17" s="107">
        <v>68.343816668863795</v>
      </c>
      <c r="G17" s="107">
        <v>68.343816668863795</v>
      </c>
      <c r="H17" s="107">
        <v>69.588899146605897</v>
      </c>
      <c r="I17" s="107">
        <v>69.588899146605897</v>
      </c>
      <c r="J17" s="107">
        <v>70.393577791091403</v>
      </c>
      <c r="K17" s="107">
        <v>71.010944294138497</v>
      </c>
      <c r="L17" s="107">
        <f>+'[60]Input for SB material (PPT)'!$E$304</f>
        <v>71.370046358704002</v>
      </c>
      <c r="M17" s="107">
        <v>71.687980457570404</v>
      </c>
      <c r="N17" s="215"/>
      <c r="O17" s="234">
        <f>-'[61]P&amp;L YTD LOCAL'!$DQ$80/1000000</f>
        <v>1605.4865605475043</v>
      </c>
      <c r="P17" s="234">
        <f>+E17-C17</f>
        <v>0.84687837893390849</v>
      </c>
      <c r="Q17" s="234">
        <f t="shared" si="1"/>
        <v>0.17972665811159061</v>
      </c>
      <c r="R17" s="234">
        <f t="shared" si="2"/>
        <v>1.2450824777421019</v>
      </c>
      <c r="S17" s="234">
        <f t="shared" si="10"/>
        <v>0.61736650304709428</v>
      </c>
      <c r="T17" s="234">
        <f t="shared" si="4"/>
        <v>0.35910206456550497</v>
      </c>
      <c r="U17" s="234">
        <f>+M17-L17</f>
        <v>0.31793409886640234</v>
      </c>
      <c r="V17" s="386">
        <f>+B17-'[62]Input for SB material (word)'!B124</f>
        <v>0</v>
      </c>
      <c r="W17" s="416">
        <f>+J17-'[62]Input for SB material (word)'!D124</f>
        <v>0</v>
      </c>
      <c r="X17" s="260">
        <f t="shared" si="5"/>
        <v>-1602.410194388231</v>
      </c>
      <c r="Y17" s="183"/>
      <c r="Z17" s="183"/>
      <c r="AA17" s="183"/>
      <c r="AB17" s="183"/>
    </row>
    <row r="18" spans="1:28" s="181" customFormat="1" ht="39" customHeight="1">
      <c r="A18" s="198" t="s">
        <v>126</v>
      </c>
      <c r="B18" s="107">
        <v>94.168794767985048</v>
      </c>
      <c r="C18" s="107">
        <v>94.168794767985048</v>
      </c>
      <c r="D18" s="107">
        <v>91.929286156385388</v>
      </c>
      <c r="E18" s="107">
        <v>91.929286156385388</v>
      </c>
      <c r="F18" s="107">
        <v>91.450178527865873</v>
      </c>
      <c r="G18" s="107">
        <v>91.450178527865873</v>
      </c>
      <c r="H18" s="107">
        <v>91.328550222662059</v>
      </c>
      <c r="I18" s="107">
        <v>91.328550222662059</v>
      </c>
      <c r="J18" s="107">
        <v>90.42762833776726</v>
      </c>
      <c r="K18" s="107">
        <v>88.630262609420598</v>
      </c>
      <c r="L18" s="107">
        <f>+'[60]Input for SB material (PPT)'!$E$305</f>
        <v>89.628524804855985</v>
      </c>
      <c r="M18" s="107">
        <v>89.675948893825989</v>
      </c>
      <c r="N18" s="215"/>
      <c r="O18" s="234">
        <f>-'[61]P&amp;L YTD LOCAL'!$DQ$86/1000000</f>
        <v>769.02744040667108</v>
      </c>
      <c r="P18" s="234">
        <f>+E18-C18</f>
        <v>-2.2395086115996605</v>
      </c>
      <c r="Q18" s="234">
        <f t="shared" si="1"/>
        <v>-0.47910762851951461</v>
      </c>
      <c r="R18" s="234">
        <f>+I18-G18</f>
        <v>-0.12162830520381362</v>
      </c>
      <c r="S18" s="234">
        <f t="shared" si="10"/>
        <v>-1.7973657283466622</v>
      </c>
      <c r="T18" s="234">
        <f t="shared" si="4"/>
        <v>0.99826219543538741</v>
      </c>
      <c r="U18" s="234">
        <f>+M18-L18</f>
        <v>4.7424088970004163E-2</v>
      </c>
      <c r="V18" s="386">
        <f>+B18-'[62]Input for SB material (word)'!B125</f>
        <v>0</v>
      </c>
      <c r="W18" s="416">
        <f>+N18-L18</f>
        <v>-89.628524804855985</v>
      </c>
      <c r="X18" s="260">
        <f t="shared" si="5"/>
        <v>-772.76860683688892</v>
      </c>
      <c r="Y18" s="183"/>
      <c r="Z18" s="183"/>
      <c r="AA18" s="183"/>
      <c r="AB18" s="183"/>
    </row>
    <row r="19" spans="1:28" s="181" customFormat="1" ht="19.5" customHeight="1">
      <c r="A19" s="451" t="s">
        <v>245</v>
      </c>
      <c r="B19" s="451"/>
      <c r="C19" s="451"/>
      <c r="D19" s="451"/>
      <c r="E19" s="451"/>
      <c r="F19" s="451"/>
      <c r="G19" s="451"/>
      <c r="H19" s="451"/>
      <c r="I19" s="451"/>
      <c r="J19" s="451"/>
      <c r="K19" s="451"/>
      <c r="L19" s="203"/>
      <c r="M19" s="184"/>
      <c r="N19" s="311"/>
      <c r="O19" s="311">
        <f>+'[61]Input for SB material (word)'!$D297</f>
        <v>1208.1091300320438</v>
      </c>
      <c r="P19" s="311"/>
      <c r="Q19" s="184"/>
      <c r="R19" s="184"/>
      <c r="S19" s="311"/>
      <c r="T19" s="184"/>
      <c r="U19" s="184"/>
      <c r="V19" s="254"/>
      <c r="W19" s="421"/>
      <c r="X19" s="251"/>
    </row>
    <row r="20" spans="1:28" s="181" customFormat="1" ht="19.5" customHeight="1">
      <c r="A20" s="448" t="s">
        <v>220</v>
      </c>
      <c r="B20" s="448"/>
      <c r="C20" s="448"/>
      <c r="D20" s="448"/>
      <c r="E20" s="448"/>
      <c r="F20" s="448"/>
      <c r="G20" s="448"/>
      <c r="H20" s="448"/>
      <c r="I20" s="448"/>
      <c r="J20" s="448"/>
      <c r="K20" s="312"/>
      <c r="L20" s="185"/>
      <c r="M20" s="185"/>
      <c r="N20" s="312"/>
      <c r="O20" s="311">
        <f>+'[61]Input for SB material (word)'!$D298</f>
        <v>940.99478252730148</v>
      </c>
      <c r="P20" s="312"/>
      <c r="Q20" s="185"/>
      <c r="R20" s="185"/>
      <c r="S20" s="312"/>
      <c r="T20" s="185"/>
      <c r="U20" s="185"/>
      <c r="V20" s="255"/>
      <c r="W20" s="423">
        <f>+N20-L20</f>
        <v>0</v>
      </c>
      <c r="X20" s="251"/>
    </row>
    <row r="21" spans="1:28" s="181" customFormat="1" ht="19.5" customHeight="1">
      <c r="A21" s="449" t="s">
        <v>182</v>
      </c>
      <c r="B21" s="449"/>
      <c r="C21" s="449"/>
      <c r="D21" s="449"/>
      <c r="E21" s="449"/>
      <c r="F21" s="449"/>
      <c r="G21" s="449"/>
      <c r="H21" s="449"/>
      <c r="I21" s="449"/>
      <c r="J21" s="449"/>
      <c r="K21" s="312"/>
      <c r="L21" s="185"/>
      <c r="M21" s="185"/>
      <c r="N21" s="312"/>
      <c r="O21" s="311">
        <f>+'[61]Input for SB material (word)'!$D299</f>
        <v>-93.019803866878007</v>
      </c>
      <c r="P21" s="312"/>
      <c r="Q21" s="185"/>
      <c r="R21" s="185"/>
      <c r="S21" s="312"/>
      <c r="T21" s="185"/>
      <c r="U21" s="185"/>
      <c r="V21" s="255"/>
      <c r="W21" s="421"/>
      <c r="X21" s="251"/>
    </row>
    <row r="22" spans="1:28" s="181" customFormat="1" ht="19.5" customHeight="1">
      <c r="A22" s="449" t="s">
        <v>183</v>
      </c>
      <c r="B22" s="449"/>
      <c r="C22" s="449"/>
      <c r="D22" s="449"/>
      <c r="E22" s="449"/>
      <c r="F22" s="449"/>
      <c r="G22" s="449"/>
      <c r="H22" s="449"/>
      <c r="I22" s="449"/>
      <c r="J22" s="449"/>
      <c r="K22" s="312"/>
      <c r="L22" s="185"/>
      <c r="M22" s="185"/>
      <c r="N22" s="312"/>
      <c r="O22" s="311">
        <f>+'[61]Input for SB material (word)'!$D300</f>
        <v>79.587350783200804</v>
      </c>
      <c r="P22" s="312"/>
      <c r="Q22" s="185"/>
      <c r="R22" s="185"/>
      <c r="S22" s="312"/>
      <c r="T22" s="185"/>
      <c r="U22" s="185"/>
      <c r="V22" s="255"/>
      <c r="W22" s="421"/>
      <c r="X22" s="251"/>
    </row>
    <row r="23" spans="1:28" s="181" customFormat="1" ht="27" customHeight="1">
      <c r="A23" s="452" t="s">
        <v>221</v>
      </c>
      <c r="B23" s="452"/>
      <c r="C23" s="452"/>
      <c r="D23" s="452"/>
      <c r="E23" s="452"/>
      <c r="F23" s="452"/>
      <c r="G23" s="452"/>
      <c r="H23" s="452"/>
      <c r="I23" s="452"/>
      <c r="J23" s="452"/>
      <c r="K23" s="312"/>
      <c r="L23" s="185"/>
      <c r="M23" s="185"/>
      <c r="N23" s="312"/>
      <c r="O23" s="312"/>
      <c r="P23" s="312"/>
      <c r="Q23" s="185"/>
      <c r="R23" s="185"/>
      <c r="S23" s="312"/>
      <c r="T23" s="185"/>
      <c r="U23" s="185"/>
      <c r="V23" s="255"/>
      <c r="W23" s="421"/>
      <c r="X23" s="251"/>
    </row>
    <row r="24" spans="1:28" s="181" customFormat="1" ht="39" customHeight="1">
      <c r="A24" s="264" t="s">
        <v>136</v>
      </c>
      <c r="B24" s="80"/>
      <c r="C24" s="80"/>
      <c r="D24" s="353"/>
      <c r="E24" s="353"/>
      <c r="F24" s="353"/>
      <c r="G24" s="353"/>
      <c r="H24" s="353"/>
      <c r="I24" s="18"/>
      <c r="J24" s="80"/>
      <c r="K24" s="397"/>
      <c r="L24" s="80"/>
      <c r="M24" s="80"/>
      <c r="N24" s="215"/>
      <c r="O24" s="311">
        <f>+'[61]Input for SB material (word)'!$D302</f>
        <v>2235.0499992012965</v>
      </c>
      <c r="P24" s="313"/>
      <c r="Q24" s="186"/>
      <c r="R24" s="186"/>
      <c r="S24" s="313"/>
      <c r="T24" s="186"/>
      <c r="U24" s="186"/>
      <c r="V24" s="256"/>
      <c r="W24" s="421"/>
      <c r="X24" s="251"/>
    </row>
    <row r="25" spans="1:28" ht="33.75" customHeight="1">
      <c r="A25" s="199" t="s">
        <v>43</v>
      </c>
      <c r="B25" s="357"/>
      <c r="C25" s="357" t="s">
        <v>166</v>
      </c>
      <c r="D25" s="357"/>
      <c r="E25" s="357" t="s">
        <v>167</v>
      </c>
      <c r="F25" s="358"/>
      <c r="G25" s="358" t="s">
        <v>168</v>
      </c>
      <c r="H25" s="358"/>
      <c r="I25" s="358" t="s">
        <v>178</v>
      </c>
      <c r="J25" s="357" t="s">
        <v>206</v>
      </c>
      <c r="K25" s="357" t="s">
        <v>207</v>
      </c>
      <c r="L25" s="402" t="s">
        <v>208</v>
      </c>
      <c r="M25" s="402" t="s">
        <v>209</v>
      </c>
      <c r="N25" s="209"/>
      <c r="O25" s="382" t="s">
        <v>224</v>
      </c>
      <c r="P25" s="395" t="s">
        <v>158</v>
      </c>
      <c r="Q25" s="395" t="s">
        <v>159</v>
      </c>
      <c r="R25" s="395" t="s">
        <v>160</v>
      </c>
      <c r="S25" s="395" t="s">
        <v>214</v>
      </c>
      <c r="T25" s="395" t="s">
        <v>216</v>
      </c>
      <c r="U25" s="395" t="s">
        <v>218</v>
      </c>
      <c r="W25" s="206" t="e">
        <f>+N25-L25</f>
        <v>#VALUE!</v>
      </c>
    </row>
    <row r="26" spans="1:28" ht="5.25" customHeight="1">
      <c r="A26" s="192"/>
      <c r="B26" s="104"/>
      <c r="C26" s="104"/>
      <c r="D26" s="354"/>
      <c r="E26" s="354"/>
      <c r="F26" s="354"/>
      <c r="G26" s="354"/>
      <c r="H26" s="354"/>
      <c r="I26" s="104"/>
      <c r="J26" s="104"/>
      <c r="K26" s="354"/>
      <c r="L26" s="104"/>
      <c r="M26" s="104"/>
      <c r="N26" s="215"/>
      <c r="O26" s="311">
        <f>+'[61]Input for SB material (word)'!$D304</f>
        <v>47.090170226588405</v>
      </c>
      <c r="P26" s="314"/>
      <c r="Q26" s="187"/>
      <c r="R26" s="187"/>
      <c r="S26" s="314"/>
      <c r="T26" s="187"/>
      <c r="U26" s="187"/>
      <c r="V26" s="257"/>
      <c r="W26" s="273"/>
      <c r="X26" s="257"/>
    </row>
    <row r="27" spans="1:28" ht="21.75" customHeight="1">
      <c r="A27" s="200" t="s">
        <v>51</v>
      </c>
      <c r="B27" s="83"/>
      <c r="C27" s="83"/>
      <c r="D27" s="238"/>
      <c r="E27" s="238"/>
      <c r="F27" s="238"/>
      <c r="G27" s="238"/>
      <c r="H27" s="238"/>
      <c r="I27" s="83"/>
      <c r="J27" s="83"/>
      <c r="K27" s="238"/>
      <c r="L27" s="83"/>
      <c r="M27" s="83"/>
      <c r="N27" s="206"/>
      <c r="O27" s="311">
        <f>+'[61]Input for SB material (word)'!$D305</f>
        <v>-1.1520721200000001</v>
      </c>
      <c r="P27" s="315"/>
      <c r="Q27" s="188"/>
      <c r="R27" s="188"/>
      <c r="S27" s="315"/>
      <c r="T27" s="188"/>
      <c r="U27" s="188"/>
      <c r="V27" s="257"/>
      <c r="W27" s="273"/>
      <c r="X27" s="257"/>
    </row>
    <row r="28" spans="1:28" ht="21.75" customHeight="1">
      <c r="A28" s="196" t="s">
        <v>127</v>
      </c>
      <c r="B28" s="82"/>
      <c r="C28" s="82">
        <v>805.23199999999997</v>
      </c>
      <c r="D28" s="82"/>
      <c r="E28" s="82">
        <v>797.62199999999996</v>
      </c>
      <c r="F28" s="82"/>
      <c r="G28" s="82">
        <v>791.77800000000002</v>
      </c>
      <c r="H28" s="82"/>
      <c r="I28" s="82">
        <v>781.6880000000001</v>
      </c>
      <c r="J28" s="82">
        <v>771.88900000000001</v>
      </c>
      <c r="K28" s="82">
        <v>765.71699999999998</v>
      </c>
      <c r="L28" s="82">
        <f>+'[60]Input for SB material (PPT)'!$E317</f>
        <v>758.73400000000004</v>
      </c>
      <c r="M28" s="82">
        <v>751.95500000000004</v>
      </c>
      <c r="N28" s="299"/>
      <c r="O28" s="235">
        <v>0</v>
      </c>
      <c r="P28" s="235">
        <f>+E28-C28</f>
        <v>-7.6100000000000136</v>
      </c>
      <c r="Q28" s="235">
        <f>+G28-E28</f>
        <v>-5.8439999999999372</v>
      </c>
      <c r="R28" s="235">
        <f>+I28-G28</f>
        <v>-10.089999999999918</v>
      </c>
      <c r="S28" s="231">
        <f>+K28-J28</f>
        <v>-6.1720000000000255</v>
      </c>
      <c r="T28" s="235">
        <f>+L28-K28</f>
        <v>-6.9829999999999472</v>
      </c>
      <c r="U28" s="235">
        <f>+M28-L28</f>
        <v>-6.7789999999999964</v>
      </c>
      <c r="V28" s="388">
        <f>+C28-'[62]Input for SB material (word)'!C136</f>
        <v>8.9999999999008651E-3</v>
      </c>
      <c r="W28" s="424">
        <f>+J28-'[62]Input for SB material (word)'!D136</f>
        <v>0</v>
      </c>
      <c r="X28" s="257">
        <f>+(J28-C28)-O28</f>
        <v>-33.342999999999961</v>
      </c>
      <c r="AA28" s="183"/>
      <c r="AB28" s="183"/>
    </row>
    <row r="29" spans="1:28" ht="30" customHeight="1">
      <c r="A29" s="197" t="s">
        <v>128</v>
      </c>
      <c r="B29" s="108"/>
      <c r="C29" s="108">
        <v>50.977999999999994</v>
      </c>
      <c r="D29" s="108"/>
      <c r="E29" s="108">
        <v>49.627000000000002</v>
      </c>
      <c r="F29" s="108"/>
      <c r="G29" s="108">
        <v>46.85</v>
      </c>
      <c r="H29" s="108"/>
      <c r="I29" s="108">
        <v>44.811</v>
      </c>
      <c r="J29" s="108">
        <v>42.542000000000002</v>
      </c>
      <c r="K29" s="108">
        <v>41.013999999999996</v>
      </c>
      <c r="L29" s="108">
        <f>+'[60]Input for SB material (PPT)'!$E320</f>
        <v>39.18</v>
      </c>
      <c r="M29" s="108">
        <v>37.944000000000003</v>
      </c>
      <c r="N29" s="299"/>
      <c r="O29" s="311">
        <f>+'[61]Input for SB material (word)'!$D306</f>
        <v>138.80300838279712</v>
      </c>
      <c r="P29" s="236">
        <f t="shared" ref="P29:P30" si="11">+E29-C29</f>
        <v>-1.350999999999992</v>
      </c>
      <c r="Q29" s="236">
        <f>+G29-E29</f>
        <v>-2.777000000000001</v>
      </c>
      <c r="R29" s="236">
        <f t="shared" ref="R29:R30" si="12">+I29-G29</f>
        <v>-2.0390000000000015</v>
      </c>
      <c r="S29" s="236">
        <f>+K29-J29</f>
        <v>-1.5280000000000058</v>
      </c>
      <c r="T29" s="236">
        <f>+L29-K29</f>
        <v>-1.8339999999999961</v>
      </c>
      <c r="U29" s="236">
        <f t="shared" ref="U29" si="13">+M29-L29</f>
        <v>-1.2359999999999971</v>
      </c>
      <c r="V29" s="388">
        <f>+C29-'[62]Input for SB material (word)'!C137</f>
        <v>0</v>
      </c>
      <c r="W29" s="424">
        <f>+N29-L29</f>
        <v>-39.18</v>
      </c>
      <c r="X29" s="257">
        <f>+(J29-C29)-O29</f>
        <v>-147.23900838279712</v>
      </c>
      <c r="AA29" s="183"/>
      <c r="AB29" s="183"/>
    </row>
    <row r="30" spans="1:28" ht="51.6">
      <c r="A30" s="196" t="s">
        <v>129</v>
      </c>
      <c r="B30" s="82"/>
      <c r="C30" s="82">
        <v>69.206177790212948</v>
      </c>
      <c r="D30" s="82"/>
      <c r="E30" s="82">
        <v>69.390289783415454</v>
      </c>
      <c r="F30" s="82"/>
      <c r="G30" s="82">
        <v>69.205692409108948</v>
      </c>
      <c r="H30" s="82"/>
      <c r="I30" s="82">
        <v>67.601373632661776</v>
      </c>
      <c r="J30" s="82">
        <v>62.222703572001535</v>
      </c>
      <c r="K30" s="82">
        <v>62.5463803963058</v>
      </c>
      <c r="L30" s="82">
        <f>+'[60]Input for SB material (PPT)'!$E326</f>
        <v>62.816829507104529</v>
      </c>
      <c r="M30" s="82">
        <v>62.628127530740528</v>
      </c>
      <c r="N30" s="299"/>
      <c r="O30" s="237">
        <f t="shared" ref="O30" si="14">+J30-C30</f>
        <v>-6.9834742182114127</v>
      </c>
      <c r="P30" s="237">
        <f t="shared" si="11"/>
        <v>0.1841119932025066</v>
      </c>
      <c r="Q30" s="237">
        <f>+G30-E30</f>
        <v>-0.18459737430650591</v>
      </c>
      <c r="R30" s="237">
        <f t="shared" si="12"/>
        <v>-1.6043187764471725</v>
      </c>
      <c r="S30" s="237">
        <f>+K30-J30</f>
        <v>0.3236768243042647</v>
      </c>
      <c r="T30" s="237">
        <f>+L30-K30</f>
        <v>0.27044911079872946</v>
      </c>
      <c r="U30" s="237">
        <f>+M30-L30</f>
        <v>-0.18870197636400121</v>
      </c>
      <c r="V30" s="388">
        <f>+C30-'[62]Input for SB material (word)'!C138</f>
        <v>-1.2785772850065769E-4</v>
      </c>
      <c r="W30" s="424">
        <f>+J30-'[62]Input for SB material (word)'!D138</f>
        <v>0</v>
      </c>
      <c r="X30" s="257">
        <f t="shared" ref="X30:X38" si="15">+(J30-C30)-O30</f>
        <v>0</v>
      </c>
      <c r="AA30" s="183"/>
      <c r="AB30" s="183"/>
    </row>
    <row r="31" spans="1:28">
      <c r="A31" s="200" t="s">
        <v>52</v>
      </c>
      <c r="B31" s="83"/>
      <c r="C31" s="83"/>
      <c r="D31" s="238"/>
      <c r="E31" s="238"/>
      <c r="F31" s="238"/>
      <c r="G31" s="238"/>
      <c r="H31" s="238"/>
      <c r="I31" s="238"/>
      <c r="J31" s="83"/>
      <c r="K31" s="238"/>
      <c r="L31" s="83"/>
      <c r="M31" s="238"/>
      <c r="N31" s="299"/>
      <c r="O31" s="311">
        <f>+'[61]Input for SB material (word)'!$D308</f>
        <v>140.12911328353925</v>
      </c>
      <c r="P31" s="238"/>
      <c r="Q31" s="238"/>
      <c r="R31" s="238"/>
      <c r="S31" s="238"/>
      <c r="T31" s="238"/>
      <c r="U31" s="238"/>
      <c r="V31" s="388"/>
      <c r="W31" s="424"/>
      <c r="X31" s="257"/>
    </row>
    <row r="32" spans="1:28" ht="18">
      <c r="A32" s="194" t="s">
        <v>130</v>
      </c>
      <c r="B32" s="109"/>
      <c r="C32" s="109">
        <v>616.87900000000002</v>
      </c>
      <c r="D32" s="109"/>
      <c r="E32" s="109">
        <v>618.80100000000004</v>
      </c>
      <c r="F32" s="109"/>
      <c r="G32" s="109">
        <v>622.05600000000004</v>
      </c>
      <c r="H32" s="109"/>
      <c r="I32" s="109">
        <v>620.61599999999999</v>
      </c>
      <c r="J32" s="109">
        <v>619.62699999999995</v>
      </c>
      <c r="K32" s="109">
        <v>621.51099999999997</v>
      </c>
      <c r="L32" s="109">
        <f>+'[60]Input for SB material (PPT)'!$E330</f>
        <v>622.69799999999998</v>
      </c>
      <c r="M32" s="109">
        <v>624.97399999999993</v>
      </c>
      <c r="N32" s="299"/>
      <c r="O32" s="239">
        <f t="shared" ref="O32:O35" si="16">+J32-C32</f>
        <v>2.7479999999999336</v>
      </c>
      <c r="P32" s="239">
        <f t="shared" ref="P32:P36" si="17">+E32-C32</f>
        <v>1.9220000000000255</v>
      </c>
      <c r="Q32" s="239">
        <f>+G32-E32</f>
        <v>3.2549999999999955</v>
      </c>
      <c r="R32" s="239">
        <f t="shared" ref="R32" si="18">+I32-G32</f>
        <v>-1.4400000000000546</v>
      </c>
      <c r="S32" s="239">
        <f>+K32-J32</f>
        <v>1.8840000000000146</v>
      </c>
      <c r="T32" s="239">
        <f>+L32-K32</f>
        <v>1.1870000000000118</v>
      </c>
      <c r="U32" s="239">
        <f>+M32-L32</f>
        <v>2.2759999999999536</v>
      </c>
      <c r="V32" s="388">
        <f>+C32-'[62]Input for SB material (word)'!C140</f>
        <v>0</v>
      </c>
      <c r="W32" s="424">
        <f>+J32-'[62]Input for SB material (word)'!D140</f>
        <v>0</v>
      </c>
      <c r="X32" s="257">
        <f t="shared" si="15"/>
        <v>0</v>
      </c>
      <c r="AA32" s="183"/>
      <c r="AB32" s="183"/>
    </row>
    <row r="33" spans="1:28" ht="23.25" customHeight="1">
      <c r="A33" s="201" t="s">
        <v>131</v>
      </c>
      <c r="B33" s="101"/>
      <c r="C33" s="101">
        <v>128.29599999999999</v>
      </c>
      <c r="D33" s="101"/>
      <c r="E33" s="101">
        <v>122.16200000000001</v>
      </c>
      <c r="F33" s="101"/>
      <c r="G33" s="101">
        <v>117.791</v>
      </c>
      <c r="H33" s="101"/>
      <c r="I33" s="101">
        <v>115.428</v>
      </c>
      <c r="J33" s="101">
        <v>112.914</v>
      </c>
      <c r="K33" s="101">
        <v>110.575</v>
      </c>
      <c r="L33" s="101">
        <f>+'[60]Input for SB material (PPT)'!$E333</f>
        <v>108.958</v>
      </c>
      <c r="M33" s="101">
        <v>105.631</v>
      </c>
      <c r="N33" s="299"/>
      <c r="O33" s="311">
        <f>+'[61]Input for SB material (word)'!$D310</f>
        <v>-14.443324168278671</v>
      </c>
      <c r="P33" s="240">
        <f t="shared" si="17"/>
        <v>-6.1339999999999861</v>
      </c>
      <c r="Q33" s="240">
        <f>+G33-E33</f>
        <v>-4.3710000000000093</v>
      </c>
      <c r="R33" s="240">
        <f>+I33-G33</f>
        <v>-2.3629999999999995</v>
      </c>
      <c r="S33" s="240">
        <f t="shared" ref="S33" si="19">+K33-J33</f>
        <v>-2.3389999999999986</v>
      </c>
      <c r="T33" s="240">
        <f>+L33-K33</f>
        <v>-1.6170000000000044</v>
      </c>
      <c r="U33" s="240">
        <f t="shared" ref="U33:U36" si="20">+M33-L33</f>
        <v>-3.3269999999999982</v>
      </c>
      <c r="V33" s="388">
        <f>+C33-'[62]Input for SB material (word)'!C141</f>
        <v>0</v>
      </c>
      <c r="W33" s="424">
        <f>+N33-L33</f>
        <v>-108.958</v>
      </c>
      <c r="X33" s="257">
        <f t="shared" si="15"/>
        <v>-0.9386758317213193</v>
      </c>
      <c r="AA33" s="183"/>
      <c r="AB33" s="183"/>
    </row>
    <row r="34" spans="1:28">
      <c r="A34" s="202" t="s">
        <v>59</v>
      </c>
      <c r="B34" s="102"/>
      <c r="C34" s="102">
        <v>488.29300000000001</v>
      </c>
      <c r="D34" s="102"/>
      <c r="E34" s="102">
        <v>489.68106900000004</v>
      </c>
      <c r="F34" s="102"/>
      <c r="G34" s="102">
        <v>490.49106900000004</v>
      </c>
      <c r="H34" s="102"/>
      <c r="I34" s="102">
        <v>490.79706900000002</v>
      </c>
      <c r="J34" s="102">
        <v>490.23500000000001</v>
      </c>
      <c r="K34" s="102">
        <v>491.846</v>
      </c>
      <c r="L34" s="102">
        <f>+'[60]Input for SB material (PPT)'!$E335</f>
        <v>492.85599999999999</v>
      </c>
      <c r="M34" s="102">
        <v>516.32499999999993</v>
      </c>
      <c r="N34" s="299"/>
      <c r="O34" s="241">
        <f t="shared" si="16"/>
        <v>1.9420000000000073</v>
      </c>
      <c r="P34" s="241">
        <f t="shared" si="17"/>
        <v>1.38806900000003</v>
      </c>
      <c r="Q34" s="241">
        <f>+G34-E34</f>
        <v>0.81000000000000227</v>
      </c>
      <c r="R34" s="241">
        <f>+I34-G34</f>
        <v>0.30599999999998317</v>
      </c>
      <c r="S34" s="241">
        <f>+K34-J34</f>
        <v>1.61099999999999</v>
      </c>
      <c r="T34" s="241">
        <f>+L34-K34</f>
        <v>1.0099999999999909</v>
      </c>
      <c r="U34" s="241">
        <f>+M34-L34</f>
        <v>23.468999999999937</v>
      </c>
      <c r="V34" s="388">
        <f>+C34-'[62]Input for SB material (word)'!C142</f>
        <v>-6.8999999996322003E-5</v>
      </c>
      <c r="W34" s="424">
        <f>+J34-'[62]Input for SB material (word)'!D142</f>
        <v>0</v>
      </c>
      <c r="X34" s="257">
        <f t="shared" si="15"/>
        <v>0</v>
      </c>
      <c r="AA34" s="183"/>
      <c r="AB34" s="183"/>
    </row>
    <row r="35" spans="1:28" ht="31.2">
      <c r="A35" s="196" t="s">
        <v>117</v>
      </c>
      <c r="B35" s="82"/>
      <c r="C35" s="82">
        <v>103.5615906064006</v>
      </c>
      <c r="D35" s="82"/>
      <c r="E35" s="82">
        <v>103.67608791104919</v>
      </c>
      <c r="F35" s="82"/>
      <c r="G35" s="82">
        <v>103.60024435453063</v>
      </c>
      <c r="H35" s="82"/>
      <c r="I35" s="82">
        <v>104.43485539235839</v>
      </c>
      <c r="J35" s="82">
        <v>106.35959862498491</v>
      </c>
      <c r="K35" s="82">
        <v>106.74457577123304</v>
      </c>
      <c r="L35" s="82">
        <f>+'[60]Input for SB material (PPT)'!$E350</f>
        <v>107.63593737022981</v>
      </c>
      <c r="M35" s="82">
        <v>107.6880783206101</v>
      </c>
      <c r="N35" s="299"/>
      <c r="O35" s="237">
        <f t="shared" si="16"/>
        <v>2.7980080185843121</v>
      </c>
      <c r="P35" s="237">
        <f t="shared" si="17"/>
        <v>0.11449730464859442</v>
      </c>
      <c r="Q35" s="237">
        <f>+G35-E35</f>
        <v>-7.584355651856356E-2</v>
      </c>
      <c r="R35" s="237">
        <f>+I35-G35</f>
        <v>0.83461103782775581</v>
      </c>
      <c r="S35" s="237">
        <f>+K35-J35</f>
        <v>0.38497714624813284</v>
      </c>
      <c r="T35" s="237">
        <f>+L35-K35</f>
        <v>0.8913615989967667</v>
      </c>
      <c r="U35" s="237">
        <f t="shared" si="20"/>
        <v>5.2140950380291429E-2</v>
      </c>
      <c r="V35" s="388">
        <f>+C35-'[62]Input for SB material (word)'!C143</f>
        <v>0</v>
      </c>
      <c r="W35" s="424">
        <f>+J35-'[62]Input for SB material (word)'!D143</f>
        <v>0</v>
      </c>
      <c r="X35" s="257">
        <f t="shared" si="15"/>
        <v>0</v>
      </c>
      <c r="AA35" s="183"/>
      <c r="AB35" s="183"/>
    </row>
    <row r="36" spans="1:28" ht="31.2">
      <c r="A36" s="196" t="s">
        <v>68</v>
      </c>
      <c r="B36" s="82"/>
      <c r="C36" s="82">
        <v>86.775219105112129</v>
      </c>
      <c r="D36" s="82"/>
      <c r="E36" s="82">
        <v>85.845516276491423</v>
      </c>
      <c r="F36" s="82"/>
      <c r="G36" s="82">
        <v>85.604419040038835</v>
      </c>
      <c r="H36" s="82"/>
      <c r="I36" s="82">
        <v>85.287222460149508</v>
      </c>
      <c r="J36" s="82">
        <v>84.59487847197417</v>
      </c>
      <c r="K36" s="82">
        <v>84.44303976923311</v>
      </c>
      <c r="L36" s="82">
        <f>+'[60]Input for SB material (PPT)'!$E353</f>
        <v>84.803014444293765</v>
      </c>
      <c r="M36" s="82">
        <v>84.724212563783468</v>
      </c>
      <c r="N36" s="413"/>
      <c r="O36" s="311">
        <f>+'[61]Input for SB material (word)'!$D313</f>
        <v>98.682899672453189</v>
      </c>
      <c r="P36" s="237">
        <f t="shared" si="17"/>
        <v>-0.92970282862070519</v>
      </c>
      <c r="Q36" s="237">
        <f>+G36-E36</f>
        <v>-0.24109723645258896</v>
      </c>
      <c r="R36" s="237">
        <f>+I36-G36</f>
        <v>-0.31719657988932681</v>
      </c>
      <c r="S36" s="237">
        <f>+K36-J36</f>
        <v>-0.15183870274105971</v>
      </c>
      <c r="T36" s="237">
        <f>+L36-K36</f>
        <v>0.35997467506065561</v>
      </c>
      <c r="U36" s="237">
        <f t="shared" si="20"/>
        <v>-7.8801880510297906E-2</v>
      </c>
      <c r="V36" s="388">
        <f>+C36-'[62]Input for SB material (word)'!C144</f>
        <v>-6.7393719405117736E-7</v>
      </c>
      <c r="W36" s="424">
        <f>+J36-'[62]Input for SB material (word)'!D144</f>
        <v>0</v>
      </c>
      <c r="X36" s="257">
        <f t="shared" si="15"/>
        <v>-100.86324030559115</v>
      </c>
      <c r="AA36" s="183"/>
      <c r="AB36" s="183"/>
    </row>
    <row r="37" spans="1:28" s="167" customFormat="1" ht="19.5" customHeight="1">
      <c r="A37" s="200" t="s">
        <v>53</v>
      </c>
      <c r="B37" s="83"/>
      <c r="C37" s="83"/>
      <c r="D37" s="238"/>
      <c r="E37" s="238"/>
      <c r="F37" s="238"/>
      <c r="G37" s="238"/>
      <c r="H37" s="238"/>
      <c r="I37" s="238"/>
      <c r="J37" s="83"/>
      <c r="K37" s="238"/>
      <c r="L37" s="83"/>
      <c r="M37" s="238"/>
      <c r="N37" s="299"/>
      <c r="O37" s="242"/>
      <c r="P37" s="242"/>
      <c r="Q37" s="242"/>
      <c r="R37" s="242"/>
      <c r="S37" s="242"/>
      <c r="T37" s="242"/>
      <c r="U37" s="242"/>
      <c r="V37" s="388">
        <f>+C37-'[62]Input for SB material (word)'!C145</f>
        <v>0</v>
      </c>
      <c r="W37" s="424">
        <f>+J37-'[62]Input for SB material (word)'!D145</f>
        <v>0</v>
      </c>
      <c r="X37" s="257">
        <f t="shared" si="15"/>
        <v>0</v>
      </c>
    </row>
    <row r="38" spans="1:28" ht="17.25" customHeight="1">
      <c r="A38" s="84" t="s">
        <v>55</v>
      </c>
      <c r="B38" s="103"/>
      <c r="C38" s="103">
        <v>116.01900000000001</v>
      </c>
      <c r="D38" s="103"/>
      <c r="E38" s="103">
        <v>109.36199999999999</v>
      </c>
      <c r="F38" s="103"/>
      <c r="G38" s="103">
        <v>106.04900000000001</v>
      </c>
      <c r="H38" s="103"/>
      <c r="I38" s="103">
        <v>102.693</v>
      </c>
      <c r="J38" s="103">
        <v>100.251</v>
      </c>
      <c r="K38" s="103">
        <v>98.343999999999994</v>
      </c>
      <c r="L38" s="103">
        <f>+'[60]Input for SB material (PPT)'!$E357</f>
        <v>96.418999999999997</v>
      </c>
      <c r="M38" s="103">
        <v>93.507999999999996</v>
      </c>
      <c r="N38" s="413"/>
      <c r="O38" s="103">
        <f>+J38-C38</f>
        <v>-15.768000000000001</v>
      </c>
      <c r="P38" s="396">
        <f>+E38-C38</f>
        <v>-6.6570000000000107</v>
      </c>
      <c r="Q38" s="396">
        <f>+G38-E38</f>
        <v>-3.3129999999999882</v>
      </c>
      <c r="R38" s="396">
        <f>+I38-G38</f>
        <v>-3.3560000000000088</v>
      </c>
      <c r="S38" s="396">
        <f>+K38-J38</f>
        <v>-1.9070000000000107</v>
      </c>
      <c r="T38" s="396">
        <f>+L38-K38</f>
        <v>-1.9249999999999972</v>
      </c>
      <c r="U38" s="396">
        <f>+M38-L38</f>
        <v>-2.9110000000000014</v>
      </c>
      <c r="V38" s="388">
        <f>+C38-'[62]Input for SB material (word)'!C146</f>
        <v>0</v>
      </c>
      <c r="W38" s="424">
        <f>+J38-'[62]Input for SB material (word)'!D146</f>
        <v>0</v>
      </c>
      <c r="X38" s="257">
        <f t="shared" si="15"/>
        <v>0</v>
      </c>
      <c r="AA38" s="183"/>
      <c r="AB38" s="183"/>
    </row>
    <row r="39" spans="1:28" ht="17.25" customHeight="1">
      <c r="A39" s="329" t="s">
        <v>169</v>
      </c>
      <c r="B39" s="41"/>
      <c r="C39" s="41"/>
      <c r="D39" s="85"/>
      <c r="E39" s="85"/>
      <c r="F39" s="85"/>
      <c r="G39" s="85"/>
      <c r="H39" s="85"/>
      <c r="I39" s="41"/>
      <c r="J39" s="41"/>
      <c r="K39" s="301"/>
      <c r="L39" s="189"/>
      <c r="M39" s="189"/>
      <c r="N39" s="301"/>
      <c r="O39" s="301">
        <f>+'[61]Input for SB material (word)'!$D316</f>
        <v>2737.5804133444126</v>
      </c>
      <c r="P39" s="301"/>
      <c r="Q39" s="189"/>
      <c r="R39" s="189"/>
      <c r="S39" s="301"/>
      <c r="T39" s="189"/>
      <c r="U39" s="189"/>
      <c r="V39" s="258"/>
      <c r="W39" s="420">
        <f>+N39-L39</f>
        <v>0</v>
      </c>
    </row>
    <row r="40" spans="1:28" ht="17.25" customHeight="1">
      <c r="A40" s="330" t="s">
        <v>170</v>
      </c>
      <c r="B40" s="41"/>
      <c r="C40" s="41"/>
      <c r="D40" s="276"/>
      <c r="E40" s="276"/>
      <c r="F40" s="276"/>
      <c r="G40" s="276"/>
      <c r="H40" s="276"/>
      <c r="I40" s="41"/>
      <c r="J40" s="41"/>
      <c r="K40" s="276"/>
      <c r="L40" s="41"/>
      <c r="M40" s="41"/>
      <c r="N40" s="41"/>
      <c r="V40" s="258"/>
    </row>
    <row r="41" spans="1:28" ht="17.25" customHeight="1">
      <c r="A41" s="331" t="s">
        <v>171</v>
      </c>
      <c r="B41" s="41"/>
      <c r="C41" s="41"/>
      <c r="D41" s="276"/>
      <c r="E41" s="276"/>
      <c r="F41" s="276"/>
      <c r="G41" s="276"/>
      <c r="H41" s="276"/>
      <c r="I41" s="41"/>
      <c r="J41" s="41"/>
      <c r="K41" s="276"/>
      <c r="L41" s="41"/>
      <c r="M41" s="41"/>
      <c r="N41" s="41"/>
      <c r="V41" s="258"/>
    </row>
    <row r="42" spans="1:28" ht="17.25" customHeight="1">
      <c r="A42" s="331" t="s">
        <v>172</v>
      </c>
      <c r="B42" s="41"/>
      <c r="C42" s="41"/>
      <c r="D42" s="276"/>
      <c r="E42" s="276"/>
      <c r="F42" s="276"/>
      <c r="G42" s="276"/>
      <c r="H42" s="276"/>
      <c r="I42" s="41"/>
      <c r="J42" s="41"/>
      <c r="K42" s="276"/>
      <c r="L42" s="41"/>
      <c r="M42" s="41"/>
      <c r="N42" s="41"/>
      <c r="V42" s="258"/>
    </row>
    <row r="43" spans="1:28" ht="24.75" customHeight="1">
      <c r="A43" s="450" t="s">
        <v>97</v>
      </c>
      <c r="B43" s="450"/>
      <c r="C43" s="450"/>
      <c r="D43" s="450"/>
      <c r="E43" s="450"/>
      <c r="F43" s="450"/>
      <c r="G43" s="450"/>
      <c r="H43" s="450"/>
      <c r="I43" s="450"/>
      <c r="J43" s="450"/>
      <c r="K43" s="450"/>
      <c r="L43" s="450"/>
      <c r="M43" s="450"/>
      <c r="N43" s="450"/>
      <c r="O43" s="450"/>
      <c r="P43" s="385"/>
      <c r="Q43" s="105"/>
      <c r="R43" s="105"/>
      <c r="S43" s="385"/>
      <c r="T43" s="105"/>
      <c r="U43" s="105"/>
      <c r="V43" s="259"/>
    </row>
    <row r="44" spans="1:28" ht="14.25" customHeight="1">
      <c r="A44" s="316" t="s">
        <v>184</v>
      </c>
      <c r="B44" s="374"/>
      <c r="C44" s="381"/>
      <c r="D44" s="316"/>
      <c r="E44" s="316"/>
      <c r="F44" s="316"/>
      <c r="G44" s="316"/>
      <c r="H44" s="316"/>
      <c r="I44" s="347"/>
      <c r="J44" s="289"/>
      <c r="K44" s="316"/>
      <c r="L44" s="347"/>
      <c r="M44" s="347"/>
      <c r="N44" s="289"/>
      <c r="O44" s="316"/>
      <c r="P44" s="385"/>
      <c r="Q44" s="105"/>
      <c r="R44" s="105"/>
      <c r="S44" s="385"/>
      <c r="T44" s="105"/>
      <c r="U44" s="105"/>
      <c r="V44" s="259"/>
    </row>
    <row r="45" spans="1:28" ht="30.75" customHeight="1">
      <c r="A45" s="268" t="s">
        <v>137</v>
      </c>
      <c r="B45" s="41"/>
      <c r="C45" s="41"/>
      <c r="D45" s="276"/>
      <c r="E45" s="276"/>
      <c r="F45" s="276"/>
      <c r="G45" s="276"/>
      <c r="H45" s="276"/>
      <c r="I45" s="41"/>
      <c r="J45" s="41"/>
      <c r="K45" s="276"/>
      <c r="L45" s="41"/>
      <c r="M45" s="41"/>
    </row>
    <row r="46" spans="1:28" ht="31.2">
      <c r="A46" s="191" t="s">
        <v>43</v>
      </c>
      <c r="B46" s="357"/>
      <c r="C46" s="357" t="s">
        <v>166</v>
      </c>
      <c r="D46" s="357"/>
      <c r="E46" s="357" t="s">
        <v>167</v>
      </c>
      <c r="F46" s="358"/>
      <c r="G46" s="358" t="s">
        <v>168</v>
      </c>
      <c r="H46" s="358"/>
      <c r="I46" s="358" t="s">
        <v>178</v>
      </c>
      <c r="J46" s="357" t="s">
        <v>206</v>
      </c>
      <c r="K46" s="357" t="s">
        <v>207</v>
      </c>
      <c r="L46" s="402" t="s">
        <v>208</v>
      </c>
      <c r="M46" s="402" t="s">
        <v>209</v>
      </c>
      <c r="N46" s="209"/>
      <c r="O46" s="382" t="s">
        <v>224</v>
      </c>
      <c r="P46" s="395" t="s">
        <v>158</v>
      </c>
      <c r="Q46" s="395" t="s">
        <v>159</v>
      </c>
      <c r="R46" s="395" t="s">
        <v>160</v>
      </c>
      <c r="S46" s="395" t="s">
        <v>214</v>
      </c>
      <c r="T46" s="395" t="s">
        <v>216</v>
      </c>
      <c r="U46" s="395" t="s">
        <v>218</v>
      </c>
    </row>
    <row r="47" spans="1:28" ht="9" customHeight="1">
      <c r="A47" s="192"/>
      <c r="B47" s="190"/>
      <c r="C47" s="190"/>
      <c r="J47" s="190"/>
    </row>
    <row r="48" spans="1:28">
      <c r="A48" s="193" t="s">
        <v>54</v>
      </c>
      <c r="B48" s="238"/>
      <c r="C48" s="238">
        <v>350.125</v>
      </c>
      <c r="D48" s="238"/>
      <c r="E48" s="238">
        <v>360.26800000000003</v>
      </c>
      <c r="F48" s="238"/>
      <c r="G48" s="238">
        <v>393.60899999999998</v>
      </c>
      <c r="H48" s="238"/>
      <c r="I48" s="238">
        <v>374.91800000000001</v>
      </c>
      <c r="J48" s="238">
        <v>358.19</v>
      </c>
      <c r="K48" s="238">
        <v>353.28800000000001</v>
      </c>
      <c r="L48" s="238">
        <f>+'[60]Input for SB material (word)'!$D204</f>
        <v>361.56400000000002</v>
      </c>
      <c r="M48" s="238">
        <v>362.48899999999998</v>
      </c>
      <c r="N48" s="13"/>
      <c r="O48" s="238">
        <f t="shared" ref="O48:O50" si="21">+J48-C48</f>
        <v>8.0649999999999977</v>
      </c>
      <c r="P48" s="238">
        <f t="shared" ref="P48:P50" si="22">+E48-C48</f>
        <v>10.143000000000029</v>
      </c>
      <c r="Q48" s="238">
        <f>+G48-E48</f>
        <v>33.340999999999951</v>
      </c>
      <c r="R48" s="238">
        <f>+I48-G48</f>
        <v>-18.690999999999974</v>
      </c>
      <c r="S48" s="238">
        <f t="shared" ref="S48:U50" si="23">+K48-J48</f>
        <v>-4.9019999999999868</v>
      </c>
      <c r="T48" s="238">
        <f t="shared" si="23"/>
        <v>8.2760000000000105</v>
      </c>
      <c r="U48" s="238">
        <f>+M48-L48</f>
        <v>0.92499999999995453</v>
      </c>
      <c r="V48" s="388">
        <f>+C48-'[62]Input for SB material (word)'!C204</f>
        <v>0</v>
      </c>
      <c r="W48" s="424">
        <f>+J48-'[62]Input for SB material (word)'!D204</f>
        <v>0</v>
      </c>
      <c r="X48" s="257">
        <f>+(J48-C48)-O48</f>
        <v>0</v>
      </c>
      <c r="Y48" s="133"/>
    </row>
    <row r="49" spans="1:25">
      <c r="A49" s="201" t="s">
        <v>111</v>
      </c>
      <c r="B49" s="265"/>
      <c r="C49" s="265">
        <v>119.47499999999999</v>
      </c>
      <c r="D49" s="265"/>
      <c r="E49" s="265">
        <v>124.744</v>
      </c>
      <c r="F49" s="265"/>
      <c r="G49" s="265">
        <v>155.57599999999999</v>
      </c>
      <c r="H49" s="265"/>
      <c r="I49" s="265">
        <v>133.72399999999999</v>
      </c>
      <c r="J49" s="265">
        <v>117.07</v>
      </c>
      <c r="K49" s="265">
        <v>111.717</v>
      </c>
      <c r="L49" s="265">
        <f>+'[60]Input for SB material (word)'!$D205</f>
        <v>116.854</v>
      </c>
      <c r="M49" s="265">
        <v>116.664</v>
      </c>
      <c r="O49" s="87">
        <f>+J49-C49</f>
        <v>-2.4050000000000011</v>
      </c>
      <c r="P49" s="87">
        <f>+E49-C49</f>
        <v>5.2690000000000055</v>
      </c>
      <c r="Q49" s="87">
        <f>+G49-E49</f>
        <v>30.831999999999994</v>
      </c>
      <c r="R49" s="87">
        <f>+I49-G49</f>
        <v>-21.852000000000004</v>
      </c>
      <c r="S49" s="87">
        <f t="shared" si="23"/>
        <v>-5.3529999999999944</v>
      </c>
      <c r="T49" s="87">
        <f t="shared" si="23"/>
        <v>5.1370000000000005</v>
      </c>
      <c r="U49" s="87">
        <f t="shared" si="23"/>
        <v>-0.18999999999999773</v>
      </c>
      <c r="V49" s="388">
        <f>+C49-'[62]Input for SB material (word)'!C205</f>
        <v>0</v>
      </c>
      <c r="W49" s="424">
        <f>+J49-'[62]Input for SB material (word)'!D205</f>
        <v>0</v>
      </c>
      <c r="X49" s="257">
        <f t="shared" ref="X49:X50" si="24">+(J49-C49)-O49</f>
        <v>0</v>
      </c>
      <c r="Y49" s="133"/>
    </row>
    <row r="50" spans="1:25">
      <c r="A50" s="201" t="s">
        <v>112</v>
      </c>
      <c r="B50" s="266"/>
      <c r="C50" s="266">
        <v>230.65</v>
      </c>
      <c r="D50" s="266"/>
      <c r="E50" s="266">
        <v>235.524</v>
      </c>
      <c r="F50" s="266"/>
      <c r="G50" s="266">
        <v>238.03299999999999</v>
      </c>
      <c r="H50" s="411"/>
      <c r="I50" s="266">
        <v>241.19399999999999</v>
      </c>
      <c r="J50" s="266">
        <v>241.12</v>
      </c>
      <c r="K50" s="266">
        <v>241.571</v>
      </c>
      <c r="L50" s="266">
        <f>+'[60]Input for SB material (word)'!$D206</f>
        <v>244.71</v>
      </c>
      <c r="M50" s="266">
        <v>245.82499999999999</v>
      </c>
      <c r="O50" s="267">
        <f t="shared" si="21"/>
        <v>10.469999999999999</v>
      </c>
      <c r="P50" s="267">
        <f t="shared" si="22"/>
        <v>4.8739999999999952</v>
      </c>
      <c r="Q50" s="267">
        <f t="shared" ref="Q50" si="25">+G50-E50</f>
        <v>2.5089999999999861</v>
      </c>
      <c r="R50" s="267">
        <f>+I50-G50</f>
        <v>3.1610000000000014</v>
      </c>
      <c r="S50" s="267">
        <f t="shared" si="23"/>
        <v>0.45099999999999341</v>
      </c>
      <c r="T50" s="267">
        <f t="shared" si="23"/>
        <v>3.13900000000001</v>
      </c>
      <c r="U50" s="267">
        <f>+M50-L50</f>
        <v>1.1149999999999807</v>
      </c>
      <c r="V50" s="388">
        <f>+C50-'[62]Input for SB material (word)'!C206</f>
        <v>0</v>
      </c>
      <c r="W50" s="424">
        <f>+J50-'[62]Input for SB material (word)'!D206</f>
        <v>0</v>
      </c>
      <c r="X50" s="257">
        <f t="shared" si="24"/>
        <v>0</v>
      </c>
      <c r="Y50" s="133"/>
    </row>
    <row r="51" spans="1:25" ht="8.25" customHeight="1">
      <c r="A51" s="41"/>
      <c r="B51" s="355"/>
      <c r="C51" s="355"/>
      <c r="D51" s="355"/>
      <c r="E51" s="355"/>
      <c r="F51" s="355"/>
      <c r="G51" s="355"/>
      <c r="H51" s="355"/>
      <c r="I51" s="355"/>
      <c r="J51" s="355"/>
      <c r="K51" s="355"/>
      <c r="L51" s="81"/>
      <c r="M51" s="355"/>
      <c r="Q51" s="276"/>
      <c r="R51" s="276"/>
      <c r="T51" s="276"/>
      <c r="U51" s="276"/>
      <c r="V51" s="388"/>
      <c r="W51" s="424"/>
      <c r="X51" s="257"/>
      <c r="Y51" s="133"/>
    </row>
    <row r="52" spans="1:25">
      <c r="A52" s="193" t="s">
        <v>138</v>
      </c>
      <c r="B52" s="238"/>
      <c r="C52" s="238">
        <v>111.53700000000001</v>
      </c>
      <c r="D52" s="238"/>
      <c r="E52" s="238">
        <v>110.851</v>
      </c>
      <c r="F52" s="238"/>
      <c r="G52" s="238">
        <v>109.666</v>
      </c>
      <c r="H52" s="238"/>
      <c r="I52" s="238">
        <v>108.636</v>
      </c>
      <c r="J52" s="238">
        <v>107.43</v>
      </c>
      <c r="K52" s="238">
        <v>106.32299999999999</v>
      </c>
      <c r="L52" s="238">
        <f>+'[60]Input for SB material (word)'!$D208</f>
        <v>105.232</v>
      </c>
      <c r="M52" s="238">
        <v>103.304</v>
      </c>
      <c r="N52" s="13"/>
      <c r="O52" s="238">
        <f>+J52-C52</f>
        <v>-4.1069999999999993</v>
      </c>
      <c r="P52" s="238">
        <f>+E52-C52</f>
        <v>-0.68600000000000705</v>
      </c>
      <c r="Q52" s="238">
        <f>+G52-E52</f>
        <v>-1.1850000000000023</v>
      </c>
      <c r="R52" s="238">
        <f>+I52-G52</f>
        <v>-1.0300000000000011</v>
      </c>
      <c r="S52" s="238">
        <f>+K52-J52</f>
        <v>-1.1070000000000135</v>
      </c>
      <c r="T52" s="238">
        <f>+L52-K52</f>
        <v>-1.090999999999994</v>
      </c>
      <c r="U52" s="238">
        <f>+M52-L52</f>
        <v>-1.9279999999999973</v>
      </c>
      <c r="V52" s="388">
        <f>+C52-'[62]Input for SB material (word)'!C208</f>
        <v>0</v>
      </c>
      <c r="W52" s="424">
        <f>+J52-'[62]Input for SB material (word)'!D208</f>
        <v>0</v>
      </c>
      <c r="X52" s="257">
        <f>+(J52-C52)-O52</f>
        <v>0</v>
      </c>
      <c r="Y52" s="133"/>
    </row>
    <row r="53" spans="1:25" ht="8.25" customHeight="1">
      <c r="A53" s="41"/>
      <c r="B53" s="265"/>
      <c r="C53" s="265"/>
      <c r="F53" s="265"/>
      <c r="G53" s="265"/>
      <c r="H53" s="265"/>
      <c r="I53" s="265"/>
      <c r="J53" s="265"/>
      <c r="L53" s="77"/>
      <c r="M53" s="265"/>
      <c r="Q53" s="276"/>
      <c r="R53" s="276"/>
      <c r="T53" s="276"/>
      <c r="U53" s="276"/>
      <c r="V53" s="388"/>
      <c r="W53" s="424"/>
      <c r="X53" s="257"/>
      <c r="Y53" s="133"/>
    </row>
    <row r="54" spans="1:25">
      <c r="A54" s="193" t="s">
        <v>139</v>
      </c>
      <c r="B54" s="238"/>
      <c r="C54" s="238">
        <v>70.082999999999998</v>
      </c>
      <c r="D54" s="238"/>
      <c r="E54" s="238">
        <v>70.712999999999994</v>
      </c>
      <c r="F54" s="238"/>
      <c r="G54" s="238">
        <v>78.381</v>
      </c>
      <c r="H54" s="238"/>
      <c r="I54" s="238">
        <v>81.623999999999995</v>
      </c>
      <c r="J54" s="238">
        <v>81.417000000000002</v>
      </c>
      <c r="K54" s="238">
        <v>81.06</v>
      </c>
      <c r="L54" s="238">
        <f>+'[60]Input for SB material (word)'!$D210</f>
        <v>80.400000000000006</v>
      </c>
      <c r="M54" s="238">
        <v>79.736999999999995</v>
      </c>
      <c r="N54" s="13"/>
      <c r="O54" s="238">
        <f>+J54-C54</f>
        <v>11.334000000000003</v>
      </c>
      <c r="P54" s="238">
        <f>+E54-C54</f>
        <v>0.62999999999999545</v>
      </c>
      <c r="Q54" s="238">
        <f>+G54-E54</f>
        <v>7.6680000000000064</v>
      </c>
      <c r="R54" s="238">
        <f>+I54-G54</f>
        <v>3.242999999999995</v>
      </c>
      <c r="S54" s="238">
        <f>+K54-J54</f>
        <v>-0.35699999999999932</v>
      </c>
      <c r="T54" s="238">
        <f>+L54-K54</f>
        <v>-0.65999999999999659</v>
      </c>
      <c r="U54" s="238">
        <f>+M54-L54</f>
        <v>-0.66300000000001091</v>
      </c>
      <c r="V54" s="388">
        <f>+C54-'[62]Input for SB material (word)'!C210</f>
        <v>0</v>
      </c>
      <c r="W54" s="424">
        <f>+J54-'[62]Input for SB material (word)'!D210</f>
        <v>0</v>
      </c>
      <c r="X54" s="257">
        <f>+(J54-C54)-O54</f>
        <v>0</v>
      </c>
      <c r="Y54" s="133"/>
    </row>
    <row r="55" spans="1:25" ht="9" customHeight="1">
      <c r="A55" s="41"/>
      <c r="B55" s="190"/>
      <c r="C55" s="190"/>
      <c r="I55" s="190"/>
      <c r="J55" s="190"/>
      <c r="M55" s="190"/>
      <c r="Q55" s="276"/>
      <c r="R55" s="276"/>
      <c r="T55" s="276"/>
      <c r="U55" s="276"/>
      <c r="V55" s="388"/>
      <c r="W55" s="424"/>
      <c r="X55" s="257"/>
      <c r="Y55" s="133"/>
    </row>
    <row r="56" spans="1:25">
      <c r="A56" s="193" t="s">
        <v>140</v>
      </c>
      <c r="B56" s="238"/>
      <c r="C56" s="238">
        <v>65.272999999999996</v>
      </c>
      <c r="D56" s="238"/>
      <c r="E56" s="238">
        <v>67.817999999999998</v>
      </c>
      <c r="F56" s="238"/>
      <c r="G56" s="238">
        <v>69.385999999999996</v>
      </c>
      <c r="H56" s="238"/>
      <c r="I56" s="238">
        <v>71.227999999999994</v>
      </c>
      <c r="J56" s="238">
        <v>71.98</v>
      </c>
      <c r="K56" s="238">
        <v>72.013000000000005</v>
      </c>
      <c r="L56" s="238">
        <f>+'[60]Input for SB material (word)'!$D212</f>
        <v>70.314999999999998</v>
      </c>
      <c r="M56" s="238">
        <v>70.998999999999995</v>
      </c>
      <c r="N56" s="13"/>
      <c r="O56" s="238">
        <f>+J56-C56</f>
        <v>6.7070000000000078</v>
      </c>
      <c r="P56" s="238">
        <f>+E56-C56</f>
        <v>2.5450000000000017</v>
      </c>
      <c r="Q56" s="238">
        <f>+G56-E56</f>
        <v>1.5679999999999978</v>
      </c>
      <c r="R56" s="238">
        <f>+I56-G56</f>
        <v>1.8419999999999987</v>
      </c>
      <c r="S56" s="238">
        <f>+K56-J56</f>
        <v>3.3000000000001251E-2</v>
      </c>
      <c r="T56" s="238">
        <f>+L56-K56</f>
        <v>-1.6980000000000075</v>
      </c>
      <c r="U56" s="238">
        <f>+M56-L56</f>
        <v>0.6839999999999975</v>
      </c>
      <c r="V56" s="388">
        <f>+C56-'[62]Input for SB material (word)'!C212</f>
        <v>0</v>
      </c>
      <c r="W56" s="424">
        <f>+J56-'[62]Input for SB material (word)'!D212</f>
        <v>0</v>
      </c>
      <c r="X56" s="257">
        <f>+(J56-C56)-O56</f>
        <v>0</v>
      </c>
      <c r="Y56" s="133"/>
    </row>
  </sheetData>
  <mergeCells count="6">
    <mergeCell ref="A20:J20"/>
    <mergeCell ref="A21:J21"/>
    <mergeCell ref="A43:O43"/>
    <mergeCell ref="A22:J22"/>
    <mergeCell ref="A19:K19"/>
    <mergeCell ref="A23:J23"/>
  </mergeCells>
  <phoneticPr fontId="0" type="noConversion"/>
  <printOptions horizontalCentered="1"/>
  <pageMargins left="0.23622047244094491" right="0.27559055118110237" top="0.35433070866141736" bottom="0.19685039370078741" header="0.23622047244094491" footer="0.15748031496062992"/>
  <pageSetup paperSize="9" fitToHeight="2" orientation="portrait" r:id="rId1"/>
  <rowBreaks count="1" manualBreakCount="1">
    <brk id="23" max="2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  <pageSetUpPr fitToPage="1"/>
  </sheetPr>
  <dimension ref="A1:AF36"/>
  <sheetViews>
    <sheetView showGridLines="0" view="pageBreakPreview" zoomScale="80" zoomScaleNormal="80" zoomScaleSheetLayoutView="80" workbookViewId="0">
      <pane xSplit="1" ySplit="3" topLeftCell="B4" activePane="bottomRight" state="frozen"/>
      <selection activeCell="J15" sqref="J15"/>
      <selection pane="topRight" activeCell="J15" sqref="J15"/>
      <selection pane="bottomLeft" activeCell="J15" sqref="J15"/>
      <selection pane="bottomRight" activeCell="N17" sqref="N17"/>
    </sheetView>
  </sheetViews>
  <sheetFormatPr defaultColWidth="9.109375" defaultRowHeight="17.399999999999999" outlineLevelCol="1"/>
  <cols>
    <col min="1" max="1" width="46" style="206" customWidth="1"/>
    <col min="2" max="2" width="13.33203125" style="14" customWidth="1"/>
    <col min="3" max="4" width="11.33203125" style="14" customWidth="1"/>
    <col min="5" max="6" width="11.109375" style="14" customWidth="1"/>
    <col min="7" max="7" width="11.109375" style="206" customWidth="1"/>
    <col min="8" max="8" width="12.5546875" style="206" customWidth="1"/>
    <col min="9" max="11" width="11.33203125" style="14" customWidth="1"/>
    <col min="12" max="12" width="11.109375" style="14" customWidth="1"/>
    <col min="13" max="13" width="11.33203125" style="14" customWidth="1"/>
    <col min="14" max="14" width="11.109375" style="206" customWidth="1"/>
    <col min="15" max="15" width="12.5546875" style="206" customWidth="1"/>
    <col min="16" max="16" width="3.88671875" style="14" customWidth="1"/>
    <col min="17" max="17" width="14.109375" style="14" hidden="1" customWidth="1" outlineLevel="1"/>
    <col min="18" max="18" width="12" style="206" customWidth="1" collapsed="1"/>
    <col min="19" max="19" width="12" style="206" customWidth="1"/>
    <col min="20" max="22" width="12" style="14" customWidth="1"/>
    <col min="23" max="23" width="12" style="206" customWidth="1"/>
    <col min="24" max="24" width="11.33203125" style="14" customWidth="1"/>
    <col min="25" max="26" width="6.109375" style="250" customWidth="1"/>
    <col min="27" max="32" width="6.109375" style="14" customWidth="1"/>
    <col min="33" max="16384" width="9.109375" style="14"/>
  </cols>
  <sheetData>
    <row r="1" spans="1:32" ht="26.25" customHeight="1">
      <c r="A1" s="173"/>
      <c r="H1" s="14"/>
      <c r="O1" s="14"/>
    </row>
    <row r="2" spans="1:32" ht="19.5" customHeight="1">
      <c r="A2" s="136" t="s">
        <v>0</v>
      </c>
      <c r="B2" s="69"/>
      <c r="C2" s="28"/>
      <c r="D2" s="69"/>
      <c r="E2" s="28"/>
      <c r="F2" s="28"/>
      <c r="G2" s="37"/>
      <c r="H2" s="37"/>
      <c r="I2" s="69"/>
      <c r="J2" s="28"/>
      <c r="K2" s="69"/>
      <c r="L2" s="28"/>
      <c r="M2" s="28"/>
      <c r="N2" s="37"/>
      <c r="O2" s="37"/>
      <c r="P2" s="28"/>
      <c r="Q2" s="343"/>
      <c r="R2" s="297" t="s">
        <v>152</v>
      </c>
      <c r="S2" s="297"/>
      <c r="T2" s="129"/>
      <c r="U2" s="38"/>
      <c r="V2" s="38"/>
      <c r="W2" s="85"/>
      <c r="X2" s="38"/>
    </row>
    <row r="3" spans="1:32" s="206" customFormat="1" ht="35.25" customHeight="1">
      <c r="A3" s="53" t="s">
        <v>40</v>
      </c>
      <c r="B3" s="50" t="s">
        <v>173</v>
      </c>
      <c r="C3" s="50" t="s">
        <v>158</v>
      </c>
      <c r="D3" s="50" t="s">
        <v>174</v>
      </c>
      <c r="E3" s="54" t="s">
        <v>159</v>
      </c>
      <c r="F3" s="54" t="s">
        <v>175</v>
      </c>
      <c r="G3" s="54" t="s">
        <v>160</v>
      </c>
      <c r="H3" s="54" t="s">
        <v>176</v>
      </c>
      <c r="I3" s="50" t="s">
        <v>213</v>
      </c>
      <c r="J3" s="50" t="s">
        <v>214</v>
      </c>
      <c r="K3" s="50" t="s">
        <v>215</v>
      </c>
      <c r="L3" s="54" t="s">
        <v>216</v>
      </c>
      <c r="M3" s="54" t="s">
        <v>217</v>
      </c>
      <c r="N3" s="54" t="s">
        <v>218</v>
      </c>
      <c r="O3" s="54" t="s">
        <v>219</v>
      </c>
      <c r="P3" s="209"/>
      <c r="Q3" s="332" t="s">
        <v>205</v>
      </c>
      <c r="R3" s="122" t="s">
        <v>158</v>
      </c>
      <c r="S3" s="122" t="s">
        <v>159</v>
      </c>
      <c r="T3" s="122" t="s">
        <v>160</v>
      </c>
      <c r="U3" s="290" t="s">
        <v>214</v>
      </c>
      <c r="V3" s="122" t="s">
        <v>216</v>
      </c>
      <c r="W3" s="122" t="s">
        <v>218</v>
      </c>
      <c r="X3" s="305"/>
      <c r="Y3" s="250"/>
      <c r="Z3" s="250"/>
    </row>
    <row r="4" spans="1:32" ht="19.5" customHeight="1">
      <c r="A4" s="207" t="s">
        <v>113</v>
      </c>
      <c r="B4" s="87">
        <v>493.32725456623689</v>
      </c>
      <c r="C4" s="87">
        <f>+D4-B4</f>
        <v>501.62395838911175</v>
      </c>
      <c r="D4" s="87">
        <v>994.95121295534864</v>
      </c>
      <c r="E4" s="87">
        <f>+F4-D4</f>
        <v>532.70479624862469</v>
      </c>
      <c r="F4" s="87">
        <v>1527.6560092039733</v>
      </c>
      <c r="G4" s="87">
        <f>+H4-F4</f>
        <v>518.26539777431685</v>
      </c>
      <c r="H4" s="87">
        <v>2045.9214069782902</v>
      </c>
      <c r="I4" s="87">
        <v>477.79755922497066</v>
      </c>
      <c r="J4" s="87">
        <f>+K4-I4</f>
        <v>488.02934598444926</v>
      </c>
      <c r="K4" s="87">
        <v>965.82690520941992</v>
      </c>
      <c r="L4" s="87">
        <f>+M4-K4</f>
        <v>533.09449347857822</v>
      </c>
      <c r="M4" s="87">
        <f>+'[60]SB ppt'!$E32</f>
        <v>1498.9213986879981</v>
      </c>
      <c r="N4" s="87">
        <f>+O4-M4</f>
        <v>556.9815292583271</v>
      </c>
      <c r="O4" s="87">
        <v>2055.9029279463252</v>
      </c>
      <c r="P4" s="206"/>
      <c r="Q4" s="87">
        <f>+I4-B4</f>
        <v>-15.529695341266233</v>
      </c>
      <c r="R4" s="87">
        <f>+C4-B4</f>
        <v>8.2967038228748606</v>
      </c>
      <c r="S4" s="87">
        <f>+E4-C4</f>
        <v>31.08083785951294</v>
      </c>
      <c r="T4" s="87">
        <f>+G4-E4</f>
        <v>-14.439398474307836</v>
      </c>
      <c r="U4" s="87">
        <f>+J4-I4</f>
        <v>10.231786759478609</v>
      </c>
      <c r="V4" s="87">
        <f>+L4-J4</f>
        <v>45.065147494128951</v>
      </c>
      <c r="W4" s="87">
        <f>+N4-L4</f>
        <v>23.887035779748885</v>
      </c>
      <c r="X4" s="87"/>
      <c r="Y4" s="389">
        <f>+B4-'[62]Input for SB material (word)'!C221</f>
        <v>0</v>
      </c>
      <c r="Z4" s="389">
        <f>+I4-'[62]Input for SB material (word)'!D221</f>
        <v>0</v>
      </c>
      <c r="AA4" s="389">
        <f>+(I4-B4)-Q4</f>
        <v>0</v>
      </c>
      <c r="AB4" s="183"/>
      <c r="AC4" s="183"/>
      <c r="AD4" s="183"/>
      <c r="AE4" s="183"/>
      <c r="AF4" s="183"/>
    </row>
    <row r="5" spans="1:32" ht="19.5" customHeight="1">
      <c r="A5" s="207" t="s">
        <v>114</v>
      </c>
      <c r="B5" s="87">
        <v>395.41921106358643</v>
      </c>
      <c r="C5" s="87">
        <f t="shared" ref="C5:C6" si="0">+D5-B5</f>
        <v>407.29589492296054</v>
      </c>
      <c r="D5" s="87">
        <v>802.71510598654697</v>
      </c>
      <c r="E5" s="87">
        <f t="shared" ref="E5:E6" si="1">+F5-D5</f>
        <v>406.10920695029051</v>
      </c>
      <c r="F5" s="87">
        <v>1208.8243129368375</v>
      </c>
      <c r="G5" s="87">
        <f t="shared" ref="G5:G6" si="2">+H5-F5</f>
        <v>395.26741224298826</v>
      </c>
      <c r="H5" s="87">
        <v>1604.0917251798257</v>
      </c>
      <c r="I5" s="87">
        <v>391.52845273866444</v>
      </c>
      <c r="J5" s="87">
        <f t="shared" ref="J5:J6" si="3">+K5-I5</f>
        <v>396.35583406558078</v>
      </c>
      <c r="K5" s="87">
        <v>787.88428680424522</v>
      </c>
      <c r="L5" s="87">
        <f t="shared" ref="L5:L6" si="4">+M5-K5</f>
        <v>397.74973050446647</v>
      </c>
      <c r="M5" s="87">
        <f>+'[60]SB ppt'!$E33</f>
        <v>1185.6340173087117</v>
      </c>
      <c r="N5" s="87">
        <f>+O5-M5</f>
        <v>416.79381051294422</v>
      </c>
      <c r="O5" s="87">
        <v>1602.4278278216559</v>
      </c>
      <c r="P5" s="206"/>
      <c r="Q5" s="87">
        <f t="shared" ref="Q5" si="5">+I5-B5</f>
        <v>-3.8907583249219897</v>
      </c>
      <c r="R5" s="87">
        <f>+C5-B5</f>
        <v>11.876683859374111</v>
      </c>
      <c r="S5" s="87">
        <f>+E5-C5</f>
        <v>-1.186687972670029</v>
      </c>
      <c r="T5" s="87">
        <f>+G5-E5</f>
        <v>-10.841794707302256</v>
      </c>
      <c r="U5" s="87">
        <f>+J5-I5</f>
        <v>4.8273813269163384</v>
      </c>
      <c r="V5" s="87">
        <f>+L5-J5</f>
        <v>1.3938964388856903</v>
      </c>
      <c r="W5" s="87">
        <f>+N5-L5</f>
        <v>19.044080008477749</v>
      </c>
      <c r="X5" s="87"/>
      <c r="Y5" s="389">
        <f>+B5-'[62]Input for SB material (word)'!C222</f>
        <v>0</v>
      </c>
      <c r="Z5" s="389">
        <f>+I5-'[62]Input for SB material (word)'!D222</f>
        <v>0</v>
      </c>
      <c r="AA5" s="389">
        <f t="shared" ref="AA5:AA7" si="6">+(I5-B5)-Q5</f>
        <v>0</v>
      </c>
      <c r="AB5" s="183"/>
      <c r="AC5" s="183"/>
      <c r="AD5" s="183"/>
      <c r="AE5" s="183"/>
      <c r="AF5" s="183"/>
    </row>
    <row r="6" spans="1:32" ht="19.5" customHeight="1">
      <c r="A6" s="207" t="s">
        <v>93</v>
      </c>
      <c r="B6" s="87">
        <v>2.8455606100000002</v>
      </c>
      <c r="C6" s="87">
        <f t="shared" si="0"/>
        <v>4.2637654600000019</v>
      </c>
      <c r="D6" s="87">
        <v>7.1093260700000016</v>
      </c>
      <c r="E6" s="87">
        <f t="shared" si="1"/>
        <v>3.8719870600000004</v>
      </c>
      <c r="F6" s="87">
        <v>10.981313130000002</v>
      </c>
      <c r="G6" s="87">
        <f t="shared" si="2"/>
        <v>4.6064160000098422</v>
      </c>
      <c r="H6" s="87">
        <v>15.587729130009844</v>
      </c>
      <c r="I6" s="87">
        <v>3.1860000000000005E-4</v>
      </c>
      <c r="J6" s="87">
        <f t="shared" si="3"/>
        <v>1.9118999999999994E-4</v>
      </c>
      <c r="K6" s="87">
        <v>5.0978999999999998E-4</v>
      </c>
      <c r="L6" s="87">
        <f t="shared" si="4"/>
        <v>-1.9119999999999993E-4</v>
      </c>
      <c r="M6" s="87">
        <f>+'[60]SB ppt'!$E34</f>
        <v>3.1859000000000005E-4</v>
      </c>
      <c r="N6" s="87">
        <f>+O6-M6</f>
        <v>0</v>
      </c>
      <c r="O6" s="87">
        <v>3.1859000000000005E-4</v>
      </c>
      <c r="P6" s="206"/>
      <c r="Q6" s="87">
        <f>+I6-B6</f>
        <v>-2.8452420100000002</v>
      </c>
      <c r="R6" s="87">
        <f>+C6-B6</f>
        <v>1.4182048500000017</v>
      </c>
      <c r="S6" s="87">
        <f>+E6-C6</f>
        <v>-0.39177840000000153</v>
      </c>
      <c r="T6" s="87">
        <f>+G6-E6</f>
        <v>0.73442894000984182</v>
      </c>
      <c r="U6" s="87">
        <f>+J6-I6</f>
        <v>-1.2741000000000011E-4</v>
      </c>
      <c r="V6" s="87">
        <f>+L6-J6</f>
        <v>-3.8238999999999987E-4</v>
      </c>
      <c r="W6" s="87">
        <f>+N6-L6</f>
        <v>1.9119999999999993E-4</v>
      </c>
      <c r="X6" s="87"/>
      <c r="Y6" s="389">
        <f>+B6-'[62]Input for SB material (word)'!C223</f>
        <v>0</v>
      </c>
      <c r="Z6" s="389">
        <f>+I6-'[62]Input for SB material (word)'!D223</f>
        <v>0</v>
      </c>
      <c r="AA6" s="389">
        <f t="shared" si="6"/>
        <v>0</v>
      </c>
      <c r="AB6" s="183"/>
      <c r="AC6" s="183"/>
      <c r="AD6" s="183"/>
      <c r="AE6" s="183"/>
      <c r="AF6" s="183"/>
    </row>
    <row r="7" spans="1:32" ht="19.5" customHeight="1">
      <c r="A7" s="56" t="s">
        <v>132</v>
      </c>
      <c r="B7" s="55">
        <f t="shared" ref="B7:C7" si="7">+B4+B5+B6</f>
        <v>891.59202623982333</v>
      </c>
      <c r="C7" s="55">
        <f t="shared" si="7"/>
        <v>913.18361877207235</v>
      </c>
      <c r="D7" s="55">
        <f>+D4+D5+D6</f>
        <v>1804.7756450118954</v>
      </c>
      <c r="E7" s="55">
        <f t="shared" ref="E7:H7" si="8">+E4+E5+E6</f>
        <v>942.68599025891524</v>
      </c>
      <c r="F7" s="55">
        <f t="shared" si="8"/>
        <v>2747.4616352708113</v>
      </c>
      <c r="G7" s="55">
        <f t="shared" si="8"/>
        <v>918.13922601731497</v>
      </c>
      <c r="H7" s="55">
        <f t="shared" si="8"/>
        <v>3665.6008612881255</v>
      </c>
      <c r="I7" s="55">
        <f t="shared" ref="I7:O7" si="9">+I4+I5+I6</f>
        <v>869.32633056363511</v>
      </c>
      <c r="J7" s="55">
        <f t="shared" si="9"/>
        <v>884.38537124003005</v>
      </c>
      <c r="K7" s="55">
        <f>+K4+K5+K6</f>
        <v>1753.7117018036652</v>
      </c>
      <c r="L7" s="55">
        <f t="shared" si="9"/>
        <v>930.84403278304467</v>
      </c>
      <c r="M7" s="55">
        <f t="shared" si="9"/>
        <v>2684.5557345867096</v>
      </c>
      <c r="N7" s="55">
        <f t="shared" si="9"/>
        <v>973.77533977127132</v>
      </c>
      <c r="O7" s="55">
        <f t="shared" si="9"/>
        <v>3658.3310743579809</v>
      </c>
      <c r="P7" s="398"/>
      <c r="Q7" s="55">
        <f>+I7-B7</f>
        <v>-22.265695676188216</v>
      </c>
      <c r="R7" s="55">
        <f>+C7-B7</f>
        <v>21.591592532249024</v>
      </c>
      <c r="S7" s="55">
        <f>+E7-C7</f>
        <v>29.50237148684289</v>
      </c>
      <c r="T7" s="55">
        <f>+G7-E7</f>
        <v>-24.546764241600272</v>
      </c>
      <c r="U7" s="55">
        <f>+J7-I7</f>
        <v>15.059040676394943</v>
      </c>
      <c r="V7" s="55">
        <f>+L7-J7</f>
        <v>46.458661543014614</v>
      </c>
      <c r="W7" s="55">
        <f>+N7-L7</f>
        <v>42.931306988226652</v>
      </c>
      <c r="X7" s="55"/>
      <c r="Y7" s="389">
        <f>+B7-'[62]Input for SB material (word)'!C224</f>
        <v>0</v>
      </c>
      <c r="Z7" s="389">
        <f>+I7-'[62]Input for SB material (word)'!D224</f>
        <v>0</v>
      </c>
      <c r="AA7" s="389">
        <f t="shared" si="6"/>
        <v>0</v>
      </c>
      <c r="AB7" s="183"/>
      <c r="AC7" s="183"/>
      <c r="AD7" s="183"/>
      <c r="AE7" s="183"/>
      <c r="AF7" s="183"/>
    </row>
    <row r="8" spans="1:32" ht="12" customHeight="1">
      <c r="A8" s="88"/>
      <c r="B8" s="86"/>
      <c r="C8" s="86"/>
      <c r="D8" s="86"/>
      <c r="E8" s="88"/>
      <c r="F8" s="89"/>
      <c r="G8" s="88"/>
      <c r="H8" s="89"/>
      <c r="I8" s="86"/>
      <c r="J8" s="86"/>
      <c r="K8" s="86"/>
      <c r="L8" s="88"/>
      <c r="M8" s="89"/>
      <c r="N8" s="88"/>
      <c r="O8" s="87"/>
      <c r="Q8" s="86"/>
      <c r="R8" s="88"/>
      <c r="S8" s="88"/>
      <c r="T8" s="88"/>
      <c r="U8" s="88"/>
      <c r="V8" s="88"/>
      <c r="W8" s="88"/>
      <c r="X8" s="88"/>
      <c r="Y8" s="260"/>
      <c r="Z8" s="260"/>
      <c r="AA8" s="205"/>
      <c r="AB8" s="205"/>
      <c r="AC8" s="205"/>
      <c r="AD8" s="205"/>
      <c r="AE8" s="183"/>
      <c r="AF8" s="183"/>
    </row>
    <row r="9" spans="1:32" ht="6" customHeight="1">
      <c r="A9" s="208"/>
      <c r="O9" s="87"/>
      <c r="U9" s="206"/>
      <c r="V9" s="206"/>
      <c r="X9" s="206"/>
    </row>
    <row r="10" spans="1:32" ht="6" customHeight="1">
      <c r="A10" s="454"/>
      <c r="B10" s="454"/>
      <c r="C10" s="454"/>
      <c r="D10" s="454"/>
      <c r="E10" s="454"/>
      <c r="F10" s="454"/>
      <c r="G10" s="454"/>
      <c r="H10" s="454"/>
      <c r="I10" s="454"/>
      <c r="J10" s="126"/>
      <c r="K10" s="126"/>
      <c r="L10" s="126"/>
      <c r="M10" s="126"/>
      <c r="N10" s="322"/>
      <c r="O10" s="87"/>
      <c r="W10" s="420"/>
    </row>
    <row r="11" spans="1:32" ht="33.75" customHeight="1">
      <c r="A11" s="453"/>
      <c r="B11" s="453"/>
      <c r="C11" s="453"/>
      <c r="D11" s="453"/>
      <c r="E11" s="453"/>
      <c r="F11" s="453"/>
      <c r="G11" s="453"/>
      <c r="H11" s="453"/>
      <c r="I11" s="453"/>
      <c r="J11" s="125"/>
      <c r="K11" s="125"/>
      <c r="L11" s="125"/>
      <c r="M11" s="125"/>
      <c r="N11" s="175"/>
      <c r="O11" s="175"/>
    </row>
    <row r="13" spans="1:32">
      <c r="O13" s="428"/>
    </row>
    <row r="19" spans="15:15">
      <c r="O19" s="87"/>
    </row>
    <row r="20" spans="15:15">
      <c r="O20" s="87"/>
    </row>
    <row r="21" spans="15:15">
      <c r="O21" s="87"/>
    </row>
    <row r="22" spans="15:15">
      <c r="O22" s="87"/>
    </row>
    <row r="24" spans="15:15">
      <c r="O24" s="87"/>
    </row>
    <row r="26" spans="15:15">
      <c r="O26" s="87"/>
    </row>
    <row r="27" spans="15:15">
      <c r="O27" s="87"/>
    </row>
    <row r="29" spans="15:15">
      <c r="O29" s="87"/>
    </row>
    <row r="31" spans="15:15">
      <c r="O31" s="87"/>
    </row>
    <row r="33" spans="15:15">
      <c r="O33" s="87"/>
    </row>
    <row r="36" spans="15:15">
      <c r="O36" s="87"/>
    </row>
  </sheetData>
  <mergeCells count="2">
    <mergeCell ref="A11:I11"/>
    <mergeCell ref="A10:I10"/>
  </mergeCells>
  <phoneticPr fontId="0" type="noConversion"/>
  <printOptions horizontalCentered="1"/>
  <pageMargins left="0.23622047244094491" right="0.27559055118110237" top="0.74803149606299213" bottom="0.74803149606299213" header="0.35433070866141736" footer="0.31496062992125984"/>
  <pageSetup paperSize="9" scale="3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249977111117893"/>
  </sheetPr>
  <dimension ref="A1:AF39"/>
  <sheetViews>
    <sheetView showGridLines="0" view="pageBreakPreview" zoomScale="80" zoomScaleNormal="80" zoomScaleSheetLayoutView="80" workbookViewId="0">
      <pane xSplit="1" ySplit="4" topLeftCell="B5" activePane="bottomRight" state="frozen"/>
      <selection activeCell="J15" sqref="J15"/>
      <selection pane="topRight" activeCell="J15" sqref="J15"/>
      <selection pane="bottomLeft" activeCell="J15" sqref="J15"/>
      <selection pane="bottomRight" activeCell="N17" sqref="N17"/>
    </sheetView>
  </sheetViews>
  <sheetFormatPr defaultColWidth="9.109375" defaultRowHeight="17.399999999999999" outlineLevelCol="1"/>
  <cols>
    <col min="1" max="1" width="50.6640625" style="206" customWidth="1"/>
    <col min="2" max="4" width="11.109375" style="14" customWidth="1"/>
    <col min="5" max="5" width="10.44140625" style="14" customWidth="1"/>
    <col min="6" max="8" width="11" style="14" customWidth="1"/>
    <col min="9" max="11" width="11.109375" style="14" customWidth="1"/>
    <col min="12" max="15" width="11" style="14" customWidth="1"/>
    <col min="16" max="16" width="3.6640625" style="17" customWidth="1"/>
    <col min="17" max="17" width="12.44140625" style="17" hidden="1" customWidth="1" outlineLevel="1"/>
    <col min="18" max="18" width="12" style="17" customWidth="1" collapsed="1"/>
    <col min="19" max="22" width="12" style="17" customWidth="1"/>
    <col min="23" max="23" width="12" style="215" customWidth="1"/>
    <col min="24" max="24" width="11.6640625" style="14" hidden="1" customWidth="1" outlineLevel="1" collapsed="1"/>
    <col min="25" max="25" width="6.33203125" style="250" customWidth="1" collapsed="1"/>
    <col min="26" max="26" width="6.33203125" style="250" customWidth="1"/>
    <col min="27" max="27" width="8.109375" style="14" customWidth="1"/>
    <col min="28" max="32" width="6.33203125" style="14" customWidth="1"/>
    <col min="33" max="16384" width="9.109375" style="14"/>
  </cols>
  <sheetData>
    <row r="1" spans="1:32" ht="15" customHeight="1">
      <c r="A1" s="173"/>
      <c r="N1" s="169"/>
      <c r="O1" s="169"/>
    </row>
    <row r="2" spans="1:32" ht="12" customHeight="1">
      <c r="A2" s="173"/>
    </row>
    <row r="3" spans="1:32">
      <c r="A3" s="136" t="s">
        <v>0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343"/>
      <c r="R3" s="297" t="s">
        <v>152</v>
      </c>
      <c r="S3" s="178"/>
      <c r="T3" s="178"/>
      <c r="U3" s="28"/>
      <c r="V3" s="28"/>
      <c r="W3" s="37"/>
      <c r="X3" s="38"/>
    </row>
    <row r="4" spans="1:32" ht="33.75" customHeight="1">
      <c r="A4" s="53" t="s">
        <v>41</v>
      </c>
      <c r="B4" s="50" t="s">
        <v>173</v>
      </c>
      <c r="C4" s="50" t="s">
        <v>158</v>
      </c>
      <c r="D4" s="50" t="s">
        <v>174</v>
      </c>
      <c r="E4" s="54" t="s">
        <v>159</v>
      </c>
      <c r="F4" s="54" t="s">
        <v>175</v>
      </c>
      <c r="G4" s="54" t="s">
        <v>160</v>
      </c>
      <c r="H4" s="54" t="s">
        <v>176</v>
      </c>
      <c r="I4" s="50" t="s">
        <v>213</v>
      </c>
      <c r="J4" s="50" t="s">
        <v>214</v>
      </c>
      <c r="K4" s="50" t="s">
        <v>215</v>
      </c>
      <c r="L4" s="54" t="s">
        <v>216</v>
      </c>
      <c r="M4" s="54" t="s">
        <v>217</v>
      </c>
      <c r="N4" s="54" t="s">
        <v>218</v>
      </c>
      <c r="O4" s="54" t="s">
        <v>219</v>
      </c>
      <c r="P4" s="209"/>
      <c r="Q4" s="332" t="s">
        <v>205</v>
      </c>
      <c r="R4" s="122" t="s">
        <v>158</v>
      </c>
      <c r="S4" s="122" t="s">
        <v>159</v>
      </c>
      <c r="T4" s="122" t="s">
        <v>160</v>
      </c>
      <c r="U4" s="290" t="s">
        <v>214</v>
      </c>
      <c r="V4" s="122" t="s">
        <v>216</v>
      </c>
      <c r="W4" s="122" t="s">
        <v>218</v>
      </c>
      <c r="X4" s="346" t="s">
        <v>155</v>
      </c>
    </row>
    <row r="5" spans="1:32" ht="19.5" customHeight="1">
      <c r="A5" s="207" t="s">
        <v>113</v>
      </c>
      <c r="B5" s="87">
        <v>232.01829063785064</v>
      </c>
      <c r="C5" s="87">
        <f>+D5-B5</f>
        <v>265.43165148088667</v>
      </c>
      <c r="D5" s="87">
        <v>497.44994211873734</v>
      </c>
      <c r="E5" s="87">
        <f>+F5-D5</f>
        <v>363.60213435137518</v>
      </c>
      <c r="F5" s="87">
        <v>861.05207647011252</v>
      </c>
      <c r="G5" s="87">
        <f>+H5-F5</f>
        <v>244.62561182482182</v>
      </c>
      <c r="H5" s="87">
        <v>1105.6776882949343</v>
      </c>
      <c r="I5" s="87">
        <v>218.14074495002887</v>
      </c>
      <c r="J5" s="87">
        <f>+K5-I5</f>
        <v>211.67223833555045</v>
      </c>
      <c r="K5" s="87">
        <v>429.81298328557932</v>
      </c>
      <c r="L5" s="87">
        <f>+M5-K5</f>
        <v>296.33382095142167</v>
      </c>
      <c r="M5" s="87">
        <f>+'[60]P&amp;L YTD LOCAL'!$DE$189/1000000</f>
        <v>726.14680423700099</v>
      </c>
      <c r="N5" s="87">
        <f>+O5-M5</f>
        <v>241.80719375167428</v>
      </c>
      <c r="O5" s="87">
        <v>967.95399798867527</v>
      </c>
      <c r="P5" s="302"/>
      <c r="Q5" s="87">
        <f>+I5-B5</f>
        <v>-13.877545687821765</v>
      </c>
      <c r="R5" s="87">
        <f>+C5-B5</f>
        <v>33.413360843036031</v>
      </c>
      <c r="S5" s="87">
        <f>+E5-C5</f>
        <v>98.170482870488513</v>
      </c>
      <c r="T5" s="87">
        <f>+G5-E5</f>
        <v>-118.97652252655337</v>
      </c>
      <c r="U5" s="87">
        <f>+J5-I5</f>
        <v>-6.4685066144784287</v>
      </c>
      <c r="V5" s="87">
        <f>+L5-J5</f>
        <v>84.661582615871225</v>
      </c>
      <c r="W5" s="87">
        <f t="shared" ref="W5:W10" si="0">+N5-L5</f>
        <v>-54.526627199747395</v>
      </c>
      <c r="X5" s="204">
        <f>+K5-D5</f>
        <v>-67.636958833158019</v>
      </c>
      <c r="Y5" s="386">
        <f>+B5-'[62]Input for SB material (word)'!C234</f>
        <v>0</v>
      </c>
      <c r="Z5" s="386">
        <f>+I5-'[62]Input for SB material (word)'!D234</f>
        <v>0</v>
      </c>
      <c r="AA5" s="246">
        <f>+(I5-B5)-Q5</f>
        <v>0</v>
      </c>
      <c r="AB5" s="68"/>
      <c r="AC5" s="68"/>
      <c r="AD5" s="68"/>
      <c r="AE5" s="183"/>
      <c r="AF5" s="183"/>
    </row>
    <row r="6" spans="1:32" ht="19.5" customHeight="1">
      <c r="A6" s="207" t="s">
        <v>114</v>
      </c>
      <c r="B6" s="87">
        <v>241.26880109802482</v>
      </c>
      <c r="C6" s="87">
        <f t="shared" ref="C6:C8" si="1">+D6-B6</f>
        <v>245.26148300712003</v>
      </c>
      <c r="D6" s="87">
        <v>486.53028410514486</v>
      </c>
      <c r="E6" s="87">
        <f t="shared" ref="E6:E8" si="2">+F6-D6</f>
        <v>243.11840838536619</v>
      </c>
      <c r="F6" s="87">
        <v>729.64869249051105</v>
      </c>
      <c r="G6" s="87">
        <f t="shared" ref="G6:G8" si="3">+H6-F6</f>
        <v>250.78323106620019</v>
      </c>
      <c r="H6" s="87">
        <v>980.43192355671124</v>
      </c>
      <c r="I6" s="87">
        <v>225.59052745838321</v>
      </c>
      <c r="J6" s="87">
        <f>+K6-I6</f>
        <v>218.72551950932839</v>
      </c>
      <c r="K6" s="87">
        <v>444.3160469677116</v>
      </c>
      <c r="L6" s="87">
        <f t="shared" ref="L6:L8" si="4">+M6-K6</f>
        <v>245.92316651304429</v>
      </c>
      <c r="M6" s="87">
        <f>+'[60]P&amp;L YTD LOCAL'!$DE$197/1000000</f>
        <v>690.23921348075589</v>
      </c>
      <c r="N6" s="87">
        <f t="shared" ref="N6:N8" si="5">+O6-M6</f>
        <v>249.6008429795329</v>
      </c>
      <c r="O6" s="87">
        <v>939.84005646028879</v>
      </c>
      <c r="P6" s="302"/>
      <c r="Q6" s="87">
        <f t="shared" ref="Q6:Q9" si="6">+I6-B6</f>
        <v>-15.678273639641617</v>
      </c>
      <c r="R6" s="87">
        <f>+C6-B6</f>
        <v>3.9926819090952108</v>
      </c>
      <c r="S6" s="87">
        <f>+E6-C6</f>
        <v>-2.1430746217538399</v>
      </c>
      <c r="T6" s="87">
        <f t="shared" ref="T6:T9" si="7">+G6-E6</f>
        <v>7.6648226808339928</v>
      </c>
      <c r="U6" s="87">
        <f>+J6-I6</f>
        <v>-6.8650079490548137</v>
      </c>
      <c r="V6" s="87">
        <f>+L6-J6</f>
        <v>27.1976470037159</v>
      </c>
      <c r="W6" s="87">
        <f t="shared" si="0"/>
        <v>3.6776764664886059</v>
      </c>
      <c r="X6" s="204">
        <f>+K6-D6</f>
        <v>-42.214237137433258</v>
      </c>
      <c r="Y6" s="386">
        <f>+B6-'[62]Input for SB material (word)'!C235</f>
        <v>0</v>
      </c>
      <c r="Z6" s="386">
        <f>+I6-'[62]Input for SB material (word)'!D235</f>
        <v>0</v>
      </c>
      <c r="AA6" s="246">
        <f t="shared" ref="AA6:AA9" si="8">+(I6-B6)-Q6</f>
        <v>0</v>
      </c>
      <c r="AB6" s="68"/>
      <c r="AC6" s="68"/>
      <c r="AD6" s="68"/>
      <c r="AE6" s="183"/>
      <c r="AF6" s="183"/>
    </row>
    <row r="7" spans="1:32" ht="19.5" customHeight="1">
      <c r="A7" s="210" t="s">
        <v>103</v>
      </c>
      <c r="B7" s="87">
        <v>135.45262945077033</v>
      </c>
      <c r="C7" s="87">
        <f t="shared" si="1"/>
        <v>217.9122659638696</v>
      </c>
      <c r="D7" s="87">
        <v>353.36489541463993</v>
      </c>
      <c r="E7" s="87">
        <f t="shared" si="2"/>
        <v>182.56351946416862</v>
      </c>
      <c r="F7" s="87">
        <v>535.92841487880855</v>
      </c>
      <c r="G7" s="87">
        <f t="shared" si="3"/>
        <v>306.24178489658209</v>
      </c>
      <c r="H7" s="87">
        <v>842.17019977539064</v>
      </c>
      <c r="I7" s="87">
        <v>177.53639668336587</v>
      </c>
      <c r="J7" s="87">
        <f>+K7-I7</f>
        <v>200.14787415977611</v>
      </c>
      <c r="K7" s="87">
        <v>377.68427084314197</v>
      </c>
      <c r="L7" s="87">
        <f t="shared" si="4"/>
        <v>272.73029588282697</v>
      </c>
      <c r="M7" s="87">
        <f>+'[60]P&amp;L YTD LOCAL'!$DE$198/1000000</f>
        <v>650.41456672596894</v>
      </c>
      <c r="N7" s="87">
        <f t="shared" si="5"/>
        <v>246.67502173247863</v>
      </c>
      <c r="O7" s="87">
        <v>897.08958845844757</v>
      </c>
      <c r="P7" s="302"/>
      <c r="Q7" s="87">
        <f>+I7-B7</f>
        <v>42.083767232595534</v>
      </c>
      <c r="R7" s="87">
        <f>+C7-B7</f>
        <v>82.459636513099269</v>
      </c>
      <c r="S7" s="87">
        <f>+E7-C7</f>
        <v>-35.348746499700979</v>
      </c>
      <c r="T7" s="87">
        <f>+G7-E7</f>
        <v>123.67826543241347</v>
      </c>
      <c r="U7" s="87">
        <f>+J7-I7</f>
        <v>22.611477476410244</v>
      </c>
      <c r="V7" s="87">
        <f>+L7-J7</f>
        <v>72.582421723050857</v>
      </c>
      <c r="W7" s="87">
        <f t="shared" si="0"/>
        <v>-26.055274150348339</v>
      </c>
      <c r="X7" s="204">
        <f>+K7-D7</f>
        <v>24.319375428502042</v>
      </c>
      <c r="Y7" s="386">
        <f>+B7-'[62]Input for SB material (word)'!C236</f>
        <v>0</v>
      </c>
      <c r="Z7" s="386">
        <f>+I7-'[62]Input for SB material (word)'!D236</f>
        <v>0</v>
      </c>
      <c r="AA7" s="246">
        <f t="shared" si="8"/>
        <v>0</v>
      </c>
      <c r="AB7" s="68"/>
      <c r="AC7" s="68"/>
      <c r="AD7" s="68"/>
      <c r="AE7" s="183"/>
      <c r="AF7" s="183"/>
    </row>
    <row r="8" spans="1:32" ht="19.5" customHeight="1">
      <c r="A8" s="210" t="s">
        <v>93</v>
      </c>
      <c r="B8" s="87">
        <v>0.24286416</v>
      </c>
      <c r="C8" s="87">
        <f t="shared" si="1"/>
        <v>0.23432001999999996</v>
      </c>
      <c r="D8" s="87">
        <v>0.47718417999999996</v>
      </c>
      <c r="E8" s="87">
        <f t="shared" si="2"/>
        <v>0.23432003000000001</v>
      </c>
      <c r="F8" s="87">
        <v>0.71150420999999997</v>
      </c>
      <c r="G8" s="87">
        <f t="shared" si="3"/>
        <v>0.23431881999999993</v>
      </c>
      <c r="H8" s="87">
        <v>0.9458230299999999</v>
      </c>
      <c r="I8" s="87">
        <v>0.24020749999999999</v>
      </c>
      <c r="J8" s="87">
        <f>+K8-I8</f>
        <v>0.28850116000000003</v>
      </c>
      <c r="K8" s="87">
        <v>0.52870866000000005</v>
      </c>
      <c r="L8" s="87">
        <f t="shared" si="4"/>
        <v>0.23533523999999995</v>
      </c>
      <c r="M8" s="87">
        <f>+'[60]P&amp;L YTD LOCAL'!$DE$203/1000000</f>
        <v>0.7640439</v>
      </c>
      <c r="N8" s="87">
        <f t="shared" si="5"/>
        <v>0.24020755999999988</v>
      </c>
      <c r="O8" s="87">
        <v>1.0042514599999999</v>
      </c>
      <c r="P8" s="302"/>
      <c r="Q8" s="87">
        <f t="shared" si="6"/>
        <v>-2.6566600000000051E-3</v>
      </c>
      <c r="R8" s="87">
        <f>+C8-B8</f>
        <v>-8.5441400000000334E-3</v>
      </c>
      <c r="S8" s="87">
        <f>+E8-C8</f>
        <v>1.0000000050247593E-8</v>
      </c>
      <c r="T8" s="87">
        <f t="shared" si="7"/>
        <v>-1.2100000000847544E-6</v>
      </c>
      <c r="U8" s="87">
        <f>+J8-I8</f>
        <v>4.8293660000000044E-2</v>
      </c>
      <c r="V8" s="87">
        <f>+L8-J8</f>
        <v>-5.3165920000000089E-2</v>
      </c>
      <c r="W8" s="87">
        <f t="shared" si="0"/>
        <v>4.87231999999993E-3</v>
      </c>
      <c r="X8" s="204">
        <f>+K8-D8</f>
        <v>5.1524480000000095E-2</v>
      </c>
      <c r="Y8" s="386">
        <f>+B8-'[62]Input for SB material (word)'!C237</f>
        <v>0</v>
      </c>
      <c r="Z8" s="386">
        <f>+I8-'[62]Input for SB material (word)'!D237</f>
        <v>0</v>
      </c>
      <c r="AA8" s="246">
        <f t="shared" si="8"/>
        <v>0</v>
      </c>
      <c r="AB8" s="68"/>
      <c r="AC8" s="68"/>
      <c r="AD8" s="68"/>
      <c r="AE8" s="183"/>
      <c r="AF8" s="183"/>
    </row>
    <row r="9" spans="1:32" ht="19.5" customHeight="1">
      <c r="A9" s="56" t="s">
        <v>94</v>
      </c>
      <c r="B9" s="55">
        <f t="shared" ref="B9:G9" si="9">SUM(B5:B8)</f>
        <v>608.98258534664581</v>
      </c>
      <c r="C9" s="55">
        <f t="shared" si="9"/>
        <v>728.83972047187638</v>
      </c>
      <c r="D9" s="55">
        <f t="shared" si="9"/>
        <v>1337.8223058185222</v>
      </c>
      <c r="E9" s="55">
        <f t="shared" si="9"/>
        <v>789.51838223091011</v>
      </c>
      <c r="F9" s="55">
        <f t="shared" si="9"/>
        <v>2127.3406880494317</v>
      </c>
      <c r="G9" s="55">
        <f t="shared" si="9"/>
        <v>801.88494660760409</v>
      </c>
      <c r="H9" s="55">
        <f>SUM(H5:H8)</f>
        <v>2929.2256346570366</v>
      </c>
      <c r="I9" s="55">
        <f t="shared" ref="I9:M9" si="10">SUM(I5:I8)</f>
        <v>621.50787659177797</v>
      </c>
      <c r="J9" s="55">
        <f t="shared" si="10"/>
        <v>630.83413316465487</v>
      </c>
      <c r="K9" s="55">
        <f t="shared" si="10"/>
        <v>1252.3420097564328</v>
      </c>
      <c r="L9" s="55">
        <f t="shared" si="10"/>
        <v>815.22261858729303</v>
      </c>
      <c r="M9" s="55">
        <f t="shared" si="10"/>
        <v>2067.5646283437259</v>
      </c>
      <c r="N9" s="55">
        <f t="shared" ref="N9:O9" si="11">SUM(N5:N8)</f>
        <v>738.32326602368585</v>
      </c>
      <c r="O9" s="55">
        <f t="shared" si="11"/>
        <v>2805.8878943674117</v>
      </c>
      <c r="P9" s="89"/>
      <c r="Q9" s="55">
        <f t="shared" si="6"/>
        <v>12.525291245132166</v>
      </c>
      <c r="R9" s="55">
        <f>+C9-B9</f>
        <v>119.85713512523057</v>
      </c>
      <c r="S9" s="55">
        <f>+E9-C9</f>
        <v>60.67866175903373</v>
      </c>
      <c r="T9" s="55">
        <f t="shared" si="7"/>
        <v>12.366564376693987</v>
      </c>
      <c r="U9" s="55">
        <f>+J9-I9</f>
        <v>9.3262565728769005</v>
      </c>
      <c r="V9" s="55">
        <f>+L9-J9</f>
        <v>184.38848542263815</v>
      </c>
      <c r="W9" s="55">
        <f t="shared" si="0"/>
        <v>-76.899352563607181</v>
      </c>
      <c r="X9" s="333">
        <f t="shared" ref="X9" si="12">+K9-D9</f>
        <v>-85.480296062089337</v>
      </c>
      <c r="Y9" s="386">
        <f>+B9-'[62]Input for SB material (word)'!C238</f>
        <v>0</v>
      </c>
      <c r="Z9" s="386">
        <f>+I9-'[62]Input for SB material (word)'!D238</f>
        <v>0</v>
      </c>
      <c r="AA9" s="246">
        <f t="shared" si="8"/>
        <v>0</v>
      </c>
      <c r="AB9" s="68"/>
      <c r="AC9" s="68"/>
      <c r="AD9" s="68"/>
      <c r="AE9" s="183"/>
      <c r="AF9" s="183"/>
    </row>
    <row r="10" spans="1:32" ht="12" customHeight="1">
      <c r="A10" s="88"/>
      <c r="B10" s="89"/>
      <c r="C10" s="89"/>
      <c r="D10" s="89"/>
      <c r="E10" s="89"/>
      <c r="F10" s="89"/>
      <c r="G10" s="89"/>
      <c r="H10" s="89"/>
      <c r="I10" s="90"/>
      <c r="J10" s="89"/>
      <c r="K10" s="89"/>
      <c r="L10" s="89"/>
      <c r="M10" s="89"/>
      <c r="N10" s="89"/>
      <c r="O10" s="87"/>
      <c r="P10" s="89"/>
      <c r="Q10" s="90"/>
      <c r="R10" s="89"/>
      <c r="S10" s="89"/>
      <c r="T10" s="89"/>
      <c r="U10" s="89"/>
      <c r="V10" s="89"/>
      <c r="W10" s="89">
        <f t="shared" si="0"/>
        <v>0</v>
      </c>
      <c r="X10" s="89"/>
      <c r="Y10" s="253"/>
      <c r="Z10" s="253"/>
      <c r="AA10" s="132"/>
      <c r="AB10" s="205"/>
      <c r="AC10" s="205"/>
      <c r="AD10" s="205"/>
      <c r="AE10" s="183"/>
      <c r="AF10" s="183"/>
    </row>
    <row r="11" spans="1:32" ht="36.75" customHeight="1">
      <c r="A11" s="453"/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5"/>
      <c r="O11" s="455"/>
      <c r="P11" s="453"/>
      <c r="Q11" s="453"/>
      <c r="R11" s="453"/>
      <c r="S11" s="453"/>
      <c r="T11" s="453"/>
      <c r="U11" s="453"/>
      <c r="V11" s="453"/>
      <c r="W11" s="453"/>
      <c r="X11" s="453"/>
    </row>
    <row r="12" spans="1:32" ht="24" customHeight="1">
      <c r="A12" s="453"/>
      <c r="B12" s="453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5"/>
      <c r="O12" s="455"/>
      <c r="P12" s="453"/>
      <c r="Q12" s="350"/>
      <c r="R12" s="125"/>
      <c r="S12" s="125"/>
      <c r="T12" s="368"/>
      <c r="U12" s="125"/>
      <c r="V12" s="125"/>
      <c r="W12" s="175">
        <f>+N12-L12</f>
        <v>0</v>
      </c>
    </row>
    <row r="13" spans="1:32">
      <c r="A13" s="211"/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211"/>
      <c r="O13" s="175"/>
    </row>
    <row r="14" spans="1:32">
      <c r="B14" s="337"/>
      <c r="I14" s="337"/>
      <c r="N14" s="206"/>
      <c r="O14" s="206"/>
    </row>
    <row r="15" spans="1:32">
      <c r="N15" s="206"/>
      <c r="O15" s="206"/>
      <c r="W15" s="215">
        <f>+N15-L15</f>
        <v>0</v>
      </c>
    </row>
    <row r="16" spans="1:32">
      <c r="N16" s="206"/>
      <c r="O16" s="206"/>
    </row>
    <row r="17" spans="14:23">
      <c r="N17" s="206"/>
      <c r="O17" s="206"/>
    </row>
    <row r="18" spans="14:23">
      <c r="N18" s="206"/>
      <c r="O18" s="206"/>
      <c r="W18" s="215">
        <f>+N18-L18</f>
        <v>0</v>
      </c>
    </row>
    <row r="19" spans="14:23">
      <c r="N19" s="206"/>
      <c r="O19" s="87"/>
    </row>
    <row r="20" spans="14:23">
      <c r="N20" s="206"/>
      <c r="O20" s="87"/>
      <c r="W20" s="215">
        <f>+N20-L20</f>
        <v>0</v>
      </c>
    </row>
    <row r="21" spans="14:23">
      <c r="N21" s="206"/>
      <c r="O21" s="87"/>
    </row>
    <row r="22" spans="14:23">
      <c r="N22" s="206"/>
      <c r="O22" s="87"/>
    </row>
    <row r="23" spans="14:23">
      <c r="N23" s="206"/>
      <c r="O23" s="206"/>
    </row>
    <row r="24" spans="14:23">
      <c r="N24" s="206"/>
      <c r="O24" s="87"/>
    </row>
    <row r="25" spans="14:23">
      <c r="N25" s="206"/>
      <c r="O25" s="206"/>
      <c r="W25" s="215">
        <f>+N25-L25</f>
        <v>0</v>
      </c>
    </row>
    <row r="26" spans="14:23">
      <c r="N26" s="206"/>
      <c r="O26" s="87"/>
    </row>
    <row r="27" spans="14:23">
      <c r="N27" s="206"/>
      <c r="O27" s="87"/>
    </row>
    <row r="28" spans="14:23">
      <c r="N28" s="206"/>
      <c r="O28" s="206"/>
    </row>
    <row r="29" spans="14:23">
      <c r="N29" s="206"/>
      <c r="O29" s="87"/>
      <c r="W29" s="215">
        <f>+N29-L29</f>
        <v>0</v>
      </c>
    </row>
    <row r="30" spans="14:23">
      <c r="N30" s="206"/>
      <c r="O30" s="206"/>
    </row>
    <row r="31" spans="14:23">
      <c r="N31" s="206"/>
      <c r="O31" s="87"/>
    </row>
    <row r="32" spans="14:23">
      <c r="N32" s="206"/>
      <c r="O32" s="206"/>
    </row>
    <row r="33" spans="14:23">
      <c r="N33" s="206"/>
      <c r="O33" s="87"/>
      <c r="W33" s="215">
        <f>+N33-L33</f>
        <v>0</v>
      </c>
    </row>
    <row r="34" spans="14:23">
      <c r="N34" s="206"/>
      <c r="O34" s="206"/>
    </row>
    <row r="35" spans="14:23">
      <c r="N35" s="206"/>
      <c r="O35" s="206"/>
    </row>
    <row r="36" spans="14:23">
      <c r="N36" s="206"/>
      <c r="O36" s="87"/>
    </row>
    <row r="37" spans="14:23">
      <c r="N37" s="206"/>
      <c r="O37" s="206"/>
    </row>
    <row r="38" spans="14:23">
      <c r="N38" s="206"/>
      <c r="O38" s="206"/>
    </row>
    <row r="39" spans="14:23">
      <c r="N39" s="206"/>
      <c r="O39" s="206"/>
      <c r="W39" s="215">
        <f>+N39-L39</f>
        <v>0</v>
      </c>
    </row>
  </sheetData>
  <mergeCells count="2">
    <mergeCell ref="A11:X11"/>
    <mergeCell ref="A12:P12"/>
  </mergeCells>
  <phoneticPr fontId="0" type="noConversion"/>
  <printOptions horizontalCentered="1"/>
  <pageMargins left="0.23622047244094491" right="0.23622047244094491" top="0.74803149606299213" bottom="0.74803149606299213" header="0.4" footer="0.31496062992125984"/>
  <pageSetup paperSize="9" scale="6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  <pageSetUpPr fitToPage="1"/>
  </sheetPr>
  <dimension ref="A2:AF39"/>
  <sheetViews>
    <sheetView showGridLines="0" view="pageBreakPreview" zoomScale="80" zoomScaleNormal="100" zoomScaleSheetLayoutView="80" workbookViewId="0">
      <pane xSplit="1" ySplit="4" topLeftCell="B5" activePane="bottomRight" state="frozen"/>
      <selection activeCell="J15" sqref="J15"/>
      <selection pane="topRight" activeCell="J15" sqref="J15"/>
      <selection pane="bottomLeft" activeCell="J15" sqref="J15"/>
      <selection pane="bottomRight" activeCell="H6" sqref="H6"/>
    </sheetView>
  </sheetViews>
  <sheetFormatPr defaultColWidth="9.109375" defaultRowHeight="13.2" outlineLevelCol="1"/>
  <cols>
    <col min="1" max="1" width="52.33203125" style="37" customWidth="1"/>
    <col min="2" max="2" width="11.109375" style="1" customWidth="1"/>
    <col min="3" max="4" width="11.33203125" style="28" customWidth="1"/>
    <col min="5" max="6" width="10.88671875" style="28" customWidth="1"/>
    <col min="7" max="8" width="9" style="28" customWidth="1"/>
    <col min="9" max="9" width="11.44140625" style="1" customWidth="1"/>
    <col min="10" max="10" width="11.33203125" style="28" customWidth="1"/>
    <col min="11" max="11" width="11.5546875" style="28" customWidth="1"/>
    <col min="12" max="15" width="10.44140625" style="28" customWidth="1"/>
    <col min="16" max="16" width="3.6640625" style="1" customWidth="1"/>
    <col min="17" max="17" width="14.44140625" style="28" hidden="1" customWidth="1" outlineLevel="1"/>
    <col min="18" max="18" width="11.5546875" style="1" customWidth="1" collapsed="1"/>
    <col min="19" max="22" width="11.5546875" style="1" customWidth="1"/>
    <col min="23" max="23" width="11.5546875" style="37" customWidth="1"/>
    <col min="24" max="24" width="0.109375" style="1" hidden="1" customWidth="1" outlineLevel="1"/>
    <col min="25" max="25" width="5.88671875" style="247" customWidth="1" collapsed="1"/>
    <col min="26" max="26" width="6.44140625" style="247" customWidth="1"/>
    <col min="27" max="27" width="7.5546875" style="111" customWidth="1"/>
    <col min="28" max="32" width="4.33203125" style="111" bestFit="1" customWidth="1"/>
    <col min="33" max="16384" width="9.109375" style="1"/>
  </cols>
  <sheetData>
    <row r="2" spans="1:32" ht="5.25" customHeight="1">
      <c r="B2" s="9"/>
      <c r="C2" s="14"/>
      <c r="D2" s="14"/>
      <c r="E2" s="14"/>
      <c r="G2" s="14"/>
      <c r="H2" s="14"/>
      <c r="I2" s="9"/>
      <c r="J2" s="14"/>
      <c r="K2" s="14"/>
      <c r="L2" s="14"/>
      <c r="M2" s="14"/>
      <c r="N2" s="14"/>
      <c r="O2" s="14"/>
    </row>
    <row r="3" spans="1:32" s="14" customFormat="1" ht="23.25" customHeight="1">
      <c r="A3" s="136" t="s">
        <v>0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343"/>
      <c r="R3" s="356" t="s">
        <v>152</v>
      </c>
      <c r="S3" s="178"/>
      <c r="T3" s="178"/>
      <c r="U3" s="28"/>
      <c r="V3" s="28"/>
      <c r="W3" s="37"/>
      <c r="X3" s="38"/>
      <c r="Y3" s="250"/>
      <c r="Z3" s="250"/>
    </row>
    <row r="4" spans="1:32" s="14" customFormat="1" ht="33.75" customHeight="1">
      <c r="A4" s="53" t="s">
        <v>42</v>
      </c>
      <c r="B4" s="50" t="s">
        <v>173</v>
      </c>
      <c r="C4" s="50" t="s">
        <v>158</v>
      </c>
      <c r="D4" s="50" t="s">
        <v>174</v>
      </c>
      <c r="E4" s="54" t="s">
        <v>159</v>
      </c>
      <c r="F4" s="54" t="s">
        <v>175</v>
      </c>
      <c r="G4" s="54" t="s">
        <v>160</v>
      </c>
      <c r="H4" s="54" t="s">
        <v>176</v>
      </c>
      <c r="I4" s="50" t="s">
        <v>213</v>
      </c>
      <c r="J4" s="50" t="s">
        <v>214</v>
      </c>
      <c r="K4" s="50" t="s">
        <v>215</v>
      </c>
      <c r="L4" s="54" t="s">
        <v>216</v>
      </c>
      <c r="M4" s="54" t="s">
        <v>217</v>
      </c>
      <c r="N4" s="54" t="s">
        <v>218</v>
      </c>
      <c r="O4" s="54" t="s">
        <v>219</v>
      </c>
      <c r="P4" s="209"/>
      <c r="Q4" s="332" t="s">
        <v>205</v>
      </c>
      <c r="R4" s="122" t="s">
        <v>158</v>
      </c>
      <c r="S4" s="122" t="s">
        <v>159</v>
      </c>
      <c r="T4" s="122" t="s">
        <v>160</v>
      </c>
      <c r="U4" s="290" t="s">
        <v>214</v>
      </c>
      <c r="V4" s="122" t="s">
        <v>216</v>
      </c>
      <c r="W4" s="122" t="s">
        <v>218</v>
      </c>
      <c r="X4" s="305" t="s">
        <v>155</v>
      </c>
      <c r="Y4" s="250"/>
      <c r="Z4" s="250"/>
    </row>
    <row r="5" spans="1:32" ht="10.5" customHeight="1">
      <c r="A5" s="88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8"/>
      <c r="O5" s="89"/>
    </row>
    <row r="6" spans="1:32" s="28" customFormat="1" ht="19.5" customHeight="1">
      <c r="A6" s="56" t="s">
        <v>100</v>
      </c>
      <c r="B6" s="55">
        <v>78.540498379999974</v>
      </c>
      <c r="C6" s="55">
        <f>+D6-B6</f>
        <v>18.300460850000022</v>
      </c>
      <c r="D6" s="55">
        <v>96.840959229999996</v>
      </c>
      <c r="E6" s="55">
        <f>+F6-D6</f>
        <v>19.905296520000022</v>
      </c>
      <c r="F6" s="55">
        <v>116.74625575000002</v>
      </c>
      <c r="G6" s="55">
        <f>+H6-F6</f>
        <v>55.884686908965989</v>
      </c>
      <c r="H6" s="55">
        <v>172.63094265896601</v>
      </c>
      <c r="I6" s="55">
        <v>26.31515134</v>
      </c>
      <c r="J6" s="55">
        <f>+K6-I6</f>
        <v>17.80279453</v>
      </c>
      <c r="K6" s="55">
        <v>44.11794587</v>
      </c>
      <c r="L6" s="55">
        <f>+M6-K6</f>
        <v>25.766000379999994</v>
      </c>
      <c r="M6" s="55">
        <f>+'[60]P&amp;L YTD LOCAL'!$CM$737/1000000</f>
        <v>69.883946249999994</v>
      </c>
      <c r="N6" s="55">
        <f>+O6-M6</f>
        <v>18.586646993016871</v>
      </c>
      <c r="O6" s="55">
        <f>+'[61]P&amp;L YTD LOCAL'!$CM$737/1000000</f>
        <v>88.470593243016864</v>
      </c>
      <c r="P6" s="37"/>
      <c r="Q6" s="55">
        <f>+I6-B6</f>
        <v>-52.225347039999974</v>
      </c>
      <c r="R6" s="55">
        <f>+C6-B6</f>
        <v>-60.240037529999952</v>
      </c>
      <c r="S6" s="55">
        <f>+E6-C6</f>
        <v>1.6048356699999999</v>
      </c>
      <c r="T6" s="55">
        <f>+G6-E6</f>
        <v>35.979390388965967</v>
      </c>
      <c r="U6" s="55">
        <f>+J6-I6</f>
        <v>-8.51235681</v>
      </c>
      <c r="V6" s="55">
        <f>+L6-J6</f>
        <v>7.9632058499999943</v>
      </c>
      <c r="W6" s="55">
        <f>+N6-L6</f>
        <v>-7.1793533869831236</v>
      </c>
      <c r="X6" s="55">
        <f>+K6-D6</f>
        <v>-52.723013359999996</v>
      </c>
      <c r="Y6" s="386">
        <f>+B6-'[62]Input for SB material (word)'!$C$249</f>
        <v>0</v>
      </c>
      <c r="Z6" s="386">
        <f>+I6-'[62]Input for SB material (word)'!$D$249</f>
        <v>0</v>
      </c>
      <c r="AA6" s="386">
        <f>+(I6-B6)-Q6</f>
        <v>0</v>
      </c>
      <c r="AB6" s="153"/>
      <c r="AC6" s="115"/>
      <c r="AD6" s="115"/>
      <c r="AE6" s="115"/>
      <c r="AF6" s="115"/>
    </row>
    <row r="7" spans="1:32" s="135" customFormat="1" ht="9.75" customHeight="1">
      <c r="A7" s="213"/>
      <c r="B7" s="283"/>
      <c r="C7" s="90"/>
      <c r="D7" s="90"/>
      <c r="E7" s="90"/>
      <c r="F7" s="90"/>
      <c r="G7" s="90"/>
      <c r="H7" s="90"/>
      <c r="I7" s="335"/>
      <c r="J7" s="90"/>
      <c r="K7" s="90"/>
      <c r="L7" s="90"/>
      <c r="M7" s="90"/>
      <c r="N7" s="89"/>
      <c r="O7" s="89"/>
      <c r="P7" s="243"/>
      <c r="R7" s="243"/>
      <c r="S7" s="243"/>
      <c r="T7" s="243"/>
      <c r="U7" s="243"/>
      <c r="V7" s="243"/>
      <c r="W7" s="417"/>
      <c r="X7" s="89"/>
      <c r="Y7" s="248"/>
      <c r="Z7" s="248"/>
      <c r="AA7" s="134"/>
      <c r="AB7" s="134"/>
      <c r="AC7" s="134"/>
      <c r="AD7" s="134"/>
      <c r="AE7" s="134"/>
      <c r="AF7" s="134"/>
    </row>
    <row r="8" spans="1:32" ht="7.5" customHeight="1">
      <c r="A8" s="208"/>
      <c r="N8" s="37"/>
      <c r="O8" s="89"/>
    </row>
    <row r="9" spans="1:32" ht="8.25" customHeight="1">
      <c r="A9" s="456"/>
      <c r="B9" s="456"/>
      <c r="C9" s="456"/>
      <c r="D9" s="456"/>
      <c r="E9" s="456"/>
      <c r="F9" s="456"/>
      <c r="G9" s="456"/>
      <c r="H9" s="456"/>
      <c r="I9" s="456"/>
      <c r="J9" s="340"/>
      <c r="K9" s="340"/>
      <c r="L9" s="340"/>
      <c r="M9" s="340"/>
      <c r="N9" s="322"/>
      <c r="O9" s="89"/>
    </row>
    <row r="10" spans="1:32" ht="45.75" customHeight="1">
      <c r="A10" s="453"/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211"/>
      <c r="O10" s="89"/>
      <c r="P10" s="116"/>
      <c r="Q10" s="35"/>
      <c r="R10" s="116"/>
      <c r="S10" s="116"/>
      <c r="T10" s="116"/>
      <c r="U10" s="116"/>
      <c r="V10" s="116"/>
      <c r="W10" s="211"/>
      <c r="X10" s="116"/>
      <c r="Y10" s="261"/>
    </row>
    <row r="11" spans="1:32" ht="24.75" customHeight="1">
      <c r="A11" s="35"/>
      <c r="B11" s="457"/>
      <c r="C11" s="457"/>
      <c r="D11" s="457"/>
      <c r="E11" s="35"/>
      <c r="F11" s="35"/>
      <c r="G11" s="35"/>
      <c r="H11" s="35"/>
      <c r="I11" s="35"/>
      <c r="J11" s="339"/>
      <c r="K11" s="339"/>
      <c r="L11" s="339"/>
      <c r="M11" s="339"/>
      <c r="N11" s="175"/>
      <c r="O11" s="89"/>
    </row>
    <row r="12" spans="1:32">
      <c r="N12" s="37"/>
      <c r="O12" s="37"/>
    </row>
    <row r="13" spans="1:32" ht="17.399999999999999">
      <c r="N13" s="37"/>
      <c r="O13" s="89"/>
    </row>
    <row r="14" spans="1:32" ht="14.4">
      <c r="B14" s="318"/>
      <c r="C14" s="342"/>
      <c r="D14" s="342"/>
      <c r="E14" s="342"/>
      <c r="F14" s="342"/>
      <c r="G14" s="342"/>
      <c r="H14" s="342"/>
      <c r="I14" s="318"/>
      <c r="J14" s="342"/>
      <c r="K14" s="342"/>
      <c r="L14" s="342"/>
      <c r="M14" s="342"/>
      <c r="N14" s="37"/>
      <c r="O14" s="37"/>
    </row>
    <row r="15" spans="1:32">
      <c r="F15" s="132"/>
      <c r="M15" s="132"/>
      <c r="N15" s="37"/>
      <c r="O15" s="37"/>
    </row>
    <row r="16" spans="1:32">
      <c r="N16" s="37"/>
      <c r="O16" s="37"/>
    </row>
    <row r="17" spans="14:15">
      <c r="N17" s="37"/>
      <c r="O17" s="37"/>
    </row>
    <row r="18" spans="14:15">
      <c r="N18" s="37"/>
      <c r="O18" s="37"/>
    </row>
    <row r="19" spans="14:15">
      <c r="N19" s="37"/>
      <c r="O19" s="120"/>
    </row>
    <row r="20" spans="14:15">
      <c r="N20" s="37"/>
      <c r="O20" s="120"/>
    </row>
    <row r="21" spans="14:15">
      <c r="N21" s="37"/>
      <c r="O21" s="120"/>
    </row>
    <row r="22" spans="14:15">
      <c r="N22" s="37"/>
      <c r="O22" s="120"/>
    </row>
    <row r="23" spans="14:15">
      <c r="N23" s="37"/>
      <c r="O23" s="37"/>
    </row>
    <row r="24" spans="14:15">
      <c r="N24" s="37"/>
      <c r="O24" s="120"/>
    </row>
    <row r="25" spans="14:15">
      <c r="N25" s="37"/>
      <c r="O25" s="37"/>
    </row>
    <row r="26" spans="14:15">
      <c r="N26" s="37"/>
      <c r="O26" s="120"/>
    </row>
    <row r="27" spans="14:15">
      <c r="N27" s="37"/>
      <c r="O27" s="120"/>
    </row>
    <row r="28" spans="14:15">
      <c r="N28" s="37"/>
      <c r="O28" s="37"/>
    </row>
    <row r="29" spans="14:15">
      <c r="N29" s="37"/>
      <c r="O29" s="120"/>
    </row>
    <row r="30" spans="14:15">
      <c r="N30" s="37"/>
      <c r="O30" s="37"/>
    </row>
    <row r="31" spans="14:15">
      <c r="N31" s="37"/>
      <c r="O31" s="120"/>
    </row>
    <row r="32" spans="14:15">
      <c r="N32" s="37"/>
      <c r="O32" s="37"/>
    </row>
    <row r="33" spans="14:15">
      <c r="N33" s="37"/>
      <c r="O33" s="120"/>
    </row>
    <row r="34" spans="14:15">
      <c r="N34" s="37"/>
      <c r="O34" s="37"/>
    </row>
    <row r="35" spans="14:15">
      <c r="N35" s="37"/>
      <c r="O35" s="37"/>
    </row>
    <row r="36" spans="14:15">
      <c r="N36" s="37"/>
      <c r="O36" s="120"/>
    </row>
    <row r="37" spans="14:15">
      <c r="N37" s="37"/>
      <c r="O37" s="37"/>
    </row>
    <row r="38" spans="14:15">
      <c r="N38" s="37"/>
      <c r="O38" s="37"/>
    </row>
    <row r="39" spans="14:15">
      <c r="N39" s="37"/>
      <c r="O39" s="37"/>
    </row>
  </sheetData>
  <mergeCells count="3">
    <mergeCell ref="A9:I9"/>
    <mergeCell ref="A10:M10"/>
    <mergeCell ref="B11:D11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36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249977111117893"/>
    <pageSetUpPr fitToPage="1"/>
  </sheetPr>
  <dimension ref="A1:AF12"/>
  <sheetViews>
    <sheetView showGridLines="0" view="pageBreakPreview" zoomScale="80" zoomScaleNormal="80" zoomScaleSheetLayoutView="8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O6" sqref="O6"/>
    </sheetView>
  </sheetViews>
  <sheetFormatPr defaultColWidth="9.109375" defaultRowHeight="17.399999999999999" outlineLevelCol="1"/>
  <cols>
    <col min="1" max="1" width="45" style="206" customWidth="1"/>
    <col min="2" max="3" width="11.5546875" style="14" customWidth="1"/>
    <col min="4" max="4" width="11.33203125" style="14" customWidth="1"/>
    <col min="5" max="8" width="10.5546875" style="14" customWidth="1"/>
    <col min="9" max="9" width="11.44140625" style="14" customWidth="1"/>
    <col min="10" max="11" width="11.33203125" style="14" customWidth="1"/>
    <col min="12" max="13" width="10.5546875" style="206" customWidth="1"/>
    <col min="14" max="15" width="10.44140625" style="14" customWidth="1"/>
    <col min="16" max="16" width="3.6640625" style="17" customWidth="1"/>
    <col min="17" max="17" width="12.5546875" style="17" hidden="1" customWidth="1" outlineLevel="1"/>
    <col min="18" max="18" width="10.5546875" style="17" customWidth="1" collapsed="1"/>
    <col min="19" max="23" width="10.5546875" style="17" customWidth="1"/>
    <col min="24" max="24" width="10.44140625" style="14" hidden="1" customWidth="1" outlineLevel="1"/>
    <col min="25" max="25" width="6.44140625" style="14" customWidth="1" collapsed="1"/>
    <col min="26" max="26" width="8.33203125" style="14" customWidth="1"/>
    <col min="27" max="30" width="6.44140625" style="14" customWidth="1"/>
    <col min="31" max="32" width="7.33203125" style="14" customWidth="1"/>
    <col min="33" max="16384" width="9.109375" style="14"/>
  </cols>
  <sheetData>
    <row r="1" spans="1:32" ht="17.25" customHeight="1"/>
    <row r="2" spans="1:32" ht="16.5" customHeight="1">
      <c r="A2" s="269"/>
      <c r="N2" s="28"/>
    </row>
    <row r="3" spans="1:32" ht="19.5" customHeight="1">
      <c r="A3" s="136" t="s">
        <v>0</v>
      </c>
      <c r="F3" s="317"/>
      <c r="Q3" s="343"/>
      <c r="R3" s="356" t="s">
        <v>152</v>
      </c>
      <c r="S3" s="178"/>
      <c r="T3" s="178"/>
      <c r="U3" s="215"/>
      <c r="V3" s="215"/>
      <c r="W3" s="215"/>
      <c r="X3" s="227"/>
    </row>
    <row r="4" spans="1:32" ht="33.75" customHeight="1">
      <c r="A4" s="53" t="s">
        <v>98</v>
      </c>
      <c r="B4" s="50" t="s">
        <v>173</v>
      </c>
      <c r="C4" s="50" t="s">
        <v>158</v>
      </c>
      <c r="D4" s="50" t="s">
        <v>174</v>
      </c>
      <c r="E4" s="54" t="s">
        <v>159</v>
      </c>
      <c r="F4" s="54" t="s">
        <v>175</v>
      </c>
      <c r="G4" s="54" t="s">
        <v>160</v>
      </c>
      <c r="H4" s="54" t="s">
        <v>176</v>
      </c>
      <c r="I4" s="50" t="s">
        <v>213</v>
      </c>
      <c r="J4" s="50" t="s">
        <v>214</v>
      </c>
      <c r="K4" s="50" t="s">
        <v>215</v>
      </c>
      <c r="L4" s="54" t="s">
        <v>216</v>
      </c>
      <c r="M4" s="54" t="s">
        <v>217</v>
      </c>
      <c r="N4" s="54" t="s">
        <v>218</v>
      </c>
      <c r="O4" s="54" t="s">
        <v>219</v>
      </c>
      <c r="P4" s="209"/>
      <c r="Q4" s="332" t="s">
        <v>205</v>
      </c>
      <c r="R4" s="122" t="s">
        <v>158</v>
      </c>
      <c r="S4" s="122" t="s">
        <v>159</v>
      </c>
      <c r="T4" s="122" t="s">
        <v>160</v>
      </c>
      <c r="U4" s="290" t="s">
        <v>214</v>
      </c>
      <c r="V4" s="122" t="s">
        <v>216</v>
      </c>
      <c r="W4" s="122" t="s">
        <v>218</v>
      </c>
      <c r="X4" s="305" t="s">
        <v>155</v>
      </c>
    </row>
    <row r="5" spans="1:32" ht="19.5" customHeight="1">
      <c r="A5" s="207" t="s">
        <v>114</v>
      </c>
      <c r="B5" s="87">
        <v>133.37160443000002</v>
      </c>
      <c r="C5" s="87">
        <f>+D5-B5</f>
        <v>127.68780968000002</v>
      </c>
      <c r="D5" s="87">
        <v>261.05941411000003</v>
      </c>
      <c r="E5" s="87">
        <f>+F5-D5</f>
        <v>130.88224237999998</v>
      </c>
      <c r="F5" s="87">
        <v>391.94165649000001</v>
      </c>
      <c r="G5" s="87">
        <f>+H5-F5</f>
        <v>123.71735384999999</v>
      </c>
      <c r="H5" s="87">
        <v>515.65901034000001</v>
      </c>
      <c r="I5" s="87">
        <v>109.24290171999999</v>
      </c>
      <c r="J5" s="87">
        <f>+K5-I5</f>
        <v>110.40698111000003</v>
      </c>
      <c r="K5" s="87">
        <v>219.64988283000002</v>
      </c>
      <c r="L5" s="87">
        <f>+M5-K5</f>
        <v>109.36498196000002</v>
      </c>
      <c r="M5" s="87">
        <f>+'[60]P&amp;L YTD LOCAL'!$CP$736/1000000</f>
        <v>329.01486479000005</v>
      </c>
      <c r="N5" s="87">
        <f>+O5-M5</f>
        <v>114.43018136999996</v>
      </c>
      <c r="O5" s="87">
        <v>443.44504616</v>
      </c>
      <c r="P5" s="302"/>
      <c r="Q5" s="87">
        <f>+I5-B5</f>
        <v>-24.128702710000027</v>
      </c>
      <c r="R5" s="87">
        <f>+C5-B5</f>
        <v>-5.6837947500000041</v>
      </c>
      <c r="S5" s="87">
        <f>+E5-C5</f>
        <v>3.1944326999999646</v>
      </c>
      <c r="T5" s="87">
        <f>+G5-E5</f>
        <v>-7.1648885299999847</v>
      </c>
      <c r="U5" s="87">
        <f>+J5-I5</f>
        <v>1.1640793900000403</v>
      </c>
      <c r="V5" s="87">
        <f>+L5-J5</f>
        <v>-1.0419991500000094</v>
      </c>
      <c r="W5" s="87">
        <f>+N5-L5</f>
        <v>5.0651994099999342</v>
      </c>
      <c r="X5" s="204">
        <f>+K5-D5</f>
        <v>-41.40953128000001</v>
      </c>
      <c r="Y5" s="387">
        <f>+B5-'[62]Input for SB material (word)'!C259</f>
        <v>0</v>
      </c>
      <c r="Z5" s="387">
        <f>+I5-'[62]Input for SB material (word)'!D259</f>
        <v>0</v>
      </c>
      <c r="AA5" s="387">
        <f>+(I5-B5)-Q5</f>
        <v>0</v>
      </c>
      <c r="AB5" s="214"/>
      <c r="AC5" s="214"/>
      <c r="AD5" s="214"/>
      <c r="AE5" s="214"/>
      <c r="AF5" s="214"/>
    </row>
    <row r="6" spans="1:32" ht="19.5" customHeight="1">
      <c r="A6" s="56" t="s">
        <v>94</v>
      </c>
      <c r="B6" s="55">
        <v>133.37160443000002</v>
      </c>
      <c r="C6" s="55">
        <f>+D6-B6</f>
        <v>127.68780968000002</v>
      </c>
      <c r="D6" s="55">
        <f>+D5</f>
        <v>261.05941411000003</v>
      </c>
      <c r="E6" s="55">
        <f>+F6-D6</f>
        <v>130.88224237999998</v>
      </c>
      <c r="F6" s="55">
        <f>+F5</f>
        <v>391.94165649000001</v>
      </c>
      <c r="G6" s="55">
        <f>+G5</f>
        <v>123.71735384999999</v>
      </c>
      <c r="H6" s="55">
        <f>+H5</f>
        <v>515.65901034000001</v>
      </c>
      <c r="I6" s="55">
        <v>109.24290171999999</v>
      </c>
      <c r="J6" s="55">
        <f>+K6-I6</f>
        <v>110.40698111000003</v>
      </c>
      <c r="K6" s="55">
        <v>219.64988283000002</v>
      </c>
      <c r="L6" s="55">
        <f>+M6-K6</f>
        <v>109.36498196000002</v>
      </c>
      <c r="M6" s="55">
        <f>+M5</f>
        <v>329.01486479000005</v>
      </c>
      <c r="N6" s="55">
        <f>+N5</f>
        <v>114.43018136999996</v>
      </c>
      <c r="O6" s="55">
        <f>+O5</f>
        <v>443.44504616</v>
      </c>
      <c r="P6" s="89"/>
      <c r="Q6" s="55">
        <f>+I6-B6</f>
        <v>-24.128702710000027</v>
      </c>
      <c r="R6" s="55">
        <f>+C6-B6</f>
        <v>-5.6837947500000041</v>
      </c>
      <c r="S6" s="55">
        <f>+E6-C6</f>
        <v>3.1944326999999646</v>
      </c>
      <c r="T6" s="55">
        <f>+G6-E6</f>
        <v>-7.1648885299999847</v>
      </c>
      <c r="U6" s="55">
        <f>+J6-I6</f>
        <v>1.1640793900000403</v>
      </c>
      <c r="V6" s="55">
        <f>+L6-J6</f>
        <v>-1.0419991500000094</v>
      </c>
      <c r="W6" s="55">
        <f>+N6-L6</f>
        <v>5.0651994099999342</v>
      </c>
      <c r="X6" s="55">
        <f>+K6-D6</f>
        <v>-41.40953128000001</v>
      </c>
      <c r="Y6" s="387">
        <f>+B6-'[62]Input for SB material (word)'!C260</f>
        <v>0</v>
      </c>
      <c r="Z6" s="387">
        <f>+I6-'[62]Input for SB material (word)'!D260</f>
        <v>0</v>
      </c>
      <c r="AA6" s="387">
        <f t="shared" ref="AA6:AA8" si="0">+(I6-B6)-Q6</f>
        <v>0</v>
      </c>
      <c r="AB6" s="214"/>
      <c r="AC6" s="214"/>
      <c r="AD6" s="214"/>
      <c r="AE6" s="214"/>
      <c r="AF6" s="214"/>
    </row>
    <row r="7" spans="1:32" ht="12" customHeight="1">
      <c r="A7" s="88"/>
      <c r="B7" s="90"/>
      <c r="C7" s="90"/>
      <c r="D7" s="90"/>
      <c r="E7" s="89"/>
      <c r="F7" s="89"/>
      <c r="G7" s="89"/>
      <c r="H7" s="89"/>
      <c r="I7" s="90"/>
      <c r="J7" s="90"/>
      <c r="K7" s="90"/>
      <c r="L7" s="89"/>
      <c r="M7" s="89"/>
      <c r="N7" s="90"/>
      <c r="O7" s="90"/>
      <c r="P7" s="89"/>
      <c r="Q7" s="89"/>
      <c r="R7" s="89"/>
      <c r="S7" s="89"/>
      <c r="T7" s="89"/>
      <c r="U7" s="89"/>
      <c r="V7" s="89"/>
      <c r="W7" s="89"/>
      <c r="X7" s="89"/>
      <c r="Y7" s="387"/>
      <c r="Z7" s="387"/>
      <c r="AA7" s="387"/>
      <c r="AE7" s="214"/>
    </row>
    <row r="8" spans="1:32" ht="19.5" customHeight="1">
      <c r="A8" s="57" t="s">
        <v>100</v>
      </c>
      <c r="B8" s="55">
        <v>0.14685172999999987</v>
      </c>
      <c r="C8" s="55">
        <f>+D8-B8</f>
        <v>1.4694619200000001</v>
      </c>
      <c r="D8" s="55">
        <v>1.6163136499999999</v>
      </c>
      <c r="E8" s="55">
        <f>+F8-D8</f>
        <v>0.30707300999999965</v>
      </c>
      <c r="F8" s="55">
        <v>1.9233866599999996</v>
      </c>
      <c r="G8" s="55">
        <f>+H8-F8</f>
        <v>1.8336695900000006</v>
      </c>
      <c r="H8" s="55">
        <v>3.7570562500000002</v>
      </c>
      <c r="I8" s="55">
        <v>0.18039095000000002</v>
      </c>
      <c r="J8" s="55">
        <f>+K8-I8</f>
        <v>0.20542383</v>
      </c>
      <c r="K8" s="55">
        <v>0.38581478000000002</v>
      </c>
      <c r="L8" s="55">
        <f>+M8-K8</f>
        <v>1.1258679899999999</v>
      </c>
      <c r="M8" s="55">
        <f>+'[60]P&amp;L YTD LOCAL'!$CP$737/1000000</f>
        <v>1.51168277</v>
      </c>
      <c r="N8" s="55">
        <f>+O8-M8</f>
        <v>-0.96331057999999992</v>
      </c>
      <c r="O8" s="55">
        <v>0.54837219000000004</v>
      </c>
      <c r="P8" s="89"/>
      <c r="Q8" s="55">
        <f>+I8-B8</f>
        <v>3.3539220000000147E-2</v>
      </c>
      <c r="R8" s="55">
        <f>+C8-B8</f>
        <v>1.3226101900000002</v>
      </c>
      <c r="S8" s="55">
        <f>+E8-C8</f>
        <v>-1.1623889100000004</v>
      </c>
      <c r="T8" s="55">
        <f>+G8-E8</f>
        <v>1.526596580000001</v>
      </c>
      <c r="U8" s="55">
        <f>+J8-I8</f>
        <v>2.503287999999998E-2</v>
      </c>
      <c r="V8" s="55">
        <f>+L8-J8</f>
        <v>0.92044415999999996</v>
      </c>
      <c r="W8" s="55">
        <f>+N8-L8</f>
        <v>-2.0891785699999996</v>
      </c>
      <c r="X8" s="55">
        <f>+K8-D8</f>
        <v>-1.2304988699999999</v>
      </c>
      <c r="Y8" s="387">
        <f>+B8-'[62]Input for SB material (word)'!C262</f>
        <v>0</v>
      </c>
      <c r="Z8" s="387">
        <f>+I8-'[62]Input for SB material (word)'!D262</f>
        <v>0</v>
      </c>
      <c r="AA8" s="387">
        <f t="shared" si="0"/>
        <v>0</v>
      </c>
      <c r="AB8" s="214"/>
      <c r="AC8" s="214"/>
      <c r="AD8" s="214"/>
      <c r="AE8" s="214"/>
      <c r="AF8" s="214"/>
    </row>
    <row r="9" spans="1:32" ht="12" customHeight="1">
      <c r="A9" s="88"/>
      <c r="B9" s="89"/>
      <c r="C9" s="90"/>
      <c r="D9" s="90"/>
      <c r="E9" s="90"/>
      <c r="F9" s="90"/>
      <c r="G9" s="90"/>
      <c r="H9" s="90"/>
      <c r="I9" s="90"/>
      <c r="J9" s="90"/>
      <c r="K9" s="90"/>
      <c r="L9" s="89"/>
      <c r="M9" s="89"/>
      <c r="N9" s="90"/>
      <c r="O9" s="89"/>
      <c r="P9" s="89"/>
      <c r="Q9" s="90"/>
      <c r="R9" s="89"/>
      <c r="S9" s="89"/>
      <c r="T9" s="89"/>
      <c r="U9" s="89"/>
      <c r="V9" s="89"/>
      <c r="W9" s="89"/>
      <c r="X9" s="89"/>
      <c r="Y9" s="250"/>
      <c r="Z9" s="250"/>
      <c r="AE9" s="214"/>
    </row>
    <row r="10" spans="1:32" ht="26.25" customHeight="1">
      <c r="A10" s="453"/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3"/>
    </row>
    <row r="11" spans="1:32" ht="24" customHeight="1">
      <c r="A11" s="453"/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453"/>
      <c r="P11" s="453"/>
      <c r="Q11" s="350"/>
      <c r="R11" s="125"/>
      <c r="S11" s="125"/>
      <c r="T11" s="368"/>
      <c r="U11" s="125"/>
      <c r="V11" s="125"/>
      <c r="W11" s="125"/>
    </row>
    <row r="12" spans="1:32">
      <c r="A12" s="211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211"/>
      <c r="M12" s="211"/>
      <c r="N12" s="35"/>
      <c r="O12" s="35"/>
    </row>
  </sheetData>
  <mergeCells count="2">
    <mergeCell ref="A10:X10"/>
    <mergeCell ref="A11:P1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HT Group PL </vt:lpstr>
      <vt:lpstr>HT Group BS</vt:lpstr>
      <vt:lpstr>HT Group CF</vt:lpstr>
      <vt:lpstr>HT Group Capex</vt:lpstr>
      <vt:lpstr>HT Group KPIs</vt:lpstr>
      <vt:lpstr>Segment Res Fin FACE</vt:lpstr>
      <vt:lpstr>Segment Bus Fin FACE</vt:lpstr>
      <vt:lpstr>Segment NTSF FACE</vt:lpstr>
      <vt:lpstr>Segment OPTIMA consolidated</vt:lpstr>
      <vt:lpstr>Segment CT consolidated</vt:lpstr>
      <vt:lpstr>Segment P&amp;L Bridge</vt:lpstr>
      <vt:lpstr>'HT Group BS'!Print_Area</vt:lpstr>
      <vt:lpstr>'HT Group Capex'!Print_Area</vt:lpstr>
      <vt:lpstr>'HT Group CF'!Print_Area</vt:lpstr>
      <vt:lpstr>'HT Group KPIs'!Print_Area</vt:lpstr>
      <vt:lpstr>'HT Group PL '!Print_Area</vt:lpstr>
      <vt:lpstr>'Segment Bus Fin FACE'!Print_Area</vt:lpstr>
      <vt:lpstr>'Segment CT consolidated'!Print_Area</vt:lpstr>
      <vt:lpstr>'Segment NTSF FACE'!Print_Area</vt:lpstr>
      <vt:lpstr>'Segment OPTIMA consolidated'!Print_Area</vt:lpstr>
      <vt:lpstr>'Segment P&amp;L Bridge'!Print_Area</vt:lpstr>
      <vt:lpstr>'Segment Res Fin FACE'!Print_Area</vt:lpstr>
    </vt:vector>
  </TitlesOfParts>
  <Company>T-Hrvatski Telekom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-dmin78</dc:creator>
  <cp:lastModifiedBy>Ivana Jemin</cp:lastModifiedBy>
  <cp:lastPrinted>2020-04-28T08:34:13Z</cp:lastPrinted>
  <dcterms:created xsi:type="dcterms:W3CDTF">2011-04-06T12:06:23Z</dcterms:created>
  <dcterms:modified xsi:type="dcterms:W3CDTF">2021-03-10T10:07:28Z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